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ast21252\Documents\201701 VisionWorks Academy XI\Eindcasus Vision Airport\"/>
    </mc:Choice>
  </mc:AlternateContent>
  <bookViews>
    <workbookView xWindow="0" yWindow="0" windowWidth="21570" windowHeight="8160"/>
  </bookViews>
  <sheets>
    <sheet name="routes" sheetId="2" r:id="rId1"/>
    <sheet name="vliegtuigtypen" sheetId="4" r:id="rId2"/>
    <sheet name="maatschappijen" sheetId="3" r:id="rId3"/>
    <sheet name="luchthavens" sheetId="1" r:id="rId4"/>
    <sheet name="bron_maatschappijen" sheetId="7" r:id="rId5"/>
    <sheet name="weer" sheetId="5" r:id="rId6"/>
    <sheet name="banen" sheetId="6" r:id="rId7"/>
  </sheets>
  <definedNames>
    <definedName name="_xlnm._FilterDatabase" localSheetId="4" hidden="1">bron_maatschappijen!$A$1:$H$6049</definedName>
    <definedName name="_xlnm._FilterDatabase" localSheetId="3" hidden="1">luchthavens!$1:$134</definedName>
    <definedName name="_xlnm._FilterDatabase" localSheetId="2" hidden="1">maatschappijen!$A$1:$D$111</definedName>
    <definedName name="_xlnm._FilterDatabase" localSheetId="0" hidden="1">routes!$A$1:$P$207</definedName>
    <definedName name="airlines" localSheetId="4">bron_maatschappijen!$A$2:$H$6049</definedName>
    <definedName name="bron_weer" localSheetId="5">weer!$A$1:$AS$1462</definedName>
  </definedNames>
  <calcPr calcId="152511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0" i="2" l="1"/>
  <c r="E135" i="2"/>
  <c r="E21" i="2"/>
  <c r="E98" i="2"/>
  <c r="E87" i="2"/>
  <c r="E77" i="2"/>
  <c r="E9" i="2"/>
  <c r="E10" i="2"/>
  <c r="E71" i="2"/>
  <c r="E84" i="2"/>
  <c r="E54" i="2"/>
  <c r="E19" i="2"/>
  <c r="E43" i="2"/>
  <c r="E14" i="2"/>
  <c r="E22" i="2"/>
  <c r="E5" i="2"/>
  <c r="E99" i="2"/>
  <c r="E170" i="2"/>
  <c r="E103" i="2"/>
  <c r="E50" i="2"/>
  <c r="E86" i="2"/>
  <c r="E183" i="2"/>
  <c r="E111" i="2"/>
  <c r="E112" i="2"/>
  <c r="E15" i="2"/>
  <c r="E78" i="2"/>
  <c r="E79" i="2"/>
  <c r="E80" i="2"/>
  <c r="E73" i="2"/>
  <c r="E134" i="2"/>
  <c r="E155" i="2"/>
  <c r="E83" i="2"/>
  <c r="E67" i="2"/>
  <c r="E104" i="2"/>
  <c r="E30" i="2"/>
  <c r="E152" i="2"/>
  <c r="E131" i="2"/>
  <c r="E154" i="2"/>
  <c r="E143" i="2"/>
  <c r="E129" i="2"/>
  <c r="E162" i="2"/>
  <c r="E163" i="2"/>
  <c r="E16" i="2"/>
  <c r="E2" i="2"/>
  <c r="E36" i="2"/>
  <c r="E37" i="2"/>
  <c r="E172" i="2"/>
  <c r="E146" i="2"/>
  <c r="E33" i="2"/>
  <c r="E159" i="2"/>
  <c r="E148" i="2"/>
  <c r="E116" i="2"/>
  <c r="E64" i="2"/>
  <c r="E65" i="2"/>
  <c r="E92" i="2"/>
  <c r="E173" i="2"/>
  <c r="E24" i="2"/>
  <c r="E25" i="2"/>
  <c r="E160" i="2"/>
  <c r="E93" i="2"/>
  <c r="E3" i="2"/>
  <c r="E105" i="2"/>
  <c r="E74" i="2"/>
  <c r="E55" i="2"/>
  <c r="E35" i="2"/>
  <c r="E88" i="2"/>
  <c r="E106" i="2"/>
  <c r="E144" i="2"/>
  <c r="E123" i="2"/>
  <c r="E44" i="2"/>
  <c r="E142" i="2"/>
  <c r="E165" i="2"/>
  <c r="E42" i="2"/>
  <c r="E124" i="2"/>
  <c r="E7" i="2"/>
  <c r="E75" i="2"/>
  <c r="E34" i="2"/>
  <c r="E137" i="2"/>
  <c r="E138" i="2"/>
  <c r="E158" i="2"/>
  <c r="E153" i="2"/>
  <c r="E118" i="2"/>
  <c r="E58" i="2"/>
  <c r="E29" i="2"/>
  <c r="E117" i="2"/>
  <c r="E85" i="2"/>
  <c r="E125" i="2"/>
  <c r="E11" i="2"/>
  <c r="E157" i="2"/>
  <c r="E72" i="2"/>
  <c r="E167" i="2"/>
  <c r="E68" i="2"/>
  <c r="E12" i="2"/>
  <c r="E13" i="2"/>
  <c r="E107" i="2"/>
  <c r="E108" i="2"/>
  <c r="E94" i="2"/>
  <c r="E38" i="2"/>
  <c r="E139" i="2"/>
  <c r="E109" i="2"/>
  <c r="E49" i="2"/>
  <c r="E149" i="2"/>
  <c r="E101" i="2"/>
  <c r="E20" i="2"/>
  <c r="E39" i="2"/>
  <c r="E113" i="2"/>
  <c r="E168" i="2"/>
  <c r="E171" i="2"/>
  <c r="E184" i="2"/>
  <c r="E147" i="2"/>
  <c r="E95" i="2"/>
  <c r="E82" i="2"/>
  <c r="E45" i="2"/>
  <c r="E48" i="2"/>
  <c r="E181" i="2"/>
  <c r="E175" i="2"/>
  <c r="E126" i="2"/>
  <c r="E174" i="2"/>
  <c r="E26" i="2"/>
  <c r="E66" i="2"/>
  <c r="E69" i="2"/>
  <c r="E161" i="2"/>
  <c r="E151" i="2"/>
  <c r="E127" i="2"/>
  <c r="E141" i="2"/>
  <c r="E145" i="2"/>
  <c r="E89" i="2"/>
  <c r="E119" i="2"/>
  <c r="E133" i="2"/>
  <c r="E132" i="2"/>
  <c r="E59" i="2"/>
  <c r="E60" i="2"/>
  <c r="E52" i="2"/>
  <c r="E53" i="2"/>
  <c r="E130" i="2"/>
  <c r="E100" i="2"/>
  <c r="E115" i="2"/>
  <c r="E4" i="2"/>
  <c r="E23" i="2"/>
  <c r="E8" i="2"/>
  <c r="E17" i="2"/>
  <c r="E27" i="2"/>
  <c r="E128" i="2"/>
  <c r="E62" i="2"/>
  <c r="E140" i="2"/>
  <c r="E122" i="2"/>
  <c r="E96" i="2"/>
  <c r="E150" i="2"/>
  <c r="E102" i="2"/>
  <c r="E32" i="2"/>
  <c r="E81" i="2"/>
  <c r="E46" i="2"/>
  <c r="E70" i="2"/>
  <c r="E90" i="2"/>
  <c r="E40" i="2"/>
  <c r="E114" i="2"/>
  <c r="E28" i="2"/>
  <c r="E6" i="2"/>
  <c r="E97" i="2"/>
  <c r="E120" i="2"/>
  <c r="E121" i="2"/>
  <c r="E51" i="2"/>
  <c r="E61" i="2"/>
  <c r="E156" i="2"/>
  <c r="E63" i="2"/>
  <c r="E18" i="2"/>
  <c r="E169" i="2"/>
  <c r="E182" i="2"/>
  <c r="E41" i="2"/>
  <c r="E110" i="2"/>
  <c r="E177" i="2"/>
  <c r="E76" i="2"/>
  <c r="E179" i="2"/>
  <c r="E176" i="2"/>
  <c r="E47" i="2"/>
  <c r="E57" i="2"/>
  <c r="E164" i="2"/>
  <c r="E136" i="2"/>
  <c r="E56" i="2"/>
  <c r="E166" i="2"/>
  <c r="E178" i="2"/>
  <c r="E31" i="2"/>
  <c r="E91" i="2"/>
  <c r="M20" i="2" l="1"/>
  <c r="G20" i="2" s="1"/>
  <c r="M95" i="2"/>
  <c r="M37" i="2"/>
  <c r="M21" i="2"/>
  <c r="M38" i="2"/>
  <c r="M181" i="2"/>
  <c r="M22" i="2"/>
  <c r="M180" i="2"/>
  <c r="M39" i="2"/>
  <c r="M40" i="2"/>
  <c r="M98" i="2"/>
  <c r="M150" i="2"/>
  <c r="M139" i="2"/>
  <c r="M71" i="2"/>
  <c r="M5" i="2"/>
  <c r="M23" i="2"/>
  <c r="M41" i="2"/>
  <c r="M149" i="2"/>
  <c r="M170" i="2"/>
  <c r="M99" i="2"/>
  <c r="M100" i="2"/>
  <c r="M140" i="2"/>
  <c r="M58" i="2"/>
  <c r="M135" i="2"/>
  <c r="M148" i="2"/>
  <c r="M101" i="2"/>
  <c r="M175" i="2"/>
  <c r="M118" i="2"/>
  <c r="M184" i="2"/>
  <c r="M35" i="2"/>
  <c r="M18" i="2"/>
  <c r="M96" i="2"/>
  <c r="M178" i="2"/>
  <c r="M49" i="2"/>
  <c r="M9" i="2"/>
  <c r="M10" i="2"/>
  <c r="M14" i="2"/>
  <c r="M122" i="2"/>
  <c r="M183" i="2"/>
  <c r="M113" i="2"/>
  <c r="M114" i="2"/>
  <c r="M7" i="2"/>
  <c r="M115" i="2"/>
  <c r="M28" i="2"/>
  <c r="M29" i="2"/>
  <c r="M116" i="2"/>
  <c r="M117" i="2"/>
  <c r="M66" i="2"/>
  <c r="M64" i="2"/>
  <c r="M65" i="2"/>
  <c r="M176" i="2"/>
  <c r="M8" i="2"/>
  <c r="M31" i="2"/>
  <c r="M179" i="2"/>
  <c r="M177" i="2"/>
  <c r="M30" i="2"/>
  <c r="M119" i="2"/>
  <c r="M145" i="2"/>
  <c r="M77" i="2"/>
  <c r="M34" i="2"/>
  <c r="M33" i="2"/>
  <c r="M173" i="2"/>
  <c r="M74" i="2"/>
  <c r="M172" i="2"/>
  <c r="M103" i="2"/>
  <c r="M76" i="2"/>
  <c r="M106" i="2"/>
  <c r="M109" i="2"/>
  <c r="M75" i="2"/>
  <c r="M107" i="2"/>
  <c r="M108" i="2"/>
  <c r="M182" i="2"/>
  <c r="M174" i="2"/>
  <c r="M104" i="2"/>
  <c r="M105" i="2"/>
  <c r="M110" i="2"/>
  <c r="M73" i="2"/>
  <c r="M167" i="2"/>
  <c r="M12" i="2"/>
  <c r="M13" i="2"/>
  <c r="M24" i="2"/>
  <c r="M25" i="2"/>
  <c r="M26" i="2"/>
  <c r="M169" i="2"/>
  <c r="M92" i="2"/>
  <c r="M91" i="2"/>
  <c r="M68" i="2"/>
  <c r="M94" i="2"/>
  <c r="M70" i="2"/>
  <c r="M90" i="2"/>
  <c r="M147" i="2"/>
  <c r="M3" i="2"/>
  <c r="M4" i="2"/>
  <c r="M93" i="2"/>
  <c r="M69" i="2"/>
  <c r="M168" i="2"/>
  <c r="M78" i="2"/>
  <c r="M79" i="2"/>
  <c r="M80" i="2"/>
  <c r="M81" i="2"/>
  <c r="M2" i="2"/>
  <c r="M67" i="2"/>
  <c r="M89" i="2"/>
  <c r="M87" i="2"/>
  <c r="M88" i="2"/>
  <c r="M171" i="2"/>
  <c r="M97" i="2"/>
  <c r="M85" i="2"/>
  <c r="M84" i="2"/>
  <c r="M56" i="2"/>
  <c r="M48" i="2"/>
  <c r="M143" i="2"/>
  <c r="M146" i="2"/>
  <c r="M19" i="2"/>
  <c r="M134" i="2"/>
  <c r="M6" i="2"/>
  <c r="M121" i="2"/>
  <c r="M162" i="2"/>
  <c r="M163" i="2"/>
  <c r="M32" i="2"/>
  <c r="M82" i="2"/>
  <c r="M133" i="2"/>
  <c r="M59" i="2"/>
  <c r="M60" i="2"/>
  <c r="M50" i="2"/>
  <c r="M51" i="2"/>
  <c r="M61" i="2"/>
  <c r="M144" i="2"/>
  <c r="M15" i="2"/>
  <c r="M52" i="2"/>
  <c r="M53" i="2"/>
  <c r="M151" i="2"/>
  <c r="M42" i="2"/>
  <c r="M27" i="2"/>
  <c r="M62" i="2"/>
  <c r="M86" i="2"/>
  <c r="M137" i="2"/>
  <c r="M138" i="2"/>
  <c r="M16" i="2"/>
  <c r="M17" i="2"/>
  <c r="M11" i="2"/>
  <c r="M136" i="2"/>
  <c r="M166" i="2"/>
  <c r="M164" i="2"/>
  <c r="M57" i="2"/>
  <c r="M153" i="2"/>
  <c r="M152" i="2"/>
  <c r="M154" i="2"/>
  <c r="M157" i="2"/>
  <c r="M47" i="2"/>
  <c r="M131" i="2"/>
  <c r="M54" i="2"/>
  <c r="M158" i="2"/>
  <c r="M45" i="2"/>
  <c r="M124" i="2"/>
  <c r="M123" i="2"/>
  <c r="M127" i="2"/>
  <c r="M156" i="2"/>
  <c r="M128" i="2"/>
  <c r="M155" i="2"/>
  <c r="M125" i="2"/>
  <c r="M126" i="2"/>
  <c r="M130" i="2"/>
  <c r="M44" i="2"/>
  <c r="M55" i="2"/>
  <c r="M46" i="2"/>
  <c r="M120" i="2"/>
  <c r="M43" i="2"/>
  <c r="M129" i="2"/>
  <c r="M72" i="2"/>
  <c r="M102" i="2"/>
  <c r="M165" i="2"/>
  <c r="M142" i="2"/>
  <c r="M141" i="2"/>
  <c r="M160" i="2"/>
  <c r="M159" i="2"/>
  <c r="M132" i="2"/>
  <c r="M83" i="2"/>
  <c r="M161" i="2"/>
  <c r="M111" i="2"/>
  <c r="M112" i="2"/>
  <c r="M63" i="2"/>
  <c r="M36" i="2"/>
  <c r="L20" i="2"/>
  <c r="L95" i="2"/>
  <c r="L37" i="2"/>
  <c r="L21" i="2"/>
  <c r="L38" i="2"/>
  <c r="L181" i="2"/>
  <c r="L22" i="2"/>
  <c r="L180" i="2"/>
  <c r="L39" i="2"/>
  <c r="L40" i="2"/>
  <c r="L98" i="2"/>
  <c r="L150" i="2"/>
  <c r="L139" i="2"/>
  <c r="L71" i="2"/>
  <c r="L5" i="2"/>
  <c r="L23" i="2"/>
  <c r="L41" i="2"/>
  <c r="L149" i="2"/>
  <c r="L170" i="2"/>
  <c r="L99" i="2"/>
  <c r="L100" i="2"/>
  <c r="L140" i="2"/>
  <c r="L58" i="2"/>
  <c r="L135" i="2"/>
  <c r="L148" i="2"/>
  <c r="L101" i="2"/>
  <c r="L175" i="2"/>
  <c r="L118" i="2"/>
  <c r="L184" i="2"/>
  <c r="L35" i="2"/>
  <c r="L18" i="2"/>
  <c r="L96" i="2"/>
  <c r="L178" i="2"/>
  <c r="L49" i="2"/>
  <c r="L9" i="2"/>
  <c r="L10" i="2"/>
  <c r="L14" i="2"/>
  <c r="L122" i="2"/>
  <c r="L183" i="2"/>
  <c r="L113" i="2"/>
  <c r="L114" i="2"/>
  <c r="L7" i="2"/>
  <c r="L115" i="2"/>
  <c r="L28" i="2"/>
  <c r="L29" i="2"/>
  <c r="L116" i="2"/>
  <c r="L117" i="2"/>
  <c r="L66" i="2"/>
  <c r="L64" i="2"/>
  <c r="L65" i="2"/>
  <c r="L176" i="2"/>
  <c r="L8" i="2"/>
  <c r="L31" i="2"/>
  <c r="L179" i="2"/>
  <c r="L177" i="2"/>
  <c r="L30" i="2"/>
  <c r="L119" i="2"/>
  <c r="L145" i="2"/>
  <c r="L77" i="2"/>
  <c r="L34" i="2"/>
  <c r="L33" i="2"/>
  <c r="L173" i="2"/>
  <c r="L74" i="2"/>
  <c r="L172" i="2"/>
  <c r="L103" i="2"/>
  <c r="L76" i="2"/>
  <c r="L106" i="2"/>
  <c r="L109" i="2"/>
  <c r="L75" i="2"/>
  <c r="L107" i="2"/>
  <c r="L108" i="2"/>
  <c r="L182" i="2"/>
  <c r="L174" i="2"/>
  <c r="L104" i="2"/>
  <c r="L105" i="2"/>
  <c r="L110" i="2"/>
  <c r="L73" i="2"/>
  <c r="L167" i="2"/>
  <c r="L12" i="2"/>
  <c r="L13" i="2"/>
  <c r="L24" i="2"/>
  <c r="L25" i="2"/>
  <c r="L26" i="2"/>
  <c r="L169" i="2"/>
  <c r="L92" i="2"/>
  <c r="L91" i="2"/>
  <c r="L68" i="2"/>
  <c r="L94" i="2"/>
  <c r="L70" i="2"/>
  <c r="L90" i="2"/>
  <c r="L147" i="2"/>
  <c r="L3" i="2"/>
  <c r="L4" i="2"/>
  <c r="L93" i="2"/>
  <c r="L69" i="2"/>
  <c r="L168" i="2"/>
  <c r="L78" i="2"/>
  <c r="L79" i="2"/>
  <c r="L80" i="2"/>
  <c r="L81" i="2"/>
  <c r="L2" i="2"/>
  <c r="L67" i="2"/>
  <c r="L89" i="2"/>
  <c r="L87" i="2"/>
  <c r="L88" i="2"/>
  <c r="L171" i="2"/>
  <c r="L97" i="2"/>
  <c r="L85" i="2"/>
  <c r="L84" i="2"/>
  <c r="L56" i="2"/>
  <c r="L48" i="2"/>
  <c r="L143" i="2"/>
  <c r="L146" i="2"/>
  <c r="L19" i="2"/>
  <c r="L134" i="2"/>
  <c r="L6" i="2"/>
  <c r="L121" i="2"/>
  <c r="L162" i="2"/>
  <c r="L163" i="2"/>
  <c r="L32" i="2"/>
  <c r="L82" i="2"/>
  <c r="L133" i="2"/>
  <c r="L59" i="2"/>
  <c r="L60" i="2"/>
  <c r="L50" i="2"/>
  <c r="L51" i="2"/>
  <c r="L61" i="2"/>
  <c r="L144" i="2"/>
  <c r="L15" i="2"/>
  <c r="L52" i="2"/>
  <c r="L53" i="2"/>
  <c r="L151" i="2"/>
  <c r="L42" i="2"/>
  <c r="L27" i="2"/>
  <c r="L62" i="2"/>
  <c r="L86" i="2"/>
  <c r="L137" i="2"/>
  <c r="L138" i="2"/>
  <c r="L16" i="2"/>
  <c r="L17" i="2"/>
  <c r="L11" i="2"/>
  <c r="L136" i="2"/>
  <c r="L166" i="2"/>
  <c r="L164" i="2"/>
  <c r="L57" i="2"/>
  <c r="L153" i="2"/>
  <c r="L152" i="2"/>
  <c r="L154" i="2"/>
  <c r="L157" i="2"/>
  <c r="L47" i="2"/>
  <c r="L131" i="2"/>
  <c r="L54" i="2"/>
  <c r="L158" i="2"/>
  <c r="L45" i="2"/>
  <c r="L124" i="2"/>
  <c r="L123" i="2"/>
  <c r="L127" i="2"/>
  <c r="L156" i="2"/>
  <c r="L128" i="2"/>
  <c r="L155" i="2"/>
  <c r="L125" i="2"/>
  <c r="L126" i="2"/>
  <c r="L130" i="2"/>
  <c r="L44" i="2"/>
  <c r="L55" i="2"/>
  <c r="L46" i="2"/>
  <c r="L120" i="2"/>
  <c r="L43" i="2"/>
  <c r="L129" i="2"/>
  <c r="L72" i="2"/>
  <c r="L102" i="2"/>
  <c r="L165" i="2"/>
  <c r="L142" i="2"/>
  <c r="L141" i="2"/>
  <c r="L160" i="2"/>
  <c r="L159" i="2"/>
  <c r="L132" i="2"/>
  <c r="L83" i="2"/>
  <c r="L161" i="2"/>
  <c r="L111" i="2"/>
  <c r="L112" i="2"/>
  <c r="L63" i="2"/>
  <c r="L36" i="2"/>
  <c r="K36" i="2"/>
  <c r="K95" i="2"/>
  <c r="K37" i="2"/>
  <c r="K21" i="2"/>
  <c r="K38" i="2"/>
  <c r="K181" i="2"/>
  <c r="K22" i="2"/>
  <c r="K180" i="2"/>
  <c r="K39" i="2"/>
  <c r="K40" i="2"/>
  <c r="K98" i="2"/>
  <c r="K150" i="2"/>
  <c r="K139" i="2"/>
  <c r="K71" i="2"/>
  <c r="K5" i="2"/>
  <c r="K23" i="2"/>
  <c r="K41" i="2"/>
  <c r="K149" i="2"/>
  <c r="K170" i="2"/>
  <c r="K99" i="2"/>
  <c r="K100" i="2"/>
  <c r="K140" i="2"/>
  <c r="K58" i="2"/>
  <c r="K135" i="2"/>
  <c r="K148" i="2"/>
  <c r="K101" i="2"/>
  <c r="K175" i="2"/>
  <c r="K118" i="2"/>
  <c r="K184" i="2"/>
  <c r="K35" i="2"/>
  <c r="K18" i="2"/>
  <c r="K96" i="2"/>
  <c r="K178" i="2"/>
  <c r="K49" i="2"/>
  <c r="K9" i="2"/>
  <c r="K10" i="2"/>
  <c r="K14" i="2"/>
  <c r="K122" i="2"/>
  <c r="K183" i="2"/>
  <c r="K113" i="2"/>
  <c r="K114" i="2"/>
  <c r="K7" i="2"/>
  <c r="K115" i="2"/>
  <c r="K28" i="2"/>
  <c r="K29" i="2"/>
  <c r="K116" i="2"/>
  <c r="K117" i="2"/>
  <c r="K66" i="2"/>
  <c r="K64" i="2"/>
  <c r="K65" i="2"/>
  <c r="K176" i="2"/>
  <c r="K8" i="2"/>
  <c r="K31" i="2"/>
  <c r="K179" i="2"/>
  <c r="K177" i="2"/>
  <c r="K30" i="2"/>
  <c r="K119" i="2"/>
  <c r="K145" i="2"/>
  <c r="K77" i="2"/>
  <c r="K34" i="2"/>
  <c r="K33" i="2"/>
  <c r="K173" i="2"/>
  <c r="K74" i="2"/>
  <c r="K172" i="2"/>
  <c r="K103" i="2"/>
  <c r="K76" i="2"/>
  <c r="K106" i="2"/>
  <c r="K109" i="2"/>
  <c r="K75" i="2"/>
  <c r="K107" i="2"/>
  <c r="K108" i="2"/>
  <c r="K182" i="2"/>
  <c r="K174" i="2"/>
  <c r="K104" i="2"/>
  <c r="K105" i="2"/>
  <c r="K110" i="2"/>
  <c r="K73" i="2"/>
  <c r="K167" i="2"/>
  <c r="K12" i="2"/>
  <c r="K13" i="2"/>
  <c r="K24" i="2"/>
  <c r="K25" i="2"/>
  <c r="K26" i="2"/>
  <c r="K169" i="2"/>
  <c r="K92" i="2"/>
  <c r="K91" i="2"/>
  <c r="K68" i="2"/>
  <c r="K94" i="2"/>
  <c r="K70" i="2"/>
  <c r="K90" i="2"/>
  <c r="K147" i="2"/>
  <c r="K3" i="2"/>
  <c r="K4" i="2"/>
  <c r="K93" i="2"/>
  <c r="K69" i="2"/>
  <c r="K168" i="2"/>
  <c r="K78" i="2"/>
  <c r="K79" i="2"/>
  <c r="K80" i="2"/>
  <c r="K81" i="2"/>
  <c r="K2" i="2"/>
  <c r="K67" i="2"/>
  <c r="K89" i="2"/>
  <c r="K87" i="2"/>
  <c r="K88" i="2"/>
  <c r="K171" i="2"/>
  <c r="K97" i="2"/>
  <c r="K85" i="2"/>
  <c r="K84" i="2"/>
  <c r="K56" i="2"/>
  <c r="K48" i="2"/>
  <c r="K143" i="2"/>
  <c r="K146" i="2"/>
  <c r="K19" i="2"/>
  <c r="K134" i="2"/>
  <c r="K6" i="2"/>
  <c r="K121" i="2"/>
  <c r="K162" i="2"/>
  <c r="K163" i="2"/>
  <c r="K32" i="2"/>
  <c r="K82" i="2"/>
  <c r="K133" i="2"/>
  <c r="K59" i="2"/>
  <c r="K60" i="2"/>
  <c r="K50" i="2"/>
  <c r="K51" i="2"/>
  <c r="K61" i="2"/>
  <c r="K144" i="2"/>
  <c r="K15" i="2"/>
  <c r="K52" i="2"/>
  <c r="K53" i="2"/>
  <c r="K151" i="2"/>
  <c r="K42" i="2"/>
  <c r="K27" i="2"/>
  <c r="K62" i="2"/>
  <c r="K86" i="2"/>
  <c r="K137" i="2"/>
  <c r="K138" i="2"/>
  <c r="K16" i="2"/>
  <c r="K17" i="2"/>
  <c r="K11" i="2"/>
  <c r="K136" i="2"/>
  <c r="K166" i="2"/>
  <c r="K164" i="2"/>
  <c r="K57" i="2"/>
  <c r="K153" i="2"/>
  <c r="K152" i="2"/>
  <c r="K154" i="2"/>
  <c r="K157" i="2"/>
  <c r="K47" i="2"/>
  <c r="K131" i="2"/>
  <c r="K54" i="2"/>
  <c r="K158" i="2"/>
  <c r="K45" i="2"/>
  <c r="K124" i="2"/>
  <c r="K123" i="2"/>
  <c r="K127" i="2"/>
  <c r="K156" i="2"/>
  <c r="K128" i="2"/>
  <c r="K155" i="2"/>
  <c r="K125" i="2"/>
  <c r="K126" i="2"/>
  <c r="K130" i="2"/>
  <c r="K44" i="2"/>
  <c r="K55" i="2"/>
  <c r="K46" i="2"/>
  <c r="K120" i="2"/>
  <c r="K43" i="2"/>
  <c r="K129" i="2"/>
  <c r="K72" i="2"/>
  <c r="K102" i="2"/>
  <c r="K165" i="2"/>
  <c r="K142" i="2"/>
  <c r="K141" i="2"/>
  <c r="K160" i="2"/>
  <c r="K159" i="2"/>
  <c r="K132" i="2"/>
  <c r="K83" i="2"/>
  <c r="K161" i="2"/>
  <c r="K111" i="2"/>
  <c r="K112" i="2"/>
  <c r="K63" i="2"/>
  <c r="K20" i="2"/>
  <c r="D20" i="2" l="1"/>
  <c r="D95" i="2"/>
  <c r="D37" i="2"/>
  <c r="D21" i="2"/>
  <c r="D38" i="2"/>
  <c r="D181" i="2"/>
  <c r="D22" i="2"/>
  <c r="D180" i="2"/>
  <c r="D39" i="2"/>
  <c r="D40" i="2"/>
  <c r="D98" i="2"/>
  <c r="D150" i="2"/>
  <c r="D139" i="2"/>
  <c r="D71" i="2"/>
  <c r="D5" i="2"/>
  <c r="D23" i="2"/>
  <c r="D41" i="2"/>
  <c r="D149" i="2"/>
  <c r="D170" i="2"/>
  <c r="D99" i="2"/>
  <c r="D100" i="2"/>
  <c r="D140" i="2"/>
  <c r="D58" i="2"/>
  <c r="D135" i="2"/>
  <c r="D148" i="2"/>
  <c r="D101" i="2"/>
  <c r="D175" i="2"/>
  <c r="D118" i="2"/>
  <c r="D184" i="2"/>
  <c r="D35" i="2"/>
  <c r="D18" i="2"/>
  <c r="D96" i="2"/>
  <c r="D178" i="2"/>
  <c r="D49" i="2"/>
  <c r="D9" i="2"/>
  <c r="D10" i="2"/>
  <c r="D14" i="2"/>
  <c r="D122" i="2"/>
  <c r="D183" i="2"/>
  <c r="D113" i="2"/>
  <c r="D114" i="2"/>
  <c r="D7" i="2"/>
  <c r="D115" i="2"/>
  <c r="D28" i="2"/>
  <c r="D29" i="2"/>
  <c r="D116" i="2"/>
  <c r="D117" i="2"/>
  <c r="D66" i="2"/>
  <c r="D64" i="2"/>
  <c r="D65" i="2"/>
  <c r="D176" i="2"/>
  <c r="D8" i="2"/>
  <c r="D31" i="2"/>
  <c r="D179" i="2"/>
  <c r="D177" i="2"/>
  <c r="D30" i="2"/>
  <c r="D119" i="2"/>
  <c r="D145" i="2"/>
  <c r="D77" i="2"/>
  <c r="D34" i="2"/>
  <c r="D33" i="2"/>
  <c r="D173" i="2"/>
  <c r="D74" i="2"/>
  <c r="D172" i="2"/>
  <c r="D103" i="2"/>
  <c r="D76" i="2"/>
  <c r="D106" i="2"/>
  <c r="D109" i="2"/>
  <c r="D75" i="2"/>
  <c r="D107" i="2"/>
  <c r="D108" i="2"/>
  <c r="D182" i="2"/>
  <c r="D174" i="2"/>
  <c r="D104" i="2"/>
  <c r="D105" i="2"/>
  <c r="D110" i="2"/>
  <c r="D73" i="2"/>
  <c r="D167" i="2"/>
  <c r="D12" i="2"/>
  <c r="D13" i="2"/>
  <c r="D24" i="2"/>
  <c r="D25" i="2"/>
  <c r="D26" i="2"/>
  <c r="D169" i="2"/>
  <c r="D92" i="2"/>
  <c r="D91" i="2"/>
  <c r="D68" i="2"/>
  <c r="D94" i="2"/>
  <c r="D70" i="2"/>
  <c r="D90" i="2"/>
  <c r="D147" i="2"/>
  <c r="D3" i="2"/>
  <c r="D4" i="2"/>
  <c r="D93" i="2"/>
  <c r="D69" i="2"/>
  <c r="D168" i="2"/>
  <c r="D78" i="2"/>
  <c r="D79" i="2"/>
  <c r="D80" i="2"/>
  <c r="D81" i="2"/>
  <c r="D2" i="2"/>
  <c r="D67" i="2"/>
  <c r="D89" i="2"/>
  <c r="D87" i="2"/>
  <c r="D88" i="2"/>
  <c r="D171" i="2"/>
  <c r="D97" i="2"/>
  <c r="D85" i="2"/>
  <c r="D84" i="2"/>
  <c r="D56" i="2"/>
  <c r="D48" i="2"/>
  <c r="D143" i="2"/>
  <c r="D146" i="2"/>
  <c r="D19" i="2"/>
  <c r="D134" i="2"/>
  <c r="D6" i="2"/>
  <c r="D121" i="2"/>
  <c r="D162" i="2"/>
  <c r="D163" i="2"/>
  <c r="D32" i="2"/>
  <c r="D82" i="2"/>
  <c r="D133" i="2"/>
  <c r="D59" i="2"/>
  <c r="D60" i="2"/>
  <c r="D50" i="2"/>
  <c r="D51" i="2"/>
  <c r="D61" i="2"/>
  <c r="D144" i="2"/>
  <c r="D15" i="2"/>
  <c r="D52" i="2"/>
  <c r="D53" i="2"/>
  <c r="D151" i="2"/>
  <c r="D42" i="2"/>
  <c r="D27" i="2"/>
  <c r="D62" i="2"/>
  <c r="D86" i="2"/>
  <c r="D137" i="2"/>
  <c r="D138" i="2"/>
  <c r="D16" i="2"/>
  <c r="D17" i="2"/>
  <c r="D11" i="2"/>
  <c r="D136" i="2"/>
  <c r="D166" i="2"/>
  <c r="D164" i="2"/>
  <c r="D57" i="2"/>
  <c r="D153" i="2"/>
  <c r="D152" i="2"/>
  <c r="D154" i="2"/>
  <c r="D157" i="2"/>
  <c r="D47" i="2"/>
  <c r="D131" i="2"/>
  <c r="D54" i="2"/>
  <c r="D158" i="2"/>
  <c r="D45" i="2"/>
  <c r="D124" i="2"/>
  <c r="D123" i="2"/>
  <c r="D127" i="2"/>
  <c r="D156" i="2"/>
  <c r="D128" i="2"/>
  <c r="D155" i="2"/>
  <c r="D125" i="2"/>
  <c r="D126" i="2"/>
  <c r="D130" i="2"/>
  <c r="D44" i="2"/>
  <c r="D55" i="2"/>
  <c r="D46" i="2"/>
  <c r="D120" i="2"/>
  <c r="D43" i="2"/>
  <c r="D129" i="2"/>
  <c r="D72" i="2"/>
  <c r="D102" i="2"/>
  <c r="D165" i="2"/>
  <c r="D142" i="2"/>
  <c r="D141" i="2"/>
  <c r="D160" i="2"/>
  <c r="D159" i="2"/>
  <c r="D132" i="2"/>
  <c r="D83" i="2"/>
  <c r="D161" i="2"/>
  <c r="D111" i="2"/>
  <c r="D112" i="2"/>
  <c r="D63" i="2"/>
  <c r="D36" i="2"/>
  <c r="G108" i="2" l="1"/>
  <c r="I108" i="2"/>
  <c r="B108" i="2"/>
  <c r="B133" i="2"/>
  <c r="B116" i="2"/>
  <c r="B180" i="2"/>
  <c r="B135" i="2"/>
  <c r="B91" i="2"/>
  <c r="B21" i="2"/>
  <c r="B98" i="2"/>
  <c r="B87" i="2"/>
  <c r="B77" i="2"/>
  <c r="B9" i="2"/>
  <c r="B10" i="2"/>
  <c r="B71" i="2"/>
  <c r="B84" i="2"/>
  <c r="B54" i="2"/>
  <c r="B19" i="2"/>
  <c r="B43" i="2"/>
  <c r="B14" i="2"/>
  <c r="B22" i="2"/>
  <c r="B5" i="2"/>
  <c r="B170" i="2"/>
  <c r="B99" i="2"/>
  <c r="B103" i="2"/>
  <c r="B50" i="2"/>
  <c r="B86" i="2"/>
  <c r="B183" i="2"/>
  <c r="B111" i="2"/>
  <c r="B112" i="2"/>
  <c r="B15" i="2"/>
  <c r="B78" i="2"/>
  <c r="B79" i="2"/>
  <c r="B80" i="2"/>
  <c r="B73" i="2"/>
  <c r="B134" i="2"/>
  <c r="B155" i="2"/>
  <c r="B141" i="2"/>
  <c r="B83" i="2"/>
  <c r="B67" i="2"/>
  <c r="B104" i="2"/>
  <c r="B30" i="2"/>
  <c r="B152" i="2"/>
  <c r="B131" i="2"/>
  <c r="B154" i="2"/>
  <c r="B143" i="2"/>
  <c r="B129" i="2"/>
  <c r="B162" i="2"/>
  <c r="B163" i="2"/>
  <c r="B16" i="2"/>
  <c r="B2" i="2"/>
  <c r="B37" i="2"/>
  <c r="B36" i="2"/>
  <c r="B172" i="2"/>
  <c r="B146" i="2"/>
  <c r="B33" i="2"/>
  <c r="B159" i="2"/>
  <c r="B148" i="2"/>
  <c r="B64" i="2"/>
  <c r="B65" i="2"/>
  <c r="B92" i="2"/>
  <c r="B173" i="2"/>
  <c r="B24" i="2"/>
  <c r="B25" i="2"/>
  <c r="B160" i="2"/>
  <c r="B93" i="2"/>
  <c r="B105" i="2"/>
  <c r="B3" i="2"/>
  <c r="B74" i="2"/>
  <c r="B55" i="2"/>
  <c r="B35" i="2"/>
  <c r="B88" i="2"/>
  <c r="B106" i="2"/>
  <c r="B144" i="2"/>
  <c r="B123" i="2"/>
  <c r="B44" i="2"/>
  <c r="B142" i="2"/>
  <c r="B165" i="2"/>
  <c r="B42" i="2"/>
  <c r="B124" i="2"/>
  <c r="B7" i="2"/>
  <c r="B75" i="2"/>
  <c r="B34" i="2"/>
  <c r="B137" i="2"/>
  <c r="B138" i="2"/>
  <c r="B158" i="2"/>
  <c r="B153" i="2"/>
  <c r="B118" i="2"/>
  <c r="B58" i="2"/>
  <c r="B29" i="2"/>
  <c r="B117" i="2"/>
  <c r="B85" i="2"/>
  <c r="B125" i="2"/>
  <c r="B11" i="2"/>
  <c r="B157" i="2"/>
  <c r="B72" i="2"/>
  <c r="B167" i="2"/>
  <c r="B68" i="2"/>
  <c r="B12" i="2"/>
  <c r="B13" i="2"/>
  <c r="B107" i="2"/>
  <c r="B38" i="2"/>
  <c r="B139" i="2"/>
  <c r="B109" i="2"/>
  <c r="B49" i="2"/>
  <c r="B94" i="2"/>
  <c r="B149" i="2"/>
  <c r="B101" i="2"/>
  <c r="B20" i="2"/>
  <c r="B39" i="2"/>
  <c r="B113" i="2"/>
  <c r="B168" i="2"/>
  <c r="B171" i="2"/>
  <c r="B184" i="2"/>
  <c r="B95" i="2"/>
  <c r="B147" i="2"/>
  <c r="B82" i="2"/>
  <c r="B45" i="2"/>
  <c r="B48" i="2"/>
  <c r="B181" i="2"/>
  <c r="B175" i="2"/>
  <c r="B126" i="2"/>
  <c r="B174" i="2"/>
  <c r="B26" i="2"/>
  <c r="B66" i="2"/>
  <c r="B69" i="2"/>
  <c r="B161" i="2"/>
  <c r="B151" i="2"/>
  <c r="B127" i="2"/>
  <c r="B145" i="2"/>
  <c r="B89" i="2"/>
  <c r="B119" i="2"/>
  <c r="B132" i="2"/>
  <c r="B59" i="2"/>
  <c r="B60" i="2"/>
  <c r="B52" i="2"/>
  <c r="B53" i="2"/>
  <c r="B130" i="2"/>
  <c r="B100" i="2"/>
  <c r="B115" i="2"/>
  <c r="B23" i="2"/>
  <c r="B8" i="2"/>
  <c r="B4" i="2"/>
  <c r="B17" i="2"/>
  <c r="B27" i="2"/>
  <c r="B128" i="2"/>
  <c r="B62" i="2"/>
  <c r="B140" i="2"/>
  <c r="B122" i="2"/>
  <c r="B96" i="2"/>
  <c r="B150" i="2"/>
  <c r="B102" i="2"/>
  <c r="B32" i="2"/>
  <c r="B81" i="2"/>
  <c r="B46" i="2"/>
  <c r="B70" i="2"/>
  <c r="B40" i="2"/>
  <c r="B114" i="2"/>
  <c r="B28" i="2"/>
  <c r="B90" i="2"/>
  <c r="B6" i="2"/>
  <c r="B97" i="2"/>
  <c r="B120" i="2"/>
  <c r="B121" i="2"/>
  <c r="B51" i="2"/>
  <c r="B61" i="2"/>
  <c r="B156" i="2"/>
  <c r="B63" i="2"/>
  <c r="B18" i="2"/>
  <c r="B182" i="2"/>
  <c r="B169" i="2"/>
  <c r="B41" i="2"/>
  <c r="B110" i="2"/>
  <c r="B177" i="2"/>
  <c r="B76" i="2"/>
  <c r="B179" i="2"/>
  <c r="B176" i="2"/>
  <c r="B47" i="2"/>
  <c r="B57" i="2"/>
  <c r="B164" i="2"/>
  <c r="B136" i="2"/>
  <c r="B56" i="2"/>
  <c r="B166" i="2"/>
  <c r="B178" i="2"/>
  <c r="B31" i="2"/>
  <c r="D6" i="3"/>
  <c r="D861" i="3"/>
  <c r="D27" i="3"/>
  <c r="D289" i="3"/>
  <c r="D218" i="3"/>
  <c r="D356" i="3"/>
  <c r="D771" i="3"/>
  <c r="D261" i="3"/>
  <c r="D870" i="3"/>
  <c r="D65" i="3"/>
  <c r="D259" i="3"/>
  <c r="D7" i="3"/>
  <c r="D420" i="3"/>
  <c r="D272" i="3"/>
  <c r="D683" i="3"/>
  <c r="D282" i="3"/>
  <c r="D197" i="3"/>
  <c r="D262" i="3"/>
  <c r="D522" i="3"/>
  <c r="D979" i="3"/>
  <c r="D940" i="3"/>
  <c r="D987" i="3"/>
  <c r="D10" i="3"/>
  <c r="D894" i="3"/>
  <c r="D822" i="3"/>
  <c r="D829" i="3"/>
  <c r="D883" i="3"/>
  <c r="D891" i="3"/>
  <c r="D892" i="3"/>
  <c r="D223" i="3"/>
  <c r="D1096" i="3"/>
  <c r="D1105" i="3"/>
  <c r="D205" i="3"/>
  <c r="D199" i="3"/>
  <c r="D410" i="3"/>
  <c r="D868" i="3"/>
  <c r="D671" i="3"/>
  <c r="D407" i="3"/>
  <c r="D66" i="3"/>
  <c r="D67" i="3"/>
  <c r="D212" i="3"/>
  <c r="D859" i="3"/>
  <c r="D68" i="3"/>
  <c r="D658" i="3"/>
  <c r="D207" i="3"/>
  <c r="D863" i="3"/>
  <c r="D597" i="3"/>
  <c r="D15" i="3"/>
  <c r="D306" i="3"/>
  <c r="D335" i="3"/>
  <c r="D304" i="3"/>
  <c r="D324" i="3"/>
  <c r="D325" i="3"/>
  <c r="D337" i="3"/>
  <c r="D338" i="3"/>
  <c r="D1057" i="3"/>
  <c r="D209" i="3"/>
  <c r="D213" i="3"/>
  <c r="D3" i="3"/>
  <c r="D621" i="3"/>
  <c r="D496" i="3"/>
  <c r="D947" i="3"/>
  <c r="D69" i="3"/>
  <c r="D360" i="3"/>
  <c r="D399" i="3"/>
  <c r="D349" i="3"/>
  <c r="D70" i="3"/>
  <c r="D71" i="3"/>
  <c r="D72" i="3"/>
  <c r="D398" i="3"/>
  <c r="D415" i="3"/>
  <c r="D5" i="3"/>
  <c r="D219" i="3"/>
  <c r="D287" i="3"/>
  <c r="D286" i="3"/>
  <c r="D479" i="3"/>
  <c r="D487" i="3"/>
  <c r="D1048" i="3"/>
  <c r="D8" i="3"/>
  <c r="D226" i="3"/>
  <c r="D529" i="3"/>
  <c r="D519" i="3"/>
  <c r="D532" i="3"/>
  <c r="D228" i="3"/>
  <c r="D498" i="3"/>
  <c r="D284" i="3"/>
  <c r="D232" i="3"/>
  <c r="D17" i="3"/>
  <c r="D575" i="3"/>
  <c r="D230" i="3"/>
  <c r="D224" i="3"/>
  <c r="D462" i="3"/>
  <c r="D1086" i="3"/>
  <c r="D237" i="3"/>
  <c r="D238" i="3"/>
  <c r="D657" i="3"/>
  <c r="D627" i="3"/>
  <c r="D240" i="3"/>
  <c r="D239" i="3"/>
  <c r="D650" i="3"/>
  <c r="D1130" i="3"/>
  <c r="D698" i="3"/>
  <c r="D248" i="3"/>
  <c r="D712" i="3"/>
  <c r="D423" i="3"/>
  <c r="D725" i="3"/>
  <c r="D246" i="3"/>
  <c r="D9" i="3"/>
  <c r="D73" i="3"/>
  <c r="D401" i="3"/>
  <c r="D707" i="3"/>
  <c r="D310" i="3"/>
  <c r="D728" i="3"/>
  <c r="D731" i="3"/>
  <c r="D983" i="3"/>
  <c r="D74" i="3"/>
  <c r="D777" i="3"/>
  <c r="D257" i="3"/>
  <c r="D253" i="3"/>
  <c r="D252" i="3"/>
  <c r="D255" i="3"/>
  <c r="D251" i="3"/>
  <c r="D216" i="3"/>
  <c r="D481" i="3"/>
  <c r="D504" i="3"/>
  <c r="D739" i="3"/>
  <c r="D855" i="3"/>
  <c r="D888" i="3"/>
  <c r="D955" i="3"/>
  <c r="D1131" i="3"/>
  <c r="D876" i="3"/>
  <c r="D925" i="3"/>
  <c r="D1132" i="3"/>
  <c r="D264" i="3"/>
  <c r="D1103" i="3"/>
  <c r="D889" i="3"/>
  <c r="D1084" i="3"/>
  <c r="D1004" i="3"/>
  <c r="D268" i="3"/>
  <c r="D1133" i="3"/>
  <c r="D62" i="3"/>
  <c r="D276" i="3"/>
  <c r="D1063" i="3"/>
  <c r="D75" i="3"/>
  <c r="D283" i="3"/>
  <c r="D279" i="3"/>
  <c r="D293" i="3"/>
  <c r="D76" i="3"/>
  <c r="D288" i="3"/>
  <c r="D1090" i="3"/>
  <c r="D1111" i="3"/>
  <c r="D210" i="3"/>
  <c r="D976" i="3"/>
  <c r="D260" i="3"/>
  <c r="D480" i="3"/>
  <c r="D235" i="3"/>
  <c r="D869" i="3"/>
  <c r="D269" i="3"/>
  <c r="D1015" i="3"/>
  <c r="D77" i="3"/>
  <c r="D254" i="3"/>
  <c r="D78" i="3"/>
  <c r="D886" i="3"/>
  <c r="D1021" i="3"/>
  <c r="D79" i="3"/>
  <c r="D263" i="3"/>
  <c r="D220" i="3"/>
  <c r="D80" i="3"/>
  <c r="D667" i="3"/>
  <c r="D666" i="3"/>
  <c r="D13" i="3"/>
  <c r="D81" i="3"/>
  <c r="D944" i="3"/>
  <c r="D194" i="3"/>
  <c r="D242" i="3"/>
  <c r="D241" i="3"/>
  <c r="D243" i="3"/>
  <c r="D193" i="3"/>
  <c r="D192" i="3"/>
  <c r="D761" i="3"/>
  <c r="D250" i="3"/>
  <c r="D759" i="3"/>
  <c r="D245" i="3"/>
  <c r="D206" i="3"/>
  <c r="D1053" i="3"/>
  <c r="D682" i="3"/>
  <c r="D82" i="3"/>
  <c r="D200" i="3"/>
  <c r="D425" i="3"/>
  <c r="D291" i="3"/>
  <c r="D249" i="3"/>
  <c r="D278" i="3"/>
  <c r="D2" i="3"/>
  <c r="D442" i="3"/>
  <c r="D201" i="3"/>
  <c r="D256" i="3"/>
  <c r="D198" i="3"/>
  <c r="D591" i="3"/>
  <c r="D225" i="3"/>
  <c r="D762" i="3"/>
  <c r="D59" i="3"/>
  <c r="D236" i="3"/>
  <c r="D877" i="3"/>
  <c r="D258" i="3"/>
  <c r="D798" i="3"/>
  <c r="D277" i="3"/>
  <c r="D865" i="3"/>
  <c r="D280" i="3"/>
  <c r="D203" i="3"/>
  <c r="D204" i="3"/>
  <c r="D1134" i="3"/>
  <c r="D222" i="3"/>
  <c r="D267" i="3"/>
  <c r="D214" i="3"/>
  <c r="D247" i="3"/>
  <c r="D83" i="3"/>
  <c r="D196" i="3"/>
  <c r="D485" i="3"/>
  <c r="D266" i="3"/>
  <c r="D696" i="3"/>
  <c r="D290" i="3"/>
  <c r="D531" i="3"/>
  <c r="D322" i="3"/>
  <c r="D641" i="3"/>
  <c r="D1056" i="3"/>
  <c r="D1026" i="3"/>
  <c r="D270" i="3"/>
  <c r="D273" i="3"/>
  <c r="D84" i="3"/>
  <c r="D274" i="3"/>
  <c r="D11" i="3"/>
  <c r="D208" i="3"/>
  <c r="D1032" i="3"/>
  <c r="D275" i="3"/>
  <c r="D85" i="3"/>
  <c r="D942" i="3"/>
  <c r="D231" i="3"/>
  <c r="D227" i="3"/>
  <c r="D190" i="3"/>
  <c r="D229" i="3"/>
  <c r="D292" i="3"/>
  <c r="D361" i="3"/>
  <c r="D309" i="3"/>
  <c r="D339" i="3"/>
  <c r="D1135" i="3"/>
  <c r="D294" i="3"/>
  <c r="D315" i="3"/>
  <c r="D313" i="3"/>
  <c r="D773" i="3"/>
  <c r="D305" i="3"/>
  <c r="D443" i="3"/>
  <c r="D316" i="3"/>
  <c r="D308" i="3"/>
  <c r="D332" i="3"/>
  <c r="D317" i="3"/>
  <c r="D321" i="3"/>
  <c r="D329" i="3"/>
  <c r="D340" i="3"/>
  <c r="D312" i="3"/>
  <c r="D296" i="3"/>
  <c r="D307" i="3"/>
  <c r="D566" i="3"/>
  <c r="D333" i="3"/>
  <c r="D612" i="3"/>
  <c r="D326" i="3"/>
  <c r="D341" i="3"/>
  <c r="D314" i="3"/>
  <c r="D297" i="3"/>
  <c r="D319" i="3"/>
  <c r="D320" i="3"/>
  <c r="D86" i="3"/>
  <c r="D87" i="3"/>
  <c r="D342" i="3"/>
  <c r="D331" i="3"/>
  <c r="D343" i="3"/>
  <c r="D14" i="3"/>
  <c r="D311" i="3"/>
  <c r="D661" i="3"/>
  <c r="D323" i="3"/>
  <c r="D25" i="3"/>
  <c r="D327" i="3"/>
  <c r="D45" i="3"/>
  <c r="D328" i="3"/>
  <c r="D88" i="3"/>
  <c r="D300" i="3"/>
  <c r="D89" i="3"/>
  <c r="D571" i="3"/>
  <c r="D375" i="3"/>
  <c r="D90" i="3"/>
  <c r="D91" i="3"/>
  <c r="D355" i="3"/>
  <c r="D1119" i="3"/>
  <c r="D740" i="3"/>
  <c r="D379" i="3"/>
  <c r="D346" i="3"/>
  <c r="D344" i="3"/>
  <c r="D625" i="3"/>
  <c r="D364" i="3"/>
  <c r="D16" i="3"/>
  <c r="D350" i="3"/>
  <c r="D92" i="3"/>
  <c r="D651" i="3"/>
  <c r="D943" i="3"/>
  <c r="D384" i="3"/>
  <c r="D20" i="3"/>
  <c r="D93" i="3"/>
  <c r="D94" i="3"/>
  <c r="D348" i="3"/>
  <c r="D370" i="3"/>
  <c r="D1112" i="3"/>
  <c r="D351" i="3"/>
  <c r="D357" i="3"/>
  <c r="D358" i="3"/>
  <c r="D352" i="3"/>
  <c r="D376" i="3"/>
  <c r="D369" i="3"/>
  <c r="D368" i="3"/>
  <c r="D18" i="3"/>
  <c r="D19" i="3"/>
  <c r="D95" i="3"/>
  <c r="D22" i="3"/>
  <c r="D96" i="3"/>
  <c r="D97" i="3"/>
  <c r="D396" i="3"/>
  <c r="D387" i="3"/>
  <c r="D98" i="3"/>
  <c r="D1118" i="3"/>
  <c r="D371" i="3"/>
  <c r="D896" i="3"/>
  <c r="D99" i="3"/>
  <c r="D919" i="3"/>
  <c r="D372" i="3"/>
  <c r="D302" i="3"/>
  <c r="D100" i="3"/>
  <c r="D363" i="3"/>
  <c r="D1136" i="3"/>
  <c r="D373" i="3"/>
  <c r="D383" i="3"/>
  <c r="D347" i="3"/>
  <c r="D359" i="3"/>
  <c r="D464" i="3"/>
  <c r="D1041" i="3"/>
  <c r="D400" i="3"/>
  <c r="D101" i="3"/>
  <c r="D385" i="3"/>
  <c r="D382" i="3"/>
  <c r="D362" i="3"/>
  <c r="D102" i="3"/>
  <c r="D186" i="3"/>
  <c r="D367" i="3"/>
  <c r="D639" i="3"/>
  <c r="D381" i="3"/>
  <c r="D1137" i="3"/>
  <c r="D377" i="3"/>
  <c r="D1058" i="3"/>
  <c r="D378" i="3"/>
  <c r="D402" i="3"/>
  <c r="D202" i="3"/>
  <c r="D391" i="3"/>
  <c r="D353" i="3"/>
  <c r="D345" i="3"/>
  <c r="D23" i="3"/>
  <c r="D392" i="3"/>
  <c r="D397" i="3"/>
  <c r="D406" i="3"/>
  <c r="D1138" i="3"/>
  <c r="D21" i="3"/>
  <c r="D408" i="3"/>
  <c r="D635" i="3"/>
  <c r="D103" i="3"/>
  <c r="D104" i="3"/>
  <c r="D431" i="3"/>
  <c r="D430" i="3"/>
  <c r="D295" i="3"/>
  <c r="D411" i="3"/>
  <c r="D24" i="3"/>
  <c r="D419" i="3"/>
  <c r="D105" i="3"/>
  <c r="D428" i="3"/>
  <c r="D1139" i="3"/>
  <c r="D427" i="3"/>
  <c r="D413" i="3"/>
  <c r="D1043" i="3"/>
  <c r="D422" i="3"/>
  <c r="D714" i="3"/>
  <c r="D421" i="3"/>
  <c r="D417" i="3"/>
  <c r="D1042" i="3"/>
  <c r="D544" i="3"/>
  <c r="D424" i="3"/>
  <c r="D409" i="3"/>
  <c r="D418" i="3"/>
  <c r="D1140" i="3"/>
  <c r="D444" i="3"/>
  <c r="D1044" i="3"/>
  <c r="D445" i="3"/>
  <c r="D460" i="3"/>
  <c r="D467" i="3"/>
  <c r="D434" i="3"/>
  <c r="D448" i="3"/>
  <c r="D432" i="3"/>
  <c r="D441" i="3"/>
  <c r="D32" i="3"/>
  <c r="D106" i="3"/>
  <c r="D436" i="3"/>
  <c r="D437" i="3"/>
  <c r="D46" i="3"/>
  <c r="D743" i="3"/>
  <c r="D28" i="3"/>
  <c r="D330" i="3"/>
  <c r="D450" i="3"/>
  <c r="D518" i="3"/>
  <c r="D63" i="3"/>
  <c r="D438" i="3"/>
  <c r="D453" i="3"/>
  <c r="D849" i="3"/>
  <c r="D454" i="3"/>
  <c r="D189" i="3"/>
  <c r="D456" i="3"/>
  <c r="D457" i="3"/>
  <c r="D451" i="3"/>
  <c r="D461" i="3"/>
  <c r="D29" i="3"/>
  <c r="D1141" i="3"/>
  <c r="D107" i="3"/>
  <c r="D435" i="3"/>
  <c r="D439" i="3"/>
  <c r="D726" i="3"/>
  <c r="D452" i="3"/>
  <c r="D433" i="3"/>
  <c r="D463" i="3"/>
  <c r="D31" i="3"/>
  <c r="D30" i="3"/>
  <c r="D446" i="3"/>
  <c r="D1114" i="3"/>
  <c r="D1113" i="3"/>
  <c r="D1117" i="3"/>
  <c r="D674" i="3"/>
  <c r="D334" i="3"/>
  <c r="D466" i="3"/>
  <c r="D440" i="3"/>
  <c r="D848" i="3"/>
  <c r="D473" i="3"/>
  <c r="D499" i="3"/>
  <c r="D488" i="3"/>
  <c r="D33" i="3"/>
  <c r="D1093" i="3"/>
  <c r="D474" i="3"/>
  <c r="D468" i="3"/>
  <c r="D470" i="3"/>
  <c r="D486" i="3"/>
  <c r="D108" i="3"/>
  <c r="D497" i="3"/>
  <c r="D495" i="3"/>
  <c r="D109" i="3"/>
  <c r="D469" i="3"/>
  <c r="D188" i="3"/>
  <c r="D472" i="3"/>
  <c r="D898" i="3"/>
  <c r="D476" i="3"/>
  <c r="D298" i="3"/>
  <c r="D303" i="3"/>
  <c r="D471" i="3"/>
  <c r="D530" i="3"/>
  <c r="D478" i="3"/>
  <c r="D500" i="3"/>
  <c r="D482" i="3"/>
  <c r="D501" i="3"/>
  <c r="D676" i="3"/>
  <c r="D679" i="3"/>
  <c r="D1079" i="3"/>
  <c r="D766" i="3"/>
  <c r="D491" i="3"/>
  <c r="D490" i="3"/>
  <c r="D492" i="3"/>
  <c r="D493" i="3"/>
  <c r="D475" i="3"/>
  <c r="D494" i="3"/>
  <c r="D110" i="3"/>
  <c r="D506" i="3"/>
  <c r="D511" i="3"/>
  <c r="D35" i="3"/>
  <c r="D535" i="3"/>
  <c r="D507" i="3"/>
  <c r="D111" i="3"/>
  <c r="D999" i="3"/>
  <c r="D527" i="3"/>
  <c r="D514" i="3"/>
  <c r="D483" i="3"/>
  <c r="D512" i="3"/>
  <c r="D525" i="3"/>
  <c r="D533" i="3"/>
  <c r="D517" i="3"/>
  <c r="D524" i="3"/>
  <c r="D112" i="3"/>
  <c r="D528" i="3"/>
  <c r="D872" i="3"/>
  <c r="D520" i="3"/>
  <c r="D523" i="3"/>
  <c r="D503" i="3"/>
  <c r="D526" i="3"/>
  <c r="D113" i="3"/>
  <c r="D510" i="3"/>
  <c r="D508" i="3"/>
  <c r="D521" i="3"/>
  <c r="D516" i="3"/>
  <c r="D988" i="3"/>
  <c r="D114" i="3"/>
  <c r="D513" i="3"/>
  <c r="D505" i="3"/>
  <c r="D515" i="3"/>
  <c r="D537" i="3"/>
  <c r="D366" i="3"/>
  <c r="D539" i="3"/>
  <c r="D115" i="3"/>
  <c r="D540" i="3"/>
  <c r="D548" i="3"/>
  <c r="D536" i="3"/>
  <c r="D553" i="3"/>
  <c r="D550" i="3"/>
  <c r="D554" i="3"/>
  <c r="D116" i="3"/>
  <c r="D538" i="3"/>
  <c r="D1142" i="3"/>
  <c r="D541" i="3"/>
  <c r="D547" i="3"/>
  <c r="D602" i="3"/>
  <c r="D557" i="3"/>
  <c r="D545" i="3"/>
  <c r="D578" i="3"/>
  <c r="D477" i="3"/>
  <c r="D795" i="3"/>
  <c r="D555" i="3"/>
  <c r="D546" i="3"/>
  <c r="D117" i="3"/>
  <c r="D560" i="3"/>
  <c r="D561" i="3"/>
  <c r="D217" i="3"/>
  <c r="D542" i="3"/>
  <c r="D807" i="3"/>
  <c r="D390" i="3"/>
  <c r="D549" i="3"/>
  <c r="D850" i="3"/>
  <c r="D562" i="3"/>
  <c r="D118" i="3"/>
  <c r="D36" i="3"/>
  <c r="D567" i="3"/>
  <c r="D592" i="3"/>
  <c r="D569" i="3"/>
  <c r="D852" i="3"/>
  <c r="D570" i="3"/>
  <c r="D893" i="3"/>
  <c r="D590" i="3"/>
  <c r="D564" i="3"/>
  <c r="D568" i="3"/>
  <c r="D574" i="3"/>
  <c r="D285" i="3"/>
  <c r="D281" i="3"/>
  <c r="D572" i="3"/>
  <c r="D563" i="3"/>
  <c r="D573" i="3"/>
  <c r="D119" i="3"/>
  <c r="D577" i="3"/>
  <c r="D966" i="3"/>
  <c r="D120" i="3"/>
  <c r="D589" i="3"/>
  <c r="D583" i="3"/>
  <c r="D37" i="3"/>
  <c r="D580" i="3"/>
  <c r="D565" i="3"/>
  <c r="D729" i="3"/>
  <c r="D1143" i="3"/>
  <c r="D588" i="3"/>
  <c r="D587" i="3"/>
  <c r="D586" i="3"/>
  <c r="D584" i="3"/>
  <c r="D576" i="3"/>
  <c r="D121" i="3"/>
  <c r="D608" i="3"/>
  <c r="D606" i="3"/>
  <c r="D601" i="3"/>
  <c r="D599" i="3"/>
  <c r="D39" i="3"/>
  <c r="D40" i="3"/>
  <c r="D596" i="3"/>
  <c r="D1127" i="3"/>
  <c r="D619" i="3"/>
  <c r="D600" i="3"/>
  <c r="D622" i="3"/>
  <c r="D615" i="3"/>
  <c r="D609" i="3"/>
  <c r="D38" i="3"/>
  <c r="D1144" i="3"/>
  <c r="D465" i="3"/>
  <c r="D607" i="3"/>
  <c r="D598" i="3"/>
  <c r="D603" i="3"/>
  <c r="D604" i="3"/>
  <c r="D618" i="3"/>
  <c r="D616" i="3"/>
  <c r="D828" i="3"/>
  <c r="D620" i="3"/>
  <c r="D611" i="3"/>
  <c r="D122" i="3"/>
  <c r="D613" i="3"/>
  <c r="D414" i="3"/>
  <c r="D614" i="3"/>
  <c r="D617" i="3"/>
  <c r="D643" i="3"/>
  <c r="D644" i="3"/>
  <c r="D645" i="3"/>
  <c r="D746" i="3"/>
  <c r="D647" i="3"/>
  <c r="D629" i="3"/>
  <c r="D631" i="3"/>
  <c r="D43" i="3"/>
  <c r="D636" i="3"/>
  <c r="D632" i="3"/>
  <c r="D638" i="3"/>
  <c r="D581" i="3"/>
  <c r="D642" i="3"/>
  <c r="D42" i="3"/>
  <c r="D123" i="3"/>
  <c r="D633" i="3"/>
  <c r="D626" i="3"/>
  <c r="D630" i="3"/>
  <c r="D41" i="3"/>
  <c r="D634" i="3"/>
  <c r="D653" i="3"/>
  <c r="D649" i="3"/>
  <c r="D640" i="3"/>
  <c r="D654" i="3"/>
  <c r="D637" i="3"/>
  <c r="D624" i="3"/>
  <c r="D659" i="3"/>
  <c r="D689" i="3"/>
  <c r="D690" i="3"/>
  <c r="D663" i="3"/>
  <c r="D426" i="3"/>
  <c r="D697" i="3"/>
  <c r="D688" i="3"/>
  <c r="D664" i="3"/>
  <c r="D691" i="3"/>
  <c r="D670" i="3"/>
  <c r="D681" i="3"/>
  <c r="D675" i="3"/>
  <c r="D660" i="3"/>
  <c r="D668" i="3"/>
  <c r="D662" i="3"/>
  <c r="D684" i="3"/>
  <c r="D677" i="3"/>
  <c r="D685" i="3"/>
  <c r="D44" i="3"/>
  <c r="D687" i="3"/>
  <c r="D1122" i="3"/>
  <c r="D1054" i="3"/>
  <c r="D692" i="3"/>
  <c r="D693" i="3"/>
  <c r="D695" i="3"/>
  <c r="D678" i="3"/>
  <c r="D673" i="3"/>
  <c r="D26" i="3"/>
  <c r="D34" i="3"/>
  <c r="D374" i="3"/>
  <c r="D694" i="3"/>
  <c r="D124" i="3"/>
  <c r="D672" i="3"/>
  <c r="D125" i="3"/>
  <c r="D710" i="3"/>
  <c r="D1145" i="3"/>
  <c r="D582" i="3"/>
  <c r="D126" i="3"/>
  <c r="D706" i="3"/>
  <c r="D748" i="3"/>
  <c r="D127" i="3"/>
  <c r="D128" i="3"/>
  <c r="D708" i="3"/>
  <c r="D702" i="3"/>
  <c r="D750" i="3"/>
  <c r="D915" i="3"/>
  <c r="D916" i="3"/>
  <c r="D701" i="3"/>
  <c r="D713" i="3"/>
  <c r="D711" i="3"/>
  <c r="D735" i="3"/>
  <c r="D741" i="3"/>
  <c r="D742" i="3"/>
  <c r="D699" i="3"/>
  <c r="D185" i="3"/>
  <c r="D700" i="3"/>
  <c r="D727" i="3"/>
  <c r="D704" i="3"/>
  <c r="D703" i="3"/>
  <c r="D745" i="3"/>
  <c r="D752" i="3"/>
  <c r="D754" i="3"/>
  <c r="D709" i="3"/>
  <c r="D129" i="3"/>
  <c r="D130" i="3"/>
  <c r="D715" i="3"/>
  <c r="D585" i="3"/>
  <c r="D733" i="3"/>
  <c r="D265" i="3"/>
  <c r="D720" i="3"/>
  <c r="D336" i="3"/>
  <c r="D749" i="3"/>
  <c r="D751" i="3"/>
  <c r="D131" i="3"/>
  <c r="D721" i="3"/>
  <c r="D724" i="3"/>
  <c r="D718" i="3"/>
  <c r="D717" i="3"/>
  <c r="D719" i="3"/>
  <c r="D747" i="3"/>
  <c r="D723" i="3"/>
  <c r="D734" i="3"/>
  <c r="D716" i="3"/>
  <c r="D737" i="3"/>
  <c r="D1125" i="3"/>
  <c r="D722" i="3"/>
  <c r="D705" i="3"/>
  <c r="D502" i="3"/>
  <c r="D744" i="3"/>
  <c r="D1039" i="3"/>
  <c r="D732" i="3"/>
  <c r="D753" i="3"/>
  <c r="D755" i="3"/>
  <c r="D1146" i="3"/>
  <c r="D132" i="3"/>
  <c r="D646" i="3"/>
  <c r="D763" i="3"/>
  <c r="D765" i="3"/>
  <c r="D772" i="3"/>
  <c r="D783" i="3"/>
  <c r="D880" i="3"/>
  <c r="D874" i="3"/>
  <c r="D776" i="3"/>
  <c r="D447" i="3"/>
  <c r="D768" i="3"/>
  <c r="D787" i="3"/>
  <c r="D781" i="3"/>
  <c r="D786" i="3"/>
  <c r="D775" i="3"/>
  <c r="D770" i="3"/>
  <c r="D779" i="3"/>
  <c r="D769" i="3"/>
  <c r="D133" i="3"/>
  <c r="D764" i="3"/>
  <c r="D489" i="3"/>
  <c r="D134" i="3"/>
  <c r="D782" i="3"/>
  <c r="D552" i="3"/>
  <c r="D1147" i="3"/>
  <c r="D785" i="3"/>
  <c r="D830" i="3"/>
  <c r="D47" i="3"/>
  <c r="D995" i="3"/>
  <c r="D669" i="3"/>
  <c r="D784" i="3"/>
  <c r="D801" i="3"/>
  <c r="D301" i="3"/>
  <c r="D593" i="3"/>
  <c r="D808" i="3"/>
  <c r="D1148" i="3"/>
  <c r="D792" i="3"/>
  <c r="D806" i="3"/>
  <c r="D790" i="3"/>
  <c r="D812" i="3"/>
  <c r="D184" i="3"/>
  <c r="D802" i="3"/>
  <c r="D796" i="3"/>
  <c r="D797" i="3"/>
  <c r="D789" i="3"/>
  <c r="D793" i="3"/>
  <c r="D791" i="3"/>
  <c r="D794" i="3"/>
  <c r="D811" i="3"/>
  <c r="D810" i="3"/>
  <c r="D799" i="3"/>
  <c r="D800" i="3"/>
  <c r="D805" i="3"/>
  <c r="D803" i="3"/>
  <c r="D813" i="3"/>
  <c r="D818" i="3"/>
  <c r="D821" i="3"/>
  <c r="D824" i="3"/>
  <c r="D839" i="3"/>
  <c r="D778" i="3"/>
  <c r="D827" i="3"/>
  <c r="D135" i="3"/>
  <c r="D833" i="3"/>
  <c r="D136" i="3"/>
  <c r="D837" i="3"/>
  <c r="D137" i="3"/>
  <c r="D832" i="3"/>
  <c r="D579" i="3"/>
  <c r="D841" i="3"/>
  <c r="D138" i="3"/>
  <c r="D817" i="3"/>
  <c r="D139" i="3"/>
  <c r="D826" i="3"/>
  <c r="D140" i="3"/>
  <c r="D141" i="3"/>
  <c r="D823" i="3"/>
  <c r="D142" i="3"/>
  <c r="D815" i="3"/>
  <c r="D820" i="3"/>
  <c r="D484" i="3"/>
  <c r="D843" i="3"/>
  <c r="D831" i="3"/>
  <c r="D143" i="3"/>
  <c r="D835" i="3"/>
  <c r="D144" i="3"/>
  <c r="D816" i="3"/>
  <c r="D834" i="3"/>
  <c r="D825" i="3"/>
  <c r="D819" i="3"/>
  <c r="D838" i="3"/>
  <c r="D145" i="3"/>
  <c r="D842" i="3"/>
  <c r="D756" i="3"/>
  <c r="D1149" i="3"/>
  <c r="D847" i="3"/>
  <c r="D48" i="3"/>
  <c r="D845" i="3"/>
  <c r="D1150" i="3"/>
  <c r="D851" i="3"/>
  <c r="D857" i="3"/>
  <c r="D895" i="3"/>
  <c r="D885" i="3"/>
  <c r="D879" i="3"/>
  <c r="D146" i="3"/>
  <c r="D147" i="3"/>
  <c r="D148" i="3"/>
  <c r="D899" i="3"/>
  <c r="D149" i="3"/>
  <c r="D854" i="3"/>
  <c r="D760" i="3"/>
  <c r="D1151" i="3"/>
  <c r="D900" i="3"/>
  <c r="D862" i="3"/>
  <c r="D388" i="3"/>
  <c r="D595" i="3"/>
  <c r="D187" i="3"/>
  <c r="D195" i="3"/>
  <c r="D882" i="3"/>
  <c r="D884" i="3"/>
  <c r="D1152" i="3"/>
  <c r="D918" i="3"/>
  <c r="D867" i="3"/>
  <c r="D853" i="3"/>
  <c r="D49" i="3"/>
  <c r="D856" i="3"/>
  <c r="D858" i="3"/>
  <c r="D150" i="3"/>
  <c r="D864" i="3"/>
  <c r="D416" i="3"/>
  <c r="D866" i="3"/>
  <c r="D875" i="3"/>
  <c r="D836" i="3"/>
  <c r="D890" i="3"/>
  <c r="D871" i="3"/>
  <c r="D887" i="3"/>
  <c r="D652" i="3"/>
  <c r="D897" i="3"/>
  <c r="D901" i="3"/>
  <c r="D902" i="3"/>
  <c r="D50" i="3"/>
  <c r="D911" i="3"/>
  <c r="D151" i="3"/>
  <c r="D930" i="3"/>
  <c r="D152" i="3"/>
  <c r="D53" i="3"/>
  <c r="D153" i="3"/>
  <c r="D945" i="3"/>
  <c r="D299" i="3"/>
  <c r="D952" i="3"/>
  <c r="D380" i="3"/>
  <c r="D953" i="3"/>
  <c r="D908" i="3"/>
  <c r="D903" i="3"/>
  <c r="D780" i="3"/>
  <c r="D967" i="3"/>
  <c r="D51" i="3"/>
  <c r="D1083" i="3"/>
  <c r="D913" i="3"/>
  <c r="D914" i="3"/>
  <c r="D909" i="3"/>
  <c r="D912" i="3"/>
  <c r="D957" i="3"/>
  <c r="D927" i="3"/>
  <c r="D154" i="3"/>
  <c r="D904" i="3"/>
  <c r="D964" i="3"/>
  <c r="D923" i="3"/>
  <c r="D155" i="3"/>
  <c r="D906" i="3"/>
  <c r="D354" i="3"/>
  <c r="D394" i="3"/>
  <c r="D929" i="3"/>
  <c r="D395" i="3"/>
  <c r="D990" i="3"/>
  <c r="D931" i="3"/>
  <c r="D393" i="3"/>
  <c r="D959" i="3"/>
  <c r="D941" i="3"/>
  <c r="D873" i="3"/>
  <c r="D52" i="3"/>
  <c r="D956" i="3"/>
  <c r="D928" i="3"/>
  <c r="D936" i="3"/>
  <c r="D556" i="3"/>
  <c r="D921" i="3"/>
  <c r="D974" i="3"/>
  <c r="D156" i="3"/>
  <c r="D389" i="3"/>
  <c r="D459" i="3"/>
  <c r="D934" i="3"/>
  <c r="D628" i="3"/>
  <c r="D939" i="3"/>
  <c r="D932" i="3"/>
  <c r="D948" i="3"/>
  <c r="D962" i="3"/>
  <c r="D978" i="3"/>
  <c r="D938" i="3"/>
  <c r="D937" i="3"/>
  <c r="D814" i="3"/>
  <c r="D157" i="3"/>
  <c r="D158" i="3"/>
  <c r="D449" i="3"/>
  <c r="D159" i="3"/>
  <c r="D910" i="3"/>
  <c r="D648" i="3"/>
  <c r="D846" i="3"/>
  <c r="D804" i="3"/>
  <c r="D958" i="3"/>
  <c r="D950" i="3"/>
  <c r="D905" i="3"/>
  <c r="D961" i="3"/>
  <c r="D954" i="3"/>
  <c r="D920" i="3"/>
  <c r="D949" i="3"/>
  <c r="D951" i="3"/>
  <c r="D971" i="3"/>
  <c r="D933" i="3"/>
  <c r="D1109" i="3"/>
  <c r="D1123" i="3"/>
  <c r="D970" i="3"/>
  <c r="D610" i="3"/>
  <c r="D922" i="3"/>
  <c r="D907" i="3"/>
  <c r="D774" i="3"/>
  <c r="D736" i="3"/>
  <c r="D386" i="3"/>
  <c r="D960" i="3"/>
  <c r="D244" i="3"/>
  <c r="D935" i="3"/>
  <c r="D926" i="3"/>
  <c r="D160" i="3"/>
  <c r="D543" i="3"/>
  <c r="D161" i="3"/>
  <c r="D162" i="3"/>
  <c r="D946" i="3"/>
  <c r="D963" i="3"/>
  <c r="D163" i="3"/>
  <c r="D965" i="3"/>
  <c r="D917" i="3"/>
  <c r="D455" i="3"/>
  <c r="D975" i="3"/>
  <c r="D655" i="3"/>
  <c r="D164" i="3"/>
  <c r="D980" i="3"/>
  <c r="D54" i="3"/>
  <c r="D968" i="3"/>
  <c r="D973" i="3"/>
  <c r="D972" i="3"/>
  <c r="D55" i="3"/>
  <c r="D977" i="3"/>
  <c r="D840" i="3"/>
  <c r="D1007" i="3"/>
  <c r="D429" i="3"/>
  <c r="D165" i="3"/>
  <c r="D992" i="3"/>
  <c r="D166" i="3"/>
  <c r="D1006" i="3"/>
  <c r="D985" i="3"/>
  <c r="D665" i="3"/>
  <c r="D982" i="3"/>
  <c r="D1019" i="3"/>
  <c r="D56" i="3"/>
  <c r="D881" i="3"/>
  <c r="D984" i="3"/>
  <c r="D1033" i="3"/>
  <c r="D991" i="3"/>
  <c r="D234" i="3"/>
  <c r="D1000" i="3"/>
  <c r="D167" i="3"/>
  <c r="D993" i="3"/>
  <c r="D58" i="3"/>
  <c r="D1016" i="3"/>
  <c r="D509" i="3"/>
  <c r="D1013" i="3"/>
  <c r="D997" i="3"/>
  <c r="D998" i="3"/>
  <c r="D981" i="3"/>
  <c r="D1009" i="3"/>
  <c r="D1011" i="3"/>
  <c r="D1018" i="3"/>
  <c r="D686" i="3"/>
  <c r="D1022" i="3"/>
  <c r="D1023" i="3"/>
  <c r="D1012" i="3"/>
  <c r="D994" i="3"/>
  <c r="D1028" i="3"/>
  <c r="D61" i="3"/>
  <c r="D1003" i="3"/>
  <c r="D1001" i="3"/>
  <c r="D1036" i="3"/>
  <c r="D1014" i="3"/>
  <c r="D1010" i="3"/>
  <c r="D767" i="3"/>
  <c r="D211" i="3"/>
  <c r="D989" i="3"/>
  <c r="D1029" i="3"/>
  <c r="D996" i="3"/>
  <c r="D1005" i="3"/>
  <c r="D1017" i="3"/>
  <c r="D551" i="3"/>
  <c r="D168" i="3"/>
  <c r="D318" i="3"/>
  <c r="D1025" i="3"/>
  <c r="D57" i="3"/>
  <c r="D1049" i="3"/>
  <c r="D1002" i="3"/>
  <c r="D558" i="3"/>
  <c r="D60" i="3"/>
  <c r="D1031" i="3"/>
  <c r="D1024" i="3"/>
  <c r="D1020" i="3"/>
  <c r="D1030" i="3"/>
  <c r="D1008" i="3"/>
  <c r="D1034" i="3"/>
  <c r="D1035" i="3"/>
  <c r="D183" i="3"/>
  <c r="D1038" i="3"/>
  <c r="D12" i="3"/>
  <c r="D1046" i="3"/>
  <c r="D1045" i="3"/>
  <c r="D1037" i="3"/>
  <c r="D64" i="3"/>
  <c r="D1040" i="3"/>
  <c r="D233" i="3"/>
  <c r="D757" i="3"/>
  <c r="D969" i="3"/>
  <c r="D1050" i="3"/>
  <c r="D1051" i="3"/>
  <c r="D1153" i="3"/>
  <c r="D458" i="3"/>
  <c r="D534" i="3"/>
  <c r="D1052" i="3"/>
  <c r="D169" i="3"/>
  <c r="D1055" i="3"/>
  <c r="D1074" i="3"/>
  <c r="D1073" i="3"/>
  <c r="D1061" i="3"/>
  <c r="D1082" i="3"/>
  <c r="D1068" i="3"/>
  <c r="D1066" i="3"/>
  <c r="D559" i="3"/>
  <c r="D1067" i="3"/>
  <c r="D738" i="3"/>
  <c r="D170" i="3"/>
  <c r="D1080" i="3"/>
  <c r="D1064" i="3"/>
  <c r="D1078" i="3"/>
  <c r="D1060" i="3"/>
  <c r="D1062" i="3"/>
  <c r="D1075" i="3"/>
  <c r="D1089" i="3"/>
  <c r="D1065" i="3"/>
  <c r="D860" i="3"/>
  <c r="D1088" i="3"/>
  <c r="D1087" i="3"/>
  <c r="D1071" i="3"/>
  <c r="D1072" i="3"/>
  <c r="D623" i="3"/>
  <c r="D1069" i="3"/>
  <c r="D1076" i="3"/>
  <c r="D1059" i="3"/>
  <c r="D1077" i="3"/>
  <c r="D1081" i="3"/>
  <c r="D191" i="3"/>
  <c r="D1070" i="3"/>
  <c r="D656" i="3"/>
  <c r="D1154" i="3"/>
  <c r="D1095" i="3"/>
  <c r="D1100" i="3"/>
  <c r="D365" i="3"/>
  <c r="D1155" i="3"/>
  <c r="D1091" i="3"/>
  <c r="D1097" i="3"/>
  <c r="D1099" i="3"/>
  <c r="D171" i="3"/>
  <c r="D1106" i="3"/>
  <c r="D1098" i="3"/>
  <c r="D172" i="3"/>
  <c r="D605" i="3"/>
  <c r="D1104" i="3"/>
  <c r="D173" i="3"/>
  <c r="D1102" i="3"/>
  <c r="D1108" i="3"/>
  <c r="D1107" i="3"/>
  <c r="D1092" i="3"/>
  <c r="D1101" i="3"/>
  <c r="D1094" i="3"/>
  <c r="D1110" i="3"/>
  <c r="D403" i="3"/>
  <c r="D924" i="3"/>
  <c r="D1115" i="3"/>
  <c r="D174" i="3"/>
  <c r="D1116" i="3"/>
  <c r="D680" i="3"/>
  <c r="D175" i="3"/>
  <c r="D176" i="3"/>
  <c r="D177" i="3"/>
  <c r="D1120" i="3"/>
  <c r="D594" i="3"/>
  <c r="D1121" i="3"/>
  <c r="D788" i="3"/>
  <c r="D178" i="3"/>
  <c r="D405" i="3"/>
  <c r="D1047" i="3"/>
  <c r="D1126" i="3"/>
  <c r="D1128" i="3"/>
  <c r="D179" i="3"/>
  <c r="D180" i="3"/>
  <c r="D986" i="3"/>
  <c r="D844" i="3"/>
  <c r="D1124" i="3"/>
  <c r="D181" i="3"/>
  <c r="D809" i="3"/>
  <c r="D182" i="3"/>
  <c r="D758" i="3"/>
  <c r="D878" i="3"/>
  <c r="D730" i="3"/>
  <c r="D1129" i="3"/>
  <c r="D1027" i="3"/>
  <c r="D271" i="3"/>
  <c r="D404" i="3"/>
  <c r="D221" i="3"/>
  <c r="D1085" i="3"/>
  <c r="D215" i="3"/>
  <c r="D412" i="3"/>
  <c r="D4" i="3"/>
  <c r="I2" i="1"/>
  <c r="J108" i="2" l="1"/>
  <c r="G135" i="2"/>
  <c r="G91" i="2"/>
  <c r="G21" i="2"/>
  <c r="G98" i="2"/>
  <c r="G87" i="2"/>
  <c r="G77" i="2"/>
  <c r="G9" i="2"/>
  <c r="G10" i="2"/>
  <c r="G71" i="2"/>
  <c r="G84" i="2"/>
  <c r="G54" i="2"/>
  <c r="G19" i="2"/>
  <c r="G43" i="2"/>
  <c r="G14" i="2"/>
  <c r="G22" i="2"/>
  <c r="G5" i="2"/>
  <c r="G170" i="2"/>
  <c r="G99" i="2"/>
  <c r="G103" i="2"/>
  <c r="G50" i="2"/>
  <c r="G86" i="2"/>
  <c r="G183" i="2"/>
  <c r="G111" i="2"/>
  <c r="G112" i="2"/>
  <c r="G15" i="2"/>
  <c r="G78" i="2"/>
  <c r="G79" i="2"/>
  <c r="G80" i="2"/>
  <c r="G73" i="2"/>
  <c r="G134" i="2"/>
  <c r="G155" i="2"/>
  <c r="G141" i="2"/>
  <c r="G83" i="2"/>
  <c r="G67" i="2"/>
  <c r="G104" i="2"/>
  <c r="G30" i="2"/>
  <c r="G152" i="2"/>
  <c r="G131" i="2"/>
  <c r="G154" i="2"/>
  <c r="G143" i="2"/>
  <c r="G129" i="2"/>
  <c r="G162" i="2"/>
  <c r="G163" i="2"/>
  <c r="G16" i="2"/>
  <c r="G2" i="2"/>
  <c r="G37" i="2"/>
  <c r="G172" i="2"/>
  <c r="G146" i="2"/>
  <c r="G33" i="2"/>
  <c r="G159" i="2"/>
  <c r="G148" i="2"/>
  <c r="G116" i="2"/>
  <c r="G64" i="2"/>
  <c r="G65" i="2"/>
  <c r="G92" i="2"/>
  <c r="G173" i="2"/>
  <c r="G24" i="2"/>
  <c r="G25" i="2"/>
  <c r="G160" i="2"/>
  <c r="G93" i="2"/>
  <c r="G105" i="2"/>
  <c r="G3" i="2"/>
  <c r="G74" i="2"/>
  <c r="G55" i="2"/>
  <c r="G35" i="2"/>
  <c r="G88" i="2"/>
  <c r="G106" i="2"/>
  <c r="G144" i="2"/>
  <c r="G123" i="2"/>
  <c r="G44" i="2"/>
  <c r="G142" i="2"/>
  <c r="G165" i="2"/>
  <c r="G42" i="2"/>
  <c r="G124" i="2"/>
  <c r="G7" i="2"/>
  <c r="G75" i="2"/>
  <c r="G34" i="2"/>
  <c r="G137" i="2"/>
  <c r="G138" i="2"/>
  <c r="G158" i="2"/>
  <c r="G153" i="2"/>
  <c r="G118" i="2"/>
  <c r="G58" i="2"/>
  <c r="G29" i="2"/>
  <c r="G117" i="2"/>
  <c r="G85" i="2"/>
  <c r="G125" i="2"/>
  <c r="G11" i="2"/>
  <c r="G157" i="2"/>
  <c r="G72" i="2"/>
  <c r="G167" i="2"/>
  <c r="G68" i="2"/>
  <c r="G12" i="2"/>
  <c r="G13" i="2"/>
  <c r="G107" i="2"/>
  <c r="G38" i="2"/>
  <c r="G139" i="2"/>
  <c r="G109" i="2"/>
  <c r="G49" i="2"/>
  <c r="G94" i="2"/>
  <c r="G149" i="2"/>
  <c r="G101" i="2"/>
  <c r="G39" i="2"/>
  <c r="G113" i="2"/>
  <c r="G168" i="2"/>
  <c r="G171" i="2"/>
  <c r="G184" i="2"/>
  <c r="G95" i="2"/>
  <c r="G147" i="2"/>
  <c r="G82" i="2"/>
  <c r="G45" i="2"/>
  <c r="G48" i="2"/>
  <c r="G181" i="2"/>
  <c r="G175" i="2"/>
  <c r="G126" i="2"/>
  <c r="G174" i="2"/>
  <c r="G26" i="2"/>
  <c r="G66" i="2"/>
  <c r="G69" i="2"/>
  <c r="G161" i="2"/>
  <c r="G151" i="2"/>
  <c r="G127" i="2"/>
  <c r="G145" i="2"/>
  <c r="G89" i="2"/>
  <c r="G119" i="2"/>
  <c r="G133" i="2"/>
  <c r="G132" i="2"/>
  <c r="G59" i="2"/>
  <c r="G60" i="2"/>
  <c r="G52" i="2"/>
  <c r="G53" i="2"/>
  <c r="G130" i="2"/>
  <c r="G100" i="2"/>
  <c r="G115" i="2"/>
  <c r="G23" i="2"/>
  <c r="G8" i="2"/>
  <c r="G4" i="2"/>
  <c r="G17" i="2"/>
  <c r="G27" i="2"/>
  <c r="G128" i="2"/>
  <c r="G62" i="2"/>
  <c r="G140" i="2"/>
  <c r="G122" i="2"/>
  <c r="G96" i="2"/>
  <c r="G150" i="2"/>
  <c r="G102" i="2"/>
  <c r="G32" i="2"/>
  <c r="G81" i="2"/>
  <c r="G46" i="2"/>
  <c r="G70" i="2"/>
  <c r="G40" i="2"/>
  <c r="G114" i="2"/>
  <c r="G28" i="2"/>
  <c r="G90" i="2"/>
  <c r="G6" i="2"/>
  <c r="G97" i="2"/>
  <c r="G120" i="2"/>
  <c r="G121" i="2"/>
  <c r="G51" i="2"/>
  <c r="G61" i="2"/>
  <c r="G156" i="2"/>
  <c r="G63" i="2"/>
  <c r="G18" i="2"/>
  <c r="G182" i="2"/>
  <c r="G169" i="2"/>
  <c r="G41" i="2"/>
  <c r="G110" i="2"/>
  <c r="G177" i="2"/>
  <c r="G76" i="2"/>
  <c r="G179" i="2"/>
  <c r="G176" i="2"/>
  <c r="G47" i="2"/>
  <c r="G57" i="2"/>
  <c r="G164" i="2"/>
  <c r="G136" i="2"/>
  <c r="G56" i="2"/>
  <c r="G166" i="2"/>
  <c r="G178" i="2"/>
  <c r="G31" i="2"/>
  <c r="G180" i="2"/>
  <c r="N108" i="2"/>
  <c r="H3" i="1"/>
  <c r="I58" i="2" l="1"/>
  <c r="J58" i="2" s="1"/>
  <c r="I18" i="2"/>
  <c r="J18" i="2" s="1"/>
  <c r="I170" i="2"/>
  <c r="J170" i="2" s="1"/>
  <c r="N121" i="1"/>
  <c r="O121" i="1" s="1"/>
  <c r="P121" i="1" s="1"/>
  <c r="Q121" i="1"/>
  <c r="I141" i="2"/>
  <c r="J141" i="2" s="1"/>
  <c r="N120" i="1"/>
  <c r="O120" i="1" s="1"/>
  <c r="P120" i="1" s="1"/>
  <c r="Q120" i="1"/>
  <c r="N119" i="1"/>
  <c r="O119" i="1" s="1"/>
  <c r="P119" i="1" s="1"/>
  <c r="Q119" i="1"/>
  <c r="N118" i="1"/>
  <c r="O118" i="1" s="1"/>
  <c r="P118" i="1" s="1"/>
  <c r="Q118" i="1"/>
  <c r="I96" i="2"/>
  <c r="J96" i="2" s="1"/>
  <c r="I95" i="2"/>
  <c r="J95" i="2" s="1"/>
  <c r="I180" i="2"/>
  <c r="J180" i="2" s="1"/>
  <c r="I20" i="2"/>
  <c r="J20" i="2" s="1"/>
  <c r="I83" i="2"/>
  <c r="J83" i="2" s="1"/>
  <c r="N117" i="1"/>
  <c r="O117" i="1" s="1"/>
  <c r="P117" i="1" s="1"/>
  <c r="Q117" i="1"/>
  <c r="I87" i="2"/>
  <c r="J87" i="2" s="1"/>
  <c r="I88" i="2"/>
  <c r="J88" i="2" s="1"/>
  <c r="I67" i="2"/>
  <c r="J67" i="2" s="1"/>
  <c r="N53" i="1"/>
  <c r="O53" i="1" s="1"/>
  <c r="P53" i="1" s="1"/>
  <c r="Q53" i="1"/>
  <c r="I25" i="2"/>
  <c r="J25" i="2" s="1"/>
  <c r="I134" i="2"/>
  <c r="J134" i="2" s="1"/>
  <c r="N30" i="1"/>
  <c r="O30" i="1" s="1"/>
  <c r="P30" i="1" s="1"/>
  <c r="Q30" i="1"/>
  <c r="I146" i="2"/>
  <c r="J146" i="2" s="1"/>
  <c r="N15" i="1"/>
  <c r="O15" i="1" s="1"/>
  <c r="P15" i="1" s="1"/>
  <c r="Q15" i="1"/>
  <c r="N39" i="1"/>
  <c r="O39" i="1" s="1"/>
  <c r="P39" i="1" s="1"/>
  <c r="Q39" i="1"/>
  <c r="I166" i="2"/>
  <c r="J166" i="2" s="1"/>
  <c r="I57" i="2"/>
  <c r="J57" i="2" s="1"/>
  <c r="N24" i="1"/>
  <c r="O24" i="1" s="1"/>
  <c r="P24" i="1" s="1"/>
  <c r="Q24" i="1"/>
  <c r="I163" i="2"/>
  <c r="J163" i="2" s="1"/>
  <c r="I162" i="2"/>
  <c r="J162" i="2" s="1"/>
  <c r="Q29" i="1"/>
  <c r="N29" i="1"/>
  <c r="O29" i="1" s="1"/>
  <c r="P29" i="1" s="1"/>
  <c r="H39" i="1"/>
  <c r="I24" i="1"/>
  <c r="I29" i="1"/>
  <c r="N83" i="2"/>
  <c r="N58" i="2"/>
  <c r="H117" i="1"/>
  <c r="H30" i="1"/>
  <c r="I15" i="1"/>
  <c r="N25" i="2"/>
  <c r="N146" i="2"/>
  <c r="I119" i="1"/>
  <c r="N166" i="2"/>
  <c r="H120" i="1"/>
  <c r="I118" i="1"/>
  <c r="N170" i="2"/>
  <c r="N18" i="2"/>
  <c r="N134" i="2"/>
  <c r="I121" i="1"/>
  <c r="I120" i="1"/>
  <c r="H118" i="1"/>
  <c r="N180" i="2"/>
  <c r="N67" i="2"/>
  <c r="I39" i="1"/>
  <c r="H15" i="1"/>
  <c r="N57" i="2"/>
  <c r="H121" i="1"/>
  <c r="H119" i="1"/>
  <c r="N162" i="2"/>
  <c r="H53" i="1"/>
  <c r="I53" i="1"/>
  <c r="H24" i="1"/>
  <c r="N163" i="2"/>
  <c r="I117" i="1"/>
  <c r="I30" i="1"/>
  <c r="J121" i="1" l="1"/>
  <c r="J120" i="1"/>
  <c r="J119" i="1"/>
  <c r="J118" i="1"/>
  <c r="J117" i="1"/>
  <c r="J53" i="1"/>
  <c r="J30" i="1"/>
  <c r="J15" i="1"/>
  <c r="J39" i="1"/>
  <c r="J24" i="1"/>
  <c r="N60" i="1"/>
  <c r="O60" i="1" s="1"/>
  <c r="P60" i="1" s="1"/>
  <c r="N79" i="1"/>
  <c r="O79" i="1" s="1"/>
  <c r="P79" i="1" s="1"/>
  <c r="N14" i="1"/>
  <c r="N13" i="1"/>
  <c r="O13" i="1" s="1"/>
  <c r="P13" i="1" s="1"/>
  <c r="N103" i="1"/>
  <c r="O103" i="1" s="1"/>
  <c r="N12" i="1"/>
  <c r="N85" i="1"/>
  <c r="O85" i="1" s="1"/>
  <c r="N56" i="1"/>
  <c r="O56" i="1" s="1"/>
  <c r="N8" i="1"/>
  <c r="O8" i="1" s="1"/>
  <c r="P8" i="1" s="1"/>
  <c r="N38" i="1"/>
  <c r="O38" i="1" s="1"/>
  <c r="P38" i="1" s="1"/>
  <c r="N102" i="1"/>
  <c r="O102" i="1" s="1"/>
  <c r="P102" i="1" s="1"/>
  <c r="N32" i="1"/>
  <c r="O32" i="1" s="1"/>
  <c r="P32" i="1" s="1"/>
  <c r="N35" i="1"/>
  <c r="N71" i="1"/>
  <c r="N70" i="1"/>
  <c r="O70" i="1" s="1"/>
  <c r="N111" i="1"/>
  <c r="N23" i="1"/>
  <c r="O23" i="1" s="1"/>
  <c r="P23" i="1" s="1"/>
  <c r="N37" i="1"/>
  <c r="O37" i="1" s="1"/>
  <c r="P37" i="1" s="1"/>
  <c r="N31" i="1"/>
  <c r="N107" i="1"/>
  <c r="O107" i="1" s="1"/>
  <c r="P107" i="1" s="1"/>
  <c r="N5" i="1"/>
  <c r="O5" i="1" s="1"/>
  <c r="N47" i="1"/>
  <c r="N19" i="1"/>
  <c r="O19" i="1" s="1"/>
  <c r="N3" i="1"/>
  <c r="N91" i="1"/>
  <c r="O91" i="1" s="1"/>
  <c r="P91" i="1" s="1"/>
  <c r="N11" i="1"/>
  <c r="O11" i="1" s="1"/>
  <c r="P11" i="1" s="1"/>
  <c r="N83" i="1"/>
  <c r="O83" i="1" s="1"/>
  <c r="P83" i="1" s="1"/>
  <c r="N74" i="1"/>
  <c r="O74" i="1" s="1"/>
  <c r="P74" i="1" s="1"/>
  <c r="N67" i="1"/>
  <c r="O67" i="1" s="1"/>
  <c r="N78" i="1"/>
  <c r="N88" i="1"/>
  <c r="O88" i="1" s="1"/>
  <c r="N61" i="1"/>
  <c r="O61" i="1" s="1"/>
  <c r="N21" i="1"/>
  <c r="O21" i="1" s="1"/>
  <c r="P21" i="1" s="1"/>
  <c r="N68" i="1"/>
  <c r="O68" i="1" s="1"/>
  <c r="P68" i="1" s="1"/>
  <c r="N62" i="1"/>
  <c r="O62" i="1" s="1"/>
  <c r="P62" i="1" s="1"/>
  <c r="N10" i="1"/>
  <c r="O10" i="1" s="1"/>
  <c r="P10" i="1" s="1"/>
  <c r="N63" i="1"/>
  <c r="N34" i="1"/>
  <c r="N52" i="1"/>
  <c r="N54" i="1"/>
  <c r="O54" i="1" s="1"/>
  <c r="N6" i="1"/>
  <c r="O6" i="1" s="1"/>
  <c r="P6" i="1" s="1"/>
  <c r="N17" i="1"/>
  <c r="O17" i="1" s="1"/>
  <c r="P17" i="1" s="1"/>
  <c r="N40" i="1"/>
  <c r="O40" i="1" s="1"/>
  <c r="P40" i="1" s="1"/>
  <c r="N36" i="1"/>
  <c r="O36" i="1" s="1"/>
  <c r="P36" i="1" s="1"/>
  <c r="N76" i="1"/>
  <c r="N110" i="1"/>
  <c r="O110" i="1" s="1"/>
  <c r="N43" i="1"/>
  <c r="O43" i="1" s="1"/>
  <c r="N96" i="1"/>
  <c r="N45" i="1"/>
  <c r="O45" i="1" s="1"/>
  <c r="P45" i="1" s="1"/>
  <c r="N90" i="1"/>
  <c r="O90" i="1" s="1"/>
  <c r="P90" i="1" s="1"/>
  <c r="N49" i="1"/>
  <c r="O49" i="1" s="1"/>
  <c r="P49" i="1" s="1"/>
  <c r="N105" i="1"/>
  <c r="O105" i="1" s="1"/>
  <c r="P105" i="1" s="1"/>
  <c r="N4" i="1"/>
  <c r="O4" i="1" s="1"/>
  <c r="N69" i="1"/>
  <c r="O69" i="1" s="1"/>
  <c r="N104" i="1"/>
  <c r="N72" i="1"/>
  <c r="O72" i="1" s="1"/>
  <c r="N89" i="1"/>
  <c r="O89" i="1" s="1"/>
  <c r="P89" i="1" s="1"/>
  <c r="N108" i="1"/>
  <c r="O108" i="1" s="1"/>
  <c r="P108" i="1" s="1"/>
  <c r="N44" i="1"/>
  <c r="O44" i="1" s="1"/>
  <c r="P44" i="1" s="1"/>
  <c r="N99" i="1"/>
  <c r="O99" i="1" s="1"/>
  <c r="P99" i="1" s="1"/>
  <c r="N92" i="1"/>
  <c r="O92" i="1" s="1"/>
  <c r="N114" i="1"/>
  <c r="O114" i="1" s="1"/>
  <c r="N101" i="1"/>
  <c r="O101" i="1" s="1"/>
  <c r="N27" i="1"/>
  <c r="O27" i="1" s="1"/>
  <c r="N84" i="1"/>
  <c r="O84" i="1" s="1"/>
  <c r="P84" i="1" s="1"/>
  <c r="N80" i="1"/>
  <c r="O80" i="1" s="1"/>
  <c r="N65" i="1"/>
  <c r="O65" i="1" s="1"/>
  <c r="P65" i="1" s="1"/>
  <c r="N9" i="1"/>
  <c r="O9" i="1" s="1"/>
  <c r="N86" i="1"/>
  <c r="N33" i="1"/>
  <c r="O33" i="1" s="1"/>
  <c r="N59" i="1"/>
  <c r="O59" i="1" s="1"/>
  <c r="N98" i="1"/>
  <c r="O98" i="1" s="1"/>
  <c r="P98" i="1" s="1"/>
  <c r="N94" i="1"/>
  <c r="N64" i="1"/>
  <c r="O64" i="1" s="1"/>
  <c r="P64" i="1" s="1"/>
  <c r="N57" i="1"/>
  <c r="O57" i="1" s="1"/>
  <c r="P57" i="1" s="1"/>
  <c r="N75" i="1"/>
  <c r="O75" i="1" s="1"/>
  <c r="N116" i="1"/>
  <c r="O116" i="1" s="1"/>
  <c r="N2" i="1"/>
  <c r="N81" i="1"/>
  <c r="O81" i="1" s="1"/>
  <c r="N87" i="1"/>
  <c r="O87" i="1" s="1"/>
  <c r="P87" i="1" s="1"/>
  <c r="N58" i="1"/>
  <c r="O58" i="1" s="1"/>
  <c r="N97" i="1"/>
  <c r="O97" i="1" s="1"/>
  <c r="P97" i="1" s="1"/>
  <c r="N109" i="1"/>
  <c r="O109" i="1" s="1"/>
  <c r="P109" i="1" s="1"/>
  <c r="N93" i="1"/>
  <c r="N50" i="1"/>
  <c r="N100" i="1"/>
  <c r="O100" i="1" s="1"/>
  <c r="N28" i="1"/>
  <c r="O28" i="1" s="1"/>
  <c r="P28" i="1" s="1"/>
  <c r="N20" i="1"/>
  <c r="N106" i="1"/>
  <c r="O106" i="1" s="1"/>
  <c r="P106" i="1" s="1"/>
  <c r="N113" i="1"/>
  <c r="O113" i="1" s="1"/>
  <c r="P113" i="1" s="1"/>
  <c r="N25" i="1"/>
  <c r="O25" i="1" s="1"/>
  <c r="N115" i="1"/>
  <c r="O115" i="1" s="1"/>
  <c r="N16" i="1"/>
  <c r="N7" i="1"/>
  <c r="O7" i="1" s="1"/>
  <c r="N22" i="1"/>
  <c r="N26" i="1"/>
  <c r="O26" i="1" s="1"/>
  <c r="P26" i="1" s="1"/>
  <c r="N42" i="1"/>
  <c r="O42" i="1" s="1"/>
  <c r="N55" i="1"/>
  <c r="N41" i="1"/>
  <c r="O41" i="1" s="1"/>
  <c r="N66" i="1"/>
  <c r="N48" i="1"/>
  <c r="O48" i="1" s="1"/>
  <c r="P48" i="1" s="1"/>
  <c r="N18" i="1"/>
  <c r="O18" i="1" s="1"/>
  <c r="P18" i="1" s="1"/>
  <c r="N77" i="1"/>
  <c r="O77" i="1" s="1"/>
  <c r="P77" i="1" s="1"/>
  <c r="N112" i="1"/>
  <c r="N51" i="1"/>
  <c r="O51" i="1" s="1"/>
  <c r="N46" i="1"/>
  <c r="O46" i="1" s="1"/>
  <c r="N95" i="1"/>
  <c r="N73" i="1"/>
  <c r="O73" i="1" s="1"/>
  <c r="P73" i="1" s="1"/>
  <c r="N82" i="1"/>
  <c r="O82" i="1" s="1"/>
  <c r="N87" i="2"/>
  <c r="N141" i="2"/>
  <c r="N88" i="2"/>
  <c r="N95" i="2"/>
  <c r="N20" i="2"/>
  <c r="N96" i="2"/>
  <c r="H29" i="1"/>
  <c r="O52" i="1" l="1"/>
  <c r="O14" i="1"/>
  <c r="P14" i="1" s="1"/>
  <c r="O22" i="1"/>
  <c r="P22" i="1" s="1"/>
  <c r="O63" i="1"/>
  <c r="P63" i="1" s="1"/>
  <c r="O31" i="1"/>
  <c r="P31" i="1" s="1"/>
  <c r="O34" i="1"/>
  <c r="P34" i="1" s="1"/>
  <c r="O76" i="1"/>
  <c r="P76" i="1" s="1"/>
  <c r="O35" i="1"/>
  <c r="P35" i="1" s="1"/>
  <c r="O3" i="1"/>
  <c r="P3" i="1" s="1"/>
  <c r="O20" i="1"/>
  <c r="P20" i="1" s="1"/>
  <c r="J29" i="1"/>
  <c r="O66" i="1"/>
  <c r="P66" i="1" s="1"/>
  <c r="O50" i="1"/>
  <c r="P50" i="1" s="1"/>
  <c r="O2" i="1"/>
  <c r="P2" i="1" s="1"/>
  <c r="O94" i="1"/>
  <c r="P94" i="1" s="1"/>
  <c r="P92" i="1"/>
  <c r="O78" i="1"/>
  <c r="P78" i="1" s="1"/>
  <c r="P7" i="1"/>
  <c r="P27" i="1"/>
  <c r="P72" i="1"/>
  <c r="P54" i="1"/>
  <c r="P56" i="1"/>
  <c r="O55" i="1"/>
  <c r="P55" i="1" s="1"/>
  <c r="O111" i="1"/>
  <c r="P111" i="1" s="1"/>
  <c r="O96" i="1"/>
  <c r="P96" i="1" s="1"/>
  <c r="O12" i="1"/>
  <c r="P12" i="1" s="1"/>
  <c r="P33" i="1"/>
  <c r="P41" i="1"/>
  <c r="P67" i="1"/>
  <c r="O95" i="1"/>
  <c r="P95" i="1" s="1"/>
  <c r="P51" i="1"/>
  <c r="P82" i="1"/>
  <c r="P100" i="1"/>
  <c r="P81" i="1"/>
  <c r="P59" i="1"/>
  <c r="P101" i="1"/>
  <c r="P52" i="1"/>
  <c r="P88" i="1"/>
  <c r="P19" i="1"/>
  <c r="P85" i="1"/>
  <c r="O16" i="1"/>
  <c r="P16" i="1" s="1"/>
  <c r="O112" i="1"/>
  <c r="P112" i="1" s="1"/>
  <c r="O104" i="1"/>
  <c r="P104" i="1" s="1"/>
  <c r="O47" i="1"/>
  <c r="P47" i="1" s="1"/>
  <c r="O93" i="1"/>
  <c r="P93" i="1" s="1"/>
  <c r="O71" i="1"/>
  <c r="P71" i="1" s="1"/>
  <c r="O86" i="1"/>
  <c r="P86" i="1" s="1"/>
  <c r="P46" i="1"/>
  <c r="P115" i="1"/>
  <c r="P116" i="1"/>
  <c r="P114" i="1"/>
  <c r="P110" i="1"/>
  <c r="P42" i="1"/>
  <c r="P25" i="1"/>
  <c r="P75" i="1"/>
  <c r="P9" i="1"/>
  <c r="P4" i="1"/>
  <c r="P5" i="1"/>
  <c r="P103" i="1"/>
  <c r="P61" i="1"/>
  <c r="P43" i="1"/>
  <c r="P70" i="1"/>
  <c r="P69" i="1"/>
  <c r="P58" i="1"/>
  <c r="P80" i="1"/>
  <c r="G3" i="6"/>
  <c r="G4" i="6"/>
  <c r="G5" i="6"/>
  <c r="G6" i="6"/>
  <c r="G7" i="6"/>
  <c r="G8" i="6"/>
  <c r="G9" i="6"/>
  <c r="G10" i="6"/>
  <c r="G11" i="6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2" i="5"/>
  <c r="E1462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2" i="5"/>
  <c r="I91" i="2"/>
  <c r="J91" i="2" s="1"/>
  <c r="I21" i="2"/>
  <c r="J21" i="2" s="1"/>
  <c r="I98" i="2"/>
  <c r="J98" i="2" s="1"/>
  <c r="I77" i="2"/>
  <c r="J77" i="2" s="1"/>
  <c r="I71" i="2"/>
  <c r="J71" i="2" s="1"/>
  <c r="I9" i="2"/>
  <c r="J9" i="2" s="1"/>
  <c r="I10" i="2"/>
  <c r="J10" i="2" s="1"/>
  <c r="I84" i="2"/>
  <c r="J84" i="2" s="1"/>
  <c r="I54" i="2"/>
  <c r="J54" i="2" s="1"/>
  <c r="I43" i="2"/>
  <c r="J43" i="2" s="1"/>
  <c r="I19" i="2"/>
  <c r="J19" i="2" s="1"/>
  <c r="I22" i="2"/>
  <c r="J22" i="2" s="1"/>
  <c r="I5" i="2"/>
  <c r="J5" i="2" s="1"/>
  <c r="I14" i="2"/>
  <c r="J14" i="2" s="1"/>
  <c r="I99" i="2"/>
  <c r="J99" i="2" s="1"/>
  <c r="I103" i="2"/>
  <c r="J103" i="2" s="1"/>
  <c r="I50" i="2"/>
  <c r="J50" i="2" s="1"/>
  <c r="I183" i="2"/>
  <c r="J183" i="2" s="1"/>
  <c r="I111" i="2"/>
  <c r="J111" i="2" s="1"/>
  <c r="I112" i="2"/>
  <c r="J112" i="2" s="1"/>
  <c r="I73" i="2"/>
  <c r="J73" i="2" s="1"/>
  <c r="I78" i="2"/>
  <c r="J78" i="2" s="1"/>
  <c r="I79" i="2"/>
  <c r="J79" i="2" s="1"/>
  <c r="I80" i="2"/>
  <c r="J80" i="2" s="1"/>
  <c r="I155" i="2"/>
  <c r="J155" i="2" s="1"/>
  <c r="I149" i="2"/>
  <c r="J149" i="2" s="1"/>
  <c r="I30" i="2"/>
  <c r="J30" i="2" s="1"/>
  <c r="I104" i="2"/>
  <c r="J104" i="2" s="1"/>
  <c r="I152" i="2"/>
  <c r="J152" i="2" s="1"/>
  <c r="I131" i="2"/>
  <c r="J131" i="2" s="1"/>
  <c r="I154" i="2"/>
  <c r="J154" i="2" s="1"/>
  <c r="I129" i="2"/>
  <c r="J129" i="2" s="1"/>
  <c r="I143" i="2"/>
  <c r="J143" i="2" s="1"/>
  <c r="I86" i="2"/>
  <c r="J86" i="2" s="1"/>
  <c r="I16" i="2"/>
  <c r="J16" i="2" s="1"/>
  <c r="I37" i="2"/>
  <c r="J37" i="2" s="1"/>
  <c r="I36" i="2"/>
  <c r="J36" i="2" s="1"/>
  <c r="I2" i="2"/>
  <c r="J2" i="2" s="1"/>
  <c r="I172" i="2"/>
  <c r="J172" i="2" s="1"/>
  <c r="I148" i="2"/>
  <c r="J148" i="2" s="1"/>
  <c r="I33" i="2"/>
  <c r="J33" i="2" s="1"/>
  <c r="I159" i="2"/>
  <c r="J159" i="2" s="1"/>
  <c r="I38" i="2"/>
  <c r="J38" i="2" s="1"/>
  <c r="I116" i="2"/>
  <c r="J116" i="2" s="1"/>
  <c r="I140" i="2"/>
  <c r="J140" i="2" s="1"/>
  <c r="I64" i="2"/>
  <c r="J64" i="2" s="1"/>
  <c r="I65" i="2"/>
  <c r="J65" i="2" s="1"/>
  <c r="I92" i="2"/>
  <c r="J92" i="2" s="1"/>
  <c r="I173" i="2"/>
  <c r="J173" i="2" s="1"/>
  <c r="I24" i="2"/>
  <c r="J24" i="2" s="1"/>
  <c r="I160" i="2"/>
  <c r="J160" i="2" s="1"/>
  <c r="I93" i="2"/>
  <c r="J93" i="2" s="1"/>
  <c r="I145" i="2"/>
  <c r="J145" i="2" s="1"/>
  <c r="I114" i="2"/>
  <c r="J114" i="2" s="1"/>
  <c r="I105" i="2"/>
  <c r="J105" i="2" s="1"/>
  <c r="I74" i="2"/>
  <c r="J74" i="2" s="1"/>
  <c r="I55" i="2"/>
  <c r="J55" i="2" s="1"/>
  <c r="I35" i="2"/>
  <c r="J35" i="2" s="1"/>
  <c r="I106" i="2"/>
  <c r="J106" i="2" s="1"/>
  <c r="I123" i="2"/>
  <c r="J123" i="2" s="1"/>
  <c r="I144" i="2"/>
  <c r="J144" i="2" s="1"/>
  <c r="I44" i="2"/>
  <c r="J44" i="2" s="1"/>
  <c r="I142" i="2"/>
  <c r="J142" i="2" s="1"/>
  <c r="I165" i="2"/>
  <c r="J165" i="2" s="1"/>
  <c r="I124" i="2"/>
  <c r="J124" i="2" s="1"/>
  <c r="I42" i="2"/>
  <c r="J42" i="2" s="1"/>
  <c r="I7" i="2"/>
  <c r="J7" i="2" s="1"/>
  <c r="I34" i="2"/>
  <c r="J34" i="2" s="1"/>
  <c r="I75" i="2"/>
  <c r="J75" i="2" s="1"/>
  <c r="I137" i="2"/>
  <c r="J137" i="2" s="1"/>
  <c r="I138" i="2"/>
  <c r="J138" i="2" s="1"/>
  <c r="I158" i="2"/>
  <c r="J158" i="2" s="1"/>
  <c r="I153" i="2"/>
  <c r="J153" i="2" s="1"/>
  <c r="I118" i="2"/>
  <c r="J118" i="2" s="1"/>
  <c r="I117" i="2"/>
  <c r="J117" i="2" s="1"/>
  <c r="I90" i="2"/>
  <c r="J90" i="2" s="1"/>
  <c r="I85" i="2"/>
  <c r="J85" i="2" s="1"/>
  <c r="I11" i="2"/>
  <c r="J11" i="2" s="1"/>
  <c r="I157" i="2"/>
  <c r="J157" i="2" s="1"/>
  <c r="I3" i="2"/>
  <c r="J3" i="2" s="1"/>
  <c r="I72" i="2"/>
  <c r="J72" i="2" s="1"/>
  <c r="I107" i="2"/>
  <c r="J107" i="2" s="1"/>
  <c r="I68" i="2"/>
  <c r="J68" i="2" s="1"/>
  <c r="I12" i="2"/>
  <c r="J12" i="2" s="1"/>
  <c r="I13" i="2"/>
  <c r="J13" i="2" s="1"/>
  <c r="I115" i="2"/>
  <c r="J115" i="2" s="1"/>
  <c r="I139" i="2"/>
  <c r="J139" i="2" s="1"/>
  <c r="I49" i="2"/>
  <c r="J49" i="2" s="1"/>
  <c r="I109" i="2"/>
  <c r="J109" i="2" s="1"/>
  <c r="I94" i="2"/>
  <c r="J94" i="2" s="1"/>
  <c r="I101" i="2"/>
  <c r="J101" i="2" s="1"/>
  <c r="I113" i="2"/>
  <c r="J113" i="2" s="1"/>
  <c r="I39" i="2"/>
  <c r="J39" i="2" s="1"/>
  <c r="I147" i="2"/>
  <c r="J147" i="2" s="1"/>
  <c r="I135" i="2"/>
  <c r="J135" i="2" s="1"/>
  <c r="I184" i="2"/>
  <c r="J184" i="2" s="1"/>
  <c r="I171" i="2"/>
  <c r="J171" i="2" s="1"/>
  <c r="I82" i="2"/>
  <c r="J82" i="2" s="1"/>
  <c r="I48" i="2"/>
  <c r="J48" i="2" s="1"/>
  <c r="I45" i="2"/>
  <c r="J45" i="2" s="1"/>
  <c r="I181" i="2"/>
  <c r="J181" i="2" s="1"/>
  <c r="I150" i="2"/>
  <c r="J150" i="2" s="1"/>
  <c r="I175" i="2"/>
  <c r="J175" i="2" s="1"/>
  <c r="I126" i="2"/>
  <c r="J126" i="2" s="1"/>
  <c r="I174" i="2"/>
  <c r="J174" i="2" s="1"/>
  <c r="I26" i="2"/>
  <c r="J26" i="2" s="1"/>
  <c r="I161" i="2"/>
  <c r="J161" i="2" s="1"/>
  <c r="I168" i="2"/>
  <c r="J168" i="2" s="1"/>
  <c r="I127" i="2"/>
  <c r="J127" i="2" s="1"/>
  <c r="I151" i="2"/>
  <c r="J151" i="2" s="1"/>
  <c r="I119" i="2"/>
  <c r="J119" i="2" s="1"/>
  <c r="I89" i="2"/>
  <c r="J89" i="2" s="1"/>
  <c r="I133" i="2"/>
  <c r="J133" i="2" s="1"/>
  <c r="I132" i="2"/>
  <c r="J132" i="2" s="1"/>
  <c r="I59" i="2"/>
  <c r="J59" i="2" s="1"/>
  <c r="I60" i="2"/>
  <c r="J60" i="2" s="1"/>
  <c r="I130" i="2"/>
  <c r="J130" i="2" s="1"/>
  <c r="I52" i="2"/>
  <c r="J52" i="2" s="1"/>
  <c r="I53" i="2"/>
  <c r="J53" i="2" s="1"/>
  <c r="I61" i="2"/>
  <c r="J61" i="2" s="1"/>
  <c r="I97" i="2"/>
  <c r="J97" i="2" s="1"/>
  <c r="I125" i="2"/>
  <c r="J125" i="2" s="1"/>
  <c r="I23" i="2"/>
  <c r="J23" i="2" s="1"/>
  <c r="I8" i="2"/>
  <c r="J8" i="2" s="1"/>
  <c r="I4" i="2"/>
  <c r="J4" i="2" s="1"/>
  <c r="I17" i="2"/>
  <c r="J17" i="2" s="1"/>
  <c r="I27" i="2"/>
  <c r="J27" i="2" s="1"/>
  <c r="I128" i="2"/>
  <c r="J128" i="2" s="1"/>
  <c r="I62" i="2"/>
  <c r="J62" i="2" s="1"/>
  <c r="I122" i="2"/>
  <c r="J122" i="2" s="1"/>
  <c r="I167" i="2"/>
  <c r="J167" i="2" s="1"/>
  <c r="I102" i="2"/>
  <c r="J102" i="2" s="1"/>
  <c r="I32" i="2"/>
  <c r="J32" i="2" s="1"/>
  <c r="I81" i="2"/>
  <c r="J81" i="2" s="1"/>
  <c r="I46" i="2"/>
  <c r="J46" i="2" s="1"/>
  <c r="I70" i="2"/>
  <c r="J70" i="2" s="1"/>
  <c r="I40" i="2"/>
  <c r="J40" i="2" s="1"/>
  <c r="I28" i="2"/>
  <c r="J28" i="2" s="1"/>
  <c r="I6" i="2"/>
  <c r="J6" i="2" s="1"/>
  <c r="I120" i="2"/>
  <c r="J120" i="2" s="1"/>
  <c r="I121" i="2"/>
  <c r="J121" i="2" s="1"/>
  <c r="I156" i="2"/>
  <c r="J156" i="2" s="1"/>
  <c r="I51" i="2"/>
  <c r="J51" i="2" s="1"/>
  <c r="I100" i="2"/>
  <c r="J100" i="2" s="1"/>
  <c r="I169" i="2"/>
  <c r="J169" i="2" s="1"/>
  <c r="I182" i="2"/>
  <c r="J182" i="2" s="1"/>
  <c r="I29" i="2"/>
  <c r="J29" i="2" s="1"/>
  <c r="I66" i="2"/>
  <c r="J66" i="2" s="1"/>
  <c r="I69" i="2"/>
  <c r="J69" i="2" s="1"/>
  <c r="I41" i="2"/>
  <c r="J41" i="2" s="1"/>
  <c r="I177" i="2"/>
  <c r="J177" i="2" s="1"/>
  <c r="I110" i="2"/>
  <c r="J110" i="2" s="1"/>
  <c r="I76" i="2"/>
  <c r="J76" i="2" s="1"/>
  <c r="I179" i="2"/>
  <c r="J179" i="2" s="1"/>
  <c r="I63" i="2"/>
  <c r="J63" i="2" s="1"/>
  <c r="I176" i="2"/>
  <c r="J176" i="2" s="1"/>
  <c r="I15" i="2"/>
  <c r="J15" i="2" s="1"/>
  <c r="I47" i="2"/>
  <c r="J47" i="2" s="1"/>
  <c r="I164" i="2"/>
  <c r="J164" i="2" s="1"/>
  <c r="I136" i="2"/>
  <c r="J136" i="2" s="1"/>
  <c r="I56" i="2"/>
  <c r="J56" i="2" s="1"/>
  <c r="I178" i="2"/>
  <c r="J178" i="2" s="1"/>
  <c r="I31" i="2"/>
  <c r="J31" i="2" s="1"/>
  <c r="H4" i="1"/>
  <c r="H102" i="1"/>
  <c r="H109" i="1"/>
  <c r="I89" i="1"/>
  <c r="I51" i="1"/>
  <c r="I109" i="1"/>
  <c r="I23" i="1"/>
  <c r="I3" i="1"/>
  <c r="I86" i="1"/>
  <c r="H28" i="1"/>
  <c r="H37" i="1"/>
  <c r="I5" i="1"/>
  <c r="I20" i="1"/>
  <c r="I64" i="1"/>
  <c r="I44" i="1"/>
  <c r="H77" i="1"/>
  <c r="H9" i="1"/>
  <c r="I107" i="1"/>
  <c r="H75" i="1"/>
  <c r="I60" i="1"/>
  <c r="I100" i="1"/>
  <c r="I68" i="1"/>
  <c r="I31" i="1"/>
  <c r="I50" i="1"/>
  <c r="I90" i="1"/>
  <c r="I85" i="1"/>
  <c r="I33" i="1"/>
  <c r="N113" i="2"/>
  <c r="N32" i="2"/>
  <c r="N79" i="2"/>
  <c r="H23" i="1"/>
  <c r="H66" i="1"/>
  <c r="I18" i="1"/>
  <c r="I52" i="1"/>
  <c r="I35" i="1"/>
  <c r="H94" i="1"/>
  <c r="H116" i="1"/>
  <c r="H45" i="1"/>
  <c r="I115" i="1"/>
  <c r="H48" i="1"/>
  <c r="H113" i="1"/>
  <c r="H14" i="1"/>
  <c r="I95" i="1"/>
  <c r="N137" i="2"/>
  <c r="N37" i="2"/>
  <c r="I9" i="1"/>
  <c r="H85" i="1"/>
  <c r="I62" i="1"/>
  <c r="H21" i="1"/>
  <c r="I69" i="1"/>
  <c r="H35" i="1"/>
  <c r="I116" i="1"/>
  <c r="N111" i="2"/>
  <c r="I56" i="1"/>
  <c r="H44" i="1"/>
  <c r="N178" i="2"/>
  <c r="H49" i="1"/>
  <c r="H105" i="1"/>
  <c r="H114" i="1"/>
  <c r="H25" i="1"/>
  <c r="H107" i="1"/>
  <c r="H54" i="1"/>
  <c r="N19" i="2"/>
  <c r="I112" i="1"/>
  <c r="I22" i="1"/>
  <c r="H7" i="1"/>
  <c r="H84" i="1"/>
  <c r="I66" i="1"/>
  <c r="I81" i="1"/>
  <c r="H80" i="1"/>
  <c r="I71" i="1"/>
  <c r="I97" i="1"/>
  <c r="H17" i="1"/>
  <c r="H31" i="1"/>
  <c r="I10" i="1"/>
  <c r="I34" i="1"/>
  <c r="I41" i="1"/>
  <c r="H73" i="1"/>
  <c r="I83" i="1"/>
  <c r="H76" i="1"/>
  <c r="H50" i="1"/>
  <c r="I113" i="1"/>
  <c r="H106" i="1"/>
  <c r="H62" i="1"/>
  <c r="H32" i="1"/>
  <c r="H40" i="1"/>
  <c r="I84" i="1"/>
  <c r="I46" i="1"/>
  <c r="I110" i="1"/>
  <c r="H92" i="1"/>
  <c r="N52" i="2"/>
  <c r="N64" i="2"/>
  <c r="N28" i="2"/>
  <c r="H41" i="1"/>
  <c r="H46" i="1"/>
  <c r="I99" i="1"/>
  <c r="I28" i="1"/>
  <c r="I40" i="1"/>
  <c r="H13" i="1"/>
  <c r="I16" i="1"/>
  <c r="H101" i="1"/>
  <c r="I8" i="1"/>
  <c r="I101" i="1"/>
  <c r="I75" i="1"/>
  <c r="H69" i="1"/>
  <c r="H59" i="1"/>
  <c r="H67" i="1"/>
  <c r="N12" i="2"/>
  <c r="I103" i="1"/>
  <c r="H78" i="1"/>
  <c r="H100" i="1"/>
  <c r="I87" i="1"/>
  <c r="H63" i="1"/>
  <c r="I77" i="1"/>
  <c r="H19" i="1"/>
  <c r="N160" i="2"/>
  <c r="I91" i="1"/>
  <c r="I96" i="1"/>
  <c r="H18" i="1"/>
  <c r="H108" i="1"/>
  <c r="H65" i="1"/>
  <c r="H26" i="1"/>
  <c r="H74" i="1"/>
  <c r="H68" i="1"/>
  <c r="H6" i="1"/>
  <c r="I4" i="1"/>
  <c r="N78" i="2"/>
  <c r="I14" i="1"/>
  <c r="I58" i="1"/>
  <c r="I70" i="1"/>
  <c r="H81" i="1"/>
  <c r="I48" i="1"/>
  <c r="I36" i="1"/>
  <c r="H99" i="1"/>
  <c r="H57" i="1"/>
  <c r="H91" i="1"/>
  <c r="H83" i="1"/>
  <c r="I45" i="1"/>
  <c r="I25" i="1"/>
  <c r="I108" i="1"/>
  <c r="H72" i="1"/>
  <c r="H5" i="1"/>
  <c r="I104" i="1"/>
  <c r="I6" i="1"/>
  <c r="I21" i="1"/>
  <c r="I72" i="1"/>
  <c r="I27" i="1"/>
  <c r="H89" i="1"/>
  <c r="I82" i="1"/>
  <c r="H42" i="1"/>
  <c r="H36" i="1"/>
  <c r="H38" i="1"/>
  <c r="I12" i="1"/>
  <c r="H82" i="1"/>
  <c r="N9" i="2"/>
  <c r="N126" i="2"/>
  <c r="H58" i="1"/>
  <c r="H110" i="1"/>
  <c r="H111" i="1"/>
  <c r="H16" i="1"/>
  <c r="I59" i="1"/>
  <c r="I49" i="1"/>
  <c r="H70" i="1"/>
  <c r="H87" i="1"/>
  <c r="H33" i="1"/>
  <c r="I17" i="1"/>
  <c r="I102" i="1"/>
  <c r="I78" i="1"/>
  <c r="I93" i="1"/>
  <c r="H98" i="1"/>
  <c r="H61" i="1"/>
  <c r="I57" i="1"/>
  <c r="I19" i="1"/>
  <c r="I98" i="1"/>
  <c r="I7" i="1"/>
  <c r="I79" i="1"/>
  <c r="H90" i="1"/>
  <c r="I13" i="1"/>
  <c r="I80" i="1"/>
  <c r="N129" i="2"/>
  <c r="I38" i="1"/>
  <c r="H12" i="1"/>
  <c r="I94" i="1"/>
  <c r="H93" i="1"/>
  <c r="I32" i="1"/>
  <c r="H51" i="1"/>
  <c r="I76" i="1"/>
  <c r="H11" i="1"/>
  <c r="H47" i="1"/>
  <c r="H10" i="1"/>
  <c r="H34" i="1"/>
  <c r="H96" i="1"/>
  <c r="H43" i="1"/>
  <c r="I43" i="1"/>
  <c r="I65" i="1"/>
  <c r="I61" i="1"/>
  <c r="H95" i="1"/>
  <c r="H20" i="1"/>
  <c r="I55" i="1"/>
  <c r="H97" i="1"/>
  <c r="H103" i="1"/>
  <c r="I114" i="1"/>
  <c r="H112" i="1"/>
  <c r="I105" i="1"/>
  <c r="I92" i="1"/>
  <c r="I74" i="1"/>
  <c r="H79" i="1"/>
  <c r="N125" i="2"/>
  <c r="N159" i="2"/>
  <c r="H86" i="1"/>
  <c r="I88" i="1"/>
  <c r="H64" i="1"/>
  <c r="I37" i="1"/>
  <c r="H8" i="1"/>
  <c r="H115" i="1"/>
  <c r="H55" i="1"/>
  <c r="H60" i="1"/>
  <c r="I54" i="1"/>
  <c r="H22" i="1"/>
  <c r="I106" i="1"/>
  <c r="H52" i="1"/>
  <c r="I26" i="1"/>
  <c r="I111" i="1"/>
  <c r="I42" i="1"/>
  <c r="I47" i="1"/>
  <c r="H27" i="1"/>
  <c r="H104" i="1"/>
  <c r="H56" i="1"/>
  <c r="N59" i="2"/>
  <c r="H88" i="1"/>
  <c r="I73" i="1"/>
  <c r="I11" i="1"/>
  <c r="H2" i="1"/>
  <c r="I67" i="1"/>
  <c r="I63" i="1"/>
  <c r="H71" i="1"/>
  <c r="Q2" i="1" l="1"/>
  <c r="Q54" i="1"/>
  <c r="Q5" i="1"/>
  <c r="Q4" i="1"/>
  <c r="Q6" i="1"/>
  <c r="Q97" i="1"/>
  <c r="Q10" i="1"/>
  <c r="Q9" i="1"/>
  <c r="Q3" i="1"/>
  <c r="Q8" i="1"/>
  <c r="Q12" i="1"/>
  <c r="Q11" i="1"/>
  <c r="Q17" i="1"/>
  <c r="Q16" i="1"/>
  <c r="Q19" i="1"/>
  <c r="Q79" i="1"/>
  <c r="Q48" i="1"/>
  <c r="Q115" i="1"/>
  <c r="Q22" i="1"/>
  <c r="Q23" i="1"/>
  <c r="Q21" i="1"/>
  <c r="Q112" i="1"/>
  <c r="Q26" i="1"/>
  <c r="Q27" i="1"/>
  <c r="Q25" i="1"/>
  <c r="Q28" i="1"/>
  <c r="Q31" i="1"/>
  <c r="Q32" i="1"/>
  <c r="Q33" i="1"/>
  <c r="Q7" i="1"/>
  <c r="Q18" i="1"/>
  <c r="Q34" i="1"/>
  <c r="Q85" i="1"/>
  <c r="Q35" i="1"/>
  <c r="Q84" i="1"/>
  <c r="Q37" i="1"/>
  <c r="Q36" i="1"/>
  <c r="Q40" i="1"/>
  <c r="Q41" i="1"/>
  <c r="Q42" i="1"/>
  <c r="Q43" i="1"/>
  <c r="Q44" i="1"/>
  <c r="Q111" i="1"/>
  <c r="Q45" i="1"/>
  <c r="Q90" i="1"/>
  <c r="Q46" i="1"/>
  <c r="Q47" i="1"/>
  <c r="Q74" i="1"/>
  <c r="Q49" i="1"/>
  <c r="Q50" i="1"/>
  <c r="Q52" i="1"/>
  <c r="Q51" i="1"/>
  <c r="Q55" i="1"/>
  <c r="Q61" i="1"/>
  <c r="Q59" i="1"/>
  <c r="Q96" i="1"/>
  <c r="Q60" i="1"/>
  <c r="Q56" i="1"/>
  <c r="Q58" i="1"/>
  <c r="Q38" i="1"/>
  <c r="Q57" i="1"/>
  <c r="Q62" i="1"/>
  <c r="Q64" i="1"/>
  <c r="Q66" i="1"/>
  <c r="Q67" i="1"/>
  <c r="Q63" i="1"/>
  <c r="Q65" i="1"/>
  <c r="Q71" i="1"/>
  <c r="Q73" i="1"/>
  <c r="Q72" i="1"/>
  <c r="Q75" i="1"/>
  <c r="Q103" i="1"/>
  <c r="Q76" i="1"/>
  <c r="Q82" i="1"/>
  <c r="Q78" i="1"/>
  <c r="Q13" i="1"/>
  <c r="Q77" i="1"/>
  <c r="Q81" i="1"/>
  <c r="Q80" i="1"/>
  <c r="Q83" i="1"/>
  <c r="Q86" i="1"/>
  <c r="Q89" i="1"/>
  <c r="Q88" i="1"/>
  <c r="Q91" i="1"/>
  <c r="Q92" i="1"/>
  <c r="Q93" i="1"/>
  <c r="Q94" i="1"/>
  <c r="Q70" i="1"/>
  <c r="Q98" i="1"/>
  <c r="Q95" i="1"/>
  <c r="Q87" i="1"/>
  <c r="Q102" i="1"/>
  <c r="Q100" i="1"/>
  <c r="Q101" i="1"/>
  <c r="Q99" i="1"/>
  <c r="Q14" i="1"/>
  <c r="Q68" i="1"/>
  <c r="Q107" i="1"/>
  <c r="Q105" i="1"/>
  <c r="Q109" i="1"/>
  <c r="Q108" i="1"/>
  <c r="Q110" i="1"/>
  <c r="Q113" i="1"/>
  <c r="Q69" i="1"/>
  <c r="Q106" i="1"/>
  <c r="Q20" i="1"/>
  <c r="Q104" i="1"/>
  <c r="Q114" i="1"/>
  <c r="Q116" i="1"/>
  <c r="N5" i="2"/>
  <c r="N14" i="2"/>
  <c r="N169" i="2"/>
  <c r="N22" i="2"/>
  <c r="J2" i="1" l="1"/>
  <c r="J113" i="1"/>
  <c r="J89" i="1"/>
  <c r="J38" i="1"/>
  <c r="J40" i="1"/>
  <c r="J97" i="1"/>
  <c r="J110" i="1"/>
  <c r="J70" i="1"/>
  <c r="J82" i="1"/>
  <c r="J63" i="1"/>
  <c r="J51" i="1"/>
  <c r="J33" i="1"/>
  <c r="J6" i="1"/>
  <c r="J101" i="1"/>
  <c r="J83" i="1"/>
  <c r="J67" i="1"/>
  <c r="J52" i="1"/>
  <c r="J94" i="1"/>
  <c r="J20" i="1"/>
  <c r="J105" i="1"/>
  <c r="J87" i="1"/>
  <c r="J92" i="1"/>
  <c r="J77" i="1"/>
  <c r="J72" i="1"/>
  <c r="J64" i="1"/>
  <c r="J59" i="1"/>
  <c r="J74" i="1"/>
  <c r="J43" i="1"/>
  <c r="J85" i="1"/>
  <c r="J25" i="1"/>
  <c r="J48" i="1"/>
  <c r="J3" i="1"/>
  <c r="J106" i="1"/>
  <c r="J107" i="1"/>
  <c r="J91" i="1"/>
  <c r="J73" i="1"/>
  <c r="J62" i="1"/>
  <c r="J61" i="1"/>
  <c r="J47" i="1"/>
  <c r="J42" i="1"/>
  <c r="J34" i="1"/>
  <c r="J27" i="1"/>
  <c r="J79" i="1"/>
  <c r="J9" i="1"/>
  <c r="J69" i="1"/>
  <c r="J68" i="1"/>
  <c r="J95" i="1"/>
  <c r="J88" i="1"/>
  <c r="J13" i="1"/>
  <c r="J71" i="1"/>
  <c r="J57" i="1"/>
  <c r="J55" i="1"/>
  <c r="J46" i="1"/>
  <c r="J41" i="1"/>
  <c r="J18" i="1"/>
  <c r="J26" i="1"/>
  <c r="J19" i="1"/>
  <c r="J10" i="1"/>
  <c r="J98" i="1"/>
  <c r="J65" i="1"/>
  <c r="J90" i="1"/>
  <c r="J112" i="1"/>
  <c r="J36" i="1"/>
  <c r="J111" i="1"/>
  <c r="J37" i="1"/>
  <c r="J32" i="1"/>
  <c r="J23" i="1"/>
  <c r="J11" i="1"/>
  <c r="J4" i="1"/>
  <c r="J14" i="1"/>
  <c r="J78" i="1"/>
  <c r="J7" i="1"/>
  <c r="J16" i="1"/>
  <c r="J99" i="1"/>
  <c r="J86" i="1"/>
  <c r="J58" i="1"/>
  <c r="J45" i="1"/>
  <c r="J21" i="1"/>
  <c r="J17" i="1"/>
  <c r="J116" i="1"/>
  <c r="J76" i="1"/>
  <c r="J56" i="1"/>
  <c r="J114" i="1"/>
  <c r="J108" i="1"/>
  <c r="J100" i="1"/>
  <c r="J80" i="1"/>
  <c r="J103" i="1"/>
  <c r="J66" i="1"/>
  <c r="J60" i="1"/>
  <c r="J50" i="1"/>
  <c r="J84" i="1"/>
  <c r="J31" i="1"/>
  <c r="J22" i="1"/>
  <c r="J12" i="1"/>
  <c r="J5" i="1"/>
  <c r="J104" i="1"/>
  <c r="J109" i="1"/>
  <c r="J102" i="1"/>
  <c r="J93" i="1"/>
  <c r="J81" i="1"/>
  <c r="J75" i="1"/>
  <c r="J96" i="1"/>
  <c r="J49" i="1"/>
  <c r="J44" i="1"/>
  <c r="J35" i="1"/>
  <c r="J28" i="1"/>
  <c r="J115" i="1"/>
  <c r="J8" i="1"/>
  <c r="J54" i="1"/>
  <c r="N77" i="2"/>
  <c r="N13" i="2"/>
  <c r="N89" i="2"/>
  <c r="N71" i="2"/>
  <c r="N31" i="2"/>
  <c r="N154" i="2"/>
  <c r="N40" i="2"/>
  <c r="N82" i="2"/>
  <c r="N3" i="2"/>
  <c r="N103" i="2"/>
  <c r="N27" i="2"/>
  <c r="N35" i="2"/>
  <c r="N138" i="2"/>
  <c r="N107" i="2"/>
  <c r="N60" i="2"/>
  <c r="N151" i="2"/>
  <c r="N155" i="2"/>
  <c r="N56" i="2"/>
  <c r="N183" i="2"/>
  <c r="N69" i="2"/>
  <c r="N29" i="2"/>
  <c r="N72" i="2"/>
  <c r="N135" i="2"/>
  <c r="N112" i="2"/>
  <c r="N150" i="2"/>
  <c r="N81" i="2"/>
  <c r="N48" i="2"/>
  <c r="N91" i="2"/>
  <c r="N171" i="2"/>
  <c r="N133" i="2"/>
  <c r="N99" i="2"/>
  <c r="N46" i="2"/>
  <c r="N139" i="2"/>
  <c r="N47" i="2"/>
  <c r="N118" i="2"/>
  <c r="N106" i="2"/>
  <c r="N41" i="2"/>
  <c r="N152" i="2"/>
  <c r="N120" i="2"/>
  <c r="N117" i="2"/>
  <c r="N43" i="2"/>
  <c r="N94" i="2"/>
  <c r="N173" i="2"/>
  <c r="N90" i="2"/>
  <c r="N39" i="2"/>
  <c r="N55" i="2"/>
  <c r="N140" i="2"/>
  <c r="N147" i="2"/>
  <c r="N148" i="2"/>
  <c r="N161" i="2"/>
  <c r="N11" i="2"/>
  <c r="N132" i="2"/>
  <c r="N84" i="2"/>
  <c r="N100" i="2"/>
  <c r="N184" i="2"/>
  <c r="N34" i="2"/>
  <c r="N109" i="2"/>
  <c r="N149" i="2"/>
  <c r="N177" i="2"/>
  <c r="N144" i="2"/>
  <c r="N110" i="2"/>
  <c r="N179" i="2"/>
  <c r="N42" i="2"/>
  <c r="N128" i="2"/>
  <c r="N10" i="2"/>
  <c r="N175" i="2"/>
  <c r="N24" i="2"/>
  <c r="N7" i="2"/>
  <c r="N142" i="2"/>
  <c r="N174" i="2"/>
  <c r="N165" i="2"/>
  <c r="N136" i="2"/>
  <c r="N176" i="2"/>
  <c r="N16" i="2"/>
  <c r="N156" i="2"/>
  <c r="N131" i="2"/>
  <c r="N123" i="2"/>
  <c r="N80" i="2"/>
  <c r="N167" i="2"/>
  <c r="N168" i="2"/>
  <c r="N172" i="2"/>
  <c r="N145" i="2"/>
  <c r="N73" i="2"/>
  <c r="N93" i="2"/>
  <c r="N85" i="2"/>
  <c r="N17" i="2"/>
  <c r="N122" i="2"/>
  <c r="N45" i="2"/>
  <c r="N116" i="2"/>
  <c r="N143" i="2"/>
  <c r="N30" i="2"/>
  <c r="N21" i="2"/>
  <c r="N4" i="2"/>
  <c r="N44" i="2"/>
  <c r="N127" i="2"/>
  <c r="N2" i="2"/>
  <c r="N33" i="2"/>
  <c r="N86" i="2"/>
  <c r="N70" i="2"/>
  <c r="N68" i="2"/>
  <c r="N157" i="2"/>
  <c r="N38" i="2"/>
  <c r="N92" i="2"/>
  <c r="N26" i="2"/>
  <c r="N98" i="2"/>
  <c r="N114" i="2"/>
  <c r="N54" i="2"/>
  <c r="N74" i="2"/>
  <c r="N102" i="2"/>
  <c r="N53" i="2"/>
  <c r="N181" i="2"/>
  <c r="N63" i="2"/>
  <c r="N15" i="2"/>
  <c r="N130" i="2"/>
  <c r="N23" i="2"/>
  <c r="N119" i="2"/>
  <c r="N121" i="2"/>
  <c r="N66" i="2"/>
  <c r="N6" i="2"/>
  <c r="N8" i="2"/>
  <c r="N49" i="2"/>
  <c r="N115" i="2"/>
  <c r="N182" i="2"/>
  <c r="N76" i="2"/>
  <c r="N51" i="2"/>
  <c r="N153" i="2"/>
  <c r="N62" i="2"/>
  <c r="N50" i="2"/>
  <c r="N158" i="2"/>
  <c r="N97" i="2"/>
  <c r="N36" i="2"/>
  <c r="N61" i="2"/>
  <c r="N104" i="2"/>
  <c r="N65" i="2"/>
  <c r="N105" i="2"/>
  <c r="N101" i="2"/>
  <c r="N164" i="2"/>
  <c r="N75" i="2"/>
  <c r="N124" i="2"/>
</calcChain>
</file>

<file path=xl/connections.xml><?xml version="1.0" encoding="utf-8"?>
<connections xmlns="http://schemas.openxmlformats.org/spreadsheetml/2006/main">
  <connection id="1" name="airlines" type="6" refreshedVersion="5" background="1" saveData="1">
    <textPr codePage="65001" sourceFile="D:\data\ast21252\Documents\201701 VisionWorks Academy XI\Eindcasus Vision Airport\airlines.dat" decimal="," thousands="." tab="0" comma="1">
      <textFields count="8">
        <textField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bron_weer" type="6" refreshedVersion="5" deleted="1" background="1" saveData="1">
    <textPr codePage="850" sourceFile="D:\data\ast21252\Documents\201701 VisionWorks Academy XI\Eindcasus Vision Airport\bron_weer.txt" delimited="0" decimal="," thousands="." tab="0">
      <textFields count="42">
        <textField/>
        <textField position="2"/>
        <textField position="6"/>
        <textField position="15"/>
        <textField position="22"/>
        <textField position="28"/>
        <textField position="33"/>
        <textField position="39"/>
        <textField position="45"/>
        <textField position="51"/>
        <textField position="57"/>
        <textField position="63"/>
        <textField position="69"/>
        <textField position="75"/>
        <textField position="81"/>
        <textField position="87"/>
        <textField position="93"/>
        <textField position="99"/>
        <textField position="106"/>
        <textField position="111"/>
        <textField position="117"/>
        <textField position="123"/>
        <textField position="129"/>
        <textField position="136"/>
        <textField position="141"/>
        <textField position="147"/>
        <textField position="153"/>
        <textField position="159"/>
        <textField position="165"/>
        <textField position="171"/>
        <textField position="177"/>
        <textField position="183"/>
        <textField position="189"/>
        <textField position="195"/>
        <textField position="201"/>
        <textField position="207"/>
        <textField position="214"/>
        <textField position="220"/>
        <textField position="225"/>
        <textField position="232"/>
        <textField position="237"/>
        <textField position="243"/>
      </textFields>
    </textPr>
  </connection>
</connections>
</file>

<file path=xl/sharedStrings.xml><?xml version="1.0" encoding="utf-8"?>
<sst xmlns="http://schemas.openxmlformats.org/spreadsheetml/2006/main" count="43929" uniqueCount="19447">
  <si>
    <t>AAL</t>
  </si>
  <si>
    <t>Luchthavencode</t>
  </si>
  <si>
    <t>Naam</t>
  </si>
  <si>
    <t>Plaats</t>
  </si>
  <si>
    <t>Staat</t>
  </si>
  <si>
    <t>Land</t>
  </si>
  <si>
    <t>Aalborg</t>
  </si>
  <si>
    <t>Denmark</t>
  </si>
  <si>
    <t>Buenos Aires</t>
  </si>
  <si>
    <t>Argentina</t>
  </si>
  <si>
    <t>EZE</t>
  </si>
  <si>
    <t>AUA</t>
  </si>
  <si>
    <t>Aruba</t>
  </si>
  <si>
    <t>VIE</t>
  </si>
  <si>
    <t>Schwechat</t>
  </si>
  <si>
    <t>Vienna</t>
  </si>
  <si>
    <t>Austria</t>
  </si>
  <si>
    <t>SZG</t>
  </si>
  <si>
    <t>Salzburg</t>
  </si>
  <si>
    <t>Bahamas</t>
  </si>
  <si>
    <t>NAS</t>
  </si>
  <si>
    <t>Nassau</t>
  </si>
  <si>
    <t>BRU</t>
  </si>
  <si>
    <t>Brussels</t>
  </si>
  <si>
    <t>Belgium</t>
  </si>
  <si>
    <t>BSB</t>
  </si>
  <si>
    <t>Brasilia</t>
  </si>
  <si>
    <t>Distrito Federal</t>
  </si>
  <si>
    <t>Brazil</t>
  </si>
  <si>
    <t>GIG</t>
  </si>
  <si>
    <t>Rio De Janeiro</t>
  </si>
  <si>
    <t>SOF</t>
  </si>
  <si>
    <t>Sofia</t>
  </si>
  <si>
    <t>Bulgaria</t>
  </si>
  <si>
    <t>PNH</t>
  </si>
  <si>
    <t>Phnom Penh</t>
  </si>
  <si>
    <t>Cambodia</t>
  </si>
  <si>
    <t>YYC</t>
  </si>
  <si>
    <t>Calgary</t>
  </si>
  <si>
    <t>Alberta</t>
  </si>
  <si>
    <t>Canada</t>
  </si>
  <si>
    <t>YUL</t>
  </si>
  <si>
    <t>Montreal</t>
  </si>
  <si>
    <t>Quebec</t>
  </si>
  <si>
    <t>Ontario</t>
  </si>
  <si>
    <t>YYZ</t>
  </si>
  <si>
    <t>Toronto</t>
  </si>
  <si>
    <t>YVR</t>
  </si>
  <si>
    <t>Vancouver</t>
  </si>
  <si>
    <t>British Columbia</t>
  </si>
  <si>
    <t>SHA</t>
  </si>
  <si>
    <t>Shanghai</t>
  </si>
  <si>
    <t>China</t>
  </si>
  <si>
    <t>PEK</t>
  </si>
  <si>
    <t>Beijing</t>
  </si>
  <si>
    <t>XIY</t>
  </si>
  <si>
    <t>Xianyang</t>
  </si>
  <si>
    <t>Xi An</t>
  </si>
  <si>
    <t>CGO</t>
  </si>
  <si>
    <t>Zhengzhou</t>
  </si>
  <si>
    <t>ZAG</t>
  </si>
  <si>
    <t>Zagreb</t>
  </si>
  <si>
    <t>Croatia (Hrvatska)</t>
  </si>
  <si>
    <t>HAV</t>
  </si>
  <si>
    <t>Havana</t>
  </si>
  <si>
    <t>Cuba</t>
  </si>
  <si>
    <t>PFO</t>
  </si>
  <si>
    <t>Paphos</t>
  </si>
  <si>
    <t>Cyprus</t>
  </si>
  <si>
    <t>PRG</t>
  </si>
  <si>
    <t>Ruzyne</t>
  </si>
  <si>
    <t>Prague</t>
  </si>
  <si>
    <t>Czech Republic</t>
  </si>
  <si>
    <t>CPH</t>
  </si>
  <si>
    <t>Copenhagen</t>
  </si>
  <si>
    <t>CAI</t>
  </si>
  <si>
    <t>Cairo</t>
  </si>
  <si>
    <t>Egypt</t>
  </si>
  <si>
    <t>ALY</t>
  </si>
  <si>
    <t>Alexandria</t>
  </si>
  <si>
    <t>HEL</t>
  </si>
  <si>
    <t>Helsinki</t>
  </si>
  <si>
    <t>Finland</t>
  </si>
  <si>
    <t>CDG</t>
  </si>
  <si>
    <t>Charles De Gaulle</t>
  </si>
  <si>
    <t>Paris</t>
  </si>
  <si>
    <t>France</t>
  </si>
  <si>
    <t>SXB</t>
  </si>
  <si>
    <t>Entzheim</t>
  </si>
  <si>
    <t>Strasbourg</t>
  </si>
  <si>
    <t>Berlin</t>
  </si>
  <si>
    <t>Germany</t>
  </si>
  <si>
    <t>DUS</t>
  </si>
  <si>
    <t>Dusseldorf</t>
  </si>
  <si>
    <t>HAM</t>
  </si>
  <si>
    <t>Hamburg</t>
  </si>
  <si>
    <t>MUC</t>
  </si>
  <si>
    <t>Franz Josef Strauss</t>
  </si>
  <si>
    <t>Munich</t>
  </si>
  <si>
    <t>FRA</t>
  </si>
  <si>
    <t>Frankfurt</t>
  </si>
  <si>
    <t>ATH</t>
  </si>
  <si>
    <t>Athens</t>
  </si>
  <si>
    <t>Greece</t>
  </si>
  <si>
    <t>PAP</t>
  </si>
  <si>
    <t>Port Au Prince</t>
  </si>
  <si>
    <t>Haiti</t>
  </si>
  <si>
    <t>HKG</t>
  </si>
  <si>
    <t>Hong Kong</t>
  </si>
  <si>
    <t>India</t>
  </si>
  <si>
    <t>DEL</t>
  </si>
  <si>
    <t>Delhi</t>
  </si>
  <si>
    <t>CGK</t>
  </si>
  <si>
    <t>Jakarta</t>
  </si>
  <si>
    <t>Indonesia</t>
  </si>
  <si>
    <t>THR</t>
  </si>
  <si>
    <t>Tehran</t>
  </si>
  <si>
    <t>Iran</t>
  </si>
  <si>
    <t>DUB</t>
  </si>
  <si>
    <t>Dublin</t>
  </si>
  <si>
    <t>Ireland</t>
  </si>
  <si>
    <t>TLV</t>
  </si>
  <si>
    <t>Tel Aviv Yafo</t>
  </si>
  <si>
    <t>Israel</t>
  </si>
  <si>
    <t>FCO</t>
  </si>
  <si>
    <t>Rome</t>
  </si>
  <si>
    <t>Italy</t>
  </si>
  <si>
    <t>VCE</t>
  </si>
  <si>
    <t>Venice</t>
  </si>
  <si>
    <t>KIN</t>
  </si>
  <si>
    <t>Kingston</t>
  </si>
  <si>
    <t>Jamaica</t>
  </si>
  <si>
    <t>NRT</t>
  </si>
  <si>
    <t>Tokyo</t>
  </si>
  <si>
    <t>Japan</t>
  </si>
  <si>
    <t>NBO</t>
  </si>
  <si>
    <t>Nairobi</t>
  </si>
  <si>
    <t>Kenya</t>
  </si>
  <si>
    <t>VTE</t>
  </si>
  <si>
    <t>Vientiane</t>
  </si>
  <si>
    <t>Laos</t>
  </si>
  <si>
    <t>VNO</t>
  </si>
  <si>
    <t>Vilnius</t>
  </si>
  <si>
    <t>Lithuania</t>
  </si>
  <si>
    <t>MLA</t>
  </si>
  <si>
    <t>Luqa</t>
  </si>
  <si>
    <t>Malta</t>
  </si>
  <si>
    <t>MEX</t>
  </si>
  <si>
    <t>Mexico City</t>
  </si>
  <si>
    <t>Mexico</t>
  </si>
  <si>
    <t>AMS</t>
  </si>
  <si>
    <t>Schiphol</t>
  </si>
  <si>
    <t>Amsterdam</t>
  </si>
  <si>
    <t>Netherlands</t>
  </si>
  <si>
    <t>EIN</t>
  </si>
  <si>
    <t>Eindhoven</t>
  </si>
  <si>
    <t>RTM</t>
  </si>
  <si>
    <t>Rotterdam</t>
  </si>
  <si>
    <t>SXM</t>
  </si>
  <si>
    <t>St Maarten</t>
  </si>
  <si>
    <t>Netherlands Antilles</t>
  </si>
  <si>
    <t>CUR</t>
  </si>
  <si>
    <t>Oslo</t>
  </si>
  <si>
    <t>Norway</t>
  </si>
  <si>
    <t>MNL</t>
  </si>
  <si>
    <t>Manila</t>
  </si>
  <si>
    <t>Philippines</t>
  </si>
  <si>
    <t>WAW</t>
  </si>
  <si>
    <t>Okecie</t>
  </si>
  <si>
    <t>Warsaw</t>
  </si>
  <si>
    <t>Poland</t>
  </si>
  <si>
    <t>LIS</t>
  </si>
  <si>
    <t>Lisboa</t>
  </si>
  <si>
    <t>Lisbon</t>
  </si>
  <si>
    <t>Portugal</t>
  </si>
  <si>
    <t>SVO</t>
  </si>
  <si>
    <t>Sheremetyevo</t>
  </si>
  <si>
    <t>Moscow</t>
  </si>
  <si>
    <t>Russia</t>
  </si>
  <si>
    <t>LED</t>
  </si>
  <si>
    <t>Pulkovo</t>
  </si>
  <si>
    <t>St Petersburg</t>
  </si>
  <si>
    <t>LJU</t>
  </si>
  <si>
    <t>Ljubljana</t>
  </si>
  <si>
    <t>Slovenia</t>
  </si>
  <si>
    <t>CPT</t>
  </si>
  <si>
    <t>Cape Town</t>
  </si>
  <si>
    <t>South Africa</t>
  </si>
  <si>
    <t>JNB</t>
  </si>
  <si>
    <t>Johannesburg</t>
  </si>
  <si>
    <t>BCN</t>
  </si>
  <si>
    <t>Barcelona</t>
  </si>
  <si>
    <t>Spain</t>
  </si>
  <si>
    <t>LPA</t>
  </si>
  <si>
    <t>Gran Canaria</t>
  </si>
  <si>
    <t>Canary Islands</t>
  </si>
  <si>
    <t>ACE</t>
  </si>
  <si>
    <t>Lanzarote</t>
  </si>
  <si>
    <t>TFS</t>
  </si>
  <si>
    <t>Tenerife</t>
  </si>
  <si>
    <t>VLC</t>
  </si>
  <si>
    <t>Valencia</t>
  </si>
  <si>
    <t>MAD</t>
  </si>
  <si>
    <t>Barajas</t>
  </si>
  <si>
    <t>Madrid</t>
  </si>
  <si>
    <t>ALC</t>
  </si>
  <si>
    <t>Alicante</t>
  </si>
  <si>
    <t>PBM</t>
  </si>
  <si>
    <t>Paramaribo</t>
  </si>
  <si>
    <t>Suriname</t>
  </si>
  <si>
    <t>ARN</t>
  </si>
  <si>
    <t>Stockholm</t>
  </si>
  <si>
    <t>Sweden</t>
  </si>
  <si>
    <t>GVA</t>
  </si>
  <si>
    <t>Geneva</t>
  </si>
  <si>
    <t>Switzerland</t>
  </si>
  <si>
    <t>ZRH</t>
  </si>
  <si>
    <t>Zurich</t>
  </si>
  <si>
    <t>TPE</t>
  </si>
  <si>
    <t>Taipei</t>
  </si>
  <si>
    <t>Taiwan</t>
  </si>
  <si>
    <t>DAR</t>
  </si>
  <si>
    <t>Dar Es Salaam</t>
  </si>
  <si>
    <t>Tanzania</t>
  </si>
  <si>
    <t>BKK</t>
  </si>
  <si>
    <t>Bangkok</t>
  </si>
  <si>
    <t>Thailand</t>
  </si>
  <si>
    <t>IST</t>
  </si>
  <si>
    <t>Ataturk</t>
  </si>
  <si>
    <t>Istanbul</t>
  </si>
  <si>
    <t>Turkey</t>
  </si>
  <si>
    <t>ESB</t>
  </si>
  <si>
    <t>Esenboga</t>
  </si>
  <si>
    <t>Ankara</t>
  </si>
  <si>
    <t>KBP</t>
  </si>
  <si>
    <t>Kiev</t>
  </si>
  <si>
    <t>Ukraine</t>
  </si>
  <si>
    <t>AUH</t>
  </si>
  <si>
    <t>Abu Dhabi</t>
  </si>
  <si>
    <t>United Arab Emirates</t>
  </si>
  <si>
    <t>GLA</t>
  </si>
  <si>
    <t>Glasgow</t>
  </si>
  <si>
    <t>Scotland</t>
  </si>
  <si>
    <t>United Kingdom</t>
  </si>
  <si>
    <t>SOU</t>
  </si>
  <si>
    <t>Southampton</t>
  </si>
  <si>
    <t>England</t>
  </si>
  <si>
    <t>PLH</t>
  </si>
  <si>
    <t>Plymouth</t>
  </si>
  <si>
    <t>MAN</t>
  </si>
  <si>
    <t>Manchester</t>
  </si>
  <si>
    <t>NCL</t>
  </si>
  <si>
    <t>Newcastle</t>
  </si>
  <si>
    <t>London</t>
  </si>
  <si>
    <t>LHR</t>
  </si>
  <si>
    <t>Heathrow</t>
  </si>
  <si>
    <t>LPL</t>
  </si>
  <si>
    <t>Liverpool</t>
  </si>
  <si>
    <t>IOM</t>
  </si>
  <si>
    <t>Isle Of Man</t>
  </si>
  <si>
    <t>USA</t>
  </si>
  <si>
    <t>AZ</t>
  </si>
  <si>
    <t>LAX</t>
  </si>
  <si>
    <t>Los Angeles</t>
  </si>
  <si>
    <t>CA</t>
  </si>
  <si>
    <t>SFO</t>
  </si>
  <si>
    <t>San Francisco</t>
  </si>
  <si>
    <t>IAD</t>
  </si>
  <si>
    <t>Washington</t>
  </si>
  <si>
    <t>DC</t>
  </si>
  <si>
    <t>FL</t>
  </si>
  <si>
    <t>MIA</t>
  </si>
  <si>
    <t>Miami</t>
  </si>
  <si>
    <t>CGX</t>
  </si>
  <si>
    <t>Chicago</t>
  </si>
  <si>
    <t>IL</t>
  </si>
  <si>
    <t>DTW</t>
  </si>
  <si>
    <t>Detroit</t>
  </si>
  <si>
    <t>MI</t>
  </si>
  <si>
    <t>LAS</t>
  </si>
  <si>
    <t>Las Vegas</t>
  </si>
  <si>
    <t>NV</t>
  </si>
  <si>
    <t>JFK</t>
  </si>
  <si>
    <t>New York</t>
  </si>
  <si>
    <t>NY</t>
  </si>
  <si>
    <t>OK</t>
  </si>
  <si>
    <t>IAH</t>
  </si>
  <si>
    <t>Houston</t>
  </si>
  <si>
    <t>TX</t>
  </si>
  <si>
    <t>DFW</t>
  </si>
  <si>
    <t>Dallas/Ft Worth</t>
  </si>
  <si>
    <t>SEA</t>
  </si>
  <si>
    <t>Seattle</t>
  </si>
  <si>
    <t>WA</t>
  </si>
  <si>
    <t>HAN</t>
  </si>
  <si>
    <t>Hanoi</t>
  </si>
  <si>
    <t>Vietnam</t>
  </si>
  <si>
    <t>RG</t>
  </si>
  <si>
    <t>Vakantiecode</t>
  </si>
  <si>
    <t>Continent</t>
  </si>
  <si>
    <t>UA</t>
  </si>
  <si>
    <t>RB</t>
  </si>
  <si>
    <t>OS</t>
  </si>
  <si>
    <t>OB</t>
  </si>
  <si>
    <t>DM</t>
  </si>
  <si>
    <t>AA</t>
  </si>
  <si>
    <t>AC</t>
  </si>
  <si>
    <t>Lat</t>
  </si>
  <si>
    <t>BT</t>
  </si>
  <si>
    <t>AF</t>
  </si>
  <si>
    <t>BA</t>
  </si>
  <si>
    <t>Alexandria Intl</t>
  </si>
  <si>
    <t>Arlanda</t>
  </si>
  <si>
    <t>Eleftherios Venizelos Intl</t>
  </si>
  <si>
    <t>Reina Beatrix Intl</t>
  </si>
  <si>
    <t>Abu Dhabi Intl</t>
  </si>
  <si>
    <t>Suvarnabhumi Intl</t>
  </si>
  <si>
    <t>Presidente Juscelino Kubitschek</t>
  </si>
  <si>
    <t>Cairo Intl</t>
  </si>
  <si>
    <t>Soekarno Hatta Intl</t>
  </si>
  <si>
    <t>Xinzheng</t>
  </si>
  <si>
    <t>Kastrup</t>
  </si>
  <si>
    <t>Cape Town Intl</t>
  </si>
  <si>
    <t>Hato</t>
  </si>
  <si>
    <t>Indira Gandhi Intl</t>
  </si>
  <si>
    <t>Dallas Fort Worth Intl</t>
  </si>
  <si>
    <t>Detroit Metro Wayne Co</t>
  </si>
  <si>
    <t>Ministro Pistarini</t>
  </si>
  <si>
    <t>Fiumicino</t>
  </si>
  <si>
    <t>Frankfurt Main</t>
  </si>
  <si>
    <t>Galeao Antonio Carlos Jobim</t>
  </si>
  <si>
    <t>Geneve Cointrin</t>
  </si>
  <si>
    <t>Noibai Intl</t>
  </si>
  <si>
    <t>Jose Marti Intl</t>
  </si>
  <si>
    <t>Helsinki Vantaa</t>
  </si>
  <si>
    <t>Hong Kong Intl</t>
  </si>
  <si>
    <t>Washington Dulles Intl</t>
  </si>
  <si>
    <t>George Bush Intercontinental</t>
  </si>
  <si>
    <t>John F Kennedy Intl</t>
  </si>
  <si>
    <t>Boryspil Intl</t>
  </si>
  <si>
    <t>Norman Manley Intl</t>
  </si>
  <si>
    <t>Mc Carran Intl</t>
  </si>
  <si>
    <t>Los Angeles Intl</t>
  </si>
  <si>
    <t>Licenciado Benito Juarez Intl</t>
  </si>
  <si>
    <t>Miami Intl</t>
  </si>
  <si>
    <t>Ninoy Aquino Intl</t>
  </si>
  <si>
    <t>Lynden Pindling Intl</t>
  </si>
  <si>
    <t>Jomo Kenyatta International</t>
  </si>
  <si>
    <t>Narita Intl</t>
  </si>
  <si>
    <t>Toussaint Louverture Intl</t>
  </si>
  <si>
    <t>Johan A Pengel Intl</t>
  </si>
  <si>
    <t>Capital Intl</t>
  </si>
  <si>
    <t>Pafos Intl</t>
  </si>
  <si>
    <t>Phnom Penh Intl</t>
  </si>
  <si>
    <t>Seattle Tacoma Intl</t>
  </si>
  <si>
    <t>San Francisco Intl</t>
  </si>
  <si>
    <t>Hongqiao Intl</t>
  </si>
  <si>
    <t>Princess Juliana Intl</t>
  </si>
  <si>
    <t>Tenerife Sur</t>
  </si>
  <si>
    <t>Mehrabad Intl</t>
  </si>
  <si>
    <t>Ben Gurion</t>
  </si>
  <si>
    <t>Taoyuan Intl</t>
  </si>
  <si>
    <t>Venezia Tessera</t>
  </si>
  <si>
    <t>Vilnius Intl</t>
  </si>
  <si>
    <t>Wattay Intl</t>
  </si>
  <si>
    <t>Pierre Elliott Trudeau Intl</t>
  </si>
  <si>
    <t>Vancouver Intl</t>
  </si>
  <si>
    <t>Calgary Intl</t>
  </si>
  <si>
    <t>Lester B Pearson Intl</t>
  </si>
  <si>
    <t>Lon</t>
  </si>
  <si>
    <t>KL</t>
  </si>
  <si>
    <t>FR</t>
  </si>
  <si>
    <t>HV</t>
  </si>
  <si>
    <t>IB</t>
  </si>
  <si>
    <t>DY</t>
  </si>
  <si>
    <t>SK</t>
  </si>
  <si>
    <t>DL</t>
  </si>
  <si>
    <t>TP</t>
  </si>
  <si>
    <t>BR</t>
  </si>
  <si>
    <t>CI</t>
  </si>
  <si>
    <t>MS</t>
  </si>
  <si>
    <t>EI</t>
  </si>
  <si>
    <t>ET</t>
  </si>
  <si>
    <t>LH</t>
  </si>
  <si>
    <t>AY</t>
  </si>
  <si>
    <t>MH</t>
  </si>
  <si>
    <t>CX</t>
  </si>
  <si>
    <t>TK</t>
  </si>
  <si>
    <t>PS</t>
  </si>
  <si>
    <t>SU</t>
  </si>
  <si>
    <t>US</t>
  </si>
  <si>
    <t>JP</t>
  </si>
  <si>
    <t>UX</t>
  </si>
  <si>
    <t>KM</t>
  </si>
  <si>
    <t>KQ</t>
  </si>
  <si>
    <t>PY</t>
  </si>
  <si>
    <t>CZ</t>
  </si>
  <si>
    <t>QS</t>
  </si>
  <si>
    <t>FB</t>
  </si>
  <si>
    <t>IZ</t>
  </si>
  <si>
    <t>LY</t>
  </si>
  <si>
    <t>LO</t>
  </si>
  <si>
    <t>TS</t>
  </si>
  <si>
    <t>OU</t>
  </si>
  <si>
    <t>LX</t>
  </si>
  <si>
    <t>Tegel</t>
  </si>
  <si>
    <t>TXL</t>
  </si>
  <si>
    <t>4L</t>
  </si>
  <si>
    <t>5P</t>
  </si>
  <si>
    <t>7L</t>
  </si>
  <si>
    <t>8A</t>
  </si>
  <si>
    <t>9U</t>
  </si>
  <si>
    <t>A9</t>
  </si>
  <si>
    <t>AB</t>
  </si>
  <si>
    <t>AT</t>
  </si>
  <si>
    <t>B8</t>
  </si>
  <si>
    <t>BH</t>
  </si>
  <si>
    <t>BJ</t>
  </si>
  <si>
    <t>CY</t>
  </si>
  <si>
    <t>Aer Lingus</t>
  </si>
  <si>
    <t>FI</t>
  </si>
  <si>
    <t>IG</t>
  </si>
  <si>
    <t>IN</t>
  </si>
  <si>
    <t>IR</t>
  </si>
  <si>
    <t>JL</t>
  </si>
  <si>
    <t>JU</t>
  </si>
  <si>
    <t>KE</t>
  </si>
  <si>
    <t>KF</t>
  </si>
  <si>
    <t>LS</t>
  </si>
  <si>
    <t>MA</t>
  </si>
  <si>
    <t>MP</t>
  </si>
  <si>
    <t>NB</t>
  </si>
  <si>
    <t>NE</t>
  </si>
  <si>
    <t>NI</t>
  </si>
  <si>
    <t>NW</t>
  </si>
  <si>
    <t>OA</t>
  </si>
  <si>
    <t>OV</t>
  </si>
  <si>
    <t>PK</t>
  </si>
  <si>
    <t>RJ</t>
  </si>
  <si>
    <t>SQ</t>
  </si>
  <si>
    <t>TE</t>
  </si>
  <si>
    <t>TU</t>
  </si>
  <si>
    <t>TV</t>
  </si>
  <si>
    <t>U8</t>
  </si>
  <si>
    <t>VG</t>
  </si>
  <si>
    <t>VR</t>
  </si>
  <si>
    <t>WW</t>
  </si>
  <si>
    <t>XQ</t>
  </si>
  <si>
    <t>XT</t>
  </si>
  <si>
    <t>XX</t>
  </si>
  <si>
    <t>ZU</t>
  </si>
  <si>
    <t>QF</t>
  </si>
  <si>
    <t>Qantas</t>
  </si>
  <si>
    <t>Air Europa</t>
  </si>
  <si>
    <t>FM</t>
  </si>
  <si>
    <t>Shanghai Airlines</t>
  </si>
  <si>
    <t>SO</t>
  </si>
  <si>
    <t>BW</t>
  </si>
  <si>
    <t>Gardermoen</t>
  </si>
  <si>
    <t>OSL</t>
  </si>
  <si>
    <t>Norwegian Air Shuttle</t>
  </si>
  <si>
    <t>PR</t>
  </si>
  <si>
    <t>Julius Nyerere International Airport</t>
  </si>
  <si>
    <t>American Airlines</t>
  </si>
  <si>
    <t>VN</t>
  </si>
  <si>
    <t>Vietnam Airlines</t>
  </si>
  <si>
    <t>SA</t>
  </si>
  <si>
    <t>SN</t>
  </si>
  <si>
    <t>Brussels Airlines</t>
  </si>
  <si>
    <t>MT</t>
  </si>
  <si>
    <t>Thomas Cook Airlines</t>
  </si>
  <si>
    <t>Ryanair</t>
  </si>
  <si>
    <t>Wizz Air</t>
  </si>
  <si>
    <t>AYT</t>
  </si>
  <si>
    <t>Antalya</t>
  </si>
  <si>
    <t>Kos</t>
  </si>
  <si>
    <t>KGS</t>
  </si>
  <si>
    <t>NH</t>
  </si>
  <si>
    <t>All Nippon Airways</t>
  </si>
  <si>
    <t>Incheon Intl</t>
  </si>
  <si>
    <t>ICN</t>
  </si>
  <si>
    <t>Seoul</t>
  </si>
  <si>
    <t>South Korea</t>
  </si>
  <si>
    <t>Changi Intl</t>
  </si>
  <si>
    <t>SIN</t>
  </si>
  <si>
    <t>Singapore</t>
  </si>
  <si>
    <t>Afstand in km</t>
  </si>
  <si>
    <t>TUI Airlines</t>
  </si>
  <si>
    <t>FAO</t>
  </si>
  <si>
    <t>Faro</t>
  </si>
  <si>
    <t>Brussels Zaventem</t>
  </si>
  <si>
    <t>Heeft route?</t>
  </si>
  <si>
    <t>Rijlabels</t>
  </si>
  <si>
    <t>(leeg)</t>
  </si>
  <si>
    <t>Eindtotaal</t>
  </si>
  <si>
    <t>Totaal</t>
  </si>
  <si>
    <t>Totaal vluchten</t>
  </si>
  <si>
    <t>Zomer vluchten</t>
  </si>
  <si>
    <t>Jaar vluchten</t>
  </si>
  <si>
    <t>Gate</t>
  </si>
  <si>
    <t>Terminal</t>
  </si>
  <si>
    <t>9R</t>
  </si>
  <si>
    <t>A3</t>
  </si>
  <si>
    <t>CD</t>
  </si>
  <si>
    <t>U2</t>
  </si>
  <si>
    <t>W6</t>
  </si>
  <si>
    <t>OR</t>
  </si>
  <si>
    <t>C</t>
  </si>
  <si>
    <t>A</t>
  </si>
  <si>
    <t>B</t>
  </si>
  <si>
    <t>D</t>
  </si>
  <si>
    <t>E</t>
  </si>
  <si>
    <t>Afstand</t>
  </si>
  <si>
    <t>A1</t>
  </si>
  <si>
    <t>A2</t>
  </si>
  <si>
    <t>A4</t>
  </si>
  <si>
    <t>A5</t>
  </si>
  <si>
    <t>A6</t>
  </si>
  <si>
    <t>B1</t>
  </si>
  <si>
    <t>B6</t>
  </si>
  <si>
    <t>B5</t>
  </si>
  <si>
    <t>B3</t>
  </si>
  <si>
    <t>B2</t>
  </si>
  <si>
    <t>B4</t>
  </si>
  <si>
    <t>C1</t>
  </si>
  <si>
    <t>C2</t>
  </si>
  <si>
    <t>C7</t>
  </si>
  <si>
    <t>C4</t>
  </si>
  <si>
    <t>C3</t>
  </si>
  <si>
    <t>C6</t>
  </si>
  <si>
    <t>C5</t>
  </si>
  <si>
    <t>D2</t>
  </si>
  <si>
    <t>D1</t>
  </si>
  <si>
    <t>D4</t>
  </si>
  <si>
    <t>D3</t>
  </si>
  <si>
    <t>E1</t>
  </si>
  <si>
    <t>E2</t>
  </si>
  <si>
    <t>E3</t>
  </si>
  <si>
    <t>E5</t>
  </si>
  <si>
    <t>E4</t>
  </si>
  <si>
    <t>D5</t>
  </si>
  <si>
    <t>D6</t>
  </si>
  <si>
    <t>NAm</t>
  </si>
  <si>
    <t>ZAm</t>
  </si>
  <si>
    <t>Afr</t>
  </si>
  <si>
    <t>Eur</t>
  </si>
  <si>
    <t>Az</t>
  </si>
  <si>
    <t>Jaar</t>
  </si>
  <si>
    <t>Airlinecode</t>
  </si>
  <si>
    <t>Airlinenaam</t>
  </si>
  <si>
    <t>Destcode</t>
  </si>
  <si>
    <t>Destnaam</t>
  </si>
  <si>
    <t>ECHO</t>
  </si>
  <si>
    <t>NAMC YS-11</t>
  </si>
  <si>
    <t>YS1</t>
  </si>
  <si>
    <t>YS11</t>
  </si>
  <si>
    <t>Harbin Yunshuji Y12</t>
  </si>
  <si>
    <t>YN2</t>
  </si>
  <si>
    <t>Y12</t>
  </si>
  <si>
    <t>YK4</t>
  </si>
  <si>
    <t>YK40</t>
  </si>
  <si>
    <t>YK2</t>
  </si>
  <si>
    <t>YK42</t>
  </si>
  <si>
    <t>Israel Aircraft Industries 1124 Westwind</t>
  </si>
  <si>
    <t>WWP</t>
  </si>
  <si>
    <t>WW24</t>
  </si>
  <si>
    <t>Vickers Viscount</t>
  </si>
  <si>
    <t>VCV</t>
  </si>
  <si>
    <t>VISC</t>
  </si>
  <si>
    <t>TU5</t>
  </si>
  <si>
    <t>T154</t>
  </si>
  <si>
    <t>TU3</t>
  </si>
  <si>
    <t>T134</t>
  </si>
  <si>
    <t>Tupolev Tu-204 / Tu-214</t>
  </si>
  <si>
    <t>T20</t>
  </si>
  <si>
    <t>T204</t>
  </si>
  <si>
    <t>Aerospatiale/BAC Concorde</t>
  </si>
  <si>
    <t>SSC</t>
  </si>
  <si>
    <t>CONC</t>
  </si>
  <si>
    <t>Shorts SC-7 Skyvan</t>
  </si>
  <si>
    <t>SHS</t>
  </si>
  <si>
    <t>SC7</t>
  </si>
  <si>
    <t>Shorts SC-5 Belfast</t>
  </si>
  <si>
    <t>SHB</t>
  </si>
  <si>
    <t>BELF</t>
  </si>
  <si>
    <t>Shorts SD.360</t>
  </si>
  <si>
    <t>SH6</t>
  </si>
  <si>
    <t>SH36</t>
  </si>
  <si>
    <t>Shorts SD.330</t>
  </si>
  <si>
    <t>SH3</t>
  </si>
  <si>
    <t>SH33</t>
  </si>
  <si>
    <t>Saab SF340A/B</t>
  </si>
  <si>
    <t>SF3</t>
  </si>
  <si>
    <t>SF34</t>
  </si>
  <si>
    <t>Sikorsky S-76</t>
  </si>
  <si>
    <t>S76</t>
  </si>
  <si>
    <t>Sikorsky S-61</t>
  </si>
  <si>
    <t>S61</t>
  </si>
  <si>
    <t>Sikorsky S-58T</t>
  </si>
  <si>
    <t>S58</t>
  </si>
  <si>
    <t>S58T</t>
  </si>
  <si>
    <t>Saab 2000</t>
  </si>
  <si>
    <t>S20</t>
  </si>
  <si>
    <t>SB20</t>
  </si>
  <si>
    <t>Partenavia P.68</t>
  </si>
  <si>
    <t>PN6</t>
  </si>
  <si>
    <t>P68</t>
  </si>
  <si>
    <t>Pilatus PC-6 Turbo Porter</t>
  </si>
  <si>
    <t>PL6</t>
  </si>
  <si>
    <t>PC6T</t>
  </si>
  <si>
    <t>Pilatus PC-12</t>
  </si>
  <si>
    <t>PL2</t>
  </si>
  <si>
    <t>PC12</t>
  </si>
  <si>
    <t>PAG</t>
  </si>
  <si>
    <t>PA2</t>
  </si>
  <si>
    <t>Eurocopter (Aerospatiale) SA365C / SA365N Dauphin 2</t>
  </si>
  <si>
    <t>NDH</t>
  </si>
  <si>
    <t>S65C</t>
  </si>
  <si>
    <t>NDE</t>
  </si>
  <si>
    <t>Aerospatiale SN.601 Corvette</t>
  </si>
  <si>
    <t>NDC</t>
  </si>
  <si>
    <t>S601</t>
  </si>
  <si>
    <t>Aerospatiale (Nord) 262</t>
  </si>
  <si>
    <t>ND2</t>
  </si>
  <si>
    <t>N262</t>
  </si>
  <si>
    <t>Mitsubishi Mu-2</t>
  </si>
  <si>
    <t>MU2</t>
  </si>
  <si>
    <t>MIH</t>
  </si>
  <si>
    <t>MI8</t>
  </si>
  <si>
    <t>MD Helicopters MD900 Explorer</t>
  </si>
  <si>
    <t>MD9</t>
  </si>
  <si>
    <t>EXPL</t>
  </si>
  <si>
    <t>Eurocopter (MBB) Bo.105</t>
  </si>
  <si>
    <t>MBH</t>
  </si>
  <si>
    <t>B105</t>
  </si>
  <si>
    <t>M90</t>
  </si>
  <si>
    <t>MD90</t>
  </si>
  <si>
    <t>M88</t>
  </si>
  <si>
    <t>MD88</t>
  </si>
  <si>
    <t>M87</t>
  </si>
  <si>
    <t>MD87</t>
  </si>
  <si>
    <t>M83</t>
  </si>
  <si>
    <t>MD83</t>
  </si>
  <si>
    <t>M82</t>
  </si>
  <si>
    <t>MD82</t>
  </si>
  <si>
    <t>M81</t>
  </si>
  <si>
    <t>MD81</t>
  </si>
  <si>
    <t>M11</t>
  </si>
  <si>
    <t>MD11</t>
  </si>
  <si>
    <t>LRJ</t>
  </si>
  <si>
    <t>Lockheed L-182 / 282 / 382 (L-100) Hercules</t>
  </si>
  <si>
    <t>LOH</t>
  </si>
  <si>
    <t>C130</t>
  </si>
  <si>
    <t>LOE</t>
  </si>
  <si>
    <t>L188</t>
  </si>
  <si>
    <t>LET 410</t>
  </si>
  <si>
    <t>L4T</t>
  </si>
  <si>
    <t>L410</t>
  </si>
  <si>
    <t>Lockheed L-1049 Super Constellation</t>
  </si>
  <si>
    <t>L49</t>
  </si>
  <si>
    <t>CONI</t>
  </si>
  <si>
    <t>L10</t>
  </si>
  <si>
    <t>L101</t>
  </si>
  <si>
    <t>Junkers Ju52/3M</t>
  </si>
  <si>
    <t>JU5</t>
  </si>
  <si>
    <t>JU52</t>
  </si>
  <si>
    <t>British Aerospace Jetstream 41</t>
  </si>
  <si>
    <t>J41</t>
  </si>
  <si>
    <t>JS41</t>
  </si>
  <si>
    <t>British Aerospace Jetstream 32</t>
  </si>
  <si>
    <t>J32</t>
  </si>
  <si>
    <t>JS32</t>
  </si>
  <si>
    <t>British Aerospace Jetstream 31</t>
  </si>
  <si>
    <t>J31</t>
  </si>
  <si>
    <t>JS31</t>
  </si>
  <si>
    <t>Ilyushin IL86</t>
  </si>
  <si>
    <t>ILW</t>
  </si>
  <si>
    <t>IL86</t>
  </si>
  <si>
    <t>Ilyushin IL18</t>
  </si>
  <si>
    <t>IL8</t>
  </si>
  <si>
    <t>IL18</t>
  </si>
  <si>
    <t>Ilyushin IL76</t>
  </si>
  <si>
    <t>IL7</t>
  </si>
  <si>
    <t>IL76</t>
  </si>
  <si>
    <t>Ilyushin IL62</t>
  </si>
  <si>
    <t>IL6</t>
  </si>
  <si>
    <t>IL62</t>
  </si>
  <si>
    <t>I93</t>
  </si>
  <si>
    <t>IL96</t>
  </si>
  <si>
    <t>Ilyushin IL114</t>
  </si>
  <si>
    <t>I14</t>
  </si>
  <si>
    <t>I114</t>
  </si>
  <si>
    <t>HS7</t>
  </si>
  <si>
    <t>A748</t>
  </si>
  <si>
    <t>Helio H-250 Courier / H-295 / 385 Super Courier</t>
  </si>
  <si>
    <t>HEC</t>
  </si>
  <si>
    <t>COUC</t>
  </si>
  <si>
    <t>H25</t>
  </si>
  <si>
    <t>Gulfstream Aerospace G-159 Gulfstream I</t>
  </si>
  <si>
    <t>GRS</t>
  </si>
  <si>
    <t>G159</t>
  </si>
  <si>
    <t>GRM</t>
  </si>
  <si>
    <t>G73T</t>
  </si>
  <si>
    <t>GRG</t>
  </si>
  <si>
    <t>G21</t>
  </si>
  <si>
    <t>Fairchild Dornier 328JET</t>
  </si>
  <si>
    <t>FRJ</t>
  </si>
  <si>
    <t>J328</t>
  </si>
  <si>
    <t>Fokker 70</t>
  </si>
  <si>
    <t>F70</t>
  </si>
  <si>
    <t>Fokker 50</t>
  </si>
  <si>
    <t>F50</t>
  </si>
  <si>
    <t>F27</t>
  </si>
  <si>
    <t>F21</t>
  </si>
  <si>
    <t>F28</t>
  </si>
  <si>
    <t>Embraer RJ140</t>
  </si>
  <si>
    <t>ERD</t>
  </si>
  <si>
    <t>E135</t>
  </si>
  <si>
    <t>ER4</t>
  </si>
  <si>
    <t>E145</t>
  </si>
  <si>
    <t>ER3</t>
  </si>
  <si>
    <t>Embraer RJ135</t>
  </si>
  <si>
    <t>EMB</t>
  </si>
  <si>
    <t>E110</t>
  </si>
  <si>
    <t>EM2</t>
  </si>
  <si>
    <t>E120</t>
  </si>
  <si>
    <t>E90</t>
  </si>
  <si>
    <t>E190</t>
  </si>
  <si>
    <t>Embraer 190</t>
  </si>
  <si>
    <t>Embraer 170</t>
  </si>
  <si>
    <t>E70</t>
  </si>
  <si>
    <t>E170</t>
  </si>
  <si>
    <t>De Havilland Canada DHC-6 Twin Otter</t>
  </si>
  <si>
    <t>DHT</t>
  </si>
  <si>
    <t>DHC6</t>
  </si>
  <si>
    <t>De Havilland Canada DHC-2 Turbo-Beaver</t>
  </si>
  <si>
    <t>DHR</t>
  </si>
  <si>
    <t>DH2T</t>
  </si>
  <si>
    <t>De Havilland Canada DHC-2 Beaver</t>
  </si>
  <si>
    <t>DHP</t>
  </si>
  <si>
    <t>DHC2</t>
  </si>
  <si>
    <t>De Havilland Canada DHC-3 Otter</t>
  </si>
  <si>
    <t>DHL</t>
  </si>
  <si>
    <t>DHC3</t>
  </si>
  <si>
    <t>De Havilland DH.114 Heron</t>
  </si>
  <si>
    <t>DHH</t>
  </si>
  <si>
    <t>HERN</t>
  </si>
  <si>
    <t>De Havilland DH.104 Dove</t>
  </si>
  <si>
    <t>DHD</t>
  </si>
  <si>
    <t>DOVE</t>
  </si>
  <si>
    <t>DHC</t>
  </si>
  <si>
    <t>De Havilland Canada DHC-4 Caribou</t>
  </si>
  <si>
    <t>DHC4</t>
  </si>
  <si>
    <t>De Havilland Canada DHC-7 Dash 7</t>
  </si>
  <si>
    <t>DH7</t>
  </si>
  <si>
    <t>DHC7</t>
  </si>
  <si>
    <t>De Havilland Canada DHC-8-400 Dash 8Q</t>
  </si>
  <si>
    <t>DH4</t>
  </si>
  <si>
    <t>DH8D</t>
  </si>
  <si>
    <t>De Havilland Canada DHC-8-300 Dash 8 / 8Q</t>
  </si>
  <si>
    <t>DH3</t>
  </si>
  <si>
    <t>DH8C</t>
  </si>
  <si>
    <t>De Havilland Canada DHC-8-200 Dash 8 / 8Q</t>
  </si>
  <si>
    <t>DH2</t>
  </si>
  <si>
    <t>DH8B</t>
  </si>
  <si>
    <t>De Havilland Canada DHC-8-100 Dash 8 / 8Q</t>
  </si>
  <si>
    <t>DH1</t>
  </si>
  <si>
    <t>DH8A</t>
  </si>
  <si>
    <t>DC9</t>
  </si>
  <si>
    <t>D95</t>
  </si>
  <si>
    <t>DC95</t>
  </si>
  <si>
    <t>D94</t>
  </si>
  <si>
    <t>DC94</t>
  </si>
  <si>
    <t>D93</t>
  </si>
  <si>
    <t>DC93</t>
  </si>
  <si>
    <t>D92</t>
  </si>
  <si>
    <t>DC92</t>
  </si>
  <si>
    <t>D91</t>
  </si>
  <si>
    <t>DC91</t>
  </si>
  <si>
    <t>D8T</t>
  </si>
  <si>
    <t>DC85</t>
  </si>
  <si>
    <t>D8Q</t>
  </si>
  <si>
    <t>DC87</t>
  </si>
  <si>
    <t>D8L</t>
  </si>
  <si>
    <t>DC86</t>
  </si>
  <si>
    <t>D6F</t>
  </si>
  <si>
    <t>DC6</t>
  </si>
  <si>
    <t>D3F</t>
  </si>
  <si>
    <t>DC3</t>
  </si>
  <si>
    <t>Fairchild Dornier Do.328</t>
  </si>
  <si>
    <t>D38</t>
  </si>
  <si>
    <t>D328</t>
  </si>
  <si>
    <t>Fairchild Dornier Do.228</t>
  </si>
  <si>
    <t>D28</t>
  </si>
  <si>
    <t>D228</t>
  </si>
  <si>
    <t>D10</t>
  </si>
  <si>
    <t>DC10</t>
  </si>
  <si>
    <t>Curtiss C-46 Commando</t>
  </si>
  <si>
    <t>CWC</t>
  </si>
  <si>
    <t>C46</t>
  </si>
  <si>
    <t>CV5</t>
  </si>
  <si>
    <t>CVLT</t>
  </si>
  <si>
    <t>CV4</t>
  </si>
  <si>
    <t>CVLP</t>
  </si>
  <si>
    <t>CS5</t>
  </si>
  <si>
    <t>CN35</t>
  </si>
  <si>
    <t>CASA / IPTN 212 Aviocar</t>
  </si>
  <si>
    <t>CS2</t>
  </si>
  <si>
    <t>C212</t>
  </si>
  <si>
    <t>Aerospatiale (Sud Aviation) Se.210 Caravelle</t>
  </si>
  <si>
    <t>CRV</t>
  </si>
  <si>
    <t>S210</t>
  </si>
  <si>
    <t>CRK</t>
  </si>
  <si>
    <t>Canadair Regional Jet 900</t>
  </si>
  <si>
    <t>CR9</t>
  </si>
  <si>
    <t>CRJ9</t>
  </si>
  <si>
    <t>Canadair Regional Jet 700</t>
  </si>
  <si>
    <t>CR7</t>
  </si>
  <si>
    <t>CRJ7</t>
  </si>
  <si>
    <t>Canadair Regional Jet 200</t>
  </si>
  <si>
    <t>CR2</t>
  </si>
  <si>
    <t>CRJ2</t>
  </si>
  <si>
    <t>Canadair Regional Jet 100</t>
  </si>
  <si>
    <t>CR1</t>
  </si>
  <si>
    <t>CRJ1</t>
  </si>
  <si>
    <t>CNJ</t>
  </si>
  <si>
    <t>CN1</t>
  </si>
  <si>
    <t>Canadair CL-44</t>
  </si>
  <si>
    <t>CL4</t>
  </si>
  <si>
    <t>CL44</t>
  </si>
  <si>
    <t>Government Aircraft Factories N22B / N24A Nomad</t>
  </si>
  <si>
    <t>CD2</t>
  </si>
  <si>
    <t>NOMA</t>
  </si>
  <si>
    <t>CCX</t>
  </si>
  <si>
    <t>GLEX</t>
  </si>
  <si>
    <t>Canadair Challenger</t>
  </si>
  <si>
    <t>CCJ</t>
  </si>
  <si>
    <t>CL60</t>
  </si>
  <si>
    <t>Pilatus Britten-Norman BN-2A Mk III Trislander</t>
  </si>
  <si>
    <t>BNT</t>
  </si>
  <si>
    <t>TRIS</t>
  </si>
  <si>
    <t>Pilatus Britten-Norman BN-2A/B Islander</t>
  </si>
  <si>
    <t>BNI</t>
  </si>
  <si>
    <t>BN2P</t>
  </si>
  <si>
    <t>BH2</t>
  </si>
  <si>
    <t>BEH</t>
  </si>
  <si>
    <t>B190</t>
  </si>
  <si>
    <t>B72</t>
  </si>
  <si>
    <t>B720</t>
  </si>
  <si>
    <t>B11</t>
  </si>
  <si>
    <t>BA11</t>
  </si>
  <si>
    <t>Avro RJX85</t>
  </si>
  <si>
    <t>AX8</t>
  </si>
  <si>
    <t>RX85</t>
  </si>
  <si>
    <t>Avro RJX100</t>
  </si>
  <si>
    <t>AX1</t>
  </si>
  <si>
    <t>RX1H</t>
  </si>
  <si>
    <t>ATR</t>
  </si>
  <si>
    <t>British Aerospace ATP</t>
  </si>
  <si>
    <t>ATP</t>
  </si>
  <si>
    <t>ATL</t>
  </si>
  <si>
    <t>Aerospatiale/Alenia ATR 72</t>
  </si>
  <si>
    <t>AT7</t>
  </si>
  <si>
    <t>AT72</t>
  </si>
  <si>
    <t>Aerospatiale/Alenia ATR 42-500</t>
  </si>
  <si>
    <t>AT5</t>
  </si>
  <si>
    <t>AT45</t>
  </si>
  <si>
    <t>Aerospatiale/Alenia ATR 42-300 / 320</t>
  </si>
  <si>
    <t>AT4</t>
  </si>
  <si>
    <t>AT43</t>
  </si>
  <si>
    <t>AR8</t>
  </si>
  <si>
    <t>RJ85</t>
  </si>
  <si>
    <t>AR7</t>
  </si>
  <si>
    <t>RJ70</t>
  </si>
  <si>
    <t>AR1</t>
  </si>
  <si>
    <t>RJ1H</t>
  </si>
  <si>
    <t>APH</t>
  </si>
  <si>
    <t>Antonov AN-12</t>
  </si>
  <si>
    <t>ANF</t>
  </si>
  <si>
    <t>AN12</t>
  </si>
  <si>
    <t>Antonov AN-72 / AN-74</t>
  </si>
  <si>
    <t>AN7</t>
  </si>
  <si>
    <t>AN72</t>
  </si>
  <si>
    <t>Antonov AN-24</t>
  </si>
  <si>
    <t>AN4</t>
  </si>
  <si>
    <t>AN24</t>
  </si>
  <si>
    <t>ALM</t>
  </si>
  <si>
    <t>LOAD</t>
  </si>
  <si>
    <t>Gulfstream/Rockwell (Aero) Turbo Commander</t>
  </si>
  <si>
    <t>ACT</t>
  </si>
  <si>
    <t>AC90</t>
  </si>
  <si>
    <t>Gulfstream/Rockwell (Aero) Commander</t>
  </si>
  <si>
    <t>ACP</t>
  </si>
  <si>
    <t>AC68</t>
  </si>
  <si>
    <t>ABY</t>
  </si>
  <si>
    <t>A306</t>
  </si>
  <si>
    <t>ABB</t>
  </si>
  <si>
    <t>A3ST</t>
  </si>
  <si>
    <t>AB3</t>
  </si>
  <si>
    <t>A30B</t>
  </si>
  <si>
    <t>Antonov AN-124 Ruslan</t>
  </si>
  <si>
    <t>A4F</t>
  </si>
  <si>
    <t>A124</t>
  </si>
  <si>
    <t>Antonov AN-140</t>
  </si>
  <si>
    <t>A40</t>
  </si>
  <si>
    <t>A140</t>
  </si>
  <si>
    <t>Antonov AN-32</t>
  </si>
  <si>
    <t>A32</t>
  </si>
  <si>
    <t>AN32</t>
  </si>
  <si>
    <t>Antonov AN-30</t>
  </si>
  <si>
    <t>A30</t>
  </si>
  <si>
    <t>AN30</t>
  </si>
  <si>
    <t>A28</t>
  </si>
  <si>
    <t>AN28</t>
  </si>
  <si>
    <t>Antonov AN-26</t>
  </si>
  <si>
    <t>A26</t>
  </si>
  <si>
    <t>AN26</t>
  </si>
  <si>
    <t>74R</t>
  </si>
  <si>
    <t>B74R</t>
  </si>
  <si>
    <t>Boeing 747SP</t>
  </si>
  <si>
    <t>74L</t>
  </si>
  <si>
    <t>73G</t>
  </si>
  <si>
    <t>B737</t>
  </si>
  <si>
    <t>B773</t>
  </si>
  <si>
    <t>B772</t>
  </si>
  <si>
    <t>B764</t>
  </si>
  <si>
    <t>B763</t>
  </si>
  <si>
    <t>B762</t>
  </si>
  <si>
    <t>B753</t>
  </si>
  <si>
    <t>B752</t>
  </si>
  <si>
    <t>B744</t>
  </si>
  <si>
    <t>B743</t>
  </si>
  <si>
    <t>B742</t>
  </si>
  <si>
    <t>B741</t>
  </si>
  <si>
    <t>B739</t>
  </si>
  <si>
    <t>B738</t>
  </si>
  <si>
    <t>B736</t>
  </si>
  <si>
    <t>B735</t>
  </si>
  <si>
    <t>B734</t>
  </si>
  <si>
    <t>B733</t>
  </si>
  <si>
    <t>B732</t>
  </si>
  <si>
    <t>B731</t>
  </si>
  <si>
    <t>B722</t>
  </si>
  <si>
    <t>B721</t>
  </si>
  <si>
    <t>Boeing 717</t>
  </si>
  <si>
    <t>B712</t>
  </si>
  <si>
    <t>B703</t>
  </si>
  <si>
    <t>A388</t>
  </si>
  <si>
    <t>Airbus A350-900</t>
  </si>
  <si>
    <t>A359</t>
  </si>
  <si>
    <t>Airbus A340-600</t>
  </si>
  <si>
    <t>A346</t>
  </si>
  <si>
    <t>Airbus A340-500</t>
  </si>
  <si>
    <t>A345</t>
  </si>
  <si>
    <t>Airbus A340-300</t>
  </si>
  <si>
    <t>A343</t>
  </si>
  <si>
    <t>Airbus A340-200</t>
  </si>
  <si>
    <t>A342</t>
  </si>
  <si>
    <t>A340</t>
  </si>
  <si>
    <t>Airbus A330-300</t>
  </si>
  <si>
    <t>A333</t>
  </si>
  <si>
    <t>Airbus A330-200</t>
  </si>
  <si>
    <t>A332</t>
  </si>
  <si>
    <t>A330</t>
  </si>
  <si>
    <t>A321</t>
  </si>
  <si>
    <t>A320</t>
  </si>
  <si>
    <t>Airbus A319</t>
  </si>
  <si>
    <t>A319</t>
  </si>
  <si>
    <t>Airbus A318</t>
  </si>
  <si>
    <t>A318</t>
  </si>
  <si>
    <t>A310</t>
  </si>
  <si>
    <t>B463</t>
  </si>
  <si>
    <t>B462</t>
  </si>
  <si>
    <t>B461</t>
  </si>
  <si>
    <t>Fokker 100</t>
  </si>
  <si>
    <t>F100</t>
  </si>
  <si>
    <t>IATA</t>
  </si>
  <si>
    <t>ICAO</t>
  </si>
  <si>
    <t>EK</t>
  </si>
  <si>
    <t>Emirates</t>
  </si>
  <si>
    <t>YYYYMMDD</t>
  </si>
  <si>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</si>
  <si>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</si>
  <si>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</si>
  <si>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</si>
  <si>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</si>
  <si>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</si>
  <si>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</si>
  <si>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</si>
  <si>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</si>
  <si>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</si>
  <si>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</si>
  <si>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</si>
  <si>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TXH</t>
  </si>
  <si>
    <t>T10N</t>
  </si>
  <si>
    <t>T10NH</t>
  </si>
  <si>
    <t>SP</t>
  </si>
  <si>
    <t>Q</t>
  </si>
  <si>
    <t>DR</t>
  </si>
  <si>
    <t>RH</t>
  </si>
  <si>
    <t>RHX</t>
  </si>
  <si>
    <t>RHXH</t>
  </si>
  <si>
    <t>PG</t>
  </si>
  <si>
    <t>PX</t>
  </si>
  <si>
    <t>PXH</t>
  </si>
  <si>
    <t>PN</t>
  </si>
  <si>
    <t>VVN</t>
  </si>
  <si>
    <t>VVNH</t>
  </si>
  <si>
    <t>VVX</t>
  </si>
  <si>
    <t>VVXH</t>
  </si>
  <si>
    <t>NG</t>
  </si>
  <si>
    <t>UG</t>
  </si>
  <si>
    <t>UXH</t>
  </si>
  <si>
    <t>UN</t>
  </si>
  <si>
    <t>UNH</t>
  </si>
  <si>
    <t>EV2</t>
  </si>
  <si>
    <t>Datum</t>
  </si>
  <si>
    <t>Maand</t>
  </si>
  <si>
    <t>Dag</t>
  </si>
  <si>
    <t>YYYYMMDD_oorsp</t>
  </si>
  <si>
    <t>Baannummer</t>
  </si>
  <si>
    <t xml:space="preserve"> Code</t>
  </si>
  <si>
    <t>Lengte</t>
  </si>
  <si>
    <t>Anthony Fokker baan</t>
  </si>
  <si>
    <t>Sergej Iljoesjin baan</t>
  </si>
  <si>
    <t>Wilbur Wright baan</t>
  </si>
  <si>
    <t>Anthony Plesman baan</t>
  </si>
  <si>
    <t>Henri Wijnmalen baan</t>
  </si>
  <si>
    <t>Charles Lindberg baan</t>
  </si>
  <si>
    <t>Aanvliegroute</t>
  </si>
  <si>
    <t>Landen</t>
  </si>
  <si>
    <t>Opstijgen</t>
  </si>
  <si>
    <t>09-27</t>
  </si>
  <si>
    <t>18R-36L</t>
  </si>
  <si>
    <t>18L-36R</t>
  </si>
  <si>
    <t>18C-36C</t>
  </si>
  <si>
    <t>06-24</t>
  </si>
  <si>
    <t>04-22</t>
  </si>
  <si>
    <t>Tijdsduur</t>
  </si>
  <si>
    <t>Uren</t>
  </si>
  <si>
    <t>DOH</t>
  </si>
  <si>
    <t>Hamad International Airport</t>
  </si>
  <si>
    <t>Doha</t>
  </si>
  <si>
    <t>Qatar</t>
  </si>
  <si>
    <t>QR</t>
  </si>
  <si>
    <t>Qatar Airways</t>
  </si>
  <si>
    <t>AM</t>
  </si>
  <si>
    <t>ORK</t>
  </si>
  <si>
    <t>Cork Airport</t>
  </si>
  <si>
    <t>Cork</t>
  </si>
  <si>
    <t>MXP</t>
  </si>
  <si>
    <t>Milan Malpensa</t>
  </si>
  <si>
    <t>Milan</t>
  </si>
  <si>
    <t>LGW</t>
  </si>
  <si>
    <t>Gatwick</t>
  </si>
  <si>
    <t>MU</t>
  </si>
  <si>
    <t>China Eastern Airlines</t>
  </si>
  <si>
    <t>Baiyun Intl</t>
  </si>
  <si>
    <t>Guangzhou</t>
  </si>
  <si>
    <t>CAN</t>
  </si>
  <si>
    <t>General Edward Lawrence Logan Intl</t>
  </si>
  <si>
    <t>Boston</t>
  </si>
  <si>
    <t>BOS</t>
  </si>
  <si>
    <t>EY</t>
  </si>
  <si>
    <t>Etihad Airways</t>
  </si>
  <si>
    <t>Dubai Intl</t>
  </si>
  <si>
    <t>Dubai</t>
  </si>
  <si>
    <t>DXB</t>
  </si>
  <si>
    <t>GA</t>
  </si>
  <si>
    <t>Garuda Indonesia</t>
  </si>
  <si>
    <t>NS</t>
  </si>
  <si>
    <t>9W</t>
  </si>
  <si>
    <t>Jet Airways</t>
  </si>
  <si>
    <t>O. R. Tambo International Airport</t>
  </si>
  <si>
    <t>Kuala Lumpur Intl</t>
  </si>
  <si>
    <t>Kuala Lumpur</t>
  </si>
  <si>
    <t>Malaysia</t>
  </si>
  <si>
    <t>KUL</t>
  </si>
  <si>
    <t>Mohammed V Intl</t>
  </si>
  <si>
    <t>Casablanca</t>
  </si>
  <si>
    <t>Morocco</t>
  </si>
  <si>
    <t>CMN</t>
  </si>
  <si>
    <t>Son Sant Joan</t>
  </si>
  <si>
    <t>Palma de Mallorca</t>
  </si>
  <si>
    <t>PMI</t>
  </si>
  <si>
    <t>Makedonia</t>
  </si>
  <si>
    <t>Thessaloniki</t>
  </si>
  <si>
    <t>SKG</t>
  </si>
  <si>
    <t>Carthage</t>
  </si>
  <si>
    <t>Tunis</t>
  </si>
  <si>
    <t>Tunisia</t>
  </si>
  <si>
    <t>TUN</t>
  </si>
  <si>
    <t>Eurowings</t>
  </si>
  <si>
    <t>EW</t>
  </si>
  <si>
    <t xml:space="preserve"> </t>
  </si>
  <si>
    <t>j</t>
  </si>
  <si>
    <t>z</t>
  </si>
  <si>
    <t>TJ</t>
  </si>
  <si>
    <t>Vluchten</t>
  </si>
  <si>
    <t>Duur</t>
  </si>
  <si>
    <t>Som van Vluchten</t>
  </si>
  <si>
    <t>Private flight</t>
  </si>
  <si>
    <t>\N</t>
  </si>
  <si>
    <t>-</t>
  </si>
  <si>
    <t>N/A</t>
  </si>
  <si>
    <t>Y</t>
  </si>
  <si>
    <t>135 Airways</t>
  </si>
  <si>
    <t>GNL</t>
  </si>
  <si>
    <t>GENERAL</t>
  </si>
  <si>
    <t>United States</t>
  </si>
  <si>
    <t>N</t>
  </si>
  <si>
    <t>1Time Airline</t>
  </si>
  <si>
    <t>1T</t>
  </si>
  <si>
    <t>RNX</t>
  </si>
  <si>
    <t>NEXTIME</t>
  </si>
  <si>
    <t>2 Sqn No 1 Elementary Flying Training School</t>
  </si>
  <si>
    <t>WYT</t>
  </si>
  <si>
    <t>213 Flight Unit</t>
  </si>
  <si>
    <t>TFU</t>
  </si>
  <si>
    <t>223 Flight Unit State Airline</t>
  </si>
  <si>
    <t>CHD</t>
  </si>
  <si>
    <t>CHKALOVSK-AVIA</t>
  </si>
  <si>
    <t>224th Flight Unit</t>
  </si>
  <si>
    <t>TTF</t>
  </si>
  <si>
    <t>CARGO UNIT</t>
  </si>
  <si>
    <t>247 Jet Ltd</t>
  </si>
  <si>
    <t>TWF</t>
  </si>
  <si>
    <t>CLOUD RUNNER</t>
  </si>
  <si>
    <t>3D Aviation</t>
  </si>
  <si>
    <t>SEC</t>
  </si>
  <si>
    <t>SECUREX</t>
  </si>
  <si>
    <t>40-Mile Air</t>
  </si>
  <si>
    <t>Q5</t>
  </si>
  <si>
    <t>MILE-AIR</t>
  </si>
  <si>
    <t>4D Air</t>
  </si>
  <si>
    <t>QRT</t>
  </si>
  <si>
    <t>QUARTET</t>
  </si>
  <si>
    <t>611897 Alberta Limited</t>
  </si>
  <si>
    <t>THD</t>
  </si>
  <si>
    <t>DONUT</t>
  </si>
  <si>
    <t>Ansett Australia</t>
  </si>
  <si>
    <t>AN</t>
  </si>
  <si>
    <t>AAA</t>
  </si>
  <si>
    <t>ANSETT</t>
  </si>
  <si>
    <t>Australia</t>
  </si>
  <si>
    <t>Abacus International</t>
  </si>
  <si>
    <t>1B</t>
  </si>
  <si>
    <t>Abelag Aviation</t>
  </si>
  <si>
    <t>W9</t>
  </si>
  <si>
    <t>AAB</t>
  </si>
  <si>
    <t>ABG</t>
  </si>
  <si>
    <t>Army Air Corps</t>
  </si>
  <si>
    <t>AAC</t>
  </si>
  <si>
    <t>ARMYAIR</t>
  </si>
  <si>
    <t>Aero Aviation Centre Ltd.</t>
  </si>
  <si>
    <t>AAD</t>
  </si>
  <si>
    <t>SUNRISE</t>
  </si>
  <si>
    <t>Aero Servicios Ejecutivos Internacionales</t>
  </si>
  <si>
    <t>SII</t>
  </si>
  <si>
    <t>ASEISA</t>
  </si>
  <si>
    <t>Aero Biniza</t>
  </si>
  <si>
    <t>BZS</t>
  </si>
  <si>
    <t>BINIZA</t>
  </si>
  <si>
    <t>Aero Albatros</t>
  </si>
  <si>
    <t>ABM</t>
  </si>
  <si>
    <t>ALBATROS ESPANA</t>
  </si>
  <si>
    <t>Aigle Azur</t>
  </si>
  <si>
    <t>ZI</t>
  </si>
  <si>
    <t>AAF</t>
  </si>
  <si>
    <t>AIGLE AZUR</t>
  </si>
  <si>
    <t>Aloha Airlines</t>
  </si>
  <si>
    <t>AQ</t>
  </si>
  <si>
    <t>AAH</t>
  </si>
  <si>
    <t>ALOHA</t>
  </si>
  <si>
    <t>Alaska Island Air</t>
  </si>
  <si>
    <t>AAK</t>
  </si>
  <si>
    <t>ALASKA ISLAND</t>
  </si>
  <si>
    <t>AMERICAN</t>
  </si>
  <si>
    <t>Aviation Management Corporation</t>
  </si>
  <si>
    <t>AAM</t>
  </si>
  <si>
    <t>AM CORP</t>
  </si>
  <si>
    <t>Atlantis Airlines (USA)</t>
  </si>
  <si>
    <t>AAO</t>
  </si>
  <si>
    <t>ATLANTIS AIR</t>
  </si>
  <si>
    <t>Aerovista Airlines</t>
  </si>
  <si>
    <t>AAP</t>
  </si>
  <si>
    <t>AEROVISTA GROUP</t>
  </si>
  <si>
    <t>Asiana Airlines</t>
  </si>
  <si>
    <t>OZ</t>
  </si>
  <si>
    <t>AAR</t>
  </si>
  <si>
    <t>ASIANA</t>
  </si>
  <si>
    <t>Republic of Korea</t>
  </si>
  <si>
    <t>Askari Aviation</t>
  </si>
  <si>
    <t>4K</t>
  </si>
  <si>
    <t>AAS</t>
  </si>
  <si>
    <t>AL-AAS</t>
  </si>
  <si>
    <t>Pakistan</t>
  </si>
  <si>
    <t>Australia Asia Airlines</t>
  </si>
  <si>
    <t>AAU</t>
  </si>
  <si>
    <t>AUSTASIA</t>
  </si>
  <si>
    <t>Astro Air International</t>
  </si>
  <si>
    <t>AAV</t>
  </si>
  <si>
    <t>ASTRO-PHIL</t>
  </si>
  <si>
    <t>Afriqiyah Airways</t>
  </si>
  <si>
    <t>8U</t>
  </si>
  <si>
    <t>AAW</t>
  </si>
  <si>
    <t>AFRIQIYAH</t>
  </si>
  <si>
    <t>Libya</t>
  </si>
  <si>
    <t>Afrinat International Airlines</t>
  </si>
  <si>
    <t>Q9</t>
  </si>
  <si>
    <t>AFU</t>
  </si>
  <si>
    <t>Gambia</t>
  </si>
  <si>
    <t>Afric'air Express</t>
  </si>
  <si>
    <t>AAX</t>
  </si>
  <si>
    <t>AFREX</t>
  </si>
  <si>
    <t>Ivory Coast</t>
  </si>
  <si>
    <t>Allegiant Air</t>
  </si>
  <si>
    <t>G4</t>
  </si>
  <si>
    <t>AAY</t>
  </si>
  <si>
    <t>ALLEGIANT</t>
  </si>
  <si>
    <t>Angus Aviation</t>
  </si>
  <si>
    <t>AAZ</t>
  </si>
  <si>
    <t>ANGUS</t>
  </si>
  <si>
    <t>Artem-Avia</t>
  </si>
  <si>
    <t>ABA</t>
  </si>
  <si>
    <t>ARTEM-AVIA</t>
  </si>
  <si>
    <t>African Business and Transportations</t>
  </si>
  <si>
    <t>AFRICAN BUSINESS-</t>
  </si>
  <si>
    <t>Democratic Republic of the Congo</t>
  </si>
  <si>
    <t>Aban Air</t>
  </si>
  <si>
    <t>K5</t>
  </si>
  <si>
    <t>ABE</t>
  </si>
  <si>
    <t>ABAN</t>
  </si>
  <si>
    <t>n</t>
  </si>
  <si>
    <t>Aerial Oy</t>
  </si>
  <si>
    <t>ABF</t>
  </si>
  <si>
    <t>SKYWINGS</t>
  </si>
  <si>
    <t>Abakan-Avia</t>
  </si>
  <si>
    <t>ABAKAN-AVIA</t>
  </si>
  <si>
    <t>ABSA - Aerolinhas Brasileiras</t>
  </si>
  <si>
    <t>M3</t>
  </si>
  <si>
    <t>TUS</t>
  </si>
  <si>
    <t>ABSA Cargo</t>
  </si>
  <si>
    <t>Abaet</t>
  </si>
  <si>
    <t>ABJ</t>
  </si>
  <si>
    <t>Alberta Citylink</t>
  </si>
  <si>
    <t>ABK</t>
  </si>
  <si>
    <t>ALBERTA CITYLINK</t>
  </si>
  <si>
    <t>APSA Colombia</t>
  </si>
  <si>
    <t>ABO</t>
  </si>
  <si>
    <t>AEROEXPRESO</t>
  </si>
  <si>
    <t>Colombia</t>
  </si>
  <si>
    <t>Aerovias Bueno</t>
  </si>
  <si>
    <t>ABU</t>
  </si>
  <si>
    <t>AEROBUENO</t>
  </si>
  <si>
    <t>Aerocenter</t>
  </si>
  <si>
    <t>ACR</t>
  </si>
  <si>
    <t xml:space="preserve"> Escuela de Formacion de Pioltos Privados de Avion</t>
  </si>
  <si>
    <t>AEROCENTER</t>
  </si>
  <si>
    <t>Antrak Air</t>
  </si>
  <si>
    <t>ABV</t>
  </si>
  <si>
    <t>ANTRAK</t>
  </si>
  <si>
    <t>Ghana</t>
  </si>
  <si>
    <t>Airborne Express</t>
  </si>
  <si>
    <t>GB</t>
  </si>
  <si>
    <t>ABX</t>
  </si>
  <si>
    <t>ABEX</t>
  </si>
  <si>
    <t>ABX Air</t>
  </si>
  <si>
    <t>ATA Brasil</t>
  </si>
  <si>
    <t>ABZ</t>
  </si>
  <si>
    <t>ATA-BRAZIL</t>
  </si>
  <si>
    <t>Avcard Services</t>
  </si>
  <si>
    <t>ACC</t>
  </si>
  <si>
    <t>Academy Airlines</t>
  </si>
  <si>
    <t>ACD</t>
  </si>
  <si>
    <t>ACADEMY</t>
  </si>
  <si>
    <t>Aero Comondu</t>
  </si>
  <si>
    <t>ACO</t>
  </si>
  <si>
    <t>AERO COMONDU</t>
  </si>
  <si>
    <t>Astral Aviation</t>
  </si>
  <si>
    <t>8V</t>
  </si>
  <si>
    <t>ASTRAL CARGO</t>
  </si>
  <si>
    <t>Air Cess</t>
  </si>
  <si>
    <t>ACS</t>
  </si>
  <si>
    <t>Liberia</t>
  </si>
  <si>
    <t>Air Aurora</t>
  </si>
  <si>
    <t>AAI</t>
  </si>
  <si>
    <t>BOREALIS</t>
  </si>
  <si>
    <t>Air Cargo Transportation System</t>
  </si>
  <si>
    <t>ACU</t>
  </si>
  <si>
    <t>AFRISPIRIT</t>
  </si>
  <si>
    <t>Air Charter Service</t>
  </si>
  <si>
    <t>ACV</t>
  </si>
  <si>
    <t>Aero Asia International</t>
  </si>
  <si>
    <t>RSO</t>
  </si>
  <si>
    <t>AERO ASIA</t>
  </si>
  <si>
    <t>Air Charters</t>
  </si>
  <si>
    <t>ACX</t>
  </si>
  <si>
    <t>PARAIR</t>
  </si>
  <si>
    <t>Air Togo</t>
  </si>
  <si>
    <t>YT</t>
  </si>
  <si>
    <t>TGA</t>
  </si>
  <si>
    <t>AIR TOGO</t>
  </si>
  <si>
    <t>Togo</t>
  </si>
  <si>
    <t>Air Somalia</t>
  </si>
  <si>
    <t>RSM</t>
  </si>
  <si>
    <t>AIR SOMALIA</t>
  </si>
  <si>
    <t>Somali Republic</t>
  </si>
  <si>
    <t>Atlas Cargo Lines</t>
  </si>
  <si>
    <t>ACY</t>
  </si>
  <si>
    <t>ATLAS CARGOLINES</t>
  </si>
  <si>
    <t>Airservices Australia</t>
  </si>
  <si>
    <t>ADA</t>
  </si>
  <si>
    <t>AUSCAL</t>
  </si>
  <si>
    <t>Advance Leasing Company</t>
  </si>
  <si>
    <t>4G</t>
  </si>
  <si>
    <t>Aztec Worldwide Airlines</t>
  </si>
  <si>
    <t>7A</t>
  </si>
  <si>
    <t>Air Tindi</t>
  </si>
  <si>
    <t>8T</t>
  </si>
  <si>
    <t>Canadian Territories</t>
  </si>
  <si>
    <t>Antonov Airlines</t>
  </si>
  <si>
    <t>ADB</t>
  </si>
  <si>
    <t>ANTONOV BUREAU</t>
  </si>
  <si>
    <t>Air Atlantic Dominicana</t>
  </si>
  <si>
    <t>ADC</t>
  </si>
  <si>
    <t>ATLAN-DOMINICAN</t>
  </si>
  <si>
    <t>Dominican Republic</t>
  </si>
  <si>
    <t>Advanced Air Co.</t>
  </si>
  <si>
    <t>ADD</t>
  </si>
  <si>
    <t>Ada Air</t>
  </si>
  <si>
    <t>ZY</t>
  </si>
  <si>
    <t>ADE</t>
  </si>
  <si>
    <t>ADA AIR</t>
  </si>
  <si>
    <t>Albania</t>
  </si>
  <si>
    <t>Aerea Flying Training Organization</t>
  </si>
  <si>
    <t>ADG</t>
  </si>
  <si>
    <t>AEREA TRAINING</t>
  </si>
  <si>
    <t>Audeli Air</t>
  </si>
  <si>
    <t>ADI</t>
  </si>
  <si>
    <t>AUDELI</t>
  </si>
  <si>
    <t>Abicar</t>
  </si>
  <si>
    <t>ADJ</t>
  </si>
  <si>
    <t>ABICAR</t>
  </si>
  <si>
    <t>ADC Airlines</t>
  </si>
  <si>
    <t>Z7</t>
  </si>
  <si>
    <t>ADK</t>
  </si>
  <si>
    <t>ADCO</t>
  </si>
  <si>
    <t>Nigeria</t>
  </si>
  <si>
    <t>Aero Dynamics</t>
  </si>
  <si>
    <t>ADL</t>
  </si>
  <si>
    <t>COTSWOLD</t>
  </si>
  <si>
    <t>Aerolineas Dominicanas</t>
  </si>
  <si>
    <t>ADM</t>
  </si>
  <si>
    <t>DOMINAIR</t>
  </si>
  <si>
    <t>Aerodienst GmbH</t>
  </si>
  <si>
    <t>ADN</t>
  </si>
  <si>
    <t>AERODIENST</t>
  </si>
  <si>
    <t>Aerodiplomatic</t>
  </si>
  <si>
    <t>ADP</t>
  </si>
  <si>
    <t>AERODIPLOMATIC</t>
  </si>
  <si>
    <t>Aerodyne</t>
  </si>
  <si>
    <t>ADY</t>
  </si>
  <si>
    <t>AERODYNE</t>
  </si>
  <si>
    <t>Avion Taxi</t>
  </si>
  <si>
    <t>ADQ</t>
  </si>
  <si>
    <t>AIR DATA</t>
  </si>
  <si>
    <t>Adria Airways</t>
  </si>
  <si>
    <t>ADR</t>
  </si>
  <si>
    <t>ADRIA</t>
  </si>
  <si>
    <t>Aviones de Sonora</t>
  </si>
  <si>
    <t>ADS</t>
  </si>
  <si>
    <t>SONORAV</t>
  </si>
  <si>
    <t>Air Dorval</t>
  </si>
  <si>
    <t>ADT</t>
  </si>
  <si>
    <t>AIR DORVAL</t>
  </si>
  <si>
    <t>Airdeal Oy</t>
  </si>
  <si>
    <t>ADU</t>
  </si>
  <si>
    <t>AIRDEAL</t>
  </si>
  <si>
    <t>Advance Air Charters</t>
  </si>
  <si>
    <t>ADV</t>
  </si>
  <si>
    <t>ADVANCE</t>
  </si>
  <si>
    <t>Air Andaman</t>
  </si>
  <si>
    <t>ADW</t>
  </si>
  <si>
    <t>AIR ANDAMAN</t>
  </si>
  <si>
    <t>Anderson Aviation</t>
  </si>
  <si>
    <t>ADX</t>
  </si>
  <si>
    <t>ANDAX</t>
  </si>
  <si>
    <t>AEA</t>
  </si>
  <si>
    <t>EUROPA</t>
  </si>
  <si>
    <t>Air Southwest Ltd.</t>
  </si>
  <si>
    <t>ASW</t>
  </si>
  <si>
    <t>AIRSOUTHWEST</t>
  </si>
  <si>
    <t>Air Special</t>
  </si>
  <si>
    <t>ASX</t>
  </si>
  <si>
    <t>AIRSPEC</t>
  </si>
  <si>
    <t>Aero Benin</t>
  </si>
  <si>
    <t>EM</t>
  </si>
  <si>
    <t>AEB</t>
  </si>
  <si>
    <t>AEROBEN</t>
  </si>
  <si>
    <t>Benin</t>
  </si>
  <si>
    <t>Aerocesar</t>
  </si>
  <si>
    <t>AEC</t>
  </si>
  <si>
    <t xml:space="preserve"> Aerovias Del Cesar</t>
  </si>
  <si>
    <t>AEROCESAR</t>
  </si>
  <si>
    <t>Aerotrans Airlines</t>
  </si>
  <si>
    <t>AED</t>
  </si>
  <si>
    <t>Aegean Airlines</t>
  </si>
  <si>
    <t>AEE</t>
  </si>
  <si>
    <t>AEGEAN</t>
  </si>
  <si>
    <t>Aerofumigaciones Sam</t>
  </si>
  <si>
    <t>AEG</t>
  </si>
  <si>
    <t>FUMIGACIONES SAM</t>
  </si>
  <si>
    <t>Chile</t>
  </si>
  <si>
    <t>Aeroexpreso Interamericano</t>
  </si>
  <si>
    <t>AEI</t>
  </si>
  <si>
    <t>INTERAM</t>
  </si>
  <si>
    <t>Air Express</t>
  </si>
  <si>
    <t>AEJ</t>
  </si>
  <si>
    <t>KHAKI EXPRESS</t>
  </si>
  <si>
    <t>Aerocon</t>
  </si>
  <si>
    <t>AEK</t>
  </si>
  <si>
    <t>AEROCON</t>
  </si>
  <si>
    <t>Bolivia</t>
  </si>
  <si>
    <t>Aero Madrid</t>
  </si>
  <si>
    <t>AEM</t>
  </si>
  <si>
    <t>AEROMADRID</t>
  </si>
  <si>
    <t>Aeroenlaces Nacionales</t>
  </si>
  <si>
    <t>AEN</t>
  </si>
  <si>
    <t>Aeroservicios Ejecutivos Del Occidente</t>
  </si>
  <si>
    <t>AEO</t>
  </si>
  <si>
    <t>AERO OCCIDENTE</t>
  </si>
  <si>
    <t>Aerotec</t>
  </si>
  <si>
    <t>AEP</t>
  </si>
  <si>
    <t>AEROTEC</t>
  </si>
  <si>
    <t>Air Atlantique</t>
  </si>
  <si>
    <t>KI</t>
  </si>
  <si>
    <t>AAG</t>
  </si>
  <si>
    <t>ATLANTIC</t>
  </si>
  <si>
    <t>Air Europe</t>
  </si>
  <si>
    <t>PE</t>
  </si>
  <si>
    <t>AEL</t>
  </si>
  <si>
    <t>AIR EUROPE</t>
  </si>
  <si>
    <t>Air Alma</t>
  </si>
  <si>
    <t>AAJ</t>
  </si>
  <si>
    <t>AIR ALMA</t>
  </si>
  <si>
    <t>AEQ</t>
  </si>
  <si>
    <t>LUNA</t>
  </si>
  <si>
    <t>Alaska Central Express</t>
  </si>
  <si>
    <t>KO</t>
  </si>
  <si>
    <t>AER</t>
  </si>
  <si>
    <t>ACE AIR</t>
  </si>
  <si>
    <t>ACES Colombia</t>
  </si>
  <si>
    <t>AES</t>
  </si>
  <si>
    <t>ACES</t>
  </si>
  <si>
    <t>Aeronautical Radio of Thailand</t>
  </si>
  <si>
    <t>AET</t>
  </si>
  <si>
    <t>AEROTHAI</t>
  </si>
  <si>
    <t>Astraeus</t>
  </si>
  <si>
    <t>5W</t>
  </si>
  <si>
    <t>AEU</t>
  </si>
  <si>
    <t>FLYSTAR</t>
  </si>
  <si>
    <t>Aeroventas</t>
  </si>
  <si>
    <t>AEV</t>
  </si>
  <si>
    <t>AEROVENTAS</t>
  </si>
  <si>
    <t>Aerosvit Airlines</t>
  </si>
  <si>
    <t>VV</t>
  </si>
  <si>
    <t>AEW</t>
  </si>
  <si>
    <t>AEROSVIT</t>
  </si>
  <si>
    <t>Airway Express</t>
  </si>
  <si>
    <t>AEX</t>
  </si>
  <si>
    <t>AVCO</t>
  </si>
  <si>
    <t>Air Italy</t>
  </si>
  <si>
    <t>I9</t>
  </si>
  <si>
    <t>AEY</t>
  </si>
  <si>
    <t>AIR ITALY</t>
  </si>
  <si>
    <t>Aerial Transit Company</t>
  </si>
  <si>
    <t>AEZ</t>
  </si>
  <si>
    <t>AERIAL TRANZ</t>
  </si>
  <si>
    <t>Alfa Air</t>
  </si>
  <si>
    <t>AFA</t>
  </si>
  <si>
    <t>BLUE ALFA</t>
  </si>
  <si>
    <t>American Falcon</t>
  </si>
  <si>
    <t>WK</t>
  </si>
  <si>
    <t>AFB</t>
  </si>
  <si>
    <t>AMERICAN FALCON</t>
  </si>
  <si>
    <t>Alliance Airlines</t>
  </si>
  <si>
    <t>QQ</t>
  </si>
  <si>
    <t>UTY</t>
  </si>
  <si>
    <t>UNITY</t>
  </si>
  <si>
    <t>Air Universal</t>
  </si>
  <si>
    <t>UVS</t>
  </si>
  <si>
    <t>UNI-LEONE</t>
  </si>
  <si>
    <t>Sierra Leone</t>
  </si>
  <si>
    <t>Auvia Air</t>
  </si>
  <si>
    <t>UVT</t>
  </si>
  <si>
    <t>AUVIA</t>
  </si>
  <si>
    <t>African West Air</t>
  </si>
  <si>
    <t>AFC</t>
  </si>
  <si>
    <t>AFRICAN WEST</t>
  </si>
  <si>
    <t>Senegal</t>
  </si>
  <si>
    <t>Airfast Indonesia</t>
  </si>
  <si>
    <t>AFE</t>
  </si>
  <si>
    <t>AIRFAST</t>
  </si>
  <si>
    <t>Ariana Afghan Airlines</t>
  </si>
  <si>
    <t>AFG</t>
  </si>
  <si>
    <t>ARIANA</t>
  </si>
  <si>
    <t>Afghanistan</t>
  </si>
  <si>
    <t>Air Fecteau</t>
  </si>
  <si>
    <t>AFH</t>
  </si>
  <si>
    <t>FECTO</t>
  </si>
  <si>
    <t>Africaone</t>
  </si>
  <si>
    <t>AFI</t>
  </si>
  <si>
    <t>AFRICAWORLD</t>
  </si>
  <si>
    <t>Uganda</t>
  </si>
  <si>
    <t>Alliance</t>
  </si>
  <si>
    <t>AFJ</t>
  </si>
  <si>
    <t>JAMBO</t>
  </si>
  <si>
    <t>Africa Air Links</t>
  </si>
  <si>
    <t>AFK</t>
  </si>
  <si>
    <t>AFRICA LINKS</t>
  </si>
  <si>
    <t>Aeroflot Russian Airlines</t>
  </si>
  <si>
    <t>AFL</t>
  </si>
  <si>
    <t>AEROFLOT</t>
  </si>
  <si>
    <t>Aero Empresa Mexicana</t>
  </si>
  <si>
    <t>AFO</t>
  </si>
  <si>
    <t>AERO EMPRESA</t>
  </si>
  <si>
    <t>Air Bosna</t>
  </si>
  <si>
    <t>JA</t>
  </si>
  <si>
    <t>BON</t>
  </si>
  <si>
    <t>AIR BOSNA</t>
  </si>
  <si>
    <t>Bosnia and Herzegovina</t>
  </si>
  <si>
    <t>Air Bravo</t>
  </si>
  <si>
    <t>BRF</t>
  </si>
  <si>
    <t>AIR BRAVO</t>
  </si>
  <si>
    <t>Air Brasd'or</t>
  </si>
  <si>
    <t>BRL</t>
  </si>
  <si>
    <t>BRASD'OR</t>
  </si>
  <si>
    <t>Air 500</t>
  </si>
  <si>
    <t>BRM</t>
  </si>
  <si>
    <t>BOOMERANG</t>
  </si>
  <si>
    <t>Alba Servizi Aerotrasporti</t>
  </si>
  <si>
    <t>AFQ</t>
  </si>
  <si>
    <t>ALBA</t>
  </si>
  <si>
    <t>Air France</t>
  </si>
  <si>
    <t>AFR</t>
  </si>
  <si>
    <t>AIRFRANS</t>
  </si>
  <si>
    <t>Air Partner</t>
  </si>
  <si>
    <t>ACG</t>
  </si>
  <si>
    <t>AIR PARTNER</t>
  </si>
  <si>
    <t>Air Caledonie International</t>
  </si>
  <si>
    <t>SB</t>
  </si>
  <si>
    <t>ACI</t>
  </si>
  <si>
    <t>AIRCALIN</t>
  </si>
  <si>
    <t>Air Caledonia</t>
  </si>
  <si>
    <t>ACM</t>
  </si>
  <si>
    <t>WEST CAL</t>
  </si>
  <si>
    <t>Air Guam</t>
  </si>
  <si>
    <t>AGM</t>
  </si>
  <si>
    <t>AIR GUAM</t>
  </si>
  <si>
    <t>Air Gabon</t>
  </si>
  <si>
    <t>GN</t>
  </si>
  <si>
    <t>AGN</t>
  </si>
  <si>
    <t>GOLF NOVEMBER</t>
  </si>
  <si>
    <t>Gabon</t>
  </si>
  <si>
    <t>Air Data</t>
  </si>
  <si>
    <t>AFS</t>
  </si>
  <si>
    <t>Air Afrique Vacancies</t>
  </si>
  <si>
    <t>AFV</t>
  </si>
  <si>
    <t>AFRIQUE VACANCE</t>
  </si>
  <si>
    <t>Air Cargo America</t>
  </si>
  <si>
    <t>MVM</t>
  </si>
  <si>
    <t>PEGASUS</t>
  </si>
  <si>
    <t>Air Salone</t>
  </si>
  <si>
    <t>2O</t>
  </si>
  <si>
    <t>Air-Angol</t>
  </si>
  <si>
    <t>NGO</t>
  </si>
  <si>
    <t>AIR ANGOL</t>
  </si>
  <si>
    <t>Angola</t>
  </si>
  <si>
    <t>Air Nigeria</t>
  </si>
  <si>
    <t>NGP</t>
  </si>
  <si>
    <t>REGAL EAGLE</t>
  </si>
  <si>
    <t>Air Cargo Carriers</t>
  </si>
  <si>
    <t>2Q</t>
  </si>
  <si>
    <t>SNC</t>
  </si>
  <si>
    <t>NIGHT CARGO</t>
  </si>
  <si>
    <t>Air Samarkand</t>
  </si>
  <si>
    <t>SND</t>
  </si>
  <si>
    <t>ARSAM</t>
  </si>
  <si>
    <t>Uzbekistan</t>
  </si>
  <si>
    <t>Air Senegal International</t>
  </si>
  <si>
    <t>V7</t>
  </si>
  <si>
    <t>SNG</t>
  </si>
  <si>
    <t>AIR SENEGAL</t>
  </si>
  <si>
    <t>Air Sandy</t>
  </si>
  <si>
    <t>SNY</t>
  </si>
  <si>
    <t>AIR SANDY</t>
  </si>
  <si>
    <t>Air Namibia</t>
  </si>
  <si>
    <t>SW</t>
  </si>
  <si>
    <t>NMB</t>
  </si>
  <si>
    <t>NAMIBIA</t>
  </si>
  <si>
    <t>Namibia</t>
  </si>
  <si>
    <t>Air Intersalonika</t>
  </si>
  <si>
    <t>NSK</t>
  </si>
  <si>
    <t>INTERSALONIKA</t>
  </si>
  <si>
    <t>Air Anatolia</t>
  </si>
  <si>
    <t>NTL</t>
  </si>
  <si>
    <t>AIR ANATOLIA</t>
  </si>
  <si>
    <t>Air Saigon</t>
  </si>
  <si>
    <t>SGA</t>
  </si>
  <si>
    <t>AIR SAIGON</t>
  </si>
  <si>
    <t>Afrique Regional Airways</t>
  </si>
  <si>
    <t>AFW</t>
  </si>
  <si>
    <t>AFRAIR</t>
  </si>
  <si>
    <t>Airfreight Express</t>
  </si>
  <si>
    <t>AFX</t>
  </si>
  <si>
    <t>Africa Chartered Services</t>
  </si>
  <si>
    <t>AFY</t>
  </si>
  <si>
    <t>AFRICA CHARTERED</t>
  </si>
  <si>
    <t>Africa Freight Services</t>
  </si>
  <si>
    <t>AFZ</t>
  </si>
  <si>
    <t>AFREIGHT</t>
  </si>
  <si>
    <t>Zambia</t>
  </si>
  <si>
    <t>Aeronaves Del Centro</t>
  </si>
  <si>
    <t>AGA</t>
  </si>
  <si>
    <t>Venezuela</t>
  </si>
  <si>
    <t>Air Service Gabon</t>
  </si>
  <si>
    <t>G8</t>
  </si>
  <si>
    <t>AGB</t>
  </si>
  <si>
    <t>Arab Agricultural Aviation Company</t>
  </si>
  <si>
    <t>AGC</t>
  </si>
  <si>
    <t>AGRICO</t>
  </si>
  <si>
    <t>Atlantic Gulf Airlines</t>
  </si>
  <si>
    <t>AGF</t>
  </si>
  <si>
    <t>ATLANTIC GULF</t>
  </si>
  <si>
    <t>Aerolitoral</t>
  </si>
  <si>
    <t>5D</t>
  </si>
  <si>
    <t>SLI</t>
  </si>
  <si>
    <t>COSTERA</t>
  </si>
  <si>
    <t>Algoma Airways</t>
  </si>
  <si>
    <t>AGG</t>
  </si>
  <si>
    <t>ALGOMA</t>
  </si>
  <si>
    <t>Altagna</t>
  </si>
  <si>
    <t>AGH</t>
  </si>
  <si>
    <t>ALTAGNA</t>
  </si>
  <si>
    <t>Angola Air Charter</t>
  </si>
  <si>
    <t>AGO</t>
  </si>
  <si>
    <t>ANGOLA CHARTER</t>
  </si>
  <si>
    <t>AERFI Group</t>
  </si>
  <si>
    <t>AGP</t>
  </si>
  <si>
    <t>AIR TARA</t>
  </si>
  <si>
    <t>Aerogala</t>
  </si>
  <si>
    <t>AGQ</t>
  </si>
  <si>
    <t>GALASERVICE</t>
  </si>
  <si>
    <t>Amadeus Global Travel Distribution</t>
  </si>
  <si>
    <t>1A</t>
  </si>
  <si>
    <t>AGT</t>
  </si>
  <si>
    <t>AMADEUS</t>
  </si>
  <si>
    <t>Angara Airlines</t>
  </si>
  <si>
    <t>AGU</t>
  </si>
  <si>
    <t>SARMA</t>
  </si>
  <si>
    <t>Air Glaciers</t>
  </si>
  <si>
    <t>7T</t>
  </si>
  <si>
    <t>AGV</t>
  </si>
  <si>
    <t>AIR GLACIERS</t>
  </si>
  <si>
    <t>Aero Gambia</t>
  </si>
  <si>
    <t>AGW</t>
  </si>
  <si>
    <t>AERO GAMBIA</t>
  </si>
  <si>
    <t>Aviogenex</t>
  </si>
  <si>
    <t>AGX</t>
  </si>
  <si>
    <t>GENEX</t>
  </si>
  <si>
    <t>Serbia</t>
  </si>
  <si>
    <t>Atlantic Coast Airlines</t>
  </si>
  <si>
    <t>BLR</t>
  </si>
  <si>
    <t>BLUE RIDGE</t>
  </si>
  <si>
    <t>Aero Barloz</t>
  </si>
  <si>
    <t>BLZ</t>
  </si>
  <si>
    <t>AEROLOZ</t>
  </si>
  <si>
    <t>Aeroper</t>
  </si>
  <si>
    <t>PL</t>
  </si>
  <si>
    <t>PLI</t>
  </si>
  <si>
    <t>Aeroperu</t>
  </si>
  <si>
    <t>Peru</t>
  </si>
  <si>
    <t>Atlas Blue</t>
  </si>
  <si>
    <t>BMM</t>
  </si>
  <si>
    <t>ATLAS BLUE</t>
  </si>
  <si>
    <t>Aero Banobras</t>
  </si>
  <si>
    <t>BNB</t>
  </si>
  <si>
    <t>AEROBANOBRAS</t>
  </si>
  <si>
    <t>Aero Flight Service</t>
  </si>
  <si>
    <t>AGY</t>
  </si>
  <si>
    <t>FLIGHT GROUP</t>
  </si>
  <si>
    <t>Agrolet-Mci</t>
  </si>
  <si>
    <t>AGZ</t>
  </si>
  <si>
    <t>AGROLET</t>
  </si>
  <si>
    <t>Slovakia</t>
  </si>
  <si>
    <t>Air Alpha Greenland</t>
  </si>
  <si>
    <t>GD</t>
  </si>
  <si>
    <t>AHA</t>
  </si>
  <si>
    <t>AIR ALPHA</t>
  </si>
  <si>
    <t>Azal Avia Cargo</t>
  </si>
  <si>
    <t>AHC</t>
  </si>
  <si>
    <t>AZALAVIACARGO</t>
  </si>
  <si>
    <t>Azerbaijan</t>
  </si>
  <si>
    <t>Airport Helicopter Basel</t>
  </si>
  <si>
    <t>AHE</t>
  </si>
  <si>
    <t xml:space="preserve"> Muller &amp; Co.</t>
  </si>
  <si>
    <t>AIRPORT HELICOPTER</t>
  </si>
  <si>
    <t>Aeroservices Corporate</t>
  </si>
  <si>
    <t>CJE</t>
  </si>
  <si>
    <t>BIRD JET</t>
  </si>
  <si>
    <t>Aspen Helicopters</t>
  </si>
  <si>
    <t>AHF</t>
  </si>
  <si>
    <t>ASPEN</t>
  </si>
  <si>
    <t>Aerochago Airlines</t>
  </si>
  <si>
    <t>AHG</t>
  </si>
  <si>
    <t>AEROCHAGO</t>
  </si>
  <si>
    <t>Airplanes Holdings</t>
  </si>
  <si>
    <t>AHH</t>
  </si>
  <si>
    <t>AIRHOLD</t>
  </si>
  <si>
    <t>Air Hong Kong</t>
  </si>
  <si>
    <t>LD</t>
  </si>
  <si>
    <t>AHK</t>
  </si>
  <si>
    <t>AIR HONG KONG</t>
  </si>
  <si>
    <t>Aerochiapas</t>
  </si>
  <si>
    <t>AHP</t>
  </si>
  <si>
    <t>AEROCHIAPAS</t>
  </si>
  <si>
    <t>Air Adriatic</t>
  </si>
  <si>
    <t>AHR</t>
  </si>
  <si>
    <t>ADRIATIC</t>
  </si>
  <si>
    <t>Croatia</t>
  </si>
  <si>
    <t>Air Viggi San Raffaele</t>
  </si>
  <si>
    <t>AHS</t>
  </si>
  <si>
    <t>AIRSAR</t>
  </si>
  <si>
    <t>ABC Air Hungary</t>
  </si>
  <si>
    <t>AHU</t>
  </si>
  <si>
    <t>ABC HUNGARY</t>
  </si>
  <si>
    <t>Hungary</t>
  </si>
  <si>
    <t>Aeromist-Kharkiv</t>
  </si>
  <si>
    <t>HT</t>
  </si>
  <si>
    <t>AHW</t>
  </si>
  <si>
    <t>AEROMIST</t>
  </si>
  <si>
    <t>Azerbaijan Airlines</t>
  </si>
  <si>
    <t>J2</t>
  </si>
  <si>
    <t>AHY</t>
  </si>
  <si>
    <t>AZAL</t>
  </si>
  <si>
    <t>Avies</t>
  </si>
  <si>
    <t>U3</t>
  </si>
  <si>
    <t>AIA</t>
  </si>
  <si>
    <t>AVIES</t>
  </si>
  <si>
    <t>Estonia</t>
  </si>
  <si>
    <t>Airbus Industrie</t>
  </si>
  <si>
    <t>AP</t>
  </si>
  <si>
    <t>AIB</t>
  </si>
  <si>
    <t>AIRBUS INDUSTRIE</t>
  </si>
  <si>
    <t>Alpine Air Chile</t>
  </si>
  <si>
    <t>AIH</t>
  </si>
  <si>
    <t>ALPINE CHILE</t>
  </si>
  <si>
    <t>Air Integra</t>
  </si>
  <si>
    <t>AII</t>
  </si>
  <si>
    <t>INTEGRA</t>
  </si>
  <si>
    <t>ABC Aerolineas</t>
  </si>
  <si>
    <t>AIJ</t>
  </si>
  <si>
    <t>ABC AEROLINEAS</t>
  </si>
  <si>
    <t>African Airlines International Limited</t>
  </si>
  <si>
    <t>AIK</t>
  </si>
  <si>
    <t>AFRICAN AIRLINES</t>
  </si>
  <si>
    <t>African International Airways</t>
  </si>
  <si>
    <t>AIN</t>
  </si>
  <si>
    <t>FLY CARGO</t>
  </si>
  <si>
    <t>Swaziland</t>
  </si>
  <si>
    <t>Alpine Air Express</t>
  </si>
  <si>
    <t>5A</t>
  </si>
  <si>
    <t>AIP</t>
  </si>
  <si>
    <t>ALPINE AIR</t>
  </si>
  <si>
    <t>Alicante Internacional Airlines</t>
  </si>
  <si>
    <t>AIU</t>
  </si>
  <si>
    <t>ALIA</t>
  </si>
  <si>
    <t>Aba Air</t>
  </si>
  <si>
    <t>ABP</t>
  </si>
  <si>
    <t>BAIR</t>
  </si>
  <si>
    <t>Airblue</t>
  </si>
  <si>
    <t>ED</t>
  </si>
  <si>
    <t>ABQ</t>
  </si>
  <si>
    <t>PAKBLUE</t>
  </si>
  <si>
    <t>Airmark Aviation</t>
  </si>
  <si>
    <t>THM</t>
  </si>
  <si>
    <t>THAI AIRMARK</t>
  </si>
  <si>
    <t>Airlift International</t>
  </si>
  <si>
    <t>AIR</t>
  </si>
  <si>
    <t>AIRLIFT</t>
  </si>
  <si>
    <t>Airest</t>
  </si>
  <si>
    <t>AIT</t>
  </si>
  <si>
    <t>Air Baffin</t>
  </si>
  <si>
    <t>BFF</t>
  </si>
  <si>
    <t>AIR BAFFIN</t>
  </si>
  <si>
    <t>Air Bandama</t>
  </si>
  <si>
    <t>BDM</t>
  </si>
  <si>
    <t>BANDAMA</t>
  </si>
  <si>
    <t>Air Berlin</t>
  </si>
  <si>
    <t>BER</t>
  </si>
  <si>
    <t>AIR BERLIN</t>
  </si>
  <si>
    <t>Air Brousse</t>
  </si>
  <si>
    <t>ABT</t>
  </si>
  <si>
    <t>AIR BROUSSE</t>
  </si>
  <si>
    <t>Air Contractors</t>
  </si>
  <si>
    <t>AG</t>
  </si>
  <si>
    <t>ABR</t>
  </si>
  <si>
    <t>CONTRACT</t>
  </si>
  <si>
    <t>Air Illinois</t>
  </si>
  <si>
    <t>AIL</t>
  </si>
  <si>
    <t>AIR ILLINOIS</t>
  </si>
  <si>
    <t>Air India Limited</t>
  </si>
  <si>
    <t>AI</t>
  </si>
  <si>
    <t>AIC</t>
  </si>
  <si>
    <t>AIRINDIA</t>
  </si>
  <si>
    <t>Air Inter Gabon</t>
  </si>
  <si>
    <t>AIG</t>
  </si>
  <si>
    <t>Air Bourbon</t>
  </si>
  <si>
    <t>ZB</t>
  </si>
  <si>
    <t>BUB</t>
  </si>
  <si>
    <t>BOURBON</t>
  </si>
  <si>
    <t>Reunion</t>
  </si>
  <si>
    <t>Air Atlanta Icelandic</t>
  </si>
  <si>
    <t>CC</t>
  </si>
  <si>
    <t>ABD</t>
  </si>
  <si>
    <t>ATLANTA</t>
  </si>
  <si>
    <t>Iceland</t>
  </si>
  <si>
    <t>Air Inuit</t>
  </si>
  <si>
    <t>AIE</t>
  </si>
  <si>
    <t>AIR INUIT</t>
  </si>
  <si>
    <t>Air Sureste</t>
  </si>
  <si>
    <t>AIS</t>
  </si>
  <si>
    <t>SURESTE</t>
  </si>
  <si>
    <t>Air Srpska</t>
  </si>
  <si>
    <t>SBK</t>
  </si>
  <si>
    <t>Air Tahiti Nui</t>
  </si>
  <si>
    <t>THT</t>
  </si>
  <si>
    <t>TAHITI AIRLINES</t>
  </si>
  <si>
    <t>Airvias S/A Linhas Aereas</t>
  </si>
  <si>
    <t>AIV</t>
  </si>
  <si>
    <t>AIRVIAS</t>
  </si>
  <si>
    <t>Aero Services Executive</t>
  </si>
  <si>
    <t>W4</t>
  </si>
  <si>
    <t>BES</t>
  </si>
  <si>
    <t>BIRD EXPRESS</t>
  </si>
  <si>
    <t>Atlantic Island Airways</t>
  </si>
  <si>
    <t>AIW</t>
  </si>
  <si>
    <t>TARTAN</t>
  </si>
  <si>
    <t>Aircruising Australia</t>
  </si>
  <si>
    <t>AIX</t>
  </si>
  <si>
    <t>CRUISER</t>
  </si>
  <si>
    <t>Aircrew Check and Training Australia</t>
  </si>
  <si>
    <t>AIY</t>
  </si>
  <si>
    <t>AIRCREW</t>
  </si>
  <si>
    <t>Arkia Israel Airlines</t>
  </si>
  <si>
    <t>AIZ</t>
  </si>
  <si>
    <t>ARKIA</t>
  </si>
  <si>
    <t>A J Services</t>
  </si>
  <si>
    <t>AJA</t>
  </si>
  <si>
    <t>AYJAY SERVICES</t>
  </si>
  <si>
    <t>Aero JBR</t>
  </si>
  <si>
    <t>AJB</t>
  </si>
  <si>
    <t>AERO JBR</t>
  </si>
  <si>
    <t>Aero Jet Express</t>
  </si>
  <si>
    <t>AJE</t>
  </si>
  <si>
    <t>JET EXPRESS</t>
  </si>
  <si>
    <t>Avia Consult Flugbetriebs</t>
  </si>
  <si>
    <t>AJF</t>
  </si>
  <si>
    <t>AVIACONSULT</t>
  </si>
  <si>
    <t>Ameristar Jet Charter</t>
  </si>
  <si>
    <t>AJI</t>
  </si>
  <si>
    <t>AMERISTAR</t>
  </si>
  <si>
    <t>A2 Jet Leasing</t>
  </si>
  <si>
    <t>AJJ</t>
  </si>
  <si>
    <t>ATLANTIC JET</t>
  </si>
  <si>
    <t>Allied Air</t>
  </si>
  <si>
    <t>AJK</t>
  </si>
  <si>
    <t>BAMBI</t>
  </si>
  <si>
    <t>Air Jamaica</t>
  </si>
  <si>
    <t>JM</t>
  </si>
  <si>
    <t>AJM</t>
  </si>
  <si>
    <t>JAMAICA</t>
  </si>
  <si>
    <t>Air One</t>
  </si>
  <si>
    <t>ADH</t>
  </si>
  <si>
    <t>HERON</t>
  </si>
  <si>
    <t>Air Sahara</t>
  </si>
  <si>
    <t>S2</t>
  </si>
  <si>
    <t>RSH</t>
  </si>
  <si>
    <t>SAHARA</t>
  </si>
  <si>
    <t>Air Malta</t>
  </si>
  <si>
    <t>AMC</t>
  </si>
  <si>
    <t>AIR MALTA</t>
  </si>
  <si>
    <t>Aeroejecutivo</t>
  </si>
  <si>
    <t>AJO</t>
  </si>
  <si>
    <t>AEROEXO</t>
  </si>
  <si>
    <t>Aero Jets Corporativos</t>
  </si>
  <si>
    <t>AJP</t>
  </si>
  <si>
    <t>AEROJETS</t>
  </si>
  <si>
    <t>Aeroejecutivos Colombia</t>
  </si>
  <si>
    <t>AJS</t>
  </si>
  <si>
    <t>AEROEJECUTIVOS</t>
  </si>
  <si>
    <t>Amerijet International</t>
  </si>
  <si>
    <t>M6</t>
  </si>
  <si>
    <t>AJT</t>
  </si>
  <si>
    <t>AMERIJET</t>
  </si>
  <si>
    <t>Air Jetsul</t>
  </si>
  <si>
    <t>AJU</t>
  </si>
  <si>
    <t>AIRJETSUL</t>
  </si>
  <si>
    <t>ANA &amp; JP Express</t>
  </si>
  <si>
    <t>AJV</t>
  </si>
  <si>
    <t>AYJAY CARGO</t>
  </si>
  <si>
    <t>Alpha Jet International</t>
  </si>
  <si>
    <t>AJW</t>
  </si>
  <si>
    <t>ALPHAJET</t>
  </si>
  <si>
    <t>Air Japan</t>
  </si>
  <si>
    <t>NQ</t>
  </si>
  <si>
    <t>AJX</t>
  </si>
  <si>
    <t>AIR JAPAN</t>
  </si>
  <si>
    <t>Ajet</t>
  </si>
  <si>
    <t>AJY</t>
  </si>
  <si>
    <t>AYJET</t>
  </si>
  <si>
    <t>Air Korea Co. Ltd.</t>
  </si>
  <si>
    <t>AKA</t>
  </si>
  <si>
    <t>Air Livonia</t>
  </si>
  <si>
    <t>LIV</t>
  </si>
  <si>
    <t>LIVONIA</t>
  </si>
  <si>
    <t>Air BC</t>
  </si>
  <si>
    <t>ABL</t>
  </si>
  <si>
    <t>AIRCOACH</t>
  </si>
  <si>
    <t>Air Fret Senegal</t>
  </si>
  <si>
    <t>ABN</t>
  </si>
  <si>
    <t>Air Jamahiriya Company</t>
  </si>
  <si>
    <t>LJA</t>
  </si>
  <si>
    <t>AIR JAMAHIRIYA</t>
  </si>
  <si>
    <t>Aktjubavia</t>
  </si>
  <si>
    <t>AKB</t>
  </si>
  <si>
    <t>KARAB</t>
  </si>
  <si>
    <t>Kazakhstan</t>
  </si>
  <si>
    <t>Arca Aerovias Colombianas Ltda.</t>
  </si>
  <si>
    <t>AKC</t>
  </si>
  <si>
    <t>ARCA</t>
  </si>
  <si>
    <t>Anikay Air Company</t>
  </si>
  <si>
    <t>AKF</t>
  </si>
  <si>
    <t>ANIKAY</t>
  </si>
  <si>
    <t>Kyrgyzstan</t>
  </si>
  <si>
    <t>Akhal</t>
  </si>
  <si>
    <t>AKH</t>
  </si>
  <si>
    <t>AKHAL</t>
  </si>
  <si>
    <t>Turkmenistan</t>
  </si>
  <si>
    <t>Aeromilenio</t>
  </si>
  <si>
    <t>MNI</t>
  </si>
  <si>
    <t>AEROMIL</t>
  </si>
  <si>
    <t>Aklak Air</t>
  </si>
  <si>
    <t>AKK</t>
  </si>
  <si>
    <t>AKLAK</t>
  </si>
  <si>
    <t>Air Kiribati</t>
  </si>
  <si>
    <t>4A</t>
  </si>
  <si>
    <t>AKL</t>
  </si>
  <si>
    <t>Kiribati</t>
  </si>
  <si>
    <t>Alkan Air</t>
  </si>
  <si>
    <t>AKN</t>
  </si>
  <si>
    <t>ALKAN AIR</t>
  </si>
  <si>
    <t>Angkor Airways</t>
  </si>
  <si>
    <t>AKW</t>
  </si>
  <si>
    <t>ANGKORWAYS</t>
  </si>
  <si>
    <t>Air Nippon Network Co. Ltd.</t>
  </si>
  <si>
    <t>EH</t>
  </si>
  <si>
    <t>AKX</t>
  </si>
  <si>
    <t>ALFA WING</t>
  </si>
  <si>
    <t>AK Navigator LLC</t>
  </si>
  <si>
    <t>AKZ</t>
  </si>
  <si>
    <t>ABSOLUTE</t>
  </si>
  <si>
    <t>ALB</t>
  </si>
  <si>
    <t>ALBATROS</t>
  </si>
  <si>
    <t>Albion Aviation</t>
  </si>
  <si>
    <t>ALD</t>
  </si>
  <si>
    <t>ALBION</t>
  </si>
  <si>
    <t>Aeroalas Colombia</t>
  </si>
  <si>
    <t>ALE</t>
  </si>
  <si>
    <t>AEROALAS</t>
  </si>
  <si>
    <t>Allied Command Europe (Mobile Force)</t>
  </si>
  <si>
    <t>ALF</t>
  </si>
  <si>
    <t>ACEFORCE</t>
  </si>
  <si>
    <t>Aerotaxis Albatros</t>
  </si>
  <si>
    <t>BTS</t>
  </si>
  <si>
    <t>AEROLINEAS ALBATROS</t>
  </si>
  <si>
    <t>American Flyers</t>
  </si>
  <si>
    <t>FYS</t>
  </si>
  <si>
    <t>AMERICAN FLYERS</t>
  </si>
  <si>
    <t>Aero Coach Aviation</t>
  </si>
  <si>
    <t>DFA</t>
  </si>
  <si>
    <t>AERO COACH</t>
  </si>
  <si>
    <t>Atlantic Southeast Airlines</t>
  </si>
  <si>
    <t>CAA</t>
  </si>
  <si>
    <t>Chandler</t>
  </si>
  <si>
    <t>ACM Air Charter</t>
  </si>
  <si>
    <t>BVR</t>
  </si>
  <si>
    <t>BAVARIAN</t>
  </si>
  <si>
    <t>Air Logistics</t>
  </si>
  <si>
    <t>ALG</t>
  </si>
  <si>
    <t>AIRLOG</t>
  </si>
  <si>
    <t>Aerovallarta</t>
  </si>
  <si>
    <t>ALL</t>
  </si>
  <si>
    <t>VALLARTA</t>
  </si>
  <si>
    <t>Air ALM</t>
  </si>
  <si>
    <t>ANTILLEAN</t>
  </si>
  <si>
    <t>Air Lincoln</t>
  </si>
  <si>
    <t>ALN</t>
  </si>
  <si>
    <t>CHICAGO LINCOLN</t>
  </si>
  <si>
    <t>America West Airlines</t>
  </si>
  <si>
    <t>HP</t>
  </si>
  <si>
    <t>AWE</t>
  </si>
  <si>
    <t>CACTUS</t>
  </si>
  <si>
    <t>Air Wisconsin</t>
  </si>
  <si>
    <t>ZW</t>
  </si>
  <si>
    <t>AWI</t>
  </si>
  <si>
    <t>AIR WISCONSIN</t>
  </si>
  <si>
    <t>Aerotransporte de Carga Union</t>
  </si>
  <si>
    <t>TNO</t>
  </si>
  <si>
    <t>AEROUNION</t>
  </si>
  <si>
    <t>Aero Taxis Cessna</t>
  </si>
  <si>
    <t>TND</t>
  </si>
  <si>
    <t>TAXIS CESSNA</t>
  </si>
  <si>
    <t>Arizona Express Airlines</t>
  </si>
  <si>
    <t>TMP</t>
  </si>
  <si>
    <t>TEMPE</t>
  </si>
  <si>
    <t>Tatarstan Airlines</t>
  </si>
  <si>
    <t>U9</t>
  </si>
  <si>
    <t>TAK</t>
  </si>
  <si>
    <t>TATARSTAN</t>
  </si>
  <si>
    <t>Allegheny Commuter Airlines</t>
  </si>
  <si>
    <t>ALO</t>
  </si>
  <si>
    <t>ALLEGHENY</t>
  </si>
  <si>
    <t>Alpliner AG</t>
  </si>
  <si>
    <t>ALP</t>
  </si>
  <si>
    <t>ALPINER</t>
  </si>
  <si>
    <t>Altair Aviation (1986)</t>
  </si>
  <si>
    <t>ALQ</t>
  </si>
  <si>
    <t>ALTAIR</t>
  </si>
  <si>
    <t>Air Luxor STP</t>
  </si>
  <si>
    <t>ALU</t>
  </si>
  <si>
    <t>LUXORJET</t>
  </si>
  <si>
    <t>Sao Tome and Principe</t>
  </si>
  <si>
    <t>Alas de Venezuela</t>
  </si>
  <si>
    <t>ALV</t>
  </si>
  <si>
    <t>ALVEN</t>
  </si>
  <si>
    <t>Alas Nacionales</t>
  </si>
  <si>
    <t>ALW</t>
  </si>
  <si>
    <t xml:space="preserve"> S.A.</t>
  </si>
  <si>
    <t>ALNACIONAL</t>
  </si>
  <si>
    <t>Alyeska Air Service</t>
  </si>
  <si>
    <t>ALYESKA</t>
  </si>
  <si>
    <t>Alta Flights (Charters) Ltd.</t>
  </si>
  <si>
    <t>ALZ</t>
  </si>
  <si>
    <t>Air Sunshine</t>
  </si>
  <si>
    <t>RSI</t>
  </si>
  <si>
    <t>AIR SUNSHINE</t>
  </si>
  <si>
    <t>ATMA</t>
  </si>
  <si>
    <t>AMA</t>
  </si>
  <si>
    <t>ADIK</t>
  </si>
  <si>
    <t>Aerolineas Medellin</t>
  </si>
  <si>
    <t>AMD</t>
  </si>
  <si>
    <t>AEROLINEAS MEDELLIN</t>
  </si>
  <si>
    <t>Ameriflight</t>
  </si>
  <si>
    <t>AMF</t>
  </si>
  <si>
    <t>AMFLIGHT</t>
  </si>
  <si>
    <t>Air Libert</t>
  </si>
  <si>
    <t>VD</t>
  </si>
  <si>
    <t>Air Lithuania</t>
  </si>
  <si>
    <t>TT</t>
  </si>
  <si>
    <t>KLA</t>
  </si>
  <si>
    <t>KAUNAS</t>
  </si>
  <si>
    <t>Air Minas Linhas A</t>
  </si>
  <si>
    <t>AMG</t>
  </si>
  <si>
    <t>AIR MINAS</t>
  </si>
  <si>
    <t>Alan Mann Helicopters Ltd.</t>
  </si>
  <si>
    <t>AMH</t>
  </si>
  <si>
    <t>MANN</t>
  </si>
  <si>
    <t>Air Maldives</t>
  </si>
  <si>
    <t>AMI</t>
  </si>
  <si>
    <t>AIR MALDIVES</t>
  </si>
  <si>
    <t>Maldives</t>
  </si>
  <si>
    <t>Aviation Amos</t>
  </si>
  <si>
    <t>AMJ</t>
  </si>
  <si>
    <t>AVIATION AMOS</t>
  </si>
  <si>
    <t>Amerer Air</t>
  </si>
  <si>
    <t>AMK</t>
  </si>
  <si>
    <t>AMER AIR</t>
  </si>
  <si>
    <t>Air Malawi</t>
  </si>
  <si>
    <t>QM</t>
  </si>
  <si>
    <t>AML</t>
  </si>
  <si>
    <t>MALAWI</t>
  </si>
  <si>
    <t>Malawi</t>
  </si>
  <si>
    <t>Aeroputul International Marculesti</t>
  </si>
  <si>
    <t>AMM</t>
  </si>
  <si>
    <t>AEROM</t>
  </si>
  <si>
    <t>Moldova</t>
  </si>
  <si>
    <t>Air Montenegro</t>
  </si>
  <si>
    <t>AMN</t>
  </si>
  <si>
    <t>MONTENEGRO</t>
  </si>
  <si>
    <t>Montenegro</t>
  </si>
  <si>
    <t>Air Montreal (Air Holdings Inc.)</t>
  </si>
  <si>
    <t>AMO</t>
  </si>
  <si>
    <t>AIR MONTREAL</t>
  </si>
  <si>
    <t>Aero Transporte S.A. (ATSA)</t>
  </si>
  <si>
    <t>AMP</t>
  </si>
  <si>
    <t>ATSA</t>
  </si>
  <si>
    <t>Aeromedicare Ltd.</t>
  </si>
  <si>
    <t>AMQ</t>
  </si>
  <si>
    <t>LIFELINE</t>
  </si>
  <si>
    <t>Air Sicilia</t>
  </si>
  <si>
    <t>BM</t>
  </si>
  <si>
    <t>Air Specialties Corporation</t>
  </si>
  <si>
    <t>AMR</t>
  </si>
  <si>
    <t>AIR AM</t>
  </si>
  <si>
    <t>Air Muskoka</t>
  </si>
  <si>
    <t>AIR MUSKOKA</t>
  </si>
  <si>
    <t>ATA Airlines</t>
  </si>
  <si>
    <t>AMT</t>
  </si>
  <si>
    <t>AMTRAN</t>
  </si>
  <si>
    <t>Air Macau</t>
  </si>
  <si>
    <t>NX</t>
  </si>
  <si>
    <t>AMU</t>
  </si>
  <si>
    <t>AIR MACAO</t>
  </si>
  <si>
    <t>Macao</t>
  </si>
  <si>
    <t>AMC Airlines</t>
  </si>
  <si>
    <t>AMV</t>
  </si>
  <si>
    <t>Air Midwest</t>
  </si>
  <si>
    <t>ZV</t>
  </si>
  <si>
    <t>AMW</t>
  </si>
  <si>
    <t>AIR MIDWEST</t>
  </si>
  <si>
    <t>Air Seychelles</t>
  </si>
  <si>
    <t>HM</t>
  </si>
  <si>
    <t>SEY</t>
  </si>
  <si>
    <t>SEYCHELLES</t>
  </si>
  <si>
    <t>Seychelles</t>
  </si>
  <si>
    <t>Air Sofia</t>
  </si>
  <si>
    <t>SFB</t>
  </si>
  <si>
    <t>AIR SOFIA</t>
  </si>
  <si>
    <t>AMX</t>
  </si>
  <si>
    <t>AEROMEXICO</t>
  </si>
  <si>
    <t>Air Ambar</t>
  </si>
  <si>
    <t>AMY</t>
  </si>
  <si>
    <t>AIR AMBAR</t>
  </si>
  <si>
    <t>Amiya Airline</t>
  </si>
  <si>
    <t>AMZ</t>
  </si>
  <si>
    <t>AMIYA AIR</t>
  </si>
  <si>
    <t>ANA All Nippon Airways</t>
  </si>
  <si>
    <t>ANA</t>
  </si>
  <si>
    <t>ALL NIPPON</t>
  </si>
  <si>
    <t>Air Navigation And Trading Co. Ltd.</t>
  </si>
  <si>
    <t>ANB</t>
  </si>
  <si>
    <t>AIR NAV</t>
  </si>
  <si>
    <t>Anglo Cargo</t>
  </si>
  <si>
    <t>ANC</t>
  </si>
  <si>
    <t>ANGLO</t>
  </si>
  <si>
    <t>Air Nostrum</t>
  </si>
  <si>
    <t>YW</t>
  </si>
  <si>
    <t>ANE</t>
  </si>
  <si>
    <t>AIR NOSTRUM</t>
  </si>
  <si>
    <t>Air Niugini</t>
  </si>
  <si>
    <t>ANG</t>
  </si>
  <si>
    <t>NUIGINI</t>
  </si>
  <si>
    <t>Papua New Guinea</t>
  </si>
  <si>
    <t>Air Arabia</t>
  </si>
  <si>
    <t>G9</t>
  </si>
  <si>
    <t>ARABIA</t>
  </si>
  <si>
    <t>Air Canada</t>
  </si>
  <si>
    <t>ACA</t>
  </si>
  <si>
    <t>AIR CANADA</t>
  </si>
  <si>
    <t>Airport Bratsk</t>
  </si>
  <si>
    <t>BRP</t>
  </si>
  <si>
    <t>AEROBRA</t>
  </si>
  <si>
    <t>Air Wings</t>
  </si>
  <si>
    <t>ARBAS</t>
  </si>
  <si>
    <t>Air Baltic</t>
  </si>
  <si>
    <t>BTI</t>
  </si>
  <si>
    <t>AIRBALTIC</t>
  </si>
  <si>
    <t>Latvia</t>
  </si>
  <si>
    <t>Alajnihah for Air Transport</t>
  </si>
  <si>
    <t>ANH</t>
  </si>
  <si>
    <t>ALAJNIHAH</t>
  </si>
  <si>
    <t>Air Atlantic (Nig) Limited</t>
  </si>
  <si>
    <t>ANI</t>
  </si>
  <si>
    <t>NIGALANTIC</t>
  </si>
  <si>
    <t>Air Nippon</t>
  </si>
  <si>
    <t>EL</t>
  </si>
  <si>
    <t>ANK</t>
  </si>
  <si>
    <t>ANK AIR</t>
  </si>
  <si>
    <t>Antares Airtransport</t>
  </si>
  <si>
    <t>ANM</t>
  </si>
  <si>
    <t xml:space="preserve"> Maintenance &amp; Service GmbH</t>
  </si>
  <si>
    <t>ANTARES</t>
  </si>
  <si>
    <t>Airnorth</t>
  </si>
  <si>
    <t>TL</t>
  </si>
  <si>
    <t>ANO</t>
  </si>
  <si>
    <t>TOPEND</t>
  </si>
  <si>
    <t>Aerol</t>
  </si>
  <si>
    <t>ANQ</t>
  </si>
  <si>
    <t>ANTIOQUIA</t>
  </si>
  <si>
    <t>Andes Lineas Aereas</t>
  </si>
  <si>
    <t>ANS</t>
  </si>
  <si>
    <t>AEROANDES</t>
  </si>
  <si>
    <t>Air North Charter - Canada</t>
  </si>
  <si>
    <t>4N</t>
  </si>
  <si>
    <t>ANT</t>
  </si>
  <si>
    <t>AIR NORTH</t>
  </si>
  <si>
    <t>Air Nevada</t>
  </si>
  <si>
    <t>ANV</t>
  </si>
  <si>
    <t>AIR NEVADA</t>
  </si>
  <si>
    <t>AOM French Airlines</t>
  </si>
  <si>
    <t>IW</t>
  </si>
  <si>
    <t>AOM</t>
  </si>
  <si>
    <t>French Lines</t>
  </si>
  <si>
    <t>Aviacion Del Noroeste</t>
  </si>
  <si>
    <t>ANW</t>
  </si>
  <si>
    <t xml:space="preserve"> S.A. de C.V.</t>
  </si>
  <si>
    <t>AVINOR</t>
  </si>
  <si>
    <t>Air New Zealand</t>
  </si>
  <si>
    <t>NZ</t>
  </si>
  <si>
    <t>ANZ</t>
  </si>
  <si>
    <t>NEW ZEALAND</t>
  </si>
  <si>
    <t>New Zealand</t>
  </si>
  <si>
    <t>Avia Jaynar</t>
  </si>
  <si>
    <t>SAP</t>
  </si>
  <si>
    <t>TOBOL</t>
  </si>
  <si>
    <t>Aero Servicios Empresariales</t>
  </si>
  <si>
    <t>EMS</t>
  </si>
  <si>
    <t>SERVIEMPRESARIAL</t>
  </si>
  <si>
    <t>Alcon Servicios Aereos</t>
  </si>
  <si>
    <t>AOA</t>
  </si>
  <si>
    <t>ALCON</t>
  </si>
  <si>
    <t>AVCOM</t>
  </si>
  <si>
    <t>J6</t>
  </si>
  <si>
    <t>AOC</t>
  </si>
  <si>
    <t>AERO AVCOM</t>
  </si>
  <si>
    <t>Aero Vodochody</t>
  </si>
  <si>
    <t>AOD</t>
  </si>
  <si>
    <t>AERO CZECH</t>
  </si>
  <si>
    <t>Air One Executive</t>
  </si>
  <si>
    <t>AOE</t>
  </si>
  <si>
    <t>Atair Pty Ltd.</t>
  </si>
  <si>
    <t>AOF</t>
  </si>
  <si>
    <t>ATAIR</t>
  </si>
  <si>
    <t>Aero VIP</t>
  </si>
  <si>
    <t>2D</t>
  </si>
  <si>
    <t>AOG</t>
  </si>
  <si>
    <t>AVIP</t>
  </si>
  <si>
    <t>Aeromundo Ejecutivo</t>
  </si>
  <si>
    <t>MUN</t>
  </si>
  <si>
    <t>AEROMUNDO</t>
  </si>
  <si>
    <t>Aerolinea Muri</t>
  </si>
  <si>
    <t>MUR</t>
  </si>
  <si>
    <t>MURI</t>
  </si>
  <si>
    <t>Astoria</t>
  </si>
  <si>
    <t>AOI</t>
  </si>
  <si>
    <t xml:space="preserve"> Inc.</t>
  </si>
  <si>
    <t>ASTORIA</t>
  </si>
  <si>
    <t>Aero Rent JSC</t>
  </si>
  <si>
    <t>NRO</t>
  </si>
  <si>
    <t>AEROMASTER</t>
  </si>
  <si>
    <t>Aeronord-Grup</t>
  </si>
  <si>
    <t>NRP</t>
  </si>
  <si>
    <t>AERONORD</t>
  </si>
  <si>
    <t>Aeroatlantico Colombia</t>
  </si>
  <si>
    <t>AOK</t>
  </si>
  <si>
    <t>Angkor Airlines</t>
  </si>
  <si>
    <t>AOL</t>
  </si>
  <si>
    <t>ANGKOR AIR</t>
  </si>
  <si>
    <t>Aero Entreprise</t>
  </si>
  <si>
    <t>AON</t>
  </si>
  <si>
    <t>AERO ENTERPRISE</t>
  </si>
  <si>
    <t>As</t>
  </si>
  <si>
    <t>AOO</t>
  </si>
  <si>
    <t xml:space="preserve"> Opened Joint Stock Company</t>
  </si>
  <si>
    <t>COMPANY AS</t>
  </si>
  <si>
    <t>Aeropiloto</t>
  </si>
  <si>
    <t>AOP</t>
  </si>
  <si>
    <t>AEROPILOTO</t>
  </si>
  <si>
    <t>VIV</t>
  </si>
  <si>
    <t>AEROENLACES</t>
  </si>
  <si>
    <t>Aerovis Airlines</t>
  </si>
  <si>
    <t>VIZ</t>
  </si>
  <si>
    <t>AEROVIZ</t>
  </si>
  <si>
    <t>Avjet International (FZE)</t>
  </si>
  <si>
    <t>VJE</t>
  </si>
  <si>
    <t>Aerovista Gulf Express</t>
  </si>
  <si>
    <t>VGF</t>
  </si>
  <si>
    <t>VISTA GULF</t>
  </si>
  <si>
    <t>Air Vegas</t>
  </si>
  <si>
    <t>6V</t>
  </si>
  <si>
    <t>VGA</t>
  </si>
  <si>
    <t>AIR VEGAS</t>
  </si>
  <si>
    <t>Almaver</t>
  </si>
  <si>
    <t>VER</t>
  </si>
  <si>
    <t>ALMAVER</t>
  </si>
  <si>
    <t>Afro International Ent. Limited</t>
  </si>
  <si>
    <t>AOR</t>
  </si>
  <si>
    <t>INTER-AFRO</t>
  </si>
  <si>
    <t>Alitalia Express</t>
  </si>
  <si>
    <t>XM</t>
  </si>
  <si>
    <t>SMX</t>
  </si>
  <si>
    <t>ALIEXPRESS</t>
  </si>
  <si>
    <t>Asia Overnight Express</t>
  </si>
  <si>
    <t>OE</t>
  </si>
  <si>
    <t>AOT</t>
  </si>
  <si>
    <t>ASIA OVERNIGHT</t>
  </si>
  <si>
    <t>Air Tractor</t>
  </si>
  <si>
    <t>AOU</t>
  </si>
  <si>
    <t>AIR TRACTOR</t>
  </si>
  <si>
    <t>Aero Vision</t>
  </si>
  <si>
    <t>AOV</t>
  </si>
  <si>
    <t>AEROVISION</t>
  </si>
  <si>
    <t>Aerotaxi Del Valle</t>
  </si>
  <si>
    <t>AOX</t>
  </si>
  <si>
    <t>AEROVALLE</t>
  </si>
  <si>
    <t>Air Park Aviation Ltd.</t>
  </si>
  <si>
    <t>APA</t>
  </si>
  <si>
    <t>CAN-AM</t>
  </si>
  <si>
    <t>Airpac Airlines</t>
  </si>
  <si>
    <t>APC</t>
  </si>
  <si>
    <t>AIRPAC</t>
  </si>
  <si>
    <t>Aeroservicios Monterrey</t>
  </si>
  <si>
    <t>SVM</t>
  </si>
  <si>
    <t>SERVIMONTE</t>
  </si>
  <si>
    <t>Amapola Flyg AB</t>
  </si>
  <si>
    <t>APF</t>
  </si>
  <si>
    <t>AMAPOLA</t>
  </si>
  <si>
    <t>Air People International</t>
  </si>
  <si>
    <t>APG</t>
  </si>
  <si>
    <t>AIR PEOPLE</t>
  </si>
  <si>
    <t>Alpha Aviation</t>
  </si>
  <si>
    <t>AIRFLIGHT</t>
  </si>
  <si>
    <t>ASA Pesada</t>
  </si>
  <si>
    <t>API</t>
  </si>
  <si>
    <t xml:space="preserve"> Lda.</t>
  </si>
  <si>
    <t>ASA PESADA</t>
  </si>
  <si>
    <t>Air Print</t>
  </si>
  <si>
    <t>APJ</t>
  </si>
  <si>
    <t>AIR PRINT</t>
  </si>
  <si>
    <t>Atlantic Airlines</t>
  </si>
  <si>
    <t>BJK</t>
  </si>
  <si>
    <t>BLACKJACK</t>
  </si>
  <si>
    <t>Aerotransporte Petrolero</t>
  </si>
  <si>
    <t>PET</t>
  </si>
  <si>
    <t>AEROPETRO</t>
  </si>
  <si>
    <t>Aero Flight</t>
  </si>
  <si>
    <t>GV</t>
  </si>
  <si>
    <t>ARF</t>
  </si>
  <si>
    <t>Aero Fox</t>
  </si>
  <si>
    <t>ACM Aviation</t>
  </si>
  <si>
    <t>BJT</t>
  </si>
  <si>
    <t>BAY JET</t>
  </si>
  <si>
    <t>Aircompany Barcol</t>
  </si>
  <si>
    <t>BKL</t>
  </si>
  <si>
    <t>BARCOL</t>
  </si>
  <si>
    <t>All Charter Limited</t>
  </si>
  <si>
    <t>BLA</t>
  </si>
  <si>
    <t>ALL CHARTER</t>
  </si>
  <si>
    <t>Appalachian Flying Service</t>
  </si>
  <si>
    <t>APL</t>
  </si>
  <si>
    <t>APPALACHIAN</t>
  </si>
  <si>
    <t>Airpac</t>
  </si>
  <si>
    <t>APM</t>
  </si>
  <si>
    <t>ALASKA PACIFIC</t>
  </si>
  <si>
    <t>Aeropro</t>
  </si>
  <si>
    <t>APO</t>
  </si>
  <si>
    <t>AEROPRO</t>
  </si>
  <si>
    <t>Aerolineas Pacifico Atlantico</t>
  </si>
  <si>
    <t>APP</t>
  </si>
  <si>
    <t xml:space="preserve"> S.A. (Apair)</t>
  </si>
  <si>
    <t>AEROPERLAS</t>
  </si>
  <si>
    <t>Aspen Aviation</t>
  </si>
  <si>
    <t>APQ</t>
  </si>
  <si>
    <t>ASPEN BASE</t>
  </si>
  <si>
    <t>Aeropuma</t>
  </si>
  <si>
    <t>APU</t>
  </si>
  <si>
    <t>AEROPUMA</t>
  </si>
  <si>
    <t>Air Plan International</t>
  </si>
  <si>
    <t>APV</t>
  </si>
  <si>
    <t>AIR PLAN</t>
  </si>
  <si>
    <t>Arrow Air</t>
  </si>
  <si>
    <t>JW</t>
  </si>
  <si>
    <t>APW</t>
  </si>
  <si>
    <t>BIG A</t>
  </si>
  <si>
    <t>Apex Air Cargo</t>
  </si>
  <si>
    <t>APX</t>
  </si>
  <si>
    <t>PARCEL EXPRESS</t>
  </si>
  <si>
    <t>APA Internacional</t>
  </si>
  <si>
    <t>APY</t>
  </si>
  <si>
    <t>APA INTERNACIONAL</t>
  </si>
  <si>
    <t>Aeroatlas</t>
  </si>
  <si>
    <t>AQA</t>
  </si>
  <si>
    <t>ATCO</t>
  </si>
  <si>
    <t>Aquila Air Ltd.</t>
  </si>
  <si>
    <t>AQL</t>
  </si>
  <si>
    <t>AQUILA</t>
  </si>
  <si>
    <t>Air Queensland</t>
  </si>
  <si>
    <t>AQN</t>
  </si>
  <si>
    <t>BUSHAIR</t>
  </si>
  <si>
    <t>Aluminum Company Of America</t>
  </si>
  <si>
    <t>AQO</t>
  </si>
  <si>
    <t>ALCOA SHUTTLE</t>
  </si>
  <si>
    <t>Aviones de Renta de Quintana Roo</t>
  </si>
  <si>
    <t>AQT</t>
  </si>
  <si>
    <t>AVIOQUINTANA</t>
  </si>
  <si>
    <t>AirQuarius Aviation</t>
  </si>
  <si>
    <t>AQU</t>
  </si>
  <si>
    <t>QUARIUS</t>
  </si>
  <si>
    <t>Aerodyne Charter Company</t>
  </si>
  <si>
    <t>AQZ</t>
  </si>
  <si>
    <t>QUANZA</t>
  </si>
  <si>
    <t>Arik Air</t>
  </si>
  <si>
    <t>W3</t>
  </si>
  <si>
    <t>ARA</t>
  </si>
  <si>
    <t>ARIK AIR</t>
  </si>
  <si>
    <t>Avia Air N.V.</t>
  </si>
  <si>
    <t>ARB</t>
  </si>
  <si>
    <t>AVIAIR</t>
  </si>
  <si>
    <t>Air Routing International Corp.</t>
  </si>
  <si>
    <t>ARC</t>
  </si>
  <si>
    <t>Aerocondor</t>
  </si>
  <si>
    <t>2B</t>
  </si>
  <si>
    <t>ARD</t>
  </si>
  <si>
    <t>AEROCONDOR</t>
  </si>
  <si>
    <t>Aires</t>
  </si>
  <si>
    <t>4C</t>
  </si>
  <si>
    <t>ARE</t>
  </si>
  <si>
    <t xml:space="preserve"> Aerovias de Integracion Regional</t>
  </si>
  <si>
    <t>Aerolineas Argentinas</t>
  </si>
  <si>
    <t>AR</t>
  </si>
  <si>
    <t>ARG</t>
  </si>
  <si>
    <t>ARGENTINA</t>
  </si>
  <si>
    <t>Arrowhead Airways</t>
  </si>
  <si>
    <t>ARH</t>
  </si>
  <si>
    <t>ARROWHEAD</t>
  </si>
  <si>
    <t>Aero Vics</t>
  </si>
  <si>
    <t>ARI</t>
  </si>
  <si>
    <t>AEROVICS</t>
  </si>
  <si>
    <t>Aerojet de Costa Rica</t>
  </si>
  <si>
    <t>ARJ</t>
  </si>
  <si>
    <t>Antillana De Navegacion Aerea</t>
  </si>
  <si>
    <t>SUN</t>
  </si>
  <si>
    <t>Aeroservicios De San Luis</t>
  </si>
  <si>
    <t>SUO</t>
  </si>
  <si>
    <t>SERVICIO SANLUIS</t>
  </si>
  <si>
    <t>Aerosuper</t>
  </si>
  <si>
    <t>SUP</t>
  </si>
  <si>
    <t>AEROSUPER</t>
  </si>
  <si>
    <t>Aero Link Air Services S.L.</t>
  </si>
  <si>
    <t>ARK</t>
  </si>
  <si>
    <t>LINK SERVICE</t>
  </si>
  <si>
    <t>Airlec - Air Aquitaine Transport</t>
  </si>
  <si>
    <t>ARL</t>
  </si>
  <si>
    <t>AIRLEC</t>
  </si>
  <si>
    <t>Aeromarket Express</t>
  </si>
  <si>
    <t>ARM</t>
  </si>
  <si>
    <t>AMEX</t>
  </si>
  <si>
    <t>Arrow Aviation Ltd.</t>
  </si>
  <si>
    <t>ARO</t>
  </si>
  <si>
    <t>ARROW</t>
  </si>
  <si>
    <t>RPA-Aviataxi Ltd.</t>
  </si>
  <si>
    <t>ARP</t>
  </si>
  <si>
    <t>Air Klaipeda</t>
  </si>
  <si>
    <t>KLD</t>
  </si>
  <si>
    <t>AIR KLAIPEDA</t>
  </si>
  <si>
    <t>Armstrong Air</t>
  </si>
  <si>
    <t>ARQ</t>
  </si>
  <si>
    <t>ARMSTRONG</t>
  </si>
  <si>
    <t>Air Armenia</t>
  </si>
  <si>
    <t>QN</t>
  </si>
  <si>
    <t>ARR</t>
  </si>
  <si>
    <t>AIR ARMENIA</t>
  </si>
  <si>
    <t>Armenia</t>
  </si>
  <si>
    <t>Aeromet Servicios</t>
  </si>
  <si>
    <t>ARS</t>
  </si>
  <si>
    <t>METSERVICE</t>
  </si>
  <si>
    <t>Aerotal Aerolineas Territoriales de Colombia Ltda</t>
  </si>
  <si>
    <t>ART</t>
  </si>
  <si>
    <t>AEROTAL</t>
  </si>
  <si>
    <t>Aravco Ltd.</t>
  </si>
  <si>
    <t>ARV</t>
  </si>
  <si>
    <t>ARAVCO</t>
  </si>
  <si>
    <t>Aria</t>
  </si>
  <si>
    <t>ARW</t>
  </si>
  <si>
    <t>ARIABIRD</t>
  </si>
  <si>
    <t>Air Xpress</t>
  </si>
  <si>
    <t>ARX</t>
  </si>
  <si>
    <t>AIREX</t>
  </si>
  <si>
    <t>Airline Alania</t>
  </si>
  <si>
    <t>OST</t>
  </si>
  <si>
    <t>ALANIA</t>
  </si>
  <si>
    <t>Air Tchad</t>
  </si>
  <si>
    <t>HTT</t>
  </si>
  <si>
    <t>HOTEL TANGO</t>
  </si>
  <si>
    <t>Chad</t>
  </si>
  <si>
    <t>Aerloineas de Techuacan</t>
  </si>
  <si>
    <t>HUC</t>
  </si>
  <si>
    <t>LINEAS TEHUACAN</t>
  </si>
  <si>
    <t>Aerotransportes Huitzilin</t>
  </si>
  <si>
    <t>HUT</t>
  </si>
  <si>
    <t>AEROHUITZILIN</t>
  </si>
  <si>
    <t>Aero Transportes Del Humaya</t>
  </si>
  <si>
    <t>HUY</t>
  </si>
  <si>
    <t>AERO HUMAYA</t>
  </si>
  <si>
    <t>Argosy Airways</t>
  </si>
  <si>
    <t>ARY</t>
  </si>
  <si>
    <t>GOSEY</t>
  </si>
  <si>
    <t>Air Resorts</t>
  </si>
  <si>
    <t>ARZ</t>
  </si>
  <si>
    <t>AIR RESORTS</t>
  </si>
  <si>
    <t>Alaska Airlines</t>
  </si>
  <si>
    <t>AS</t>
  </si>
  <si>
    <t>ASA</t>
  </si>
  <si>
    <t>ALASKA</t>
  </si>
  <si>
    <t>Air-Spray 1967 Ltd.</t>
  </si>
  <si>
    <t>ASB</t>
  </si>
  <si>
    <t>AIR SPRAY</t>
  </si>
  <si>
    <t>Air Star Corporation</t>
  </si>
  <si>
    <t>ASC</t>
  </si>
  <si>
    <t>AIR STAR</t>
  </si>
  <si>
    <t>Air Sinai</t>
  </si>
  <si>
    <t>4D</t>
  </si>
  <si>
    <t>ASD</t>
  </si>
  <si>
    <t>AIR SINAI</t>
  </si>
  <si>
    <t>Airstars</t>
  </si>
  <si>
    <t>ASE</t>
  </si>
  <si>
    <t>MOROZOV</t>
  </si>
  <si>
    <t>Air Schefferville</t>
  </si>
  <si>
    <t>ASF</t>
  </si>
  <si>
    <t>SCHEFF</t>
  </si>
  <si>
    <t>African Star Airways (PTY) Ltd.</t>
  </si>
  <si>
    <t>ASG</t>
  </si>
  <si>
    <t>AFRICAN STAR</t>
  </si>
  <si>
    <t>Aerosun International</t>
  </si>
  <si>
    <t>ASI</t>
  </si>
  <si>
    <t>AEROSUN</t>
  </si>
  <si>
    <t>Air Satellite</t>
  </si>
  <si>
    <t>ASJ</t>
  </si>
  <si>
    <t>SATELLITE</t>
  </si>
  <si>
    <t>Awesome Flight Services (PTY) Ltd.</t>
  </si>
  <si>
    <t>ASM</t>
  </si>
  <si>
    <t>AWESOME</t>
  </si>
  <si>
    <t>Air and Sea Transport</t>
  </si>
  <si>
    <t>ASN</t>
  </si>
  <si>
    <t>Aero Slovakia</t>
  </si>
  <si>
    <t>ASO</t>
  </si>
  <si>
    <t>AERO NITRA</t>
  </si>
  <si>
    <t>Airsprint</t>
  </si>
  <si>
    <t>ASP</t>
  </si>
  <si>
    <t>AIRSPRINT</t>
  </si>
  <si>
    <t>EV</t>
  </si>
  <si>
    <t>ASQ</t>
  </si>
  <si>
    <t>ACEY</t>
  </si>
  <si>
    <t>All Star Airlines</t>
  </si>
  <si>
    <t>ASR</t>
  </si>
  <si>
    <t>ALL STAR</t>
  </si>
  <si>
    <t>Air Class</t>
  </si>
  <si>
    <t>ASS</t>
  </si>
  <si>
    <t>AIR CLASS</t>
  </si>
  <si>
    <t>Aerlineas Del Oeste</t>
  </si>
  <si>
    <t>AST</t>
  </si>
  <si>
    <t>AEROESTE</t>
  </si>
  <si>
    <t>Aviones Are</t>
  </si>
  <si>
    <t>NRE</t>
  </si>
  <si>
    <t>AVIONES ARE</t>
  </si>
  <si>
    <t>Air Nepal International</t>
  </si>
  <si>
    <t>NPL</t>
  </si>
  <si>
    <t>AIR NEPAL</t>
  </si>
  <si>
    <t>Nepal</t>
  </si>
  <si>
    <t>Air Napier</t>
  </si>
  <si>
    <t>NPR</t>
  </si>
  <si>
    <t>Air Taxi &amp; Cargo</t>
  </si>
  <si>
    <t>WAM</t>
  </si>
  <si>
    <t>TAXI CARGO</t>
  </si>
  <si>
    <t>Sudan</t>
  </si>
  <si>
    <t>Arrow Panama</t>
  </si>
  <si>
    <t>WAP</t>
  </si>
  <si>
    <t>ARROW PANAMA</t>
  </si>
  <si>
    <t>Panama</t>
  </si>
  <si>
    <t>Astravia-Bissau Air Transports Ltd.</t>
  </si>
  <si>
    <t>ASV</t>
  </si>
  <si>
    <t>ASTRAVIA</t>
  </si>
  <si>
    <t>Guinea-Bissau</t>
  </si>
  <si>
    <t>Astrakhan Airlines</t>
  </si>
  <si>
    <t>ASZ</t>
  </si>
  <si>
    <t>AIR ASTRAKHAN</t>
  </si>
  <si>
    <t>Air Transport Association</t>
  </si>
  <si>
    <t>ATA</t>
  </si>
  <si>
    <t>Atlantair Ltd.</t>
  </si>
  <si>
    <t>ATB</t>
  </si>
  <si>
    <t>STARLITE</t>
  </si>
  <si>
    <t>Air Tanzania</t>
  </si>
  <si>
    <t>TC</t>
  </si>
  <si>
    <t>ATC</t>
  </si>
  <si>
    <t>TANZANIA</t>
  </si>
  <si>
    <t>Aerotours Dominicana</t>
  </si>
  <si>
    <t>ATD</t>
  </si>
  <si>
    <t>AEROTOURS</t>
  </si>
  <si>
    <t>Atlantis Transportation Services</t>
  </si>
  <si>
    <t>ATE</t>
  </si>
  <si>
    <t xml:space="preserve"> Ltd.</t>
  </si>
  <si>
    <t>ATLANTIS CANADA</t>
  </si>
  <si>
    <t>Aerotrans Airline</t>
  </si>
  <si>
    <t>ATG</t>
  </si>
  <si>
    <t>BACHYT</t>
  </si>
  <si>
    <t>Air Charter World</t>
  </si>
  <si>
    <t>XAC</t>
  </si>
  <si>
    <t>Air Burkina</t>
  </si>
  <si>
    <t>2J</t>
  </si>
  <si>
    <t>VBW</t>
  </si>
  <si>
    <t>BURKINA</t>
  </si>
  <si>
    <t>Burkina Faso</t>
  </si>
  <si>
    <t>Air Travel Corp.</t>
  </si>
  <si>
    <t>AIR TRAVEL</t>
  </si>
  <si>
    <t>Aero-Tropics Air Services</t>
  </si>
  <si>
    <t>HC</t>
  </si>
  <si>
    <t>ATI</t>
  </si>
  <si>
    <t>Air Traffic GmbH</t>
  </si>
  <si>
    <t>ATJ</t>
  </si>
  <si>
    <t>SNOOPY</t>
  </si>
  <si>
    <t>AeroTACA</t>
  </si>
  <si>
    <t>ATK</t>
  </si>
  <si>
    <t>AEROTACA</t>
  </si>
  <si>
    <t>Aerocentral</t>
  </si>
  <si>
    <t>CENTRALMEX</t>
  </si>
  <si>
    <t>Airlines Of Tasmania</t>
  </si>
  <si>
    <t>FO</t>
  </si>
  <si>
    <t>ATM</t>
  </si>
  <si>
    <t>AIRTAS</t>
  </si>
  <si>
    <t>Air Saint Pierre</t>
  </si>
  <si>
    <t>PJ</t>
  </si>
  <si>
    <t>SPM</t>
  </si>
  <si>
    <t>Air Transport International</t>
  </si>
  <si>
    <t>8C</t>
  </si>
  <si>
    <t>ATN</t>
  </si>
  <si>
    <t>AIR TRANSPORT</t>
  </si>
  <si>
    <t>ASTRAL Colombia - Aerotransportes Especiales Ltda.</t>
  </si>
  <si>
    <t>ASTRAL</t>
  </si>
  <si>
    <t>Air Transport Schiphol</t>
  </si>
  <si>
    <t>ATQ</t>
  </si>
  <si>
    <t>MULTI</t>
  </si>
  <si>
    <t>Aeroferinco</t>
  </si>
  <si>
    <t>FEO</t>
  </si>
  <si>
    <t>FERINCO</t>
  </si>
  <si>
    <t>Aero Taxis Y Servicios Alfe</t>
  </si>
  <si>
    <t>FES</t>
  </si>
  <si>
    <t>AERO ALFE</t>
  </si>
  <si>
    <t>Avialesookhrana</t>
  </si>
  <si>
    <t>FFA</t>
  </si>
  <si>
    <t>AVIALESOOKHRANA</t>
  </si>
  <si>
    <t>Africair Service</t>
  </si>
  <si>
    <t>FFB</t>
  </si>
  <si>
    <t>FOXTROT FOXTROT</t>
  </si>
  <si>
    <t>Atlas Airlines</t>
  </si>
  <si>
    <t>ATLAS-AIR</t>
  </si>
  <si>
    <t>Air Transport Service</t>
  </si>
  <si>
    <t>ATS</t>
  </si>
  <si>
    <t>Aer Turas</t>
  </si>
  <si>
    <t>ATT</t>
  </si>
  <si>
    <t>AERTURAS</t>
  </si>
  <si>
    <t>Atlant Aerobatics Ltd.</t>
  </si>
  <si>
    <t>ATU</t>
  </si>
  <si>
    <t>ATLANT HUNGARY</t>
  </si>
  <si>
    <t>Avanti Air</t>
  </si>
  <si>
    <t>ATV</t>
  </si>
  <si>
    <t>AVANTI AIR</t>
  </si>
  <si>
    <t>Aero Trades (Western) Ltd.</t>
  </si>
  <si>
    <t>ATW</t>
  </si>
  <si>
    <t>AERO TRADES</t>
  </si>
  <si>
    <t>Austrian Airlines</t>
  </si>
  <si>
    <t>AUSTRIAN</t>
  </si>
  <si>
    <t>Air Southwest</t>
  </si>
  <si>
    <t>WOW</t>
  </si>
  <si>
    <t>SWALLOW</t>
  </si>
  <si>
    <t>Augsburg Airways</t>
  </si>
  <si>
    <t>IQ</t>
  </si>
  <si>
    <t>AUB</t>
  </si>
  <si>
    <t>AUGSBURG-AIR</t>
  </si>
  <si>
    <t>Air Corporate</t>
  </si>
  <si>
    <t>CPV</t>
  </si>
  <si>
    <t>AIRCORPORATE</t>
  </si>
  <si>
    <t>Aviastar-Tu</t>
  </si>
  <si>
    <t>TUP</t>
  </si>
  <si>
    <t>TUPOLEVAIR</t>
  </si>
  <si>
    <t>AirBridge Cargo</t>
  </si>
  <si>
    <t>RU</t>
  </si>
  <si>
    <t>ABW</t>
  </si>
  <si>
    <t>AIRBRIDGE CARGO</t>
  </si>
  <si>
    <t>ATUR</t>
  </si>
  <si>
    <t>TUR</t>
  </si>
  <si>
    <t>Ecuador</t>
  </si>
  <si>
    <t>ATESA Aerotaxis Ecuatorianos</t>
  </si>
  <si>
    <t>TXU</t>
  </si>
  <si>
    <t>ATESA</t>
  </si>
  <si>
    <t>Austin Express</t>
  </si>
  <si>
    <t>TXX</t>
  </si>
  <si>
    <t>COWBOY</t>
  </si>
  <si>
    <t>Audi Air</t>
  </si>
  <si>
    <t>AUD</t>
  </si>
  <si>
    <t>AUDI AIR</t>
  </si>
  <si>
    <t>Augusta Air Luftfahrtunternehmen</t>
  </si>
  <si>
    <t>AUF</t>
  </si>
  <si>
    <t>AUGUSTA</t>
  </si>
  <si>
    <t>Abu Dhabi Amiri Flight</t>
  </si>
  <si>
    <t>MO</t>
  </si>
  <si>
    <t>SULTAN</t>
  </si>
  <si>
    <t>Aeroflot-Nord</t>
  </si>
  <si>
    <t>5N</t>
  </si>
  <si>
    <t>AUL</t>
  </si>
  <si>
    <t>DVINA</t>
  </si>
  <si>
    <t>Air Atlantic Uruguay</t>
  </si>
  <si>
    <t>AUM</t>
  </si>
  <si>
    <t>ATLAMUR</t>
  </si>
  <si>
    <t>Uruguay</t>
  </si>
  <si>
    <t>Aviones Unidos</t>
  </si>
  <si>
    <t>AUN</t>
  </si>
  <si>
    <t>AVIONES UNIDOS</t>
  </si>
  <si>
    <t>Avia Business Group</t>
  </si>
  <si>
    <t>AUP</t>
  </si>
  <si>
    <t>Aero Servicios Expecializados</t>
  </si>
  <si>
    <t>SVE</t>
  </si>
  <si>
    <t>AEROESPECIAL</t>
  </si>
  <si>
    <t>Aurigny Air Services</t>
  </si>
  <si>
    <t>GR</t>
  </si>
  <si>
    <t>AUR</t>
  </si>
  <si>
    <t>AYLINE</t>
  </si>
  <si>
    <t>Aus-Air</t>
  </si>
  <si>
    <t>NO</t>
  </si>
  <si>
    <t>AUS</t>
  </si>
  <si>
    <t>Austral Lineas Aereas</t>
  </si>
  <si>
    <t>AU</t>
  </si>
  <si>
    <t>AUT</t>
  </si>
  <si>
    <t>AUSTRAL</t>
  </si>
  <si>
    <t>Aurora Aviation</t>
  </si>
  <si>
    <t>AUU</t>
  </si>
  <si>
    <t>AURORA AIR</t>
  </si>
  <si>
    <t>Air Uganda International Ltd.</t>
  </si>
  <si>
    <t>AUX</t>
  </si>
  <si>
    <t>Aerolineas Uruguayas</t>
  </si>
  <si>
    <t>AUY</t>
  </si>
  <si>
    <t>AUSA</t>
  </si>
  <si>
    <t>Australian Airlines</t>
  </si>
  <si>
    <t>AO</t>
  </si>
  <si>
    <t>AUZ</t>
  </si>
  <si>
    <t>AUSTRALIAN</t>
  </si>
  <si>
    <t>Avianca - Aerovias Nacionales de Colombia</t>
  </si>
  <si>
    <t>AV</t>
  </si>
  <si>
    <t>AVA</t>
  </si>
  <si>
    <t>AVIANCA</t>
  </si>
  <si>
    <t>Aviation Beaufort</t>
  </si>
  <si>
    <t>AVB</t>
  </si>
  <si>
    <t>BEAUPAIR</t>
  </si>
  <si>
    <t>Alamo Aviacion</t>
  </si>
  <si>
    <t>AVD</t>
  </si>
  <si>
    <t xml:space="preserve"> S.L.</t>
  </si>
  <si>
    <t>ALAMO</t>
  </si>
  <si>
    <t>Aviair Aviation Ltd.</t>
  </si>
  <si>
    <t>AVF</t>
  </si>
  <si>
    <t>CARIBOO</t>
  </si>
  <si>
    <t>Air Falcon</t>
  </si>
  <si>
    <t>AVG</t>
  </si>
  <si>
    <t>DJIBOUTI FALCON</t>
  </si>
  <si>
    <t>Djibouti</t>
  </si>
  <si>
    <t>AV8 Helicopters</t>
  </si>
  <si>
    <t>AVH</t>
  </si>
  <si>
    <t>KENT HELI</t>
  </si>
  <si>
    <t>Avia Traffic Company</t>
  </si>
  <si>
    <t>AVJ</t>
  </si>
  <si>
    <t>ATOMIC</t>
  </si>
  <si>
    <t>AVK</t>
  </si>
  <si>
    <t>AVIATE-COPTER</t>
  </si>
  <si>
    <t>Aviacion Ejecutiva Mexicana</t>
  </si>
  <si>
    <t>AVM</t>
  </si>
  <si>
    <t>AVEMEX</t>
  </si>
  <si>
    <t>Air Vanuatu</t>
  </si>
  <si>
    <t>NF</t>
  </si>
  <si>
    <t>AVN</t>
  </si>
  <si>
    <t>AIR VAN</t>
  </si>
  <si>
    <t>Vanuatu</t>
  </si>
  <si>
    <t>Aviation at Work</t>
  </si>
  <si>
    <t>AVO</t>
  </si>
  <si>
    <t>AVIATION WORK</t>
  </si>
  <si>
    <t>Avcorp Registrations</t>
  </si>
  <si>
    <t>AVP</t>
  </si>
  <si>
    <t>AVCORP</t>
  </si>
  <si>
    <t>Alfa Aerospace</t>
  </si>
  <si>
    <t>LFP</t>
  </si>
  <si>
    <t>ALFA-SPACE</t>
  </si>
  <si>
    <t>Atlantic Airfreight Aviation</t>
  </si>
  <si>
    <t>LFR</t>
  </si>
  <si>
    <t>LANFREIGHT</t>
  </si>
  <si>
    <t>Aerolift Company</t>
  </si>
  <si>
    <t>LFT</t>
  </si>
  <si>
    <t>LIFTCO</t>
  </si>
  <si>
    <t>Aviation Services</t>
  </si>
  <si>
    <t>AVQ</t>
  </si>
  <si>
    <t>AQUILINE</t>
  </si>
  <si>
    <t>Active Aero Charter</t>
  </si>
  <si>
    <t>AVR</t>
  </si>
  <si>
    <t>ACTIVE AERO</t>
  </si>
  <si>
    <t>Avialsa T-35</t>
  </si>
  <si>
    <t>AVS</t>
  </si>
  <si>
    <t>AVIALSA</t>
  </si>
  <si>
    <t>Asia Avia Airlines</t>
  </si>
  <si>
    <t>AVT</t>
  </si>
  <si>
    <t>ASIAVIA</t>
  </si>
  <si>
    <t>Avia Sud A</t>
  </si>
  <si>
    <t>AVU</t>
  </si>
  <si>
    <t>AVIASUD</t>
  </si>
  <si>
    <t>Airvantage Incorporated</t>
  </si>
  <si>
    <t>AVV</t>
  </si>
  <si>
    <t>AIRVANTAGE</t>
  </si>
  <si>
    <t>Aviator Airways</t>
  </si>
  <si>
    <t>AVW</t>
  </si>
  <si>
    <t>AVIATOR</t>
  </si>
  <si>
    <t>Aviapaslauga</t>
  </si>
  <si>
    <t>AVX</t>
  </si>
  <si>
    <t>PASLAUGA</t>
  </si>
  <si>
    <t>ASL</t>
  </si>
  <si>
    <t>XXX</t>
  </si>
  <si>
    <t>Air Yugoslavia</t>
  </si>
  <si>
    <t>YRG</t>
  </si>
  <si>
    <t>YUGAIR</t>
  </si>
  <si>
    <t>Airlink Zambia</t>
  </si>
  <si>
    <t>K8</t>
  </si>
  <si>
    <t>ZAK</t>
  </si>
  <si>
    <t>Agence Nationale des Aerodromes et de la Meteorologie</t>
  </si>
  <si>
    <t>ZZM</t>
  </si>
  <si>
    <t>Airbus Transport International</t>
  </si>
  <si>
    <t>BGA</t>
  </si>
  <si>
    <t>BELOUGA</t>
  </si>
  <si>
    <t>Air Bangladesh</t>
  </si>
  <si>
    <t>B9</t>
  </si>
  <si>
    <t>BGD</t>
  </si>
  <si>
    <t>AIR BANGLA</t>
  </si>
  <si>
    <t>Bangladesh</t>
  </si>
  <si>
    <t>Aviodetachment-28</t>
  </si>
  <si>
    <t>BGF</t>
  </si>
  <si>
    <t>BULGARIAN</t>
  </si>
  <si>
    <t>Aero BG</t>
  </si>
  <si>
    <t>BGG</t>
  </si>
  <si>
    <t>AERO BG</t>
  </si>
  <si>
    <t>Aerotaxis De La Bahia</t>
  </si>
  <si>
    <t>BHC</t>
  </si>
  <si>
    <t>BAHIA</t>
  </si>
  <si>
    <t>Air Mediterranee</t>
  </si>
  <si>
    <t>BIE</t>
  </si>
  <si>
    <t>MEDITERRANEE</t>
  </si>
  <si>
    <t>Aviaservice</t>
  </si>
  <si>
    <t>BIV</t>
  </si>
  <si>
    <t>AVIASERVICE</t>
  </si>
  <si>
    <t>Georgia</t>
  </si>
  <si>
    <t>Aerolineas De El Salvador</t>
  </si>
  <si>
    <t>SZA</t>
  </si>
  <si>
    <t>AESA</t>
  </si>
  <si>
    <t>El Salvador</t>
  </si>
  <si>
    <t>Swaziland Airlink</t>
  </si>
  <si>
    <t>SZL</t>
  </si>
  <si>
    <t>SWAZILINK</t>
  </si>
  <si>
    <t>Air Moorea</t>
  </si>
  <si>
    <t>TAH</t>
  </si>
  <si>
    <t>AIR MOOREA</t>
  </si>
  <si>
    <t>Aerovaradero</t>
  </si>
  <si>
    <t>AVY</t>
  </si>
  <si>
    <t>AEROVARADERO</t>
  </si>
  <si>
    <t>Air Valencia</t>
  </si>
  <si>
    <t>AVZ</t>
  </si>
  <si>
    <t>AIR VALENCIA</t>
  </si>
  <si>
    <t>Airways International</t>
  </si>
  <si>
    <t>AWB</t>
  </si>
  <si>
    <t>AIRNAT</t>
  </si>
  <si>
    <t>Airwork</t>
  </si>
  <si>
    <t>AWK</t>
  </si>
  <si>
    <t>AIRWORK</t>
  </si>
  <si>
    <t>Australian Wetleasing</t>
  </si>
  <si>
    <t>AWL</t>
  </si>
  <si>
    <t>AUSSIEWORLD</t>
  </si>
  <si>
    <t>Air Niamey</t>
  </si>
  <si>
    <t>AWN</t>
  </si>
  <si>
    <t>AIR NIAMEY</t>
  </si>
  <si>
    <t>Niger</t>
  </si>
  <si>
    <t>Awood Air Ltd.</t>
  </si>
  <si>
    <t>AWO</t>
  </si>
  <si>
    <t>AWOOD AIR</t>
  </si>
  <si>
    <t>Arctic Wings And Rotors Ltd.</t>
  </si>
  <si>
    <t>AWR</t>
  </si>
  <si>
    <t>ARCTIC WINGS</t>
  </si>
  <si>
    <t>Auo Airclub AIST-M</t>
  </si>
  <si>
    <t>ISM</t>
  </si>
  <si>
    <t>STORK</t>
  </si>
  <si>
    <t>Arab Wings</t>
  </si>
  <si>
    <t>AWS</t>
  </si>
  <si>
    <t>ARAB WINGS</t>
  </si>
  <si>
    <t>Jordan</t>
  </si>
  <si>
    <t>Air West</t>
  </si>
  <si>
    <t>AWT</t>
  </si>
  <si>
    <t>AIR WEST</t>
  </si>
  <si>
    <t>Aeroline GmbH</t>
  </si>
  <si>
    <t>7E</t>
  </si>
  <si>
    <t>AWU</t>
  </si>
  <si>
    <t>SYLT-AIR</t>
  </si>
  <si>
    <t>Airwave Transport</t>
  </si>
  <si>
    <t>AWV</t>
  </si>
  <si>
    <t>AIRWAVE</t>
  </si>
  <si>
    <t>Air Wales</t>
  </si>
  <si>
    <t>6G</t>
  </si>
  <si>
    <t>AWW</t>
  </si>
  <si>
    <t>RED DRAGON</t>
  </si>
  <si>
    <t>Aeroway</t>
  </si>
  <si>
    <t>AWY</t>
  </si>
  <si>
    <t>AEROWEE</t>
  </si>
  <si>
    <t>FWI</t>
  </si>
  <si>
    <t>FRENCH WEST</t>
  </si>
  <si>
    <t>AirWest</t>
  </si>
  <si>
    <t>AWZ</t>
  </si>
  <si>
    <t>Air India Express</t>
  </si>
  <si>
    <t>IX</t>
  </si>
  <si>
    <t>AXB</t>
  </si>
  <si>
    <t>EXPRESS INDIA</t>
  </si>
  <si>
    <t>AXD</t>
  </si>
  <si>
    <t>AIR SUDEX</t>
  </si>
  <si>
    <t>Asian Express Airlines</t>
  </si>
  <si>
    <t>HJ</t>
  </si>
  <si>
    <t>AXF</t>
  </si>
  <si>
    <t>FREIGHTEXPRESS</t>
  </si>
  <si>
    <t>Aeromexhaga</t>
  </si>
  <si>
    <t>AXH</t>
  </si>
  <si>
    <t>AEROMEXHAGA</t>
  </si>
  <si>
    <t>Aeron International Airlines</t>
  </si>
  <si>
    <t>AXI</t>
  </si>
  <si>
    <t>AIR FREIGHTER</t>
  </si>
  <si>
    <t>African Express Airways</t>
  </si>
  <si>
    <t>AXK</t>
  </si>
  <si>
    <t>EXPRESS JET</t>
  </si>
  <si>
    <t>Air Exel</t>
  </si>
  <si>
    <t>AXL</t>
  </si>
  <si>
    <t>EXEL COMMUTER</t>
  </si>
  <si>
    <t>AirAsia</t>
  </si>
  <si>
    <t>Air Asia</t>
  </si>
  <si>
    <t>AK</t>
  </si>
  <si>
    <t>AXM</t>
  </si>
  <si>
    <t>ASIAN EXPRESS</t>
  </si>
  <si>
    <t>Alexandair</t>
  </si>
  <si>
    <t>AXN</t>
  </si>
  <si>
    <t>ALEXANDROS</t>
  </si>
  <si>
    <t>Aeromax</t>
  </si>
  <si>
    <t>AXP</t>
  </si>
  <si>
    <t>AEROMAX SPAIN</t>
  </si>
  <si>
    <t>Action Airlines (Action Air Charter)</t>
  </si>
  <si>
    <t>AXQ</t>
  </si>
  <si>
    <t>ACTION AIR</t>
  </si>
  <si>
    <t>Alberni Airways</t>
  </si>
  <si>
    <t>ALBERNI</t>
  </si>
  <si>
    <t>Aerolineas Bonanza</t>
  </si>
  <si>
    <t>BNZ</t>
  </si>
  <si>
    <t>AERO BONANZA</t>
  </si>
  <si>
    <t>Aerobona</t>
  </si>
  <si>
    <t>BOC</t>
  </si>
  <si>
    <t>AEROBONA</t>
  </si>
  <si>
    <t>Aboitiz Air</t>
  </si>
  <si>
    <t>BOI</t>
  </si>
  <si>
    <t>ABAIR</t>
  </si>
  <si>
    <t>Axel Rent</t>
  </si>
  <si>
    <t>AXR</t>
  </si>
  <si>
    <t>RENTAXEL</t>
  </si>
  <si>
    <t>Altus Airlines</t>
  </si>
  <si>
    <t>AXS</t>
  </si>
  <si>
    <t>ALTUS</t>
  </si>
  <si>
    <t>Aviaxess</t>
  </si>
  <si>
    <t>AXV</t>
  </si>
  <si>
    <t>AXAVIA</t>
  </si>
  <si>
    <t>Avioimpex A.D.p.o.</t>
  </si>
  <si>
    <t>AXX</t>
  </si>
  <si>
    <t>IMPEX</t>
  </si>
  <si>
    <t>Macedonia</t>
  </si>
  <si>
    <t>Axis Airways</t>
  </si>
  <si>
    <t>AXY</t>
  </si>
  <si>
    <t>AXIS</t>
  </si>
  <si>
    <t>Aladia Airlines</t>
  </si>
  <si>
    <t>AYD</t>
  </si>
  <si>
    <t>AIRLINES ALADIA</t>
  </si>
  <si>
    <t>Aykavia Aircompany</t>
  </si>
  <si>
    <t>AYK</t>
  </si>
  <si>
    <t>Airman</t>
  </si>
  <si>
    <t>AYM</t>
  </si>
  <si>
    <t>AIRMAN</t>
  </si>
  <si>
    <t>AYN</t>
  </si>
  <si>
    <t>ATLANTIC NICARAGUA</t>
  </si>
  <si>
    <t>Awsaj Aviation Services</t>
  </si>
  <si>
    <t>AYS</t>
  </si>
  <si>
    <t>Ayeet Aviation &amp; Tourism</t>
  </si>
  <si>
    <t>AYEET</t>
  </si>
  <si>
    <t>Atlant-Soyuz Airlines</t>
  </si>
  <si>
    <t>3G</t>
  </si>
  <si>
    <t>AYZ</t>
  </si>
  <si>
    <t>ATLANT-SOYUZ</t>
  </si>
  <si>
    <t>Alitalia</t>
  </si>
  <si>
    <t>AZA</t>
  </si>
  <si>
    <t>ALITALIA</t>
  </si>
  <si>
    <t>Azamat</t>
  </si>
  <si>
    <t>AZB</t>
  </si>
  <si>
    <t>TUMARA</t>
  </si>
  <si>
    <t>Arcus-Air Logistic</t>
  </si>
  <si>
    <t>ZE</t>
  </si>
  <si>
    <t>AZE</t>
  </si>
  <si>
    <t>ARCUS AIR</t>
  </si>
  <si>
    <t>Air Zermatt AG</t>
  </si>
  <si>
    <t>AZF</t>
  </si>
  <si>
    <t>AIR ZERMATT</t>
  </si>
  <si>
    <t>Azalhelikopter</t>
  </si>
  <si>
    <t>AZK</t>
  </si>
  <si>
    <t>AZALHELICOPTER</t>
  </si>
  <si>
    <t>Africa One</t>
  </si>
  <si>
    <t>AZL</t>
  </si>
  <si>
    <t>SKY AFRICA</t>
  </si>
  <si>
    <t>Aerocozumel</t>
  </si>
  <si>
    <t>AZM</t>
  </si>
  <si>
    <t>AEROCOZUMEL</t>
  </si>
  <si>
    <t>Amaszonas</t>
  </si>
  <si>
    <t>Z8</t>
  </si>
  <si>
    <t>AZN</t>
  </si>
  <si>
    <t>Arizona Pacific Airways</t>
  </si>
  <si>
    <t>AZP</t>
  </si>
  <si>
    <t>ARIZONA PACIFIC</t>
  </si>
  <si>
    <t>Aviacon Zitotrans Air Company</t>
  </si>
  <si>
    <t>AZS</t>
  </si>
  <si>
    <t>ZITOTRANS</t>
  </si>
  <si>
    <t>Azimut</t>
  </si>
  <si>
    <t>AZT</t>
  </si>
  <si>
    <t>AZIMUT</t>
  </si>
  <si>
    <t>Azov Avia Airlines</t>
  </si>
  <si>
    <t>AZV</t>
  </si>
  <si>
    <t>AZOV AVIA</t>
  </si>
  <si>
    <t>Air Zimbabwe</t>
  </si>
  <si>
    <t>UM</t>
  </si>
  <si>
    <t>AZW</t>
  </si>
  <si>
    <t>AIR ZIMBABWE</t>
  </si>
  <si>
    <t>Zimbabwe</t>
  </si>
  <si>
    <t>Aero Jomacha</t>
  </si>
  <si>
    <t>MHC</t>
  </si>
  <si>
    <t>AERO JOMACHA</t>
  </si>
  <si>
    <t>Air Memphis</t>
  </si>
  <si>
    <t>MHS</t>
  </si>
  <si>
    <t>AIR MEMPHIS</t>
  </si>
  <si>
    <t>MHU</t>
  </si>
  <si>
    <t>MEPHIS UGANDA</t>
  </si>
  <si>
    <t>Air Marrakech Service</t>
  </si>
  <si>
    <t>MKH</t>
  </si>
  <si>
    <t>AIR MARRAKECH</t>
  </si>
  <si>
    <t>Air Max Africa</t>
  </si>
  <si>
    <t>AZX</t>
  </si>
  <si>
    <t>AZIMA</t>
  </si>
  <si>
    <t>Arizona Airways</t>
  </si>
  <si>
    <t>AZY</t>
  </si>
  <si>
    <t>ARIZAIR</t>
  </si>
  <si>
    <t>Azza Transport</t>
  </si>
  <si>
    <t>AZZ</t>
  </si>
  <si>
    <t>AZZA TRANSPORT</t>
  </si>
  <si>
    <t>Air Continental Inc</t>
  </si>
  <si>
    <t>NAR</t>
  </si>
  <si>
    <t>NIGHT AIR</t>
  </si>
  <si>
    <t>Antanik-Air</t>
  </si>
  <si>
    <t>NAU</t>
  </si>
  <si>
    <t>ANTANIK</t>
  </si>
  <si>
    <t>Air Newark</t>
  </si>
  <si>
    <t>NER</t>
  </si>
  <si>
    <t>NEWAIR</t>
  </si>
  <si>
    <t>Aircraft Support and Services</t>
  </si>
  <si>
    <t>NFF</t>
  </si>
  <si>
    <t>Lebanon</t>
  </si>
  <si>
    <t>Aerobanana</t>
  </si>
  <si>
    <t>OBA</t>
  </si>
  <si>
    <t>AEROBANANA</t>
  </si>
  <si>
    <t>Amako Airlines</t>
  </si>
  <si>
    <t>OBK</t>
  </si>
  <si>
    <t>AMAKO AIR</t>
  </si>
  <si>
    <t>Aserca Airlines</t>
  </si>
  <si>
    <t>R7</t>
  </si>
  <si>
    <t>OCA</t>
  </si>
  <si>
    <t>AROSCA</t>
  </si>
  <si>
    <t>Afrique CArgo Service Senegal</t>
  </si>
  <si>
    <t>NFS</t>
  </si>
  <si>
    <t>Angoservice</t>
  </si>
  <si>
    <t>NGC</t>
  </si>
  <si>
    <t>ANGOSERVICE</t>
  </si>
  <si>
    <t>Angel Airlines</t>
  </si>
  <si>
    <t>NGE</t>
  </si>
  <si>
    <t>ANGEL AIR</t>
  </si>
  <si>
    <t>Angel Flight America</t>
  </si>
  <si>
    <t>NGF</t>
  </si>
  <si>
    <t>ANGEL FLIGHT</t>
  </si>
  <si>
    <t>Air Atonabee</t>
  </si>
  <si>
    <t>OUL</t>
  </si>
  <si>
    <t>CITY EXPRESS</t>
  </si>
  <si>
    <t>Aero Nova</t>
  </si>
  <si>
    <t>OVA</t>
  </si>
  <si>
    <t>AERONOVA</t>
  </si>
  <si>
    <t>Amira Air</t>
  </si>
  <si>
    <t>XPE</t>
  </si>
  <si>
    <t>EXPERT</t>
  </si>
  <si>
    <t>Aero Express Intercontinental</t>
  </si>
  <si>
    <t>XSS</t>
  </si>
  <si>
    <t>INTER EXPRESS</t>
  </si>
  <si>
    <t>Advance Aviation Services</t>
  </si>
  <si>
    <t>XTJ</t>
  </si>
  <si>
    <t>Air Libya Tibesti</t>
  </si>
  <si>
    <t>TLR</t>
  </si>
  <si>
    <t>AIR LIBYA</t>
  </si>
  <si>
    <t>Aerovic</t>
  </si>
  <si>
    <t>OVC</t>
  </si>
  <si>
    <t>Airventure</t>
  </si>
  <si>
    <t>RVE</t>
  </si>
  <si>
    <t>AIRVENTURE</t>
  </si>
  <si>
    <t>Aero Servicios</t>
  </si>
  <si>
    <t>RVI</t>
  </si>
  <si>
    <t>AERO SERVICIOS</t>
  </si>
  <si>
    <t>Airvallee</t>
  </si>
  <si>
    <t>RVL</t>
  </si>
  <si>
    <t>AIR VALLEE</t>
  </si>
  <si>
    <t>Aeromover</t>
  </si>
  <si>
    <t>OVE</t>
  </si>
  <si>
    <t>AEROMOVER</t>
  </si>
  <si>
    <t>Aerovias Ejecutivas</t>
  </si>
  <si>
    <t>OVI</t>
  </si>
  <si>
    <t>VIAS EJECUTIVAS</t>
  </si>
  <si>
    <t>Aero Servicio Pity</t>
  </si>
  <si>
    <t>PTD</t>
  </si>
  <si>
    <t>PITY</t>
  </si>
  <si>
    <t>Aero Copter</t>
  </si>
  <si>
    <t>PTE</t>
  </si>
  <si>
    <t>Rossiya-Russian Airlines</t>
  </si>
  <si>
    <t>Pulkovo Aviation Enterprise</t>
  </si>
  <si>
    <t>FV</t>
  </si>
  <si>
    <t>SDM</t>
  </si>
  <si>
    <t>PULKOVO</t>
  </si>
  <si>
    <t>Air Pal</t>
  </si>
  <si>
    <t>PLL</t>
  </si>
  <si>
    <t>AIRPAL</t>
  </si>
  <si>
    <t>Air Pullmantur</t>
  </si>
  <si>
    <t>PLM</t>
  </si>
  <si>
    <t>PULLMANTUR</t>
  </si>
  <si>
    <t>Aviaexpress</t>
  </si>
  <si>
    <t>RX</t>
  </si>
  <si>
    <t>AEH</t>
  </si>
  <si>
    <t>Avex</t>
  </si>
  <si>
    <t>Aviones Para Servirle</t>
  </si>
  <si>
    <t>PSG</t>
  </si>
  <si>
    <t>SERVIAVIONES</t>
  </si>
  <si>
    <t>Avio Sluzba</t>
  </si>
  <si>
    <t>SLU</t>
  </si>
  <si>
    <t>AVIO SLUZBA</t>
  </si>
  <si>
    <t>Air Scorpio</t>
  </si>
  <si>
    <t>SCU</t>
  </si>
  <si>
    <t>SCORPIO UNIVERS</t>
  </si>
  <si>
    <t>Air Spirit</t>
  </si>
  <si>
    <t>SIP</t>
  </si>
  <si>
    <t>AIR SPIRIT</t>
  </si>
  <si>
    <t>Alatau Airlines</t>
  </si>
  <si>
    <t>BMV</t>
  </si>
  <si>
    <t>OLIGA</t>
  </si>
  <si>
    <t>Aviateca</t>
  </si>
  <si>
    <t>GUG</t>
  </si>
  <si>
    <t>AVIATECA</t>
  </si>
  <si>
    <t>Guatemala</t>
  </si>
  <si>
    <t>Aroostook Aviation</t>
  </si>
  <si>
    <t>PXX</t>
  </si>
  <si>
    <t>PINE STATE</t>
  </si>
  <si>
    <t>Aeropycsa</t>
  </si>
  <si>
    <t>PYC</t>
  </si>
  <si>
    <t>AEROPYCSA</t>
  </si>
  <si>
    <t>Association of Private Pilots of Kazakhstan</t>
  </si>
  <si>
    <t>PVK</t>
  </si>
  <si>
    <t>BORIS</t>
  </si>
  <si>
    <t>The Amiri Flight</t>
  </si>
  <si>
    <t>BAH</t>
  </si>
  <si>
    <t>BAHRAIN</t>
  </si>
  <si>
    <t>Bahrain</t>
  </si>
  <si>
    <t>Aero Services</t>
  </si>
  <si>
    <t>BAS</t>
  </si>
  <si>
    <t>AEROSERV</t>
  </si>
  <si>
    <t>Barbados</t>
  </si>
  <si>
    <t>Ababeel Aviation</t>
  </si>
  <si>
    <t>BBE</t>
  </si>
  <si>
    <t>BABEL AIR</t>
  </si>
  <si>
    <t>Air Bashkortostan</t>
  </si>
  <si>
    <t>BBT</t>
  </si>
  <si>
    <t>AGYDAL</t>
  </si>
  <si>
    <t>Ambulance Air Africa</t>
  </si>
  <si>
    <t>MCY</t>
  </si>
  <si>
    <t>MERCY</t>
  </si>
  <si>
    <t>American Eagle Airlines</t>
  </si>
  <si>
    <t>MQ</t>
  </si>
  <si>
    <t>EGF</t>
  </si>
  <si>
    <t>EAGLE FLIGHT</t>
  </si>
  <si>
    <t>Aeropuelche</t>
  </si>
  <si>
    <t>PUE</t>
  </si>
  <si>
    <t>PUELCHE</t>
  </si>
  <si>
    <t>Aeroput</t>
  </si>
  <si>
    <t>PUT</t>
  </si>
  <si>
    <t>Azzurra Air</t>
  </si>
  <si>
    <t>AZI</t>
  </si>
  <si>
    <t>AZZURRA</t>
  </si>
  <si>
    <t>Airshop</t>
  </si>
  <si>
    <t>FF</t>
  </si>
  <si>
    <t>African Transport Trading and Investment Company</t>
  </si>
  <si>
    <t>ML</t>
  </si>
  <si>
    <t>AD Aviation</t>
  </si>
  <si>
    <t>VUE</t>
  </si>
  <si>
    <t>FLIGHTVUE</t>
  </si>
  <si>
    <t>Aero Costa Taxi Aereo</t>
  </si>
  <si>
    <t>XCT</t>
  </si>
  <si>
    <t>AEROCOSTAXI</t>
  </si>
  <si>
    <t>Aerovitro</t>
  </si>
  <si>
    <t>VRO</t>
  </si>
  <si>
    <t>AEROVITRO</t>
  </si>
  <si>
    <t>Aerotaxi Villa Rica</t>
  </si>
  <si>
    <t>VRI</t>
  </si>
  <si>
    <t>VILLARICA</t>
  </si>
  <si>
    <t>Aerovega</t>
  </si>
  <si>
    <t>VEG</t>
  </si>
  <si>
    <t>AEROVEGA</t>
  </si>
  <si>
    <t>Aerovilla</t>
  </si>
  <si>
    <t>VVG</t>
  </si>
  <si>
    <t>AEROVILLA</t>
  </si>
  <si>
    <t>Aerolineas Villaverde</t>
  </si>
  <si>
    <t>VLR</t>
  </si>
  <si>
    <t>VILLAVERDE</t>
  </si>
  <si>
    <t>Aero Air</t>
  </si>
  <si>
    <t>WIL</t>
  </si>
  <si>
    <t>WILLIAMETTE</t>
  </si>
  <si>
    <t>Aero Ejecutivos</t>
  </si>
  <si>
    <t>VEJ</t>
  </si>
  <si>
    <t>VENEJECUTIV</t>
  </si>
  <si>
    <t>Aero Industries Inc</t>
  </si>
  <si>
    <t>WAB</t>
  </si>
  <si>
    <t>WABASH</t>
  </si>
  <si>
    <t>Aero Servicios Vanguardia</t>
  </si>
  <si>
    <t>VNG</t>
  </si>
  <si>
    <t>VANGUARDIA</t>
  </si>
  <si>
    <t>Aero Taxi Los Valles</t>
  </si>
  <si>
    <t>VAD</t>
  </si>
  <si>
    <t>VALLES</t>
  </si>
  <si>
    <t>Aero Vilamoura</t>
  </si>
  <si>
    <t>VMR</t>
  </si>
  <si>
    <t>AERO VILAMOURA</t>
  </si>
  <si>
    <t>Aero Virel</t>
  </si>
  <si>
    <t>VLS</t>
  </si>
  <si>
    <t>VIREL</t>
  </si>
  <si>
    <t>Aeronautical Radio Inc</t>
  </si>
  <si>
    <t>XAA</t>
  </si>
  <si>
    <t>Aerovuelox</t>
  </si>
  <si>
    <t>VUO</t>
  </si>
  <si>
    <t>AEROVUELOX</t>
  </si>
  <si>
    <t>Aeronaves TSM</t>
  </si>
  <si>
    <t>VTM</t>
  </si>
  <si>
    <t>AERONAVES TSM</t>
  </si>
  <si>
    <t>Air Ivoire</t>
  </si>
  <si>
    <t>VU</t>
  </si>
  <si>
    <t>VUN</t>
  </si>
  <si>
    <t>AIRIVOIRE</t>
  </si>
  <si>
    <t>Air Botswana</t>
  </si>
  <si>
    <t>BP</t>
  </si>
  <si>
    <t>BOT</t>
  </si>
  <si>
    <t>BOTSWANA</t>
  </si>
  <si>
    <t>Botswana</t>
  </si>
  <si>
    <t>Air-Rep</t>
  </si>
  <si>
    <t>XPR</t>
  </si>
  <si>
    <t>Air Excel</t>
  </si>
  <si>
    <t>XLL</t>
  </si>
  <si>
    <t>TINGA-TINGA</t>
  </si>
  <si>
    <t>Air Evans</t>
  </si>
  <si>
    <t>VAE</t>
  </si>
  <si>
    <t>AIR-EVANS</t>
  </si>
  <si>
    <t>Air Sorel</t>
  </si>
  <si>
    <t>WHY</t>
  </si>
  <si>
    <t>AIR SOREL</t>
  </si>
  <si>
    <t>Air Net Private Charter</t>
  </si>
  <si>
    <t>WDR</t>
  </si>
  <si>
    <t>WIND RIDER</t>
  </si>
  <si>
    <t>Air Executive Charter</t>
  </si>
  <si>
    <t>XEC</t>
  </si>
  <si>
    <t>Air Foyle</t>
  </si>
  <si>
    <t>GS</t>
  </si>
  <si>
    <t>UPA</t>
  </si>
  <si>
    <t>FOYLE</t>
  </si>
  <si>
    <t>VTY</t>
  </si>
  <si>
    <t>VICTORY</t>
  </si>
  <si>
    <t>Air Tahiti</t>
  </si>
  <si>
    <t>VT</t>
  </si>
  <si>
    <t>VTA</t>
  </si>
  <si>
    <t>AIR TAHITI</t>
  </si>
  <si>
    <t>French Polynesia</t>
  </si>
  <si>
    <t>Air Urga</t>
  </si>
  <si>
    <t>3N</t>
  </si>
  <si>
    <t>URG</t>
  </si>
  <si>
    <t>URGA</t>
  </si>
  <si>
    <t>Air Vardar</t>
  </si>
  <si>
    <t>VDR</t>
  </si>
  <si>
    <t>VARDAR</t>
  </si>
  <si>
    <t>Air VIA</t>
  </si>
  <si>
    <t>VL</t>
  </si>
  <si>
    <t>VIM</t>
  </si>
  <si>
    <t>Air Walser</t>
  </si>
  <si>
    <t>WLR</t>
  </si>
  <si>
    <t>AIRWALSER</t>
  </si>
  <si>
    <t>Aircompany Rosavia</t>
  </si>
  <si>
    <t>URA</t>
  </si>
  <si>
    <t>ROSAVIA</t>
  </si>
  <si>
    <t>Aircraft Performance Group</t>
  </si>
  <si>
    <t>XLB</t>
  </si>
  <si>
    <t>Airwaves Airlink</t>
  </si>
  <si>
    <t>WLA</t>
  </si>
  <si>
    <t>AIRLIMITED</t>
  </si>
  <si>
    <t>Airways Corporation of New Zealand</t>
  </si>
  <si>
    <t>XFX</t>
  </si>
  <si>
    <t>AIRCORP</t>
  </si>
  <si>
    <t>Airways</t>
  </si>
  <si>
    <t>WAY</t>
  </si>
  <si>
    <t>GARONNE</t>
  </si>
  <si>
    <t>Airwings oy</t>
  </si>
  <si>
    <t>WGS</t>
  </si>
  <si>
    <t>AIRWINGS</t>
  </si>
  <si>
    <t>Airkenya</t>
  </si>
  <si>
    <t>XAK</t>
  </si>
  <si>
    <t>SUNEXPRESS</t>
  </si>
  <si>
    <t>Air-Lift Associates</t>
  </si>
  <si>
    <t>WPK</t>
  </si>
  <si>
    <t>WOLFPACK</t>
  </si>
  <si>
    <t>Airtrans Ltd</t>
  </si>
  <si>
    <t>VAB</t>
  </si>
  <si>
    <t>ARP 410 Airlines</t>
  </si>
  <si>
    <t>URP</t>
  </si>
  <si>
    <t>AIR-ARP</t>
  </si>
  <si>
    <t>Auckland Regional Rescue Helicopter Trust</t>
  </si>
  <si>
    <t>WPR</t>
  </si>
  <si>
    <t>WESTPAC RESCUE</t>
  </si>
  <si>
    <t>Aurora Airlines</t>
  </si>
  <si>
    <t>URR</t>
  </si>
  <si>
    <t>AIR AURORA</t>
  </si>
  <si>
    <t>Austro Aereo</t>
  </si>
  <si>
    <t>UST</t>
  </si>
  <si>
    <t>AUSTRO AEREO</t>
  </si>
  <si>
    <t>Aviation Partners</t>
  </si>
  <si>
    <t>WLT</t>
  </si>
  <si>
    <t>WINGLET</t>
  </si>
  <si>
    <t>Avialift Vladivostok</t>
  </si>
  <si>
    <t>VLV</t>
  </si>
  <si>
    <t>VLADLIFT</t>
  </si>
  <si>
    <t>Aviacion Comercial de America</t>
  </si>
  <si>
    <t>VME</t>
  </si>
  <si>
    <t>AVIAMERICA</t>
  </si>
  <si>
    <t>Aviast Air</t>
  </si>
  <si>
    <t>VVA</t>
  </si>
  <si>
    <t>IALSI</t>
  </si>
  <si>
    <t>Aviation North</t>
  </si>
  <si>
    <t>WLV</t>
  </si>
  <si>
    <t>WOLVERINE</t>
  </si>
  <si>
    <t>Africa West</t>
  </si>
  <si>
    <t>FK</t>
  </si>
  <si>
    <t>WTA</t>
  </si>
  <si>
    <t>WEST TOGO</t>
  </si>
  <si>
    <t>Avient Air Zambia</t>
  </si>
  <si>
    <t>VNT</t>
  </si>
  <si>
    <t>AVIENT</t>
  </si>
  <si>
    <t>Aviazur</t>
  </si>
  <si>
    <t>VZR</t>
  </si>
  <si>
    <t>IAZUR</t>
  </si>
  <si>
    <t>Aviaprad</t>
  </si>
  <si>
    <t>VID</t>
  </si>
  <si>
    <t>AVIAPRAD</t>
  </si>
  <si>
    <t>Avirex</t>
  </si>
  <si>
    <t>G2</t>
  </si>
  <si>
    <t>VXG</t>
  </si>
  <si>
    <t>AVIREX-GABON</t>
  </si>
  <si>
    <t>Aviaexpress Aircompany</t>
  </si>
  <si>
    <t>VXX</t>
  </si>
  <si>
    <t>EXPRESSAVIA</t>
  </si>
  <si>
    <t>AMR Services Corporation</t>
  </si>
  <si>
    <t>XAM</t>
  </si>
  <si>
    <t>ALLIANCE</t>
  </si>
  <si>
    <t>Airline Operations Services</t>
  </si>
  <si>
    <t>XAO</t>
  </si>
  <si>
    <t>Airlines 400</t>
  </si>
  <si>
    <t>VAZ</t>
  </si>
  <si>
    <t>REMONT AIR</t>
  </si>
  <si>
    <t>ATRAN Cargo Airlines</t>
  </si>
  <si>
    <t>V8</t>
  </si>
  <si>
    <t>VAS</t>
  </si>
  <si>
    <t>ATRAN</t>
  </si>
  <si>
    <t>Russian Federation</t>
  </si>
  <si>
    <t>Ameravia</t>
  </si>
  <si>
    <t>VAM</t>
  </si>
  <si>
    <t>AMERAVIA</t>
  </si>
  <si>
    <t>Angkor Air</t>
  </si>
  <si>
    <t>VAV</t>
  </si>
  <si>
    <t>AIR ANGKOR</t>
  </si>
  <si>
    <t>AVB-2004 Ltd</t>
  </si>
  <si>
    <t>VBC</t>
  </si>
  <si>
    <t>AIR VICTOR</t>
  </si>
  <si>
    <t>ASECNA</t>
  </si>
  <si>
    <t>XKX</t>
  </si>
  <si>
    <t>AT and T Aviation Division</t>
  </si>
  <si>
    <t>XAT</t>
  </si>
  <si>
    <t>Avalair</t>
  </si>
  <si>
    <t>VAI</t>
  </si>
  <si>
    <t>AIR AVALAIR</t>
  </si>
  <si>
    <t>Averitt Air Charter</t>
  </si>
  <si>
    <t>VRT</t>
  </si>
  <si>
    <t>AVERITT</t>
  </si>
  <si>
    <t>Avensa</t>
  </si>
  <si>
    <t>VE</t>
  </si>
  <si>
    <t>AVE</t>
  </si>
  <si>
    <t>Avolar Aerolineas</t>
  </si>
  <si>
    <t>V5</t>
  </si>
  <si>
    <t>VLI</t>
  </si>
  <si>
    <t>AEROVOLAR</t>
  </si>
  <si>
    <t>Avstar Aviation</t>
  </si>
  <si>
    <t>VSA</t>
  </si>
  <si>
    <t>STARBIRD</t>
  </si>
  <si>
    <t>AVESCA</t>
  </si>
  <si>
    <t>VSC</t>
  </si>
  <si>
    <t>Aviaprom Enterprises</t>
  </si>
  <si>
    <t>XAV</t>
  </si>
  <si>
    <t>AVIAPROM</t>
  </si>
  <si>
    <t>Avia Trans Air Transport</t>
  </si>
  <si>
    <t>VTT</t>
  </si>
  <si>
    <t>VIATRANSPORT</t>
  </si>
  <si>
    <t>Aviostart AS</t>
  </si>
  <si>
    <t>VSR</t>
  </si>
  <si>
    <t>AVIOSTART</t>
  </si>
  <si>
    <t>Aviacao Transportes Aereos e Cargas</t>
  </si>
  <si>
    <t>VTG</t>
  </si>
  <si>
    <t>ATACARGO</t>
  </si>
  <si>
    <t>Assistance Aeroportuaire de L'Aeroport de Paris</t>
  </si>
  <si>
    <t>XJA</t>
  </si>
  <si>
    <t>American Flight Service Systems</t>
  </si>
  <si>
    <t>XFS</t>
  </si>
  <si>
    <t>AASANA</t>
  </si>
  <si>
    <t>XXV</t>
  </si>
  <si>
    <t>Australian air Express</t>
  </si>
  <si>
    <t>XME</t>
  </si>
  <si>
    <t>AUS-CARGO</t>
  </si>
  <si>
    <t>AMS Group</t>
  </si>
  <si>
    <t>XMG</t>
  </si>
  <si>
    <t>Air Caraibes Atlantique</t>
  </si>
  <si>
    <t>CAJ</t>
  </si>
  <si>
    <t>CAR LINE</t>
  </si>
  <si>
    <t>Air China Cargo</t>
  </si>
  <si>
    <t>CAO</t>
  </si>
  <si>
    <t>AIRCHINA FREIGHT</t>
  </si>
  <si>
    <t>Aerovias Caribe</t>
  </si>
  <si>
    <t>CBE</t>
  </si>
  <si>
    <t>AEROCARIBE</t>
  </si>
  <si>
    <t>Aerotaxi del Cabo</t>
  </si>
  <si>
    <t>CBO</t>
  </si>
  <si>
    <t>TAXI CABO</t>
  </si>
  <si>
    <t>Air Columbus</t>
  </si>
  <si>
    <t>CBS</t>
  </si>
  <si>
    <t>AIR COLUMBUS</t>
  </si>
  <si>
    <t>Aero Cabo</t>
  </si>
  <si>
    <t>CBV</t>
  </si>
  <si>
    <t>CABOAEREO</t>
  </si>
  <si>
    <t>Air China</t>
  </si>
  <si>
    <t>CCA</t>
  </si>
  <si>
    <t>AIR CHINA</t>
  </si>
  <si>
    <t>Aerocardal</t>
  </si>
  <si>
    <t>CDA</t>
  </si>
  <si>
    <t>CARDAL</t>
  </si>
  <si>
    <t>Aero Condor Peru</t>
  </si>
  <si>
    <t>Q6</t>
  </si>
  <si>
    <t>CDP</t>
  </si>
  <si>
    <t>CONDOR-PERU</t>
  </si>
  <si>
    <t>Aerotrans</t>
  </si>
  <si>
    <t>CDU</t>
  </si>
  <si>
    <t>Airline Skol</t>
  </si>
  <si>
    <t>CDV</t>
  </si>
  <si>
    <t>SKOL</t>
  </si>
  <si>
    <t>Aerofan</t>
  </si>
  <si>
    <t>CFF</t>
  </si>
  <si>
    <t>AEROFAN</t>
  </si>
  <si>
    <t>ACEF</t>
  </si>
  <si>
    <t>CFM</t>
  </si>
  <si>
    <t>CFR</t>
  </si>
  <si>
    <t>Aero Calafia</t>
  </si>
  <si>
    <t>CFV</t>
  </si>
  <si>
    <t>CALAFIA</t>
  </si>
  <si>
    <t>Air Cargo Belize</t>
  </si>
  <si>
    <t>CGB</t>
  </si>
  <si>
    <t>CARGO BELIZE</t>
  </si>
  <si>
    <t>Belize</t>
  </si>
  <si>
    <t>Aero Clube Do Algarve</t>
  </si>
  <si>
    <t>CGV</t>
  </si>
  <si>
    <t>CLUBE ALGARVE</t>
  </si>
  <si>
    <t>Air Great Wall</t>
  </si>
  <si>
    <t>CGW</t>
  </si>
  <si>
    <t>CHANGCHENG</t>
  </si>
  <si>
    <t>Aircompany Chaika</t>
  </si>
  <si>
    <t>CHJ</t>
  </si>
  <si>
    <t>AIR CHAIKA</t>
  </si>
  <si>
    <t>Air Charter Services</t>
  </si>
  <si>
    <t>CHR</t>
  </si>
  <si>
    <t>ZAIRE CHARTER</t>
  </si>
  <si>
    <t>Air Charter Professionals</t>
  </si>
  <si>
    <t>CHV</t>
  </si>
  <si>
    <t>CHARTAIR</t>
  </si>
  <si>
    <t>Asia Continental Airlines</t>
  </si>
  <si>
    <t>CID</t>
  </si>
  <si>
    <t>ACID</t>
  </si>
  <si>
    <t>Arctic Circle Air Service</t>
  </si>
  <si>
    <t>5F</t>
  </si>
  <si>
    <t>CIR</t>
  </si>
  <si>
    <t>AIR ARCTIC</t>
  </si>
  <si>
    <t>Aviation Charter Services</t>
  </si>
  <si>
    <t>CKL</t>
  </si>
  <si>
    <t>CIRCLE CITY</t>
  </si>
  <si>
    <t>Aerovias Castillo</t>
  </si>
  <si>
    <t>CLL</t>
  </si>
  <si>
    <t>AEROCASTILLO</t>
  </si>
  <si>
    <t>Aero Club De Portugal</t>
  </si>
  <si>
    <t>CLP</t>
  </si>
  <si>
    <t>CLUB PORTUGAL</t>
  </si>
  <si>
    <t>Air Care Alliance</t>
  </si>
  <si>
    <t>CMF</t>
  </si>
  <si>
    <t>COMPASSION</t>
  </si>
  <si>
    <t>Aero Continente Dominicana</t>
  </si>
  <si>
    <t>CND</t>
  </si>
  <si>
    <t>CONDOMINICANA</t>
  </si>
  <si>
    <t>Air Toronto</t>
  </si>
  <si>
    <t>CNE</t>
  </si>
  <si>
    <t>CONNECTOR</t>
  </si>
  <si>
    <t>Aquila Air</t>
  </si>
  <si>
    <t>CNH</t>
  </si>
  <si>
    <t>CHENANGO</t>
  </si>
  <si>
    <t>Air Consul</t>
  </si>
  <si>
    <t>CNU</t>
  </si>
  <si>
    <t>AIR CONSUL</t>
  </si>
  <si>
    <t>Allcanada Express</t>
  </si>
  <si>
    <t>CNX</t>
  </si>
  <si>
    <t>CANEX</t>
  </si>
  <si>
    <t>ATS Private Company</t>
  </si>
  <si>
    <t>CPF</t>
  </si>
  <si>
    <t>TECHSERVICE</t>
  </si>
  <si>
    <t>Air Corridor</t>
  </si>
  <si>
    <t>QC</t>
  </si>
  <si>
    <t>CRD</t>
  </si>
  <si>
    <t>AIR CORRIDOR</t>
  </si>
  <si>
    <t>Mozambique</t>
  </si>
  <si>
    <t>Air Central</t>
  </si>
  <si>
    <t>CRF</t>
  </si>
  <si>
    <t>AIR CENTRAL</t>
  </si>
  <si>
    <t>Air Cruzal</t>
  </si>
  <si>
    <t>CRJ</t>
  </si>
  <si>
    <t>AIR CRUZAL</t>
  </si>
  <si>
    <t>Aerotransportes Corporativos</t>
  </si>
  <si>
    <t>CRP</t>
  </si>
  <si>
    <t>AEROTRANSCORP</t>
  </si>
  <si>
    <t>Air Creebec</t>
  </si>
  <si>
    <t>CRQ</t>
  </si>
  <si>
    <t>CREE</t>
  </si>
  <si>
    <t>Aero Charter and Transport</t>
  </si>
  <si>
    <t>CTA</t>
  </si>
  <si>
    <t>CHAR-TRAN</t>
  </si>
  <si>
    <t>Air Tenglong</t>
  </si>
  <si>
    <t>CTE</t>
  </si>
  <si>
    <t>TENGLONG</t>
  </si>
  <si>
    <t>Aerlineas Centauro</t>
  </si>
  <si>
    <t>CTR</t>
  </si>
  <si>
    <t>CENTAURO</t>
  </si>
  <si>
    <t>Aerocuahonte</t>
  </si>
  <si>
    <t>CUO</t>
  </si>
  <si>
    <t>CUAHONTE</t>
  </si>
  <si>
    <t>Air Chathams</t>
  </si>
  <si>
    <t>CV</t>
  </si>
  <si>
    <t>CVA</t>
  </si>
  <si>
    <t>CHATHAM</t>
  </si>
  <si>
    <t>Air Marshall Islands</t>
  </si>
  <si>
    <t>CW</t>
  </si>
  <si>
    <t>CWM</t>
  </si>
  <si>
    <t>AIR MARSHALLS</t>
  </si>
  <si>
    <t>Marshall Islands</t>
  </si>
  <si>
    <t>Australian Customs Service</t>
  </si>
  <si>
    <t>CWP</t>
  </si>
  <si>
    <t>COASTWATCH</t>
  </si>
  <si>
    <t>Air One Cityliner</t>
  </si>
  <si>
    <t>CYL</t>
  </si>
  <si>
    <t>CITYLINER</t>
  </si>
  <si>
    <t>Air Transport</t>
  </si>
  <si>
    <t>CYO</t>
  </si>
  <si>
    <t>COYOTE</t>
  </si>
  <si>
    <t>Access Air</t>
  </si>
  <si>
    <t>ZA</t>
  </si>
  <si>
    <t>CYD</t>
  </si>
  <si>
    <t>CYCLONE</t>
  </si>
  <si>
    <t>Aerocheyenne</t>
  </si>
  <si>
    <t>CYE</t>
  </si>
  <si>
    <t>AEROCHEYENNE</t>
  </si>
  <si>
    <t>Air Algerie</t>
  </si>
  <si>
    <t>AH</t>
  </si>
  <si>
    <t>DAH</t>
  </si>
  <si>
    <t>AIR ALGERIE</t>
  </si>
  <si>
    <t>Algeria</t>
  </si>
  <si>
    <t>Aerovias DAP</t>
  </si>
  <si>
    <t>DAP</t>
  </si>
  <si>
    <t>Air Alpha</t>
  </si>
  <si>
    <t>DBA</t>
  </si>
  <si>
    <t>DOUBLE-A</t>
  </si>
  <si>
    <t>Air Niagara Express</t>
  </si>
  <si>
    <t>DBD</t>
  </si>
  <si>
    <t>AIR NIAGARA</t>
  </si>
  <si>
    <t>Aviation Defense Service</t>
  </si>
  <si>
    <t>DEF</t>
  </si>
  <si>
    <t>TIRPA</t>
  </si>
  <si>
    <t>Air Service Groningen</t>
  </si>
  <si>
    <t>DEG</t>
  </si>
  <si>
    <t>DEGGER</t>
  </si>
  <si>
    <t>Adam Air</t>
  </si>
  <si>
    <t>DHI</t>
  </si>
  <si>
    <t>ADAM SKY</t>
  </si>
  <si>
    <t>Astar Air Cargo</t>
  </si>
  <si>
    <t>ER</t>
  </si>
  <si>
    <t>DAHL</t>
  </si>
  <si>
    <t>Archer Aviation</t>
  </si>
  <si>
    <t>DHM</t>
  </si>
  <si>
    <t>ARCHER</t>
  </si>
  <si>
    <t>Aeromedica</t>
  </si>
  <si>
    <t>DIC</t>
  </si>
  <si>
    <t>AEROMEDICA</t>
  </si>
  <si>
    <t>Aerodin</t>
  </si>
  <si>
    <t>DIN</t>
  </si>
  <si>
    <t>AERODIN</t>
  </si>
  <si>
    <t>Antinea Airlines</t>
  </si>
  <si>
    <t>HO</t>
  </si>
  <si>
    <t>DJA</t>
  </si>
  <si>
    <t>ANTINEA</t>
  </si>
  <si>
    <t>Air Djibouti</t>
  </si>
  <si>
    <t>DJU</t>
  </si>
  <si>
    <t>AIR DJIB</t>
  </si>
  <si>
    <t>Air Dolomiti</t>
  </si>
  <si>
    <t>EN</t>
  </si>
  <si>
    <t>DLA</t>
  </si>
  <si>
    <t>DOLOMOTI</t>
  </si>
  <si>
    <t>Aero Modelo</t>
  </si>
  <si>
    <t>DLS</t>
  </si>
  <si>
    <t>AEROMODELO</t>
  </si>
  <si>
    <t>Aerolineas Del Sur</t>
  </si>
  <si>
    <t>DLU</t>
  </si>
  <si>
    <t>DEL SUR</t>
  </si>
  <si>
    <t>Aerodinamica de Monterrey</t>
  </si>
  <si>
    <t>DMC</t>
  </si>
  <si>
    <t>DINAMICAMONT</t>
  </si>
  <si>
    <t>Aeroservicios Dinamicos</t>
  </si>
  <si>
    <t>DMI</t>
  </si>
  <si>
    <t>AERODINAMICO</t>
  </si>
  <si>
    <t>Aerotaxis Dosmil</t>
  </si>
  <si>
    <t>DML</t>
  </si>
  <si>
    <t>Aerodespachos De El Salvador</t>
  </si>
  <si>
    <t>DNA</t>
  </si>
  <si>
    <t>AERODESPACHOS</t>
  </si>
  <si>
    <t>Aeroynamics Malaga</t>
  </si>
  <si>
    <t>DNC</t>
  </si>
  <si>
    <t>FLYINGOLIVE</t>
  </si>
  <si>
    <t>Aerodynamics Incorporated</t>
  </si>
  <si>
    <t>DNJ</t>
  </si>
  <si>
    <t>DYNAJET</t>
  </si>
  <si>
    <t>Aeroflot-Don</t>
  </si>
  <si>
    <t>D9</t>
  </si>
  <si>
    <t>DNV</t>
  </si>
  <si>
    <t>DONAVIA</t>
  </si>
  <si>
    <t>Air Madrid</t>
  </si>
  <si>
    <t>NM</t>
  </si>
  <si>
    <t>DRD</t>
  </si>
  <si>
    <t>ALADA AIR</t>
  </si>
  <si>
    <t>Airways Flight Training</t>
  </si>
  <si>
    <t>DRM</t>
  </si>
  <si>
    <t>DARTMOOR</t>
  </si>
  <si>
    <t>Aeronaves Del Noreste</t>
  </si>
  <si>
    <t>DRO</t>
  </si>
  <si>
    <t>AERONORESTE</t>
  </si>
  <si>
    <t>Addis Air Cargo Services</t>
  </si>
  <si>
    <t>DSC</t>
  </si>
  <si>
    <t>ADDIS CARGO</t>
  </si>
  <si>
    <t>Ethiopia</t>
  </si>
  <si>
    <t>Aero Algarve</t>
  </si>
  <si>
    <t>DSK</t>
  </si>
  <si>
    <t>SKYBANNER</t>
  </si>
  <si>
    <t>Aex Air</t>
  </si>
  <si>
    <t>DST</t>
  </si>
  <si>
    <t>DESERT</t>
  </si>
  <si>
    <t>Aero Davinci International</t>
  </si>
  <si>
    <t>DVI</t>
  </si>
  <si>
    <t>AERO DAVINCI</t>
  </si>
  <si>
    <t>DYN</t>
  </si>
  <si>
    <t>AERO DYNAMIC</t>
  </si>
  <si>
    <t>Aeroservicios Ecuatorianos</t>
  </si>
  <si>
    <t>EAE</t>
  </si>
  <si>
    <t>AECA</t>
  </si>
  <si>
    <t>Aero-Pyrenees</t>
  </si>
  <si>
    <t>EAP</t>
  </si>
  <si>
    <t>AERO-PYRENEES</t>
  </si>
  <si>
    <t>EAT</t>
  </si>
  <si>
    <t>TRANS EUROPE</t>
  </si>
  <si>
    <t>Aero Airlines</t>
  </si>
  <si>
    <t>EE</t>
  </si>
  <si>
    <t>EAY</t>
  </si>
  <si>
    <t>REVAL</t>
  </si>
  <si>
    <t>Aero Ejecutivo De Baja California</t>
  </si>
  <si>
    <t>EBC</t>
  </si>
  <si>
    <t>CALIXJET</t>
  </si>
  <si>
    <t>Air City</t>
  </si>
  <si>
    <t>4F</t>
  </si>
  <si>
    <t>ECE</t>
  </si>
  <si>
    <t>AIRCITY</t>
  </si>
  <si>
    <t>Aero Ejecutivos RCG</t>
  </si>
  <si>
    <t>ECG</t>
  </si>
  <si>
    <t>EJECTUIVOS RCG</t>
  </si>
  <si>
    <t>Aeronautica Castellana</t>
  </si>
  <si>
    <t>ECL</t>
  </si>
  <si>
    <t>AERO CASTELLANA</t>
  </si>
  <si>
    <t>Aerolineas Comerciales</t>
  </si>
  <si>
    <t>ECM</t>
  </si>
  <si>
    <t>AERO COMERCIALES</t>
  </si>
  <si>
    <t>Aerolineas Nacionales Del Ecuador</t>
  </si>
  <si>
    <t>EDA</t>
  </si>
  <si>
    <t>ANDES</t>
  </si>
  <si>
    <t>Air Este</t>
  </si>
  <si>
    <t>EET</t>
  </si>
  <si>
    <t>AESTE</t>
  </si>
  <si>
    <t>Air Mana</t>
  </si>
  <si>
    <t>EFC</t>
  </si>
  <si>
    <t>FLIGHT TAXI</t>
  </si>
  <si>
    <t>SHAMROCK</t>
  </si>
  <si>
    <t>Aeroservicios Ejecutivos Corporativos</t>
  </si>
  <si>
    <t>EJP</t>
  </si>
  <si>
    <t>EJECCORPORATIVOS</t>
  </si>
  <si>
    <t>Alpi Eagles</t>
  </si>
  <si>
    <t>E8</t>
  </si>
  <si>
    <t>ELG</t>
  </si>
  <si>
    <t>ALPI EAGLES</t>
  </si>
  <si>
    <t>Arrendoora y Transportadora Aerea</t>
  </si>
  <si>
    <t>END</t>
  </si>
  <si>
    <t>ARRENDADORA</t>
  </si>
  <si>
    <t>Eliossola</t>
  </si>
  <si>
    <t>EOS</t>
  </si>
  <si>
    <t>ELIOSSOLA</t>
  </si>
  <si>
    <t>Shenzhen Donghai Airlines</t>
  </si>
  <si>
    <t>EPA</t>
  </si>
  <si>
    <t>DONGHAI AIR</t>
  </si>
  <si>
    <t>Aeronaves Del Noroeste</t>
  </si>
  <si>
    <t>ENW</t>
  </si>
  <si>
    <t>AERONOR</t>
  </si>
  <si>
    <t>Airailes</t>
  </si>
  <si>
    <t>EOL</t>
  </si>
  <si>
    <t>EOLE</t>
  </si>
  <si>
    <t>Aero Ermes</t>
  </si>
  <si>
    <t>EOM</t>
  </si>
  <si>
    <t>AERO ERMES</t>
  </si>
  <si>
    <t>Aero Transportes Empresariales</t>
  </si>
  <si>
    <t>EPL</t>
  </si>
  <si>
    <t>EMPRESARIALES</t>
  </si>
  <si>
    <t>Epps Air Service</t>
  </si>
  <si>
    <t>EPS</t>
  </si>
  <si>
    <t>EPPS AIR</t>
  </si>
  <si>
    <t>Aero Empresarial</t>
  </si>
  <si>
    <t>EPE</t>
  </si>
  <si>
    <t>AEROEMPRESARIAL</t>
  </si>
  <si>
    <t>Air S</t>
  </si>
  <si>
    <t>KY</t>
  </si>
  <si>
    <t>EQL</t>
  </si>
  <si>
    <t>EQUATORIAL</t>
  </si>
  <si>
    <t>Avianergo</t>
  </si>
  <si>
    <t>ERG</t>
  </si>
  <si>
    <t>AVIANERGO</t>
  </si>
  <si>
    <t>Aero Servicios Regiomontanos</t>
  </si>
  <si>
    <t>ERI</t>
  </si>
  <si>
    <t>ASERGIO</t>
  </si>
  <si>
    <t>Aerosec</t>
  </si>
  <si>
    <t>ERK</t>
  </si>
  <si>
    <t>AEROSEC</t>
  </si>
  <si>
    <t>Aeromaan</t>
  </si>
  <si>
    <t>ERM</t>
  </si>
  <si>
    <t>EOMAAN</t>
  </si>
  <si>
    <t>Aerosaba</t>
  </si>
  <si>
    <t>AEROSABA</t>
  </si>
  <si>
    <t>Avitat</t>
  </si>
  <si>
    <t>ESO</t>
  </si>
  <si>
    <t>Aerolineas Ejecutivas Del Sureste</t>
  </si>
  <si>
    <t>ESU</t>
  </si>
  <si>
    <t>ALESUR</t>
  </si>
  <si>
    <t>Aeronautica Le Esperanza</t>
  </si>
  <si>
    <t>ESZ</t>
  </si>
  <si>
    <t>ESPERANZA</t>
  </si>
  <si>
    <t>ATTICO</t>
  </si>
  <si>
    <t>ETC</t>
  </si>
  <si>
    <t>TRANATTICO</t>
  </si>
  <si>
    <t>Aero Siete</t>
  </si>
  <si>
    <t>ETE</t>
  </si>
  <si>
    <t>AEROSIETE</t>
  </si>
  <si>
    <t>Air Atlanta Europe</t>
  </si>
  <si>
    <t>EUK</t>
  </si>
  <si>
    <t>SNOWBIRD</t>
  </si>
  <si>
    <t>Air Evex</t>
  </si>
  <si>
    <t>EVE</t>
  </si>
  <si>
    <t>SUNBEAM</t>
  </si>
  <si>
    <t>Aeronautical Academy of Europe</t>
  </si>
  <si>
    <t>EVR</t>
  </si>
  <si>
    <t>DIANA</t>
  </si>
  <si>
    <t>Air Exchange</t>
  </si>
  <si>
    <t>EXG</t>
  </si>
  <si>
    <t>EXCHANGE</t>
  </si>
  <si>
    <t>Atlantic Helicopters</t>
  </si>
  <si>
    <t>FAC</t>
  </si>
  <si>
    <t>FAROECOPTER</t>
  </si>
  <si>
    <t>Argentine Air Force</t>
  </si>
  <si>
    <t>FAG</t>
  </si>
  <si>
    <t>FUAER</t>
  </si>
  <si>
    <t>Air Fiji</t>
  </si>
  <si>
    <t>PC</t>
  </si>
  <si>
    <t>FAJ</t>
  </si>
  <si>
    <t>FIJIAIR</t>
  </si>
  <si>
    <t>Fiji</t>
  </si>
  <si>
    <t>AF-Air International</t>
  </si>
  <si>
    <t>FAN</t>
  </si>
  <si>
    <t>FANBIRD</t>
  </si>
  <si>
    <t>Aviation Data Systems</t>
  </si>
  <si>
    <t>FBW</t>
  </si>
  <si>
    <t>Air Carriers</t>
  </si>
  <si>
    <t>FCI</t>
  </si>
  <si>
    <t>FAST CHECK</t>
  </si>
  <si>
    <t>Aerofrisco</t>
  </si>
  <si>
    <t>AEROFRISCO</t>
  </si>
  <si>
    <t>Alfa 4</t>
  </si>
  <si>
    <t>FCU</t>
  </si>
  <si>
    <t>African Airlines</t>
  </si>
  <si>
    <t>FDA</t>
  </si>
  <si>
    <t>AIR SANKORE</t>
  </si>
  <si>
    <t>Mali</t>
  </si>
  <si>
    <t>African Medical and Research Foundation</t>
  </si>
  <si>
    <t>FDS</t>
  </si>
  <si>
    <t>FLYDOC</t>
  </si>
  <si>
    <t>Aero Freight</t>
  </si>
  <si>
    <t>FGT</t>
  </si>
  <si>
    <t>FREIAERO</t>
  </si>
  <si>
    <t>Aerosafin</t>
  </si>
  <si>
    <t>FIC</t>
  </si>
  <si>
    <t>AEROSAFIN</t>
  </si>
  <si>
    <t>Air Finland</t>
  </si>
  <si>
    <t>OF</t>
  </si>
  <si>
    <t>FIF</t>
  </si>
  <si>
    <t>AIR FINLAND</t>
  </si>
  <si>
    <t>Aerodata Flight Inspection</t>
  </si>
  <si>
    <t>FII</t>
  </si>
  <si>
    <t>FLIGHT CHECKER</t>
  </si>
  <si>
    <t>Airfix Aviation</t>
  </si>
  <si>
    <t>FIX</t>
  </si>
  <si>
    <t>AIRFIX</t>
  </si>
  <si>
    <t>Air Pacific</t>
  </si>
  <si>
    <t>FJ</t>
  </si>
  <si>
    <t>FJI</t>
  </si>
  <si>
    <t>PACIFIC</t>
  </si>
  <si>
    <t>FLD</t>
  </si>
  <si>
    <t>Atlantic Airways</t>
  </si>
  <si>
    <t>RC</t>
  </si>
  <si>
    <t>FLI</t>
  </si>
  <si>
    <t>FAROELINE</t>
  </si>
  <si>
    <t>Faroe Islands</t>
  </si>
  <si>
    <t>Air Florida</t>
  </si>
  <si>
    <t>QH</t>
  </si>
  <si>
    <t>FLZ</t>
  </si>
  <si>
    <t>AIR FLORIDA</t>
  </si>
  <si>
    <t>Air Fret De Mauritanie</t>
  </si>
  <si>
    <t>FMT</t>
  </si>
  <si>
    <t>Mauritania</t>
  </si>
  <si>
    <t>Avio Nord</t>
  </si>
  <si>
    <t>FNM</t>
  </si>
  <si>
    <t>Aeroflota Del Noroeste</t>
  </si>
  <si>
    <t>FNO</t>
  </si>
  <si>
    <t>RIAZOR</t>
  </si>
  <si>
    <t>Aero Fenix</t>
  </si>
  <si>
    <t>FNX</t>
  </si>
  <si>
    <t>AERO FENIX</t>
  </si>
  <si>
    <t>Ford Motor Company</t>
  </si>
  <si>
    <t>FRD</t>
  </si>
  <si>
    <t>FORD</t>
  </si>
  <si>
    <t>African Company Airlines</t>
  </si>
  <si>
    <t>FPY</t>
  </si>
  <si>
    <t>AFRICOMPANY</t>
  </si>
  <si>
    <t>Afrijet Airlines</t>
  </si>
  <si>
    <t>AFRIJET</t>
  </si>
  <si>
    <t>Afrika Aviation Handlers</t>
  </si>
  <si>
    <t>FRK</t>
  </si>
  <si>
    <t>AFRIFAST</t>
  </si>
  <si>
    <t>Afrique Chart'air</t>
  </si>
  <si>
    <t>FRQ</t>
  </si>
  <si>
    <t>CHARTER AFRIQUE</t>
  </si>
  <si>
    <t>Cameroon</t>
  </si>
  <si>
    <t>Aerofreight Airlines</t>
  </si>
  <si>
    <t>FRT</t>
  </si>
  <si>
    <t>Aereos Limited</t>
  </si>
  <si>
    <t>FST</t>
  </si>
  <si>
    <t>FAST TRACK</t>
  </si>
  <si>
    <t>Air Affaires Tchad</t>
  </si>
  <si>
    <t>FTC</t>
  </si>
  <si>
    <t>AFFAIRES TCHAD</t>
  </si>
  <si>
    <t>ABC Bedarsflug</t>
  </si>
  <si>
    <t>FTY</t>
  </si>
  <si>
    <t>FLY TYROL</t>
  </si>
  <si>
    <t>Air Iceland</t>
  </si>
  <si>
    <t>FXI</t>
  </si>
  <si>
    <t>FAXI</t>
  </si>
  <si>
    <t>Air Philippines</t>
  </si>
  <si>
    <t>2P</t>
  </si>
  <si>
    <t>GAP</t>
  </si>
  <si>
    <t>ORIENT PACIFIC</t>
  </si>
  <si>
    <t>Aerogaucho</t>
  </si>
  <si>
    <t>GAU</t>
  </si>
  <si>
    <t>AEROGAUCHO</t>
  </si>
  <si>
    <t>Aero Business Charter</t>
  </si>
  <si>
    <t>GBJ</t>
  </si>
  <si>
    <t>GLOBAL JET</t>
  </si>
  <si>
    <t>GBN</t>
  </si>
  <si>
    <t>ATLANTIC GABON</t>
  </si>
  <si>
    <t>Aeronor</t>
  </si>
  <si>
    <t>GCF</t>
  </si>
  <si>
    <t>AEROCARTO</t>
  </si>
  <si>
    <t>Aerogem Cargo</t>
  </si>
  <si>
    <t>GCK</t>
  </si>
  <si>
    <t>AEROGEM</t>
  </si>
  <si>
    <t>Aerovias del Golfo</t>
  </si>
  <si>
    <t>GFO</t>
  </si>
  <si>
    <t>AEROVIAS GOLFO</t>
  </si>
  <si>
    <t>Aeronautica</t>
  </si>
  <si>
    <t>GGL</t>
  </si>
  <si>
    <t>GIRA GLOBO</t>
  </si>
  <si>
    <t>Air Georgian</t>
  </si>
  <si>
    <t>ZX</t>
  </si>
  <si>
    <t>GGN</t>
  </si>
  <si>
    <t>GEORGIAN</t>
  </si>
  <si>
    <t>Aviance</t>
  </si>
  <si>
    <t>GHL</t>
  </si>
  <si>
    <t>HANDLING</t>
  </si>
  <si>
    <t>Air Ghana</t>
  </si>
  <si>
    <t>GHN</t>
  </si>
  <si>
    <t>AIR GHANA</t>
  </si>
  <si>
    <t>African International Transport</t>
  </si>
  <si>
    <t>GIL</t>
  </si>
  <si>
    <t>AFRICAN TRANSPORT</t>
  </si>
  <si>
    <t>Guinea</t>
  </si>
  <si>
    <t>Air Guinee Express</t>
  </si>
  <si>
    <t>2U</t>
  </si>
  <si>
    <t>GIP</t>
  </si>
  <si>
    <t>FUTURE EXPRESS</t>
  </si>
  <si>
    <t>Africa Airlines</t>
  </si>
  <si>
    <t>GIZ</t>
  </si>
  <si>
    <t>AFRILENS</t>
  </si>
  <si>
    <t>Air Gemini</t>
  </si>
  <si>
    <t>GLL</t>
  </si>
  <si>
    <t>TWINS</t>
  </si>
  <si>
    <t>Aero Charter</t>
  </si>
  <si>
    <t>GLT</t>
  </si>
  <si>
    <t>GASLIGHT</t>
  </si>
  <si>
    <t>Aguilas Mayas Internacional</t>
  </si>
  <si>
    <t>GME</t>
  </si>
  <si>
    <t>MAYAN EAGLES</t>
  </si>
  <si>
    <t>Aerotaxis Guamuchil</t>
  </si>
  <si>
    <t>GMM</t>
  </si>
  <si>
    <t>AEROGUAMUCHIL</t>
  </si>
  <si>
    <t>Aeroservicios Gama</t>
  </si>
  <si>
    <t>GMS</t>
  </si>
  <si>
    <t>SERVICIOS GAMA</t>
  </si>
  <si>
    <t>Amber Air</t>
  </si>
  <si>
    <t>0A</t>
  </si>
  <si>
    <t>GNT</t>
  </si>
  <si>
    <t>GINTA</t>
  </si>
  <si>
    <t>Alberta Government</t>
  </si>
  <si>
    <t>GOA</t>
  </si>
  <si>
    <t>ALBERTA</t>
  </si>
  <si>
    <t>Air Scotland</t>
  </si>
  <si>
    <t>GRE</t>
  </si>
  <si>
    <t>GREECE AIRWAYS</t>
  </si>
  <si>
    <t>Air Georgia</t>
  </si>
  <si>
    <t>DA</t>
  </si>
  <si>
    <t>AIR GEORGIA</t>
  </si>
  <si>
    <t>Air Cargo Center</t>
  </si>
  <si>
    <t>GRI</t>
  </si>
  <si>
    <t>Air Greenland</t>
  </si>
  <si>
    <t>GL</t>
  </si>
  <si>
    <t>GRL</t>
  </si>
  <si>
    <t>GREENLAND</t>
  </si>
  <si>
    <t>Allegro</t>
  </si>
  <si>
    <t>LL</t>
  </si>
  <si>
    <t>GRO</t>
  </si>
  <si>
    <t>ALLEGRO</t>
  </si>
  <si>
    <t>Agroar - Trabalhos Aereos</t>
  </si>
  <si>
    <t>GRR</t>
  </si>
  <si>
    <t>AGROAR</t>
  </si>
  <si>
    <t>Aircompany Grodno</t>
  </si>
  <si>
    <t>GRX</t>
  </si>
  <si>
    <t>GRODNO</t>
  </si>
  <si>
    <t>Belarus</t>
  </si>
  <si>
    <t>Airlift Alaska</t>
  </si>
  <si>
    <t>GSP</t>
  </si>
  <si>
    <t>GREEN SPEED</t>
  </si>
  <si>
    <t>Agrocentr-Avia</t>
  </si>
  <si>
    <t>GSV</t>
  </si>
  <si>
    <t>AGRAV</t>
  </si>
  <si>
    <t>Altin Havayolu Tasimaciligi Turizm Ve Ticaret</t>
  </si>
  <si>
    <t>GTC</t>
  </si>
  <si>
    <t>GOLDEN WINGS</t>
  </si>
  <si>
    <t>Atlas Air</t>
  </si>
  <si>
    <t>5Y</t>
  </si>
  <si>
    <t>GTI</t>
  </si>
  <si>
    <t>GIANT</t>
  </si>
  <si>
    <t>Aerotaxi Grupo Tampico</t>
  </si>
  <si>
    <t>GTP</t>
  </si>
  <si>
    <t>GRUPOTAMPICO</t>
  </si>
  <si>
    <t>Aerotaxis de Aguascalientes</t>
  </si>
  <si>
    <t>GUA</t>
  </si>
  <si>
    <t>AGUASCALIENTES</t>
  </si>
  <si>
    <t>Air Guyane</t>
  </si>
  <si>
    <t>GG</t>
  </si>
  <si>
    <t>GUY</t>
  </si>
  <si>
    <t>GREEN BIRD</t>
  </si>
  <si>
    <t>French Guiana</t>
  </si>
  <si>
    <t>Air Victoria Georgia</t>
  </si>
  <si>
    <t>GVI</t>
  </si>
  <si>
    <t>IRINA</t>
  </si>
  <si>
    <t>Air D'Ayiti</t>
  </si>
  <si>
    <t>H9</t>
  </si>
  <si>
    <t>HAD</t>
  </si>
  <si>
    <t>HAITI AVIA</t>
  </si>
  <si>
    <t>Air Comores International</t>
  </si>
  <si>
    <t>HAH</t>
  </si>
  <si>
    <t>AIR COMORES</t>
  </si>
  <si>
    <t>Comoros</t>
  </si>
  <si>
    <t>Air Taxi</t>
  </si>
  <si>
    <t>HAT</t>
  </si>
  <si>
    <t>TAXI BIRD</t>
  </si>
  <si>
    <t>Aerohein</t>
  </si>
  <si>
    <t>HEI</t>
  </si>
  <si>
    <t>AEROHEIN</t>
  </si>
  <si>
    <t>Atlantic Air Lift</t>
  </si>
  <si>
    <t>HGH</t>
  </si>
  <si>
    <t>HIGHER</t>
  </si>
  <si>
    <t>Atlantic Airlines de Honduras</t>
  </si>
  <si>
    <t>HHA</t>
  </si>
  <si>
    <t>ATLANTIC HONDURAS</t>
  </si>
  <si>
    <t>Honduras</t>
  </si>
  <si>
    <t>Aviacion Ejecutiva De Hildago</t>
  </si>
  <si>
    <t>HID</t>
  </si>
  <si>
    <t>EJECUTIVA HIDALGO</t>
  </si>
  <si>
    <t>Air Haiti</t>
  </si>
  <si>
    <t>HJA</t>
  </si>
  <si>
    <t>AIRHAITI</t>
  </si>
  <si>
    <t>Al Rais Cargo</t>
  </si>
  <si>
    <t>HJT</t>
  </si>
  <si>
    <t>AL-RAIS CARGO</t>
  </si>
  <si>
    <t>Air-Invest</t>
  </si>
  <si>
    <t>HKH</t>
  </si>
  <si>
    <t>HAWKHUNGARY</t>
  </si>
  <si>
    <t>Air Tahoma</t>
  </si>
  <si>
    <t>HMA</t>
  </si>
  <si>
    <t>TAHOMA</t>
  </si>
  <si>
    <t>Air Nova</t>
  </si>
  <si>
    <t>HMT</t>
  </si>
  <si>
    <t>HAMILTON</t>
  </si>
  <si>
    <t>Aero Homex</t>
  </si>
  <si>
    <t>HOM</t>
  </si>
  <si>
    <t>AERO HOMEX</t>
  </si>
  <si>
    <t>Almiron Aviation</t>
  </si>
  <si>
    <t>HPO</t>
  </si>
  <si>
    <t>ALMIRON</t>
  </si>
  <si>
    <t>Avinor</t>
  </si>
  <si>
    <t>HQO</t>
  </si>
  <si>
    <t>Airlink Airways</t>
  </si>
  <si>
    <t>HYR</t>
  </si>
  <si>
    <t>HIGHFLYER</t>
  </si>
  <si>
    <t>Air Horizon</t>
  </si>
  <si>
    <t>HZT</t>
  </si>
  <si>
    <t>HORIZON TOGO</t>
  </si>
  <si>
    <t>AC Insat-Aero</t>
  </si>
  <si>
    <t>IAE</t>
  </si>
  <si>
    <t>Air Inter Cameroun</t>
  </si>
  <si>
    <t>ICM</t>
  </si>
  <si>
    <t>INTER-CAMEROUN</t>
  </si>
  <si>
    <t>Air Lift</t>
  </si>
  <si>
    <t>IFI</t>
  </si>
  <si>
    <t>HELLAS LIFT</t>
  </si>
  <si>
    <t>Aero Survey</t>
  </si>
  <si>
    <t>IKM</t>
  </si>
  <si>
    <t>GHANA SURVEY</t>
  </si>
  <si>
    <t>Aero Airline</t>
  </si>
  <si>
    <t>ILK</t>
  </si>
  <si>
    <t>ILEK</t>
  </si>
  <si>
    <t>Airtime Charters</t>
  </si>
  <si>
    <t>IME</t>
  </si>
  <si>
    <t>AIRTIME</t>
  </si>
  <si>
    <t>Aerotaxis Cimarron</t>
  </si>
  <si>
    <t>IMN</t>
  </si>
  <si>
    <t>TAXI CIMARRON</t>
  </si>
  <si>
    <t>Aero International</t>
  </si>
  <si>
    <t>INA</t>
  </si>
  <si>
    <t>AERO-NACIONAL</t>
  </si>
  <si>
    <t>Aeroingenieria</t>
  </si>
  <si>
    <t>ING</t>
  </si>
  <si>
    <t>AEROINGE</t>
  </si>
  <si>
    <t>Aeroservicios Intergrados de Norte</t>
  </si>
  <si>
    <t>INO</t>
  </si>
  <si>
    <t>INTENOR</t>
  </si>
  <si>
    <t>Airpull Aviation</t>
  </si>
  <si>
    <t>IPL</t>
  </si>
  <si>
    <t>IPULL</t>
  </si>
  <si>
    <t>Arvand Airlines</t>
  </si>
  <si>
    <t>IRD</t>
  </si>
  <si>
    <t>ARVAND</t>
  </si>
  <si>
    <t>Atlas Aviation Group</t>
  </si>
  <si>
    <t>IRH</t>
  </si>
  <si>
    <t>ATLAS AVIA</t>
  </si>
  <si>
    <t>Aram Airline</t>
  </si>
  <si>
    <t>IRW</t>
  </si>
  <si>
    <t>ARAM</t>
  </si>
  <si>
    <t>Aria Tour</t>
  </si>
  <si>
    <t>IRX</t>
  </si>
  <si>
    <t>ARIA</t>
  </si>
  <si>
    <t>Aerotaxi</t>
  </si>
  <si>
    <t>ITE</t>
  </si>
  <si>
    <t>AEROTAXI</t>
  </si>
  <si>
    <t>Avita-Servicos Aereos</t>
  </si>
  <si>
    <t>ITF</t>
  </si>
  <si>
    <t>AIR AVITA</t>
  </si>
  <si>
    <t>Aero Citro</t>
  </si>
  <si>
    <t>ITO</t>
  </si>
  <si>
    <t>AERO CITRO</t>
  </si>
  <si>
    <t>Air Executive</t>
  </si>
  <si>
    <t>IVE</t>
  </si>
  <si>
    <t>COMPANY EXEC</t>
  </si>
  <si>
    <t>Aviainvest</t>
  </si>
  <si>
    <t>IWS</t>
  </si>
  <si>
    <t>Air Bagan</t>
  </si>
  <si>
    <t>JAB</t>
  </si>
  <si>
    <t>AIR BAGAN</t>
  </si>
  <si>
    <t>Myanmar</t>
  </si>
  <si>
    <t>Aerojal</t>
  </si>
  <si>
    <t>JAD</t>
  </si>
  <si>
    <t>AEROJAL</t>
  </si>
  <si>
    <t>Airlink</t>
  </si>
  <si>
    <t>JAR</t>
  </si>
  <si>
    <t>AIRLINK</t>
  </si>
  <si>
    <t>Ambjek Air Services</t>
  </si>
  <si>
    <t>JEE</t>
  </si>
  <si>
    <t>AMBJEK AIR</t>
  </si>
  <si>
    <t>Avfinity</t>
  </si>
  <si>
    <t>UTX</t>
  </si>
  <si>
    <t>JMR</t>
  </si>
  <si>
    <t>ALEXANDAIR</t>
  </si>
  <si>
    <t>Air Jamaica Express</t>
  </si>
  <si>
    <t>JMX</t>
  </si>
  <si>
    <t>JAMAICA EXPRESS</t>
  </si>
  <si>
    <t>Air Swift Aviation</t>
  </si>
  <si>
    <t>JOA</t>
  </si>
  <si>
    <t>Aerojobeni</t>
  </si>
  <si>
    <t>JOB</t>
  </si>
  <si>
    <t>JOBENI</t>
  </si>
  <si>
    <t>Atyrau Air Ways</t>
  </si>
  <si>
    <t>IP</t>
  </si>
  <si>
    <t>JOL</t>
  </si>
  <si>
    <t>EDIL</t>
  </si>
  <si>
    <t>Aerosmith Aviation</t>
  </si>
  <si>
    <t>JPR</t>
  </si>
  <si>
    <t>JASPER</t>
  </si>
  <si>
    <t>Arrendamiento de Aviones Jets</t>
  </si>
  <si>
    <t>JTS</t>
  </si>
  <si>
    <t>AVIONESJETS</t>
  </si>
  <si>
    <t>Aero Juarez</t>
  </si>
  <si>
    <t>JUA</t>
  </si>
  <si>
    <t>JUAREZ</t>
  </si>
  <si>
    <t>Air Canada Jazz</t>
  </si>
  <si>
    <t>QK</t>
  </si>
  <si>
    <t>JZA</t>
  </si>
  <si>
    <t>JAZZ</t>
  </si>
  <si>
    <t>Asia Aero Survey and Consulting Engineers</t>
  </si>
  <si>
    <t>KAA</t>
  </si>
  <si>
    <t>AASCO</t>
  </si>
  <si>
    <t>Air Kirovograd</t>
  </si>
  <si>
    <t>KAD</t>
  </si>
  <si>
    <t>AIR KIROVOGRAD</t>
  </si>
  <si>
    <t>Air Mach</t>
  </si>
  <si>
    <t>KAM</t>
  </si>
  <si>
    <t>ICO-AIR</t>
  </si>
  <si>
    <t>Air Kufra</t>
  </si>
  <si>
    <t>KAV</t>
  </si>
  <si>
    <t>AIRKUFRA</t>
  </si>
  <si>
    <t>Arkhabay</t>
  </si>
  <si>
    <t>KEK</t>
  </si>
  <si>
    <t>ARKHABAY</t>
  </si>
  <si>
    <t>Aero Charter Krifka</t>
  </si>
  <si>
    <t>KFK</t>
  </si>
  <si>
    <t>KRIFKA AIR</t>
  </si>
  <si>
    <t>Air Kraft Mir</t>
  </si>
  <si>
    <t>KFT</t>
  </si>
  <si>
    <t>AIR KRAFT MIR</t>
  </si>
  <si>
    <t>Air Concorde</t>
  </si>
  <si>
    <t>KGD</t>
  </si>
  <si>
    <t>CONCORDE AIR</t>
  </si>
  <si>
    <t>Alexandria Airlines</t>
  </si>
  <si>
    <t>KHH</t>
  </si>
  <si>
    <t>Afit</t>
  </si>
  <si>
    <t>KIE</t>
  </si>
  <si>
    <t>TWEETY</t>
  </si>
  <si>
    <t>Air South</t>
  </si>
  <si>
    <t>KKB</t>
  </si>
  <si>
    <t>KHAKI BLUE</t>
  </si>
  <si>
    <t>Atlasjet</t>
  </si>
  <si>
    <t>KK</t>
  </si>
  <si>
    <t>KKK</t>
  </si>
  <si>
    <t>ATLASJET</t>
  </si>
  <si>
    <t>Air Mali International</t>
  </si>
  <si>
    <t>KLB</t>
  </si>
  <si>
    <t>TRANS MALI</t>
  </si>
  <si>
    <t>Aerokaluz</t>
  </si>
  <si>
    <t>KLZ</t>
  </si>
  <si>
    <t>AEROKALUZ</t>
  </si>
  <si>
    <t>Air Koryo</t>
  </si>
  <si>
    <t>JS</t>
  </si>
  <si>
    <t>KOR</t>
  </si>
  <si>
    <t>AIR KORYO</t>
  </si>
  <si>
    <t>Democratic People's Republic of Korea</t>
  </si>
  <si>
    <t>Araiavia</t>
  </si>
  <si>
    <t>KOY</t>
  </si>
  <si>
    <t>ALEKS</t>
  </si>
  <si>
    <t>AeroSucre</t>
  </si>
  <si>
    <t>KRE</t>
  </si>
  <si>
    <t>AEROSUCRE</t>
  </si>
  <si>
    <t>Air Kokshetau</t>
  </si>
  <si>
    <t>KRT</t>
  </si>
  <si>
    <t>KOKTA</t>
  </si>
  <si>
    <t>Air Kissari</t>
  </si>
  <si>
    <t>KSI</t>
  </si>
  <si>
    <t>KISSARI</t>
  </si>
  <si>
    <t>Aeronavigaciya</t>
  </si>
  <si>
    <t>KTN</t>
  </si>
  <si>
    <t>AERONAVIGACIYA</t>
  </si>
  <si>
    <t>Alliance Avia</t>
  </si>
  <si>
    <t>KVR</t>
  </si>
  <si>
    <t>KAVAIR</t>
  </si>
  <si>
    <t>Av Atlantic</t>
  </si>
  <si>
    <t>KYC</t>
  </si>
  <si>
    <t>DOLPHIN</t>
  </si>
  <si>
    <t>Air Astana</t>
  </si>
  <si>
    <t>KC</t>
  </si>
  <si>
    <t>KZR</t>
  </si>
  <si>
    <t>ASTANALINE</t>
  </si>
  <si>
    <t>Aerovias De Lagos</t>
  </si>
  <si>
    <t>LAG</t>
  </si>
  <si>
    <t>AEROLAGOS</t>
  </si>
  <si>
    <t>Albanian Airlines</t>
  </si>
  <si>
    <t>LV</t>
  </si>
  <si>
    <t>LBC</t>
  </si>
  <si>
    <t>ALBANIAN</t>
  </si>
  <si>
    <t>Albisa</t>
  </si>
  <si>
    <t>LBI</t>
  </si>
  <si>
    <t>ALBISA</t>
  </si>
  <si>
    <t>Albatros Airways</t>
  </si>
  <si>
    <t>LBW</t>
  </si>
  <si>
    <t>ALBANWAYS</t>
  </si>
  <si>
    <t>Aerolineas Aereas Ejecutivas De Durango</t>
  </si>
  <si>
    <t>LDG</t>
  </si>
  <si>
    <t>DURANGO</t>
  </si>
  <si>
    <t>Aerologic</t>
  </si>
  <si>
    <t>LDL</t>
  </si>
  <si>
    <t>Al-Donas Airlines</t>
  </si>
  <si>
    <t>LDN</t>
  </si>
  <si>
    <t>ALDONAS AIR</t>
  </si>
  <si>
    <t>Aero Lider</t>
  </si>
  <si>
    <t>LDR</t>
  </si>
  <si>
    <t>AEROLIDER</t>
  </si>
  <si>
    <t>Aleem</t>
  </si>
  <si>
    <t>LEM</t>
  </si>
  <si>
    <t>Aerolineas Ejecutivas</t>
  </si>
  <si>
    <t>LET</t>
  </si>
  <si>
    <t>MEXEJECUTIV</t>
  </si>
  <si>
    <t>Air Alfa</t>
  </si>
  <si>
    <t>LFA</t>
  </si>
  <si>
    <t>Aero Control Air</t>
  </si>
  <si>
    <t>LFC</t>
  </si>
  <si>
    <t>LIFE FLIGHT CANADA</t>
  </si>
  <si>
    <t>Aerolaguna</t>
  </si>
  <si>
    <t>LGN</t>
  </si>
  <si>
    <t>AEROLAGUNA</t>
  </si>
  <si>
    <t>Al Ahram Aviation</t>
  </si>
  <si>
    <t>AL AHRAM</t>
  </si>
  <si>
    <t>Alidaunia</t>
  </si>
  <si>
    <t>LID</t>
  </si>
  <si>
    <t>ALIDA</t>
  </si>
  <si>
    <t>Al-Dawood Air</t>
  </si>
  <si>
    <t>LIE</t>
  </si>
  <si>
    <t>AL-DAWOOD AIR</t>
  </si>
  <si>
    <t>American Aviation</t>
  </si>
  <si>
    <t>LKP</t>
  </si>
  <si>
    <t>LAKE POWELL</t>
  </si>
  <si>
    <t>Airlink Solutions</t>
  </si>
  <si>
    <t>LKS</t>
  </si>
  <si>
    <t>AIRLIN</t>
  </si>
  <si>
    <t>Air Solutions</t>
  </si>
  <si>
    <t>LKY</t>
  </si>
  <si>
    <t>LUCKY</t>
  </si>
  <si>
    <t>Alliance Air</t>
  </si>
  <si>
    <t>LLR</t>
  </si>
  <si>
    <t>ALLIED</t>
  </si>
  <si>
    <t>Aerolima</t>
  </si>
  <si>
    <t>LMA</t>
  </si>
  <si>
    <t>AEROLIMA</t>
  </si>
  <si>
    <t>Alamia Air</t>
  </si>
  <si>
    <t>LML</t>
  </si>
  <si>
    <t>ALAMIA AIR</t>
  </si>
  <si>
    <t>Air Plus Argentina</t>
  </si>
  <si>
    <t>LMP</t>
  </si>
  <si>
    <t>AIR FLIGHT</t>
  </si>
  <si>
    <t>Almaty Aviation</t>
  </si>
  <si>
    <t>LMT</t>
  </si>
  <si>
    <t>ALMATY</t>
  </si>
  <si>
    <t>Aerolineas Mexicanas J S</t>
  </si>
  <si>
    <t>LMX</t>
  </si>
  <si>
    <t>LINEAS MEXICANAS</t>
  </si>
  <si>
    <t>Air Almaty</t>
  </si>
  <si>
    <t>LMY</t>
  </si>
  <si>
    <t>AGLEB</t>
  </si>
  <si>
    <t>Air Almaty ZK</t>
  </si>
  <si>
    <t>LMZ</t>
  </si>
  <si>
    <t>ALUNK</t>
  </si>
  <si>
    <t>Aerolane</t>
  </si>
  <si>
    <t>XL</t>
  </si>
  <si>
    <t>LNE</t>
  </si>
  <si>
    <t>LAN ECUADOR</t>
  </si>
  <si>
    <t>LNK</t>
  </si>
  <si>
    <t>LINK</t>
  </si>
  <si>
    <t>Aerolineas Internacionales</t>
  </si>
  <si>
    <t>LNT</t>
  </si>
  <si>
    <t>LINEAINT</t>
  </si>
  <si>
    <t>Alok Air</t>
  </si>
  <si>
    <t>LOK</t>
  </si>
  <si>
    <t>ALOK AIR</t>
  </si>
  <si>
    <t>Air Saint Louis</t>
  </si>
  <si>
    <t>LOU</t>
  </si>
  <si>
    <t>AIR SAINTLOUIS</t>
  </si>
  <si>
    <t>Alpine Aviation</t>
  </si>
  <si>
    <t>LPC</t>
  </si>
  <si>
    <t>NETSTAR</t>
  </si>
  <si>
    <t>Air Alps Aviation</t>
  </si>
  <si>
    <t>LPV</t>
  </si>
  <si>
    <t>ALPAV</t>
  </si>
  <si>
    <t>Alrosa-Avia</t>
  </si>
  <si>
    <t>LRO</t>
  </si>
  <si>
    <t>ALROSA</t>
  </si>
  <si>
    <t>Al Rida Airways</t>
  </si>
  <si>
    <t>LRW</t>
  </si>
  <si>
    <t>AL RIDA</t>
  </si>
  <si>
    <t>Aurela</t>
  </si>
  <si>
    <t>LSK</t>
  </si>
  <si>
    <t>AURELA</t>
  </si>
  <si>
    <t>Aerobusinessservice</t>
  </si>
  <si>
    <t>LSM</t>
  </si>
  <si>
    <t>Alsair</t>
  </si>
  <si>
    <t>LSR</t>
  </si>
  <si>
    <t>ALSAIR</t>
  </si>
  <si>
    <t>Aerotaxis Latinoamericanos</t>
  </si>
  <si>
    <t>LTI</t>
  </si>
  <si>
    <t>LATINO</t>
  </si>
  <si>
    <t>Alninati Aeronautics</t>
  </si>
  <si>
    <t>LUC</t>
  </si>
  <si>
    <t>STEF</t>
  </si>
  <si>
    <t>Atlantis European Airways</t>
  </si>
  <si>
    <t>TD</t>
  </si>
  <si>
    <t>LUR</t>
  </si>
  <si>
    <t>Aliven</t>
  </si>
  <si>
    <t>LVN</t>
  </si>
  <si>
    <t>ALIVEN</t>
  </si>
  <si>
    <t>Aviavilsa</t>
  </si>
  <si>
    <t>LVR</t>
  </si>
  <si>
    <t>AVIAVILSA</t>
  </si>
  <si>
    <t>Air Luxor GB</t>
  </si>
  <si>
    <t>L8</t>
  </si>
  <si>
    <t>LXG</t>
  </si>
  <si>
    <t>LUXOR GOLF</t>
  </si>
  <si>
    <t>Air Luxor</t>
  </si>
  <si>
    <t>LK</t>
  </si>
  <si>
    <t>LXR</t>
  </si>
  <si>
    <t>AIRLUXOR</t>
  </si>
  <si>
    <t>Apatas Air</t>
  </si>
  <si>
    <t>LYT</t>
  </si>
  <si>
    <t>APATAS</t>
  </si>
  <si>
    <t>Air Ban</t>
  </si>
  <si>
    <t>LZP</t>
  </si>
  <si>
    <t>DOC AIR</t>
  </si>
  <si>
    <t>Air Lazur</t>
  </si>
  <si>
    <t>LZR</t>
  </si>
  <si>
    <t>LAZUR BEE-GEE</t>
  </si>
  <si>
    <t>Aerodromo De La Mancha</t>
  </si>
  <si>
    <t>MAM</t>
  </si>
  <si>
    <t>AEROMAN</t>
  </si>
  <si>
    <t>Air Mauritius</t>
  </si>
  <si>
    <t>MK</t>
  </si>
  <si>
    <t>MAU</t>
  </si>
  <si>
    <t>AIRMAURITIUS</t>
  </si>
  <si>
    <t>Mauritius</t>
  </si>
  <si>
    <t>Avag Air</t>
  </si>
  <si>
    <t>MBA</t>
  </si>
  <si>
    <t>AVAG AIR</t>
  </si>
  <si>
    <t>Air Manas</t>
  </si>
  <si>
    <t>MBB</t>
  </si>
  <si>
    <t>AIR MANAS</t>
  </si>
  <si>
    <t>Airjet Exploracao Aerea De Carga</t>
  </si>
  <si>
    <t>MBC</t>
  </si>
  <si>
    <t>MABECO</t>
  </si>
  <si>
    <t>Aeriantur-M</t>
  </si>
  <si>
    <t>MBV</t>
  </si>
  <si>
    <t>AEREM</t>
  </si>
  <si>
    <t>Air Mercia</t>
  </si>
  <si>
    <t>MCB</t>
  </si>
  <si>
    <t>WESTMID</t>
  </si>
  <si>
    <t>Air Medical</t>
  </si>
  <si>
    <t>MCD</t>
  </si>
  <si>
    <t>AIR MED</t>
  </si>
  <si>
    <t>Aerolineas Marcos</t>
  </si>
  <si>
    <t>MCO</t>
  </si>
  <si>
    <t>MARCOS</t>
  </si>
  <si>
    <t>Atlantic Aero and Mid-Atlantic Freight</t>
  </si>
  <si>
    <t>MDC</t>
  </si>
  <si>
    <t>NIGHT SHIP</t>
  </si>
  <si>
    <t>Air Madagascar</t>
  </si>
  <si>
    <t>MD</t>
  </si>
  <si>
    <t>MDG</t>
  </si>
  <si>
    <t>AIR MADAGASCAR</t>
  </si>
  <si>
    <t>Madagascar</t>
  </si>
  <si>
    <t>Aerosud Charter</t>
  </si>
  <si>
    <t>MDX</t>
  </si>
  <si>
    <t>MEDAIR</t>
  </si>
  <si>
    <t>Air Meridan</t>
  </si>
  <si>
    <t>MEF</t>
  </si>
  <si>
    <t>EMPENNAGE</t>
  </si>
  <si>
    <t>Aero McFly</t>
  </si>
  <si>
    <t>MFL</t>
  </si>
  <si>
    <t>MCFLY</t>
  </si>
  <si>
    <t>Asia Pacific Airlines</t>
  </si>
  <si>
    <t>MGE</t>
  </si>
  <si>
    <t>MAGELLAN</t>
  </si>
  <si>
    <t>Aeromagar</t>
  </si>
  <si>
    <t>MGS</t>
  </si>
  <si>
    <t>AEROMAGAR</t>
  </si>
  <si>
    <t>Aero Premier De Mexico</t>
  </si>
  <si>
    <t>MIE</t>
  </si>
  <si>
    <t>AEROPREMIER</t>
  </si>
  <si>
    <t>Air Moldova</t>
  </si>
  <si>
    <t>MLD</t>
  </si>
  <si>
    <t>AIR MOLDOVA</t>
  </si>
  <si>
    <t>Amal Airlines</t>
  </si>
  <si>
    <t>MLF</t>
  </si>
  <si>
    <t>AMAL</t>
  </si>
  <si>
    <t>Air Mali</t>
  </si>
  <si>
    <t>MLI</t>
  </si>
  <si>
    <t>AIR MALI</t>
  </si>
  <si>
    <t>Air Madeleine</t>
  </si>
  <si>
    <t>MLN</t>
  </si>
  <si>
    <t>AIR MADELEINE</t>
  </si>
  <si>
    <t>Aermarche</t>
  </si>
  <si>
    <t>MMC</t>
  </si>
  <si>
    <t>AERMARCHE</t>
  </si>
  <si>
    <t>Air Alsie</t>
  </si>
  <si>
    <t>MMD</t>
  </si>
  <si>
    <t>MERMAID</t>
  </si>
  <si>
    <t>Aviation Company Meridian</t>
  </si>
  <si>
    <t>MMM</t>
  </si>
  <si>
    <t>AVIAMERIDIAN</t>
  </si>
  <si>
    <t>AMP Incorporated</t>
  </si>
  <si>
    <t>MMP</t>
  </si>
  <si>
    <t>AMP-INC</t>
  </si>
  <si>
    <t>Airmax</t>
  </si>
  <si>
    <t>MMX</t>
  </si>
  <si>
    <t>PERUMAX</t>
  </si>
  <si>
    <t>Aerolineas Amanecer</t>
  </si>
  <si>
    <t>MNE</t>
  </si>
  <si>
    <t>AEROAMANECER</t>
  </si>
  <si>
    <t>Aero Mongolia</t>
  </si>
  <si>
    <t>M0</t>
  </si>
  <si>
    <t>MNG</t>
  </si>
  <si>
    <t>AERO MONGOLIA</t>
  </si>
  <si>
    <t>Mongolia</t>
  </si>
  <si>
    <t>Air Monarch Cargo</t>
  </si>
  <si>
    <t>MOC</t>
  </si>
  <si>
    <t>MONARCH CARGO</t>
  </si>
  <si>
    <t>Aeropublicitaria De Angola</t>
  </si>
  <si>
    <t>MOP</t>
  </si>
  <si>
    <t>PUBLICITARIA</t>
  </si>
  <si>
    <t>Aerolineas De Morelia</t>
  </si>
  <si>
    <t>MOR</t>
  </si>
  <si>
    <t>AEROMORELIA</t>
  </si>
  <si>
    <t>Air Plus Comet</t>
  </si>
  <si>
    <t>A7</t>
  </si>
  <si>
    <t>MPD</t>
  </si>
  <si>
    <t>RED COMET</t>
  </si>
  <si>
    <t>Aeromexpress</t>
  </si>
  <si>
    <t>QO</t>
  </si>
  <si>
    <t>MPX</t>
  </si>
  <si>
    <t>AEROMEXPRESS</t>
  </si>
  <si>
    <t>Air ITM</t>
  </si>
  <si>
    <t>MQT</t>
  </si>
  <si>
    <t>MUSKETEER</t>
  </si>
  <si>
    <t>Aeromorelos</t>
  </si>
  <si>
    <t>MRL</t>
  </si>
  <si>
    <t>AEROMORELOS</t>
  </si>
  <si>
    <t>Aerocharter</t>
  </si>
  <si>
    <t>MRM</t>
  </si>
  <si>
    <t>MARITIME</t>
  </si>
  <si>
    <t>Abas</t>
  </si>
  <si>
    <t>MRP</t>
  </si>
  <si>
    <t>ABAS</t>
  </si>
  <si>
    <t>Air Mauritanie</t>
  </si>
  <si>
    <t>MR</t>
  </si>
  <si>
    <t>MRT</t>
  </si>
  <si>
    <t>MIKE ROMEO</t>
  </si>
  <si>
    <t>Air Cairo</t>
  </si>
  <si>
    <t>MSC</t>
  </si>
  <si>
    <t>Air Sport</t>
  </si>
  <si>
    <t>MSK</t>
  </si>
  <si>
    <t>AIR SPORT</t>
  </si>
  <si>
    <t>Aeromas</t>
  </si>
  <si>
    <t>MSM</t>
  </si>
  <si>
    <t>AEROMAS EXPRESS</t>
  </si>
  <si>
    <t>MSO</t>
  </si>
  <si>
    <t>MESO AMERICANAS</t>
  </si>
  <si>
    <t>Aero-Kamov</t>
  </si>
  <si>
    <t>MSV</t>
  </si>
  <si>
    <t>AERAFKAM</t>
  </si>
  <si>
    <t>Aerotaxis Metropolitanos</t>
  </si>
  <si>
    <t>MTB</t>
  </si>
  <si>
    <t>AEROMETROPOLIS</t>
  </si>
  <si>
    <t>Aeromet Linea Aerea</t>
  </si>
  <si>
    <t>MTE</t>
  </si>
  <si>
    <t>AEROMET</t>
  </si>
  <si>
    <t>Air Metack</t>
  </si>
  <si>
    <t>MTK</t>
  </si>
  <si>
    <t>AIRMETACK</t>
  </si>
  <si>
    <t>Air Montegomery</t>
  </si>
  <si>
    <t>MTY</t>
  </si>
  <si>
    <t>MONTY</t>
  </si>
  <si>
    <t>Aerotaxi Mexicano</t>
  </si>
  <si>
    <t>MXO</t>
  </si>
  <si>
    <t>MAXAERO</t>
  </si>
  <si>
    <t>Aero Yaqui Mayo</t>
  </si>
  <si>
    <t>MYS</t>
  </si>
  <si>
    <t>AERO YAQUI</t>
  </si>
  <si>
    <t>AVC Airlines</t>
  </si>
  <si>
    <t>MZK</t>
  </si>
  <si>
    <t>Aerovias Montes Azules</t>
  </si>
  <si>
    <t>MZL</t>
  </si>
  <si>
    <t>MONTES AZULES</t>
  </si>
  <si>
    <t>Aeroland Airways</t>
  </si>
  <si>
    <t>3S</t>
  </si>
  <si>
    <t>Astair</t>
  </si>
  <si>
    <t>8D</t>
  </si>
  <si>
    <t>Albarka Air</t>
  </si>
  <si>
    <t>F4</t>
  </si>
  <si>
    <t>NBK</t>
  </si>
  <si>
    <t>AL-AIR</t>
  </si>
  <si>
    <t>ACA-Ancargo Air Sociedade de Transporte de Carga Lda</t>
  </si>
  <si>
    <t>ANCARGO AIR</t>
  </si>
  <si>
    <t>Aero Servicios de Nuevo Laredo</t>
  </si>
  <si>
    <t>NEL</t>
  </si>
  <si>
    <t>AEROLAREDO</t>
  </si>
  <si>
    <t>Angoavia</t>
  </si>
  <si>
    <t>NGV</t>
  </si>
  <si>
    <t>ANGOAVIA</t>
  </si>
  <si>
    <t>Aeroni</t>
  </si>
  <si>
    <t>NID</t>
  </si>
  <si>
    <t>AERONI</t>
  </si>
  <si>
    <t>Aeroejecutiva Nieto</t>
  </si>
  <si>
    <t>NIE</t>
  </si>
  <si>
    <t>AERONIETO</t>
  </si>
  <si>
    <t>Aero Contractors</t>
  </si>
  <si>
    <t>AJ</t>
  </si>
  <si>
    <t>NIG</t>
  </si>
  <si>
    <t>AEROLINE</t>
  </si>
  <si>
    <t>Aerokuzbass</t>
  </si>
  <si>
    <t>NKZ</t>
  </si>
  <si>
    <t>NOVOKUZNETSK</t>
  </si>
  <si>
    <t>NPT</t>
  </si>
  <si>
    <t>NEPTUNE</t>
  </si>
  <si>
    <t>Atlantic Richfield Company</t>
  </si>
  <si>
    <t>NRS</t>
  </si>
  <si>
    <t>NORTH SLOPE</t>
  </si>
  <si>
    <t>Aerolineas Sosa</t>
  </si>
  <si>
    <t>NSO</t>
  </si>
  <si>
    <t>SOSA</t>
  </si>
  <si>
    <t>Aero Norte</t>
  </si>
  <si>
    <t>NTD</t>
  </si>
  <si>
    <t>Air Inter Ivoire</t>
  </si>
  <si>
    <t>NTV</t>
  </si>
  <si>
    <t>INTER-IVOIRE</t>
  </si>
  <si>
    <t>Aeroservicios De Nuevo Leon</t>
  </si>
  <si>
    <t>NUL</t>
  </si>
  <si>
    <t>SERVICIOS NUEVOLEON</t>
  </si>
  <si>
    <t>Avial NV Aviation Company</t>
  </si>
  <si>
    <t>NVI</t>
  </si>
  <si>
    <t>NEW AVIAL</t>
  </si>
  <si>
    <t>Airwing</t>
  </si>
  <si>
    <t>NWG</t>
  </si>
  <si>
    <t>NORWING</t>
  </si>
  <si>
    <t>Air Next</t>
  </si>
  <si>
    <t>NXA</t>
  </si>
  <si>
    <t>BLUE-DOLPHIN</t>
  </si>
  <si>
    <t>Arkhangelsk 2 Aviation Division</t>
  </si>
  <si>
    <t>OAO</t>
  </si>
  <si>
    <t>Aerogisa</t>
  </si>
  <si>
    <t>OGI</t>
  </si>
  <si>
    <t>AEROGISA</t>
  </si>
  <si>
    <t>Aerolineas Olve</t>
  </si>
  <si>
    <t>OLV</t>
  </si>
  <si>
    <t>OLVE</t>
  </si>
  <si>
    <t>Aeromega</t>
  </si>
  <si>
    <t>OMG</t>
  </si>
  <si>
    <t>OMEGA</t>
  </si>
  <si>
    <t>Air One Nine</t>
  </si>
  <si>
    <t>ONR</t>
  </si>
  <si>
    <t>EDER</t>
  </si>
  <si>
    <t>Air Ontario</t>
  </si>
  <si>
    <t>ONT</t>
  </si>
  <si>
    <t>ONTARIO</t>
  </si>
  <si>
    <t>Aerocorp</t>
  </si>
  <si>
    <t>ORP</t>
  </si>
  <si>
    <t>CORPSA</t>
  </si>
  <si>
    <t>Action Air</t>
  </si>
  <si>
    <t>ORS</t>
  </si>
  <si>
    <t>AVIATION SERVICE</t>
  </si>
  <si>
    <t>Aerosan</t>
  </si>
  <si>
    <t>OSN</t>
  </si>
  <si>
    <t>AEROSAN</t>
  </si>
  <si>
    <t>Aviapartner Limited Company</t>
  </si>
  <si>
    <t>OSO</t>
  </si>
  <si>
    <t>Aliparma</t>
  </si>
  <si>
    <t>PAJ</t>
  </si>
  <si>
    <t>ALIPARMA</t>
  </si>
  <si>
    <t>Air Parabet</t>
  </si>
  <si>
    <t>PBT</t>
  </si>
  <si>
    <t>PARABET</t>
  </si>
  <si>
    <t>Air Burundi</t>
  </si>
  <si>
    <t>8Y</t>
  </si>
  <si>
    <t>PBU</t>
  </si>
  <si>
    <t>AIR-BURUNDI</t>
  </si>
  <si>
    <t>Burundi</t>
  </si>
  <si>
    <t>Aeropostal Cargo de Mexico</t>
  </si>
  <si>
    <t>PCG</t>
  </si>
  <si>
    <t>POSTAL CARGO</t>
  </si>
  <si>
    <t>Air Pack Express</t>
  </si>
  <si>
    <t>PCK</t>
  </si>
  <si>
    <t>AIRPACK EXPRESS</t>
  </si>
  <si>
    <t>Air Palace</t>
  </si>
  <si>
    <t>PCS</t>
  </si>
  <si>
    <t>AIR PALACE</t>
  </si>
  <si>
    <t>Aeropelican Air Services</t>
  </si>
  <si>
    <t>OT</t>
  </si>
  <si>
    <t>PEL</t>
  </si>
  <si>
    <t>PELICAN</t>
  </si>
  <si>
    <t>Aerolineas Chihuahua</t>
  </si>
  <si>
    <t>PFI</t>
  </si>
  <si>
    <t>PACIFICO CHIHUAHUA</t>
  </si>
  <si>
    <t>Air Cargo Express International</t>
  </si>
  <si>
    <t>PFT</t>
  </si>
  <si>
    <t>PROFREIGHT</t>
  </si>
  <si>
    <t>Al Farana Airline</t>
  </si>
  <si>
    <t>PHR</t>
  </si>
  <si>
    <t>PHARAOH</t>
  </si>
  <si>
    <t>Ave.com</t>
  </si>
  <si>
    <t>PHW</t>
  </si>
  <si>
    <t>PHOENIX SHARJAH</t>
  </si>
  <si>
    <t>Air South West</t>
  </si>
  <si>
    <t>PIE</t>
  </si>
  <si>
    <t>PIRATE</t>
  </si>
  <si>
    <t>Aeroservicios California Pacifico</t>
  </si>
  <si>
    <t>PIF</t>
  </si>
  <si>
    <t>AEROCALPA</t>
  </si>
  <si>
    <t>AST Pakistan Airways</t>
  </si>
  <si>
    <t>PKA</t>
  </si>
  <si>
    <t>PAKISTAN AIRWAY</t>
  </si>
  <si>
    <t>Aero Personal</t>
  </si>
  <si>
    <t>PNL</t>
  </si>
  <si>
    <t>AEROPERSONAL</t>
  </si>
  <si>
    <t>Aero Servicios Platinum</t>
  </si>
  <si>
    <t>PNU</t>
  </si>
  <si>
    <t>AERO PLATINUM</t>
  </si>
  <si>
    <t>Apoyo Aereo</t>
  </si>
  <si>
    <t>POY</t>
  </si>
  <si>
    <t>APOYO AEREO</t>
  </si>
  <si>
    <t>Aerotransportes Privados</t>
  </si>
  <si>
    <t>PRI</t>
  </si>
  <si>
    <t>AEROPRIV</t>
  </si>
  <si>
    <t>Atlantic Coast Jet</t>
  </si>
  <si>
    <t>PRT</t>
  </si>
  <si>
    <t>PATRIOT</t>
  </si>
  <si>
    <t>Air Paradise International</t>
  </si>
  <si>
    <t>AD</t>
  </si>
  <si>
    <t>PRZ</t>
  </si>
  <si>
    <t>RADISAIR</t>
  </si>
  <si>
    <t>Aeroservicio Sipse</t>
  </si>
  <si>
    <t>PSE</t>
  </si>
  <si>
    <t>SIPSE</t>
  </si>
  <si>
    <t>Aeroservicios Corporativos De San Luis</t>
  </si>
  <si>
    <t>PSL</t>
  </si>
  <si>
    <t>CORSAN</t>
  </si>
  <si>
    <t>PVA</t>
  </si>
  <si>
    <t>TRANSPRIVADO</t>
  </si>
  <si>
    <t>Aereo Taxi Paraza</t>
  </si>
  <si>
    <t>PZA</t>
  </si>
  <si>
    <t>AEREO PARAZA</t>
  </si>
  <si>
    <t>Air Class Lineas Aereas</t>
  </si>
  <si>
    <t>QD</t>
  </si>
  <si>
    <t>QCL</t>
  </si>
  <si>
    <t>ACLA</t>
  </si>
  <si>
    <t>Aviation Consultancy Office</t>
  </si>
  <si>
    <t>QEA</t>
  </si>
  <si>
    <t>Aero Taxi</t>
  </si>
  <si>
    <t>QAT</t>
  </si>
  <si>
    <t>AIR QUASAR</t>
  </si>
  <si>
    <t>Aero Taxi Aviation</t>
  </si>
  <si>
    <t>QKC</t>
  </si>
  <si>
    <t>QUAKER CITY</t>
  </si>
  <si>
    <t>Aviation Quebec Labrador</t>
  </si>
  <si>
    <t>QLA</t>
  </si>
  <si>
    <t>QUEBEC LABRADOR</t>
  </si>
  <si>
    <t>African Safari Airways</t>
  </si>
  <si>
    <t>QSC</t>
  </si>
  <si>
    <t>ZEBRA</t>
  </si>
  <si>
    <t>Aero Quimmco</t>
  </si>
  <si>
    <t>QUI</t>
  </si>
  <si>
    <t>QUIMMCO</t>
  </si>
  <si>
    <t>Alada</t>
  </si>
  <si>
    <t>RAD</t>
  </si>
  <si>
    <t>AIR ALADA</t>
  </si>
  <si>
    <t>Aerotur-Air</t>
  </si>
  <si>
    <t>RAI</t>
  </si>
  <si>
    <t>DIASA</t>
  </si>
  <si>
    <t>Air Center Helicopters</t>
  </si>
  <si>
    <t>RAP</t>
  </si>
  <si>
    <t>RAPTOR</t>
  </si>
  <si>
    <t>Aur Rum Benin</t>
  </si>
  <si>
    <t>RBE</t>
  </si>
  <si>
    <t>RUM BENIN</t>
  </si>
  <si>
    <t>Aeroserivios Del Bajio</t>
  </si>
  <si>
    <t>RBJ</t>
  </si>
  <si>
    <t>AEROBAJIO</t>
  </si>
  <si>
    <t>Airbus France</t>
  </si>
  <si>
    <t>4Y</t>
  </si>
  <si>
    <t>RBU</t>
  </si>
  <si>
    <t>AIRBUS FRANCE</t>
  </si>
  <si>
    <t>Air Roberval</t>
  </si>
  <si>
    <t>RBV</t>
  </si>
  <si>
    <t>AIR ROBERVAL</t>
  </si>
  <si>
    <t>Arubaexel</t>
  </si>
  <si>
    <t>RBX</t>
  </si>
  <si>
    <t>ARUBA</t>
  </si>
  <si>
    <t>Air Charters Eelde</t>
  </si>
  <si>
    <t>RCC</t>
  </si>
  <si>
    <t>RACER</t>
  </si>
  <si>
    <t>Aerocer</t>
  </si>
  <si>
    <t>RCE</t>
  </si>
  <si>
    <t>AEROCER</t>
  </si>
  <si>
    <t>Aeroflot-Cargo</t>
  </si>
  <si>
    <t>RCF</t>
  </si>
  <si>
    <t>AEROFLOT-CARGO</t>
  </si>
  <si>
    <t>Air Mobility Command</t>
  </si>
  <si>
    <t>MC</t>
  </si>
  <si>
    <t>RCH</t>
  </si>
  <si>
    <t>REACH</t>
  </si>
  <si>
    <t>Air Cassai</t>
  </si>
  <si>
    <t>RCI</t>
  </si>
  <si>
    <t>AIR CASSAI</t>
  </si>
  <si>
    <t>Aero Renta De Coahuila</t>
  </si>
  <si>
    <t>RCO</t>
  </si>
  <si>
    <t>AEROCOAHUILA</t>
  </si>
  <si>
    <t>RCP</t>
  </si>
  <si>
    <t>AEROCORPSA</t>
  </si>
  <si>
    <t>Aerolineas Regionales</t>
  </si>
  <si>
    <t>RCQ</t>
  </si>
  <si>
    <t>REGIONAL CARGO</t>
  </si>
  <si>
    <t>Atlantic S.L.</t>
  </si>
  <si>
    <t>RCU</t>
  </si>
  <si>
    <t>AIR COURIER</t>
  </si>
  <si>
    <t>Air Service Center</t>
  </si>
  <si>
    <t>RCX</t>
  </si>
  <si>
    <t>SERVICE CENTER</t>
  </si>
  <si>
    <t>Adygeya Airlines</t>
  </si>
  <si>
    <t>RDD</t>
  </si>
  <si>
    <t>ADLINES</t>
  </si>
  <si>
    <t>Air Ada</t>
  </si>
  <si>
    <t>RDM</t>
  </si>
  <si>
    <t>AIR ADA</t>
  </si>
  <si>
    <t>Aer Arann</t>
  </si>
  <si>
    <t>RE</t>
  </si>
  <si>
    <t>REA</t>
  </si>
  <si>
    <t>AER ARANN</t>
  </si>
  <si>
    <t>Aero-Rent</t>
  </si>
  <si>
    <t>REN</t>
  </si>
  <si>
    <t>AERORENT</t>
  </si>
  <si>
    <t>Australian Maritime Safety Authority</t>
  </si>
  <si>
    <t>RES</t>
  </si>
  <si>
    <t>RESCUE</t>
  </si>
  <si>
    <t>Air Austral</t>
  </si>
  <si>
    <t>UU</t>
  </si>
  <si>
    <t>REU</t>
  </si>
  <si>
    <t>REUNION</t>
  </si>
  <si>
    <t>Aero-Rey</t>
  </si>
  <si>
    <t>REY</t>
  </si>
  <si>
    <t>AEROREY</t>
  </si>
  <si>
    <t>Aero Africa</t>
  </si>
  <si>
    <t>RFC</t>
  </si>
  <si>
    <t>AERO AFRICA</t>
  </si>
  <si>
    <t>Aerotransportes Rafilher</t>
  </si>
  <si>
    <t>RFD</t>
  </si>
  <si>
    <t>RAFHILER</t>
  </si>
  <si>
    <t>Argo</t>
  </si>
  <si>
    <t>RGO</t>
  </si>
  <si>
    <t>ARGOS</t>
  </si>
  <si>
    <t>Airbourne School of Flying</t>
  </si>
  <si>
    <t>RGT</t>
  </si>
  <si>
    <t>AIRGOAT</t>
  </si>
  <si>
    <t>Air Archipels</t>
  </si>
  <si>
    <t>RHL</t>
  </si>
  <si>
    <t>ARCHIPELS</t>
  </si>
  <si>
    <t>Aviation Ministry of the Interior of the Russian Federation</t>
  </si>
  <si>
    <t>RIF</t>
  </si>
  <si>
    <t>INTERMIN AVIA</t>
  </si>
  <si>
    <t>Aeris Gestion</t>
  </si>
  <si>
    <t>RIS</t>
  </si>
  <si>
    <t>AERIS</t>
  </si>
  <si>
    <t>Asian Spirit</t>
  </si>
  <si>
    <t>6K</t>
  </si>
  <si>
    <t>RIT</t>
  </si>
  <si>
    <t>ASIAN SPIRIT</t>
  </si>
  <si>
    <t>Aeroservicios Jet</t>
  </si>
  <si>
    <t>RJS</t>
  </si>
  <si>
    <t>ASERJET</t>
  </si>
  <si>
    <t>Air Afrique</t>
  </si>
  <si>
    <t>RK</t>
  </si>
  <si>
    <t>RKA</t>
  </si>
  <si>
    <t>AIRAFRIC</t>
  </si>
  <si>
    <t>Airlinair</t>
  </si>
  <si>
    <t>RLA</t>
  </si>
  <si>
    <t>AIRLINAIR</t>
  </si>
  <si>
    <t>Air Nelson</t>
  </si>
  <si>
    <t>RLK</t>
  </si>
  <si>
    <t>Air Leone</t>
  </si>
  <si>
    <t>RLL</t>
  </si>
  <si>
    <t>AEROLEONE</t>
  </si>
  <si>
    <t>Aero Lanka</t>
  </si>
  <si>
    <t>QL</t>
  </si>
  <si>
    <t>RLN</t>
  </si>
  <si>
    <t>AERO LANKA</t>
  </si>
  <si>
    <t>Sri Lanka</t>
  </si>
  <si>
    <t>Air Alize</t>
  </si>
  <si>
    <t>RLZ</t>
  </si>
  <si>
    <t>ALIZE</t>
  </si>
  <si>
    <t>Air Amder</t>
  </si>
  <si>
    <t>RMD</t>
  </si>
  <si>
    <t>AIR AMDER</t>
  </si>
  <si>
    <t>Armenian Airlines</t>
  </si>
  <si>
    <t>RME</t>
  </si>
  <si>
    <t>ARMENIAN</t>
  </si>
  <si>
    <t>Armenian International Airways</t>
  </si>
  <si>
    <t>MV</t>
  </si>
  <si>
    <t>RML</t>
  </si>
  <si>
    <t>Arm-Aero</t>
  </si>
  <si>
    <t>RMO</t>
  </si>
  <si>
    <t>ARM-AERO</t>
  </si>
  <si>
    <t>Air Max</t>
  </si>
  <si>
    <t>RMX</t>
  </si>
  <si>
    <t>AEROMAX</t>
  </si>
  <si>
    <t>RNE</t>
  </si>
  <si>
    <t>AIR SALONE</t>
  </si>
  <si>
    <t>Aeronem Air Cargo</t>
  </si>
  <si>
    <t>RNM</t>
  </si>
  <si>
    <t>AEROMNEM</t>
  </si>
  <si>
    <t>Air Cargo Masters</t>
  </si>
  <si>
    <t>RNR</t>
  </si>
  <si>
    <t>RUNNER</t>
  </si>
  <si>
    <t>Armavia</t>
  </si>
  <si>
    <t>RNV</t>
  </si>
  <si>
    <t>ARMAVIA</t>
  </si>
  <si>
    <t>Aeroeste</t>
  </si>
  <si>
    <t>ROE</t>
  </si>
  <si>
    <t>ESTE-BOLIVIA</t>
  </si>
  <si>
    <t>Aero Gen</t>
  </si>
  <si>
    <t>ROH</t>
  </si>
  <si>
    <t>AEROGEN</t>
  </si>
  <si>
    <t>Avior Airlines</t>
  </si>
  <si>
    <t>ROI</t>
  </si>
  <si>
    <t>AVIOR</t>
  </si>
  <si>
    <t>Aeroel Airways</t>
  </si>
  <si>
    <t>ROL</t>
  </si>
  <si>
    <t>AEROEL</t>
  </si>
  <si>
    <t>Aeromar</t>
  </si>
  <si>
    <t>BQ</t>
  </si>
  <si>
    <t>ROM</t>
  </si>
  <si>
    <t>BRAVO QUEBEC</t>
  </si>
  <si>
    <t>Aeroitalia</t>
  </si>
  <si>
    <t>ROO</t>
  </si>
  <si>
    <t>AEROITALIA</t>
  </si>
  <si>
    <t>Aerodan</t>
  </si>
  <si>
    <t>ROD</t>
  </si>
  <si>
    <t>AERODAN</t>
  </si>
  <si>
    <t>AeroRep</t>
  </si>
  <si>
    <t>P5</t>
  </si>
  <si>
    <t>RPB</t>
  </si>
  <si>
    <t>AEROREPUBLICA</t>
  </si>
  <si>
    <t>Aerolineas Del Pacifico</t>
  </si>
  <si>
    <t>RPC</t>
  </si>
  <si>
    <t>AEROPACSA</t>
  </si>
  <si>
    <t>Aero Roca</t>
  </si>
  <si>
    <t>RRC</t>
  </si>
  <si>
    <t>AEROROCA</t>
  </si>
  <si>
    <t>Aerotransportes Internacionales De Torreon</t>
  </si>
  <si>
    <t>RRE</t>
  </si>
  <si>
    <t>AERO TORREON</t>
  </si>
  <si>
    <t>Acvila Air-Romanian Carrier</t>
  </si>
  <si>
    <t>RRM</t>
  </si>
  <si>
    <t>AIR ROMANIA</t>
  </si>
  <si>
    <t>Romania</t>
  </si>
  <si>
    <t>Aerolineas Ejecutivas Tarascas</t>
  </si>
  <si>
    <t>RSC</t>
  </si>
  <si>
    <t>TARASCAS</t>
  </si>
  <si>
    <t>Aero-Service</t>
  </si>
  <si>
    <t>BF</t>
  </si>
  <si>
    <t>RSR</t>
  </si>
  <si>
    <t>CONGOSERV</t>
  </si>
  <si>
    <t>Republic of the Congo</t>
  </si>
  <si>
    <t>Aerosur</t>
  </si>
  <si>
    <t>5L</t>
  </si>
  <si>
    <t>RSU</t>
  </si>
  <si>
    <t>AEROSUR</t>
  </si>
  <si>
    <t>Aeronorte</t>
  </si>
  <si>
    <t>RTE</t>
  </si>
  <si>
    <t>LUZAVIA</t>
  </si>
  <si>
    <t>Artis</t>
  </si>
  <si>
    <t>RTH</t>
  </si>
  <si>
    <t>ARTHELICO</t>
  </si>
  <si>
    <t>Arhabaev Tourism Airlines</t>
  </si>
  <si>
    <t>RTO</t>
  </si>
  <si>
    <t>ARTOAIR</t>
  </si>
  <si>
    <t>Air Turquoise</t>
  </si>
  <si>
    <t>RTQ</t>
  </si>
  <si>
    <t>TURQUOISE</t>
  </si>
  <si>
    <t>Aerotucan</t>
  </si>
  <si>
    <t>RTU</t>
  </si>
  <si>
    <t>AEROTUCAN</t>
  </si>
  <si>
    <t>Air Anastasia</t>
  </si>
  <si>
    <t>RUD</t>
  </si>
  <si>
    <t>ANASTASIA</t>
  </si>
  <si>
    <t>Air Rum</t>
  </si>
  <si>
    <t>RUM</t>
  </si>
  <si>
    <t>AIR RUM</t>
  </si>
  <si>
    <t>ACT Havayollari</t>
  </si>
  <si>
    <t>RUN</t>
  </si>
  <si>
    <t>CARGO TURK</t>
  </si>
  <si>
    <t>Air VIP</t>
  </si>
  <si>
    <t>RVP</t>
  </si>
  <si>
    <t>AEROVIP</t>
  </si>
  <si>
    <t>Aircompany Veteran</t>
  </si>
  <si>
    <t>RVT</t>
  </si>
  <si>
    <t>AIR-VET</t>
  </si>
  <si>
    <t>Alliance Express Rwanda</t>
  </si>
  <si>
    <t>RWB</t>
  </si>
  <si>
    <t>Rwanda</t>
  </si>
  <si>
    <t>Arrow Ecuador Arrowec</t>
  </si>
  <si>
    <t>RWC</t>
  </si>
  <si>
    <t>ARROWEC</t>
  </si>
  <si>
    <t>Aerogroup 98 Limited</t>
  </si>
  <si>
    <t>RWY</t>
  </si>
  <si>
    <t>TYNWALD</t>
  </si>
  <si>
    <t>Aeroxtra</t>
  </si>
  <si>
    <t>RXT</t>
  </si>
  <si>
    <t>AERO-EXTRA</t>
  </si>
  <si>
    <t>Express Air Charter</t>
  </si>
  <si>
    <t>RXX</t>
  </si>
  <si>
    <t>REX AIR</t>
  </si>
  <si>
    <t>Air Whitsunday</t>
  </si>
  <si>
    <t>RWS</t>
  </si>
  <si>
    <t>Aero Zambia</t>
  </si>
  <si>
    <t>RZL</t>
  </si>
  <si>
    <t>AERO ZAMBIA</t>
  </si>
  <si>
    <t>Aero Zano</t>
  </si>
  <si>
    <t>RZN</t>
  </si>
  <si>
    <t>ZANO</t>
  </si>
  <si>
    <t>Anoka Air Charter</t>
  </si>
  <si>
    <t>RZZ</t>
  </si>
  <si>
    <t>RED ZONE</t>
  </si>
  <si>
    <t>Aerosaab</t>
  </si>
  <si>
    <t>SBH</t>
  </si>
  <si>
    <t>AEROSAAB</t>
  </si>
  <si>
    <t>Associated Aviation</t>
  </si>
  <si>
    <t>SCD</t>
  </si>
  <si>
    <t>ASSOCIATED</t>
  </si>
  <si>
    <t>American Jet International</t>
  </si>
  <si>
    <t>SCM</t>
  </si>
  <si>
    <t>SCREAMER</t>
  </si>
  <si>
    <t>Air Santo Domingo</t>
  </si>
  <si>
    <t>EX</t>
  </si>
  <si>
    <t>SDO</t>
  </si>
  <si>
    <t>AERO DOMINGO</t>
  </si>
  <si>
    <t>Aero Sudpacifico</t>
  </si>
  <si>
    <t>SDP</t>
  </si>
  <si>
    <t>SUDPACIFICO</t>
  </si>
  <si>
    <t>Aero Servicios Ejecutivas Del Pacifico</t>
  </si>
  <si>
    <t>SEF</t>
  </si>
  <si>
    <t>SERVIPACIFICO</t>
  </si>
  <si>
    <t>Aero California</t>
  </si>
  <si>
    <t>JR</t>
  </si>
  <si>
    <t>SER</t>
  </si>
  <si>
    <t>AEROCALIFORNIA</t>
  </si>
  <si>
    <t>A-Safar Air Services</t>
  </si>
  <si>
    <t>SFM</t>
  </si>
  <si>
    <t>AIR SAFAR</t>
  </si>
  <si>
    <t>Aerosegovia</t>
  </si>
  <si>
    <t>SGV</t>
  </si>
  <si>
    <t>SEGOVIA</t>
  </si>
  <si>
    <t>Nicaragua</t>
  </si>
  <si>
    <t>Airshare Holdings</t>
  </si>
  <si>
    <t>SHH</t>
  </si>
  <si>
    <t>AIRSHARE</t>
  </si>
  <si>
    <t>Aerosiyusa</t>
  </si>
  <si>
    <t>SIY</t>
  </si>
  <si>
    <t>SIYUSA</t>
  </si>
  <si>
    <t>Aero Silza</t>
  </si>
  <si>
    <t>SIZ</t>
  </si>
  <si>
    <t>AEROSILZA</t>
  </si>
  <si>
    <t>Air San Juan</t>
  </si>
  <si>
    <t>SJN</t>
  </si>
  <si>
    <t>SAN JUAN</t>
  </si>
  <si>
    <t>Aero-North Aviation Services</t>
  </si>
  <si>
    <t>SKP</t>
  </si>
  <si>
    <t>SKIPPER</t>
  </si>
  <si>
    <t>Aero Sami</t>
  </si>
  <si>
    <t>SMI</t>
  </si>
  <si>
    <t>SAMI</t>
  </si>
  <si>
    <t>Avient Aviation</t>
  </si>
  <si>
    <t>Z3</t>
  </si>
  <si>
    <t>SMJ</t>
  </si>
  <si>
    <t>AVAVIA</t>
  </si>
  <si>
    <t>Aerolineas Sol</t>
  </si>
  <si>
    <t>SOD</t>
  </si>
  <si>
    <t>ALSOL</t>
  </si>
  <si>
    <t>Air Soleil</t>
  </si>
  <si>
    <t>SOE</t>
  </si>
  <si>
    <t>AIR SOLEIL</t>
  </si>
  <si>
    <t>Aero Soga</t>
  </si>
  <si>
    <t>SOG</t>
  </si>
  <si>
    <t>AEROSOGA</t>
  </si>
  <si>
    <t>Airspeed Aviation</t>
  </si>
  <si>
    <t>SPD</t>
  </si>
  <si>
    <t>SPEEDLINE</t>
  </si>
  <si>
    <t>Air Service</t>
  </si>
  <si>
    <t>SPJ</t>
  </si>
  <si>
    <t>AIR SKOPJE</t>
  </si>
  <si>
    <t>Aeroservicios Ejecutivos Del Pacifico</t>
  </si>
  <si>
    <t>SPO</t>
  </si>
  <si>
    <t>EJECTUIV PACIFICO</t>
  </si>
  <si>
    <t>Asian Aerospace Service</t>
  </si>
  <si>
    <t>SPY</t>
  </si>
  <si>
    <t>THAI SPACE</t>
  </si>
  <si>
    <t>Airworld</t>
  </si>
  <si>
    <t>SPZ</t>
  </si>
  <si>
    <t>SPEED SERVICE</t>
  </si>
  <si>
    <t>Alsaqer Aviation</t>
  </si>
  <si>
    <t>SQR</t>
  </si>
  <si>
    <t>ALSAQER AVIATION</t>
  </si>
  <si>
    <t>Air Safaris and Services</t>
  </si>
  <si>
    <t>SRI</t>
  </si>
  <si>
    <t>AIRSAFARI</t>
  </si>
  <si>
    <t>Aero Servicio Corporativo</t>
  </si>
  <si>
    <t>SRV</t>
  </si>
  <si>
    <t>SERVICORP</t>
  </si>
  <si>
    <t>Air Sultan</t>
  </si>
  <si>
    <t>SSL</t>
  </si>
  <si>
    <t>SIERRA SULTAN</t>
  </si>
  <si>
    <t>Aero 1 Pro-Jet</t>
  </si>
  <si>
    <t>SSM</t>
  </si>
  <si>
    <t>RAPID</t>
  </si>
  <si>
    <t>Airquarius Air Charter</t>
  </si>
  <si>
    <t>SSN</t>
  </si>
  <si>
    <t>SUNSTREAM</t>
  </si>
  <si>
    <t>Aeropac</t>
  </si>
  <si>
    <t>STK</t>
  </si>
  <si>
    <t>SAT PAK</t>
  </si>
  <si>
    <t>Air St. Thomas</t>
  </si>
  <si>
    <t>STT</t>
  </si>
  <si>
    <t>PARADISE</t>
  </si>
  <si>
    <t>Aerolineas Del Sureste</t>
  </si>
  <si>
    <t>SUE</t>
  </si>
  <si>
    <t>AEROSURESTE</t>
  </si>
  <si>
    <t>Aerial Surveys (1980) Limited</t>
  </si>
  <si>
    <t>SUY</t>
  </si>
  <si>
    <t>SURVEY</t>
  </si>
  <si>
    <t>Air Slovakia</t>
  </si>
  <si>
    <t>GM</t>
  </si>
  <si>
    <t>SVK</t>
  </si>
  <si>
    <t>SLOVAKIA</t>
  </si>
  <si>
    <t>Adler Aviation</t>
  </si>
  <si>
    <t>SWH</t>
  </si>
  <si>
    <t>SHOCKWAVE</t>
  </si>
  <si>
    <t>Aircompany Yakutia</t>
  </si>
  <si>
    <t>R3</t>
  </si>
  <si>
    <t>SYL</t>
  </si>
  <si>
    <t>AIR YAKUTIA</t>
  </si>
  <si>
    <t>Aerosud Aviation</t>
  </si>
  <si>
    <t>SYT</t>
  </si>
  <si>
    <t>SKYTRACK</t>
  </si>
  <si>
    <t>Aeroservicios de La Costa</t>
  </si>
  <si>
    <t>TAA</t>
  </si>
  <si>
    <t>AERO COSTA</t>
  </si>
  <si>
    <t>VW</t>
  </si>
  <si>
    <t>TAO</t>
  </si>
  <si>
    <t>TRANS-AEROMAR</t>
  </si>
  <si>
    <t>Aerotrebol</t>
  </si>
  <si>
    <t>TBL</t>
  </si>
  <si>
    <t>AEROTREBOL</t>
  </si>
  <si>
    <t>Aero Taxi de Los Cabos</t>
  </si>
  <si>
    <t>TBO</t>
  </si>
  <si>
    <t>AERO CABOS</t>
  </si>
  <si>
    <t>Air Turks and Caicos</t>
  </si>
  <si>
    <t>JY</t>
  </si>
  <si>
    <t>TCI</t>
  </si>
  <si>
    <t>KERRMONT</t>
  </si>
  <si>
    <t>Turks and Caicos Islands</t>
  </si>
  <si>
    <t>Aerotranscolombina de Carga</t>
  </si>
  <si>
    <t>TCO</t>
  </si>
  <si>
    <t>TRANSCOLOMBIA</t>
  </si>
  <si>
    <t>Air Cargo Express</t>
  </si>
  <si>
    <t>TDG</t>
  </si>
  <si>
    <t>TURBO DOG</t>
  </si>
  <si>
    <t>Atlas Helicopters</t>
  </si>
  <si>
    <t>TDT</t>
  </si>
  <si>
    <t>TRIDENT</t>
  </si>
  <si>
    <t>Air Today</t>
  </si>
  <si>
    <t>TDY</t>
  </si>
  <si>
    <t>AIR TODAY</t>
  </si>
  <si>
    <t>Aero Servicios Azteca</t>
  </si>
  <si>
    <t>TED</t>
  </si>
  <si>
    <t>AEROAZTECA</t>
  </si>
  <si>
    <t>Arkefly</t>
  </si>
  <si>
    <t>TFL</t>
  </si>
  <si>
    <t>ARKEFLY</t>
  </si>
  <si>
    <t>Antair</t>
  </si>
  <si>
    <t>TIR</t>
  </si>
  <si>
    <t>ANTAIR</t>
  </si>
  <si>
    <t>Atlantique Air Assistance</t>
  </si>
  <si>
    <t>TLB</t>
  </si>
  <si>
    <t>TRIPLE-A</t>
  </si>
  <si>
    <t>Aero Taxi Autlan</t>
  </si>
  <si>
    <t>TLD</t>
  </si>
  <si>
    <t>AEREO AUTLAN</t>
  </si>
  <si>
    <t>Aero Util</t>
  </si>
  <si>
    <t>TLE</t>
  </si>
  <si>
    <t>AEROUTIL</t>
  </si>
  <si>
    <t>Aero Toluca Internactional</t>
  </si>
  <si>
    <t>TLU</t>
  </si>
  <si>
    <t>AEROTOLUCA</t>
  </si>
  <si>
    <t>Aero Taxi del Centro de Mexico</t>
  </si>
  <si>
    <t>TME</t>
  </si>
  <si>
    <t>TAXICENTRO</t>
  </si>
  <si>
    <t>Aerotropical</t>
  </si>
  <si>
    <t>TOC</t>
  </si>
  <si>
    <t>TROPICMEX</t>
  </si>
  <si>
    <t>Air Tomisko</t>
  </si>
  <si>
    <t>TOH</t>
  </si>
  <si>
    <t>TOMISKO CARGO</t>
  </si>
  <si>
    <t>Airlines PNG</t>
  </si>
  <si>
    <t>CG</t>
  </si>
  <si>
    <t>TOK</t>
  </si>
  <si>
    <t>BALUS</t>
  </si>
  <si>
    <t>Aero Tanala</t>
  </si>
  <si>
    <t>TON</t>
  </si>
  <si>
    <t>AEROTANALA</t>
  </si>
  <si>
    <t>Aero Tropical</t>
  </si>
  <si>
    <t>TPB</t>
  </si>
  <si>
    <t>AERO TROPICAL</t>
  </si>
  <si>
    <t>Air Cal</t>
  </si>
  <si>
    <t>TY</t>
  </si>
  <si>
    <t>TPC</t>
  </si>
  <si>
    <t>AIRCAL</t>
  </si>
  <si>
    <t>TPK</t>
  </si>
  <si>
    <t>TCHAD-HORIZON</t>
  </si>
  <si>
    <t>Aero Taxi del Potosi</t>
  </si>
  <si>
    <t>TPO</t>
  </si>
  <si>
    <t>TAXI-POTOSI</t>
  </si>
  <si>
    <t>Aeroturquesa</t>
  </si>
  <si>
    <t>TQS</t>
  </si>
  <si>
    <t>AEROTURQUESA</t>
  </si>
  <si>
    <t>TRH</t>
  </si>
  <si>
    <t>TRANSTAR</t>
  </si>
  <si>
    <t>AirTran Airways</t>
  </si>
  <si>
    <t>TRS</t>
  </si>
  <si>
    <t>CITRUS</t>
  </si>
  <si>
    <t>Air Transat</t>
  </si>
  <si>
    <t>TSC</t>
  </si>
  <si>
    <t>TRANSAT</t>
  </si>
  <si>
    <t>airtransse</t>
  </si>
  <si>
    <t>TSQ</t>
  </si>
  <si>
    <t>AIRTRA</t>
  </si>
  <si>
    <t>Aerolineas Turisticas del Caribe</t>
  </si>
  <si>
    <t>TTB</t>
  </si>
  <si>
    <t>AERO TURISTICAS</t>
  </si>
  <si>
    <t>Avcenter</t>
  </si>
  <si>
    <t>TTE</t>
  </si>
  <si>
    <t>TETON</t>
  </si>
  <si>
    <t>Air Tungaru</t>
  </si>
  <si>
    <t>TUNGARU</t>
  </si>
  <si>
    <t>Avialeasing Aviation Company</t>
  </si>
  <si>
    <t>EC</t>
  </si>
  <si>
    <t>TWN</t>
  </si>
  <si>
    <t>TWINARROW</t>
  </si>
  <si>
    <t>Aerotaxis del Noroeste</t>
  </si>
  <si>
    <t>TXD</t>
  </si>
  <si>
    <t>TAXI OESTE</t>
  </si>
  <si>
    <t>Aerotaxis Alfe</t>
  </si>
  <si>
    <t>TXF</t>
  </si>
  <si>
    <t>ALFE</t>
  </si>
  <si>
    <t>Aereotaxis</t>
  </si>
  <si>
    <t>TXI</t>
  </si>
  <si>
    <t>AEREOTAXIS</t>
  </si>
  <si>
    <t>Tyrolean Airways</t>
  </si>
  <si>
    <t>VO</t>
  </si>
  <si>
    <t>TYR</t>
  </si>
  <si>
    <t>TYROLEAN</t>
  </si>
  <si>
    <t>Aero Tomza</t>
  </si>
  <si>
    <t>TZA</t>
  </si>
  <si>
    <t>AERO TOMZA</t>
  </si>
  <si>
    <t>Air Zambezi</t>
  </si>
  <si>
    <t>TZT</t>
  </si>
  <si>
    <t>ZAMBEZI</t>
  </si>
  <si>
    <t>Afra Airlines</t>
  </si>
  <si>
    <t>UAG</t>
  </si>
  <si>
    <t>AFRALINE</t>
  </si>
  <si>
    <t>Aerostar Airlines</t>
  </si>
  <si>
    <t>UAR</t>
  </si>
  <si>
    <t>AEROSTAR</t>
  </si>
  <si>
    <t>Air Division of the Eastern Kazakhstan Region</t>
  </si>
  <si>
    <t>UCK</t>
  </si>
  <si>
    <t>GALETA</t>
  </si>
  <si>
    <t>Aero-Charter Ukraine</t>
  </si>
  <si>
    <t>DW</t>
  </si>
  <si>
    <t>UCR</t>
  </si>
  <si>
    <t>CHARTER UKRAINE</t>
  </si>
  <si>
    <t>Air LA</t>
  </si>
  <si>
    <t>UED</t>
  </si>
  <si>
    <t>AIR L-A</t>
  </si>
  <si>
    <t>Air Ukraine</t>
  </si>
  <si>
    <t>6U</t>
  </si>
  <si>
    <t>UKR</t>
  </si>
  <si>
    <t>AIR UKRAINE</t>
  </si>
  <si>
    <t>Air Umbria</t>
  </si>
  <si>
    <t>UMB</t>
  </si>
  <si>
    <t>AIR UMBRIA</t>
  </si>
  <si>
    <t>Atuneros Unidos de California</t>
  </si>
  <si>
    <t>UND</t>
  </si>
  <si>
    <t>ATUNEROS UNIDOS</t>
  </si>
  <si>
    <t>Aeroclub Flaps</t>
  </si>
  <si>
    <t>FLP</t>
  </si>
  <si>
    <t>AEROCLUB FLAPS</t>
  </si>
  <si>
    <t>Aerolineas Galapagos (Aerogal)</t>
  </si>
  <si>
    <t>2K</t>
  </si>
  <si>
    <t>GLG</t>
  </si>
  <si>
    <t>AEROGAL</t>
  </si>
  <si>
    <t>Air Castle Corporation / Global Airways</t>
  </si>
  <si>
    <t>GLB</t>
  </si>
  <si>
    <t>GLO-AIR</t>
  </si>
  <si>
    <t>Alrosa Mirny Air Enterprise</t>
  </si>
  <si>
    <t>6R</t>
  </si>
  <si>
    <t>DRU</t>
  </si>
  <si>
    <t>MIRNY</t>
  </si>
  <si>
    <t>Bearing Supplies Limited</t>
  </si>
  <si>
    <t>PVO</t>
  </si>
  <si>
    <t>PROVOST</t>
  </si>
  <si>
    <t>Balkan Agro Aviation</t>
  </si>
  <si>
    <t>BAA</t>
  </si>
  <si>
    <t>BALKAN AGRO</t>
  </si>
  <si>
    <t>Bahrain Air BSC (Closed)</t>
  </si>
  <si>
    <t>BAB</t>
  </si>
  <si>
    <t>AWAL</t>
  </si>
  <si>
    <t>BAC Leasing Limited</t>
  </si>
  <si>
    <t>BAC</t>
  </si>
  <si>
    <t>BAE Systems</t>
  </si>
  <si>
    <t>BAE</t>
  </si>
  <si>
    <t>FELIX</t>
  </si>
  <si>
    <t>Belgian Air Force</t>
  </si>
  <si>
    <t>BAF</t>
  </si>
  <si>
    <t>BELGIAN AIRFORCE</t>
  </si>
  <si>
    <t>Baker Aviation</t>
  </si>
  <si>
    <t>8Q</t>
  </si>
  <si>
    <t>BAJ</t>
  </si>
  <si>
    <t>BAKER AVIATION</t>
  </si>
  <si>
    <t>Blackhawk Airways</t>
  </si>
  <si>
    <t>BAK</t>
  </si>
  <si>
    <t>BLACKHAWK</t>
  </si>
  <si>
    <t>Britannia Airways</t>
  </si>
  <si>
    <t>BAL</t>
  </si>
  <si>
    <t>BRITANNIA</t>
  </si>
  <si>
    <t>Business Air Services</t>
  </si>
  <si>
    <t>BAM</t>
  </si>
  <si>
    <t>BUSINESS AIR</t>
  </si>
  <si>
    <t>British Antarctic Survey</t>
  </si>
  <si>
    <t>BAN</t>
  </si>
  <si>
    <t>PENGUIN</t>
  </si>
  <si>
    <t>Bradly Air (Charter) Services</t>
  </si>
  <si>
    <t>BAR</t>
  </si>
  <si>
    <t>BRADLEY</t>
  </si>
  <si>
    <t>Bissau Airlines</t>
  </si>
  <si>
    <t>BAU</t>
  </si>
  <si>
    <t>AIR BISSAU</t>
  </si>
  <si>
    <t>Bay Aviation Ltd</t>
  </si>
  <si>
    <t>BAV</t>
  </si>
  <si>
    <t>BAY AIR</t>
  </si>
  <si>
    <t>British Airways</t>
  </si>
  <si>
    <t>BAW</t>
  </si>
  <si>
    <t>SPEEDBIRD</t>
  </si>
  <si>
    <t>Best Aero Handling Ltd</t>
  </si>
  <si>
    <t>BAX</t>
  </si>
  <si>
    <t>Bayon Airlines</t>
  </si>
  <si>
    <t>BAY</t>
  </si>
  <si>
    <t>BAYON</t>
  </si>
  <si>
    <t>Bannert Air</t>
  </si>
  <si>
    <t>BBA</t>
  </si>
  <si>
    <t>BANAIR</t>
  </si>
  <si>
    <t>Biman Bangladesh Airlines</t>
  </si>
  <si>
    <t>BG</t>
  </si>
  <si>
    <t>BBC</t>
  </si>
  <si>
    <t>BANGLADESH</t>
  </si>
  <si>
    <t>Bluebird Cargo</t>
  </si>
  <si>
    <t>BBD</t>
  </si>
  <si>
    <t>BLUE CARGO</t>
  </si>
  <si>
    <t>Beibars CJSC</t>
  </si>
  <si>
    <t>BBS</t>
  </si>
  <si>
    <t>BEIBARS</t>
  </si>
  <si>
    <t>Bravo Airlines</t>
  </si>
  <si>
    <t>BBV</t>
  </si>
  <si>
    <t>BRAVO EUROPE</t>
  </si>
  <si>
    <t>Blue Bird Aviation</t>
  </si>
  <si>
    <t>BBZ</t>
  </si>
  <si>
    <t>COBRA</t>
  </si>
  <si>
    <t>BACH Flugbetriebsges</t>
  </si>
  <si>
    <t>BCF</t>
  </si>
  <si>
    <t>BACH</t>
  </si>
  <si>
    <t>Blue Islands</t>
  </si>
  <si>
    <t>BCI</t>
  </si>
  <si>
    <t>BLUE ISLAND</t>
  </si>
  <si>
    <t>British Caribbean Airways</t>
  </si>
  <si>
    <t>BCL</t>
  </si>
  <si>
    <t>British Charter</t>
  </si>
  <si>
    <t>BCR</t>
  </si>
  <si>
    <t>BACKER</t>
  </si>
  <si>
    <t>BCT Aviation</t>
  </si>
  <si>
    <t>BCT</t>
  </si>
  <si>
    <t>BOBCAT</t>
  </si>
  <si>
    <t>Business Aviation Center</t>
  </si>
  <si>
    <t>BCV</t>
  </si>
  <si>
    <t>BUSINESS AVIATION</t>
  </si>
  <si>
    <t>Blue Dart Aviation</t>
  </si>
  <si>
    <t>BZ</t>
  </si>
  <si>
    <t>BDA</t>
  </si>
  <si>
    <t>BLUE DART</t>
  </si>
  <si>
    <t>B&amp;H Airlines</t>
  </si>
  <si>
    <t>Bissau Discovery Flying Club</t>
  </si>
  <si>
    <t>BDF</t>
  </si>
  <si>
    <t>BISSAU DISCOVERY</t>
  </si>
  <si>
    <t>Belgian Army</t>
  </si>
  <si>
    <t>AYB</t>
  </si>
  <si>
    <t>BELGIAN ARMY</t>
  </si>
  <si>
    <t>Badr Airlines</t>
  </si>
  <si>
    <t>BDR</t>
  </si>
  <si>
    <t>BADR AIR</t>
  </si>
  <si>
    <t>Best Aviation Ltd</t>
  </si>
  <si>
    <t>BEA</t>
  </si>
  <si>
    <t>BEST AIR</t>
  </si>
  <si>
    <t>Belgorod Aviation Enterprise</t>
  </si>
  <si>
    <t>BED</t>
  </si>
  <si>
    <t>BELOGORYE</t>
  </si>
  <si>
    <t>Bar Harbor Airlines</t>
  </si>
  <si>
    <t>AJC</t>
  </si>
  <si>
    <t>BAR HARBOR</t>
  </si>
  <si>
    <t>Balear Express</t>
  </si>
  <si>
    <t>BEF</t>
  </si>
  <si>
    <t>BALEAR EXPRESS</t>
  </si>
  <si>
    <t>Bel Air Helicopters</t>
  </si>
  <si>
    <t>BLUECOPTER</t>
  </si>
  <si>
    <t>Berkut Air</t>
  </si>
  <si>
    <t>BEK</t>
  </si>
  <si>
    <t>BERKUT</t>
  </si>
  <si>
    <t>BETA - Brazilian Express Transportes Aereos</t>
  </si>
  <si>
    <t>BET</t>
  </si>
  <si>
    <t>BETA CARGO</t>
  </si>
  <si>
    <t>Basler Flight Service</t>
  </si>
  <si>
    <t>BFC</t>
  </si>
  <si>
    <t>BASLER</t>
  </si>
  <si>
    <t>Bear Flight</t>
  </si>
  <si>
    <t>BFG</t>
  </si>
  <si>
    <t>BEARFLIGHT</t>
  </si>
  <si>
    <t>Buffalo Airways</t>
  </si>
  <si>
    <t>J4</t>
  </si>
  <si>
    <t>BFL</t>
  </si>
  <si>
    <t>BUFFALO</t>
  </si>
  <si>
    <t>Bombardier</t>
  </si>
  <si>
    <t>BFO</t>
  </si>
  <si>
    <t>BOMBARDIER</t>
  </si>
  <si>
    <t>Burkina Airlines</t>
  </si>
  <si>
    <t>BFR</t>
  </si>
  <si>
    <t>BURKLINES</t>
  </si>
  <si>
    <t>Business Flight Sweden</t>
  </si>
  <si>
    <t>BFS</t>
  </si>
  <si>
    <t>BUSINESS FLIGHT</t>
  </si>
  <si>
    <t>Bahrain Defence Force</t>
  </si>
  <si>
    <t>BFW</t>
  </si>
  <si>
    <t>SUMMAN</t>
  </si>
  <si>
    <t>BH Air</t>
  </si>
  <si>
    <t>BGH</t>
  </si>
  <si>
    <t>BALKAN HOLIDAYS</t>
  </si>
  <si>
    <t>British Gulf International</t>
  </si>
  <si>
    <t>BGI</t>
  </si>
  <si>
    <t>BRITISH GULF</t>
  </si>
  <si>
    <t>S</t>
  </si>
  <si>
    <t>British Gulf International-Fez</t>
  </si>
  <si>
    <t>BGK</t>
  </si>
  <si>
    <t>GULF INTER</t>
  </si>
  <si>
    <t>Benin Golf Air</t>
  </si>
  <si>
    <t>A8</t>
  </si>
  <si>
    <t>BGL</t>
  </si>
  <si>
    <t>BENIN GOLF</t>
  </si>
  <si>
    <t>Bugulma Air Enterprise</t>
  </si>
  <si>
    <t>BGM</t>
  </si>
  <si>
    <t>BUGAVIA</t>
  </si>
  <si>
    <t>Budget Air Bangladesh</t>
  </si>
  <si>
    <t>BGR</t>
  </si>
  <si>
    <t>BUDGET AIR</t>
  </si>
  <si>
    <t>Bergen Air Transport</t>
  </si>
  <si>
    <t>BGT</t>
  </si>
  <si>
    <t>BERGEN AIR</t>
  </si>
  <si>
    <t>Buddha Air</t>
  </si>
  <si>
    <t>BHA</t>
  </si>
  <si>
    <t>BUDDHA AIR</t>
  </si>
  <si>
    <t>Balkh Airlines</t>
  </si>
  <si>
    <t>BHI</t>
  </si>
  <si>
    <t>SHARIF</t>
  </si>
  <si>
    <t>Bristow Helicopters</t>
  </si>
  <si>
    <t>BHL</t>
  </si>
  <si>
    <t>BRISTOW</t>
  </si>
  <si>
    <t>Bristow Helicopters Nigeria</t>
  </si>
  <si>
    <t>BHN</t>
  </si>
  <si>
    <t>BRISTOW HELICOPTERS</t>
  </si>
  <si>
    <t>Bhoja Airlines</t>
  </si>
  <si>
    <t>BHO</t>
  </si>
  <si>
    <t>BHOJA</t>
  </si>
  <si>
    <t>Belair Airlines</t>
  </si>
  <si>
    <t>4T</t>
  </si>
  <si>
    <t>BHP</t>
  </si>
  <si>
    <t>BELAIR</t>
  </si>
  <si>
    <t>Bighorn Airways</t>
  </si>
  <si>
    <t>BHR</t>
  </si>
  <si>
    <t>BIGHORN AIR</t>
  </si>
  <si>
    <t>Bahamasair</t>
  </si>
  <si>
    <t>UP</t>
  </si>
  <si>
    <t>BHS</t>
  </si>
  <si>
    <t>BAHAMAS</t>
  </si>
  <si>
    <t>Bright Air</t>
  </si>
  <si>
    <t>BHT</t>
  </si>
  <si>
    <t>BRIGHTAIR</t>
  </si>
  <si>
    <t>Bringer Air Cargo Taxi Aereo</t>
  </si>
  <si>
    <t>E6</t>
  </si>
  <si>
    <t>Balkan Bulgarian Airlines</t>
  </si>
  <si>
    <t>LZ</t>
  </si>
  <si>
    <t>BA Connect</t>
  </si>
  <si>
    <t>TH</t>
  </si>
  <si>
    <t>Bosphorus European Airways</t>
  </si>
  <si>
    <t>BHY</t>
  </si>
  <si>
    <t>BOSPHORUS</t>
  </si>
  <si>
    <t>Binair</t>
  </si>
  <si>
    <t>BID</t>
  </si>
  <si>
    <t>BINAIR</t>
  </si>
  <si>
    <t>Big Island Air</t>
  </si>
  <si>
    <t>BIG</t>
  </si>
  <si>
    <t>BIG ISLE</t>
  </si>
  <si>
    <t>British International Helicopters</t>
  </si>
  <si>
    <t>BS</t>
  </si>
  <si>
    <t>BIH</t>
  </si>
  <si>
    <t>BRINTEL</t>
  </si>
  <si>
    <t>Billund Air Center</t>
  </si>
  <si>
    <t>BIL</t>
  </si>
  <si>
    <t>BILAIR</t>
  </si>
  <si>
    <t>Boise Interagency Fire Center</t>
  </si>
  <si>
    <t>BIN</t>
  </si>
  <si>
    <t>BISON-AIR</t>
  </si>
  <si>
    <t>Bird Leasing</t>
  </si>
  <si>
    <t>BIR</t>
  </si>
  <si>
    <t>BIRD AIR</t>
  </si>
  <si>
    <t>Bizjet Ltd</t>
  </si>
  <si>
    <t>BIZ</t>
  </si>
  <si>
    <t>BIZZ</t>
  </si>
  <si>
    <t>Baja Air</t>
  </si>
  <si>
    <t>BJA</t>
  </si>
  <si>
    <t>BAJA AIR</t>
  </si>
  <si>
    <t>Baltic Jet Aircompany</t>
  </si>
  <si>
    <t>BJC</t>
  </si>
  <si>
    <t>BALTIC JET</t>
  </si>
  <si>
    <t>Business Jet Solutions</t>
  </si>
  <si>
    <t>BJS</t>
  </si>
  <si>
    <t>SOLUTION</t>
  </si>
  <si>
    <t>Bankair</t>
  </si>
  <si>
    <t>BKA</t>
  </si>
  <si>
    <t>BANKAIR</t>
  </si>
  <si>
    <t>BF-Lento OY</t>
  </si>
  <si>
    <t>BKF</t>
  </si>
  <si>
    <t>BAKERFLIGHT</t>
  </si>
  <si>
    <t>Barken International</t>
  </si>
  <si>
    <t>BKJ</t>
  </si>
  <si>
    <t>BARKEN JET</t>
  </si>
  <si>
    <t>Bangkok Airways</t>
  </si>
  <si>
    <t>BKP</t>
  </si>
  <si>
    <t>BANGKOK AIR</t>
  </si>
  <si>
    <t>Bukovyna</t>
  </si>
  <si>
    <t>BKV</t>
  </si>
  <si>
    <t>BUKOVYNA</t>
  </si>
  <si>
    <t>BLB</t>
  </si>
  <si>
    <t>BLUEBIRD SUDAN</t>
  </si>
  <si>
    <t>Bellesavia</t>
  </si>
  <si>
    <t>BLC</t>
  </si>
  <si>
    <t>BELLESAVIA</t>
  </si>
  <si>
    <t>Blue Line</t>
  </si>
  <si>
    <t>BLE</t>
  </si>
  <si>
    <t>BLUE BERRY</t>
  </si>
  <si>
    <t>Blue1</t>
  </si>
  <si>
    <t>BLF</t>
  </si>
  <si>
    <t>BLUEFIN</t>
  </si>
  <si>
    <t>Belgavia</t>
  </si>
  <si>
    <t>BLG</t>
  </si>
  <si>
    <t>BELGAVIA</t>
  </si>
  <si>
    <t>Blue Horizon Travel Club</t>
  </si>
  <si>
    <t>BLH</t>
  </si>
  <si>
    <t>BLUE HORIZON</t>
  </si>
  <si>
    <t>Blue Jet</t>
  </si>
  <si>
    <t>BLJ</t>
  </si>
  <si>
    <t>BLUEWAY</t>
  </si>
  <si>
    <t>Baltic Airlines</t>
  </si>
  <si>
    <t>BLL</t>
  </si>
  <si>
    <t>BALTIC AIRLINES</t>
  </si>
  <si>
    <t>Blue Airways</t>
  </si>
  <si>
    <t>BLM</t>
  </si>
  <si>
    <t>BLUE ARMENIA</t>
  </si>
  <si>
    <t>Bali International Air Service</t>
  </si>
  <si>
    <t>BLN</t>
  </si>
  <si>
    <t>BIAR</t>
  </si>
  <si>
    <t>Bearskin Lake Air Service</t>
  </si>
  <si>
    <t>JV</t>
  </si>
  <si>
    <t>BLS</t>
  </si>
  <si>
    <t>BEARSKIN</t>
  </si>
  <si>
    <t>Baltic Aviation</t>
  </si>
  <si>
    <t>BLT</t>
  </si>
  <si>
    <t>BALTAIR</t>
  </si>
  <si>
    <t>Bellview Airlines</t>
  </si>
  <si>
    <t>BLV</t>
  </si>
  <si>
    <t>BELLVIEW AIRLINES</t>
  </si>
  <si>
    <t>bmi</t>
  </si>
  <si>
    <t>bmi British Midland</t>
  </si>
  <si>
    <t>BD</t>
  </si>
  <si>
    <t>BMA</t>
  </si>
  <si>
    <t>MIDLAND</t>
  </si>
  <si>
    <t>British Medical Charter</t>
  </si>
  <si>
    <t>BMD</t>
  </si>
  <si>
    <t>BRITISH MEDICAL</t>
  </si>
  <si>
    <t>Briggs Marine Environmental Services</t>
  </si>
  <si>
    <t>BME</t>
  </si>
  <si>
    <t>BRIGGS</t>
  </si>
  <si>
    <t>Bristow Masayu Helicopters</t>
  </si>
  <si>
    <t>BMH</t>
  </si>
  <si>
    <t>MASAYU</t>
  </si>
  <si>
    <t>bmibaby</t>
  </si>
  <si>
    <t>BMI</t>
  </si>
  <si>
    <t>BABY</t>
  </si>
  <si>
    <t>Bemidji Airlines</t>
  </si>
  <si>
    <t>CH</t>
  </si>
  <si>
    <t>BMJ</t>
  </si>
  <si>
    <t>BEMIDJI</t>
  </si>
  <si>
    <t>Bismillah Airlines</t>
  </si>
  <si>
    <t>5Z</t>
  </si>
  <si>
    <t>BML</t>
  </si>
  <si>
    <t>BISMILLAH</t>
  </si>
  <si>
    <t>Bowman Aviation</t>
  </si>
  <si>
    <t>BMN</t>
  </si>
  <si>
    <t>BOWMAN</t>
  </si>
  <si>
    <t>British Midland Regional</t>
  </si>
  <si>
    <t>BMR</t>
  </si>
  <si>
    <t>BMW</t>
  </si>
  <si>
    <t>BMW-FLIGHT</t>
  </si>
  <si>
    <t>Banco de Mexico</t>
  </si>
  <si>
    <t>BMX</t>
  </si>
  <si>
    <t>BANXICO</t>
  </si>
  <si>
    <t>Bond Offshore Helicopters</t>
  </si>
  <si>
    <t>BND</t>
  </si>
  <si>
    <t>BOND</t>
  </si>
  <si>
    <t>Benina Air</t>
  </si>
  <si>
    <t>BNE</t>
  </si>
  <si>
    <t>BENINA AIR</t>
  </si>
  <si>
    <t>BN Group Limited</t>
  </si>
  <si>
    <t>BNG</t>
  </si>
  <si>
    <t>VECTIS</t>
  </si>
  <si>
    <t>Blue Nile Ethiopia Trading</t>
  </si>
  <si>
    <t>BNL</t>
  </si>
  <si>
    <t>NILE TRADING</t>
  </si>
  <si>
    <t>Bonair Aviation</t>
  </si>
  <si>
    <t>BNR</t>
  </si>
  <si>
    <t>BONAIR</t>
  </si>
  <si>
    <t>Bancstar - Valley National Corporation</t>
  </si>
  <si>
    <t>BNS</t>
  </si>
  <si>
    <t>BANCSTAR</t>
  </si>
  <si>
    <t>Bentiu Air Transport</t>
  </si>
  <si>
    <t>BENTIU AIR</t>
  </si>
  <si>
    <t>Benane Aviation Corporation</t>
  </si>
  <si>
    <t>BNV</t>
  </si>
  <si>
    <t>BENANE</t>
  </si>
  <si>
    <t>British North West Airlines</t>
  </si>
  <si>
    <t>BNW</t>
  </si>
  <si>
    <t>BRITISH NORTH</t>
  </si>
  <si>
    <t>Boniair</t>
  </si>
  <si>
    <t>BOA</t>
  </si>
  <si>
    <t>KUMANOVO</t>
  </si>
  <si>
    <t>Bond Air Services</t>
  </si>
  <si>
    <t>BOD</t>
  </si>
  <si>
    <t>UGABOND</t>
  </si>
  <si>
    <t>Boeing</t>
  </si>
  <si>
    <t>BOE</t>
  </si>
  <si>
    <t>BOEING</t>
  </si>
  <si>
    <t>Bordaire</t>
  </si>
  <si>
    <t>BOF</t>
  </si>
  <si>
    <t>BORDAIR</t>
  </si>
  <si>
    <t>Bookajet Limited</t>
  </si>
  <si>
    <t>BOO</t>
  </si>
  <si>
    <t>BOOKAJET</t>
  </si>
  <si>
    <t>Bouraq Indonesia Airlines</t>
  </si>
  <si>
    <t>BO</t>
  </si>
  <si>
    <t>BOU</t>
  </si>
  <si>
    <t>BOURAQ</t>
  </si>
  <si>
    <t>Blue Panorama Airlines</t>
  </si>
  <si>
    <t>BV</t>
  </si>
  <si>
    <t>BPA</t>
  </si>
  <si>
    <t>BLUE PANOROMA</t>
  </si>
  <si>
    <t>Berkhut ZK</t>
  </si>
  <si>
    <t>BPK</t>
  </si>
  <si>
    <t>VENERA</t>
  </si>
  <si>
    <t>Bundepolizei-Fliegertruppe</t>
  </si>
  <si>
    <t>BPO</t>
  </si>
  <si>
    <t>PIROL</t>
  </si>
  <si>
    <t>Budapest Aircraft Services/Manx2</t>
  </si>
  <si>
    <t>BPS</t>
  </si>
  <si>
    <t>BASE</t>
  </si>
  <si>
    <t>Bonus Aviation</t>
  </si>
  <si>
    <t>BPT</t>
  </si>
  <si>
    <t>BONUS</t>
  </si>
  <si>
    <t>British Petroleum Exploration</t>
  </si>
  <si>
    <t>BPX</t>
  </si>
  <si>
    <t>BRA-Transportes Aereos</t>
  </si>
  <si>
    <t>7R</t>
  </si>
  <si>
    <t>BRB</t>
  </si>
  <si>
    <t>BRA-TRANSPAEREOS</t>
  </si>
  <si>
    <t>Brock Air Services</t>
  </si>
  <si>
    <t>BRD</t>
  </si>
  <si>
    <t>BROCK AIR</t>
  </si>
  <si>
    <t>Breeze Ltd</t>
  </si>
  <si>
    <t>BRE</t>
  </si>
  <si>
    <t>AVIABREEZE</t>
  </si>
  <si>
    <t>Bering Air</t>
  </si>
  <si>
    <t>8E</t>
  </si>
  <si>
    <t>BRG</t>
  </si>
  <si>
    <t>BERING AIR</t>
  </si>
  <si>
    <t>Briansk State Air Enterprise</t>
  </si>
  <si>
    <t>BRK</t>
  </si>
  <si>
    <t>BRIANSK-AVIA</t>
  </si>
  <si>
    <t>Branson Airlines</t>
  </si>
  <si>
    <t>BRN</t>
  </si>
  <si>
    <t>BRANSON</t>
  </si>
  <si>
    <t>BASE Regional Airlines</t>
  </si>
  <si>
    <t>BRO</t>
  </si>
  <si>
    <t>COASTRIDER</t>
  </si>
  <si>
    <t>Brazilian Air Force</t>
  </si>
  <si>
    <t>BRS</t>
  </si>
  <si>
    <t>BRAZILIAN AIR FORCE</t>
  </si>
  <si>
    <t>British Regional Airlines</t>
  </si>
  <si>
    <t>BRT</t>
  </si>
  <si>
    <t>BRITISH</t>
  </si>
  <si>
    <t>Belavia Belarusian Airlines</t>
  </si>
  <si>
    <t>BELARUS AVIA</t>
  </si>
  <si>
    <t>Bravo Air Congo</t>
  </si>
  <si>
    <t>K6</t>
  </si>
  <si>
    <t>BRV</t>
  </si>
  <si>
    <t>BRAVO</t>
  </si>
  <si>
    <t>Bright Aviation Services</t>
  </si>
  <si>
    <t>BRW</t>
  </si>
  <si>
    <t>BRIGHT SERVICES</t>
  </si>
  <si>
    <t>Braniff International Airways</t>
  </si>
  <si>
    <t>BN</t>
  </si>
  <si>
    <t>BNF</t>
  </si>
  <si>
    <t>Braniff</t>
  </si>
  <si>
    <t>Buffalo Express Airlines</t>
  </si>
  <si>
    <t>BRX</t>
  </si>
  <si>
    <t>BUFF EXPRESS</t>
  </si>
  <si>
    <t>Burundayavia</t>
  </si>
  <si>
    <t>BRY</t>
  </si>
  <si>
    <t>BURAIR</t>
  </si>
  <si>
    <t>Bistair - Fez</t>
  </si>
  <si>
    <t>BSC</t>
  </si>
  <si>
    <t>BIG SHOT</t>
  </si>
  <si>
    <t>Blue Star Airlines</t>
  </si>
  <si>
    <t>BSD</t>
  </si>
  <si>
    <t>AIRLINES STAR</t>
  </si>
  <si>
    <t>Brasair Transportes Aereos</t>
  </si>
  <si>
    <t>BSI</t>
  </si>
  <si>
    <t>BRASAIR</t>
  </si>
  <si>
    <t>Blue Swann Aviation</t>
  </si>
  <si>
    <t>BSJ</t>
  </si>
  <si>
    <t>BLUE SWANN</t>
  </si>
  <si>
    <t>Blue Sky Aviation</t>
  </si>
  <si>
    <t>BSM</t>
  </si>
  <si>
    <t>Bissau Aero Transporte</t>
  </si>
  <si>
    <t>BSS</t>
  </si>
  <si>
    <t>BISSAU AIRSYSTEM</t>
  </si>
  <si>
    <t>Best Air</t>
  </si>
  <si>
    <t>BST</t>
  </si>
  <si>
    <t>TUNCA</t>
  </si>
  <si>
    <t>Blue Sky Airways</t>
  </si>
  <si>
    <t>BSW</t>
  </si>
  <si>
    <t>SKY BLUE</t>
  </si>
  <si>
    <t>Big Sky Airlines</t>
  </si>
  <si>
    <t>GQ</t>
  </si>
  <si>
    <t>BSY</t>
  </si>
  <si>
    <t>BIG SKY</t>
  </si>
  <si>
    <t>BAL Bashkirian Airlines</t>
  </si>
  <si>
    <t>V9</t>
  </si>
  <si>
    <t>BTC</t>
  </si>
  <si>
    <t>BASHKIRIAN</t>
  </si>
  <si>
    <t>Baltijas Helicopters</t>
  </si>
  <si>
    <t>BTH</t>
  </si>
  <si>
    <t>BALTIJAS HELICOPTERS</t>
  </si>
  <si>
    <t>Baltyka</t>
  </si>
  <si>
    <t>BTK</t>
  </si>
  <si>
    <t>BALTYKA</t>
  </si>
  <si>
    <t>Baltia Air Lines</t>
  </si>
  <si>
    <t>BTL</t>
  </si>
  <si>
    <t>BALTIA FLIGHT</t>
  </si>
  <si>
    <t>Botir-Avia</t>
  </si>
  <si>
    <t>BTR</t>
  </si>
  <si>
    <t>BOTIR-AVIA</t>
  </si>
  <si>
    <t>Business Express</t>
  </si>
  <si>
    <t>GAA</t>
  </si>
  <si>
    <t>BIZEX</t>
  </si>
  <si>
    <t>BT-Slavuta</t>
  </si>
  <si>
    <t>BTT</t>
  </si>
  <si>
    <t>BEETEE-SLAVUTA</t>
  </si>
  <si>
    <t>Metro Batavia</t>
  </si>
  <si>
    <t>7P</t>
  </si>
  <si>
    <t>BTV</t>
  </si>
  <si>
    <t>BATAVIA</t>
  </si>
  <si>
    <t>Bulgarian Air Charter</t>
  </si>
  <si>
    <t>BUC</t>
  </si>
  <si>
    <t>BULGARIAN CHARTER</t>
  </si>
  <si>
    <t>Blue Airlines</t>
  </si>
  <si>
    <t>BUL</t>
  </si>
  <si>
    <t>BLUE AIRLINES</t>
  </si>
  <si>
    <t>Buryat Airlines Aircompany</t>
  </si>
  <si>
    <t>BUN</t>
  </si>
  <si>
    <t>BURAL</t>
  </si>
  <si>
    <t>Buzz Stansted</t>
  </si>
  <si>
    <t>BUZ</t>
  </si>
  <si>
    <t>BUZZ</t>
  </si>
  <si>
    <t>BVA</t>
  </si>
  <si>
    <t>BUFFALO AIR</t>
  </si>
  <si>
    <t>Bulgarian Aeronautical Centre</t>
  </si>
  <si>
    <t>BVC</t>
  </si>
  <si>
    <t>BULGARIAN WINGS</t>
  </si>
  <si>
    <t>Baron Aviation Services</t>
  </si>
  <si>
    <t>BVN</t>
  </si>
  <si>
    <t>SHOW-ME</t>
  </si>
  <si>
    <t>Berjaya Air</t>
  </si>
  <si>
    <t>J8</t>
  </si>
  <si>
    <t>BVT</t>
  </si>
  <si>
    <t>BERJAYA</t>
  </si>
  <si>
    <t>BVU</t>
  </si>
  <si>
    <t xml:space="preserve"> Sierra Leone</t>
  </si>
  <si>
    <t>Blue Wings</t>
  </si>
  <si>
    <t>QW</t>
  </si>
  <si>
    <t>BWG</t>
  </si>
  <si>
    <t>BLUE WINGS</t>
  </si>
  <si>
    <t>Blue Wing Airlines</t>
  </si>
  <si>
    <t>BWI</t>
  </si>
  <si>
    <t>BLUE TAIL</t>
  </si>
  <si>
    <t>BWA (2002) Ltd</t>
  </si>
  <si>
    <t>BWL</t>
  </si>
  <si>
    <t>BRITWORLD</t>
  </si>
  <si>
    <t>Bahrain Executive Air Services</t>
  </si>
  <si>
    <t>BXA</t>
  </si>
  <si>
    <t>BEXAIR</t>
  </si>
  <si>
    <t>Bar XH Air</t>
  </si>
  <si>
    <t>BXH</t>
  </si>
  <si>
    <t>PALLISER</t>
  </si>
  <si>
    <t>Brussels International Airlines</t>
  </si>
  <si>
    <t>BXI</t>
  </si>
  <si>
    <t>XENIA</t>
  </si>
  <si>
    <t>BAX Global</t>
  </si>
  <si>
    <t>8W</t>
  </si>
  <si>
    <t>Redding Aero Enterprises</t>
  </si>
  <si>
    <t>BXR</t>
  </si>
  <si>
    <t>BOXER</t>
  </si>
  <si>
    <t>Berry Aviation</t>
  </si>
  <si>
    <t>BYA</t>
  </si>
  <si>
    <t>BERRY</t>
  </si>
  <si>
    <t>Bylina Joint-Stock Company</t>
  </si>
  <si>
    <t>BYL</t>
  </si>
  <si>
    <t>BYLINA</t>
  </si>
  <si>
    <t>Berytos Airlines</t>
  </si>
  <si>
    <t>BYR</t>
  </si>
  <si>
    <t>Bayu Indonesia Air</t>
  </si>
  <si>
    <t>BYE</t>
  </si>
  <si>
    <t>BAYU</t>
  </si>
  <si>
    <t>Bizair Fluggesellschaft</t>
  </si>
  <si>
    <t>BZA</t>
  </si>
  <si>
    <t>BERLIN BEAR</t>
  </si>
  <si>
    <t>Brit Air</t>
  </si>
  <si>
    <t>DB</t>
  </si>
  <si>
    <t>BZH</t>
  </si>
  <si>
    <t>BRITAIR</t>
  </si>
  <si>
    <t>Butane Buzzard Aviation Corporation</t>
  </si>
  <si>
    <t>BZZ</t>
  </si>
  <si>
    <t>BUZZARD</t>
  </si>
  <si>
    <t>Business Flight Salzburg</t>
  </si>
  <si>
    <t>AUJ</t>
  </si>
  <si>
    <t>AUSTROJET</t>
  </si>
  <si>
    <t>BKS Air (Rivaflecha)</t>
  </si>
  <si>
    <t>CKM</t>
  </si>
  <si>
    <t>COSMOS</t>
  </si>
  <si>
    <t>Bristol Flying Centre</t>
  </si>
  <si>
    <t>CLF</t>
  </si>
  <si>
    <t>CLIFTON</t>
  </si>
  <si>
    <t>Barnes Olsen Aeroleasing</t>
  </si>
  <si>
    <t>CLN</t>
  </si>
  <si>
    <t>SEELINE</t>
  </si>
  <si>
    <t>Baltimore Air Transport</t>
  </si>
  <si>
    <t>CPJ</t>
  </si>
  <si>
    <t>CORPJET</t>
  </si>
  <si>
    <t>Boston-Maine Airways</t>
  </si>
  <si>
    <t>E9</t>
  </si>
  <si>
    <t>CXS</t>
  </si>
  <si>
    <t>CLIPPER CONNECTION</t>
  </si>
  <si>
    <t>SN Brussels Airlines</t>
  </si>
  <si>
    <t>DAT</t>
  </si>
  <si>
    <t>BEE-LINE</t>
  </si>
  <si>
    <t>Baltimore Airways</t>
  </si>
  <si>
    <t>EAH</t>
  </si>
  <si>
    <t>EASTERN</t>
  </si>
  <si>
    <t>Bond Aviation</t>
  </si>
  <si>
    <t>EBA</t>
  </si>
  <si>
    <t>BOND AVIATION</t>
  </si>
  <si>
    <t>Brazilian Army Aviation</t>
  </si>
  <si>
    <t>EXB</t>
  </si>
  <si>
    <t>BRAZILIAN ARMY</t>
  </si>
  <si>
    <t>Business Express Delivery</t>
  </si>
  <si>
    <t>EXP</t>
  </si>
  <si>
    <t>EXPRESS AIR</t>
  </si>
  <si>
    <t>Bel Limited</t>
  </si>
  <si>
    <t>FOS</t>
  </si>
  <si>
    <t>Bangkok Aviation Center</t>
  </si>
  <si>
    <t>HAW</t>
  </si>
  <si>
    <t>THAI HAWK</t>
  </si>
  <si>
    <t>Benair</t>
  </si>
  <si>
    <t>HAX</t>
  </si>
  <si>
    <t>SCOOP</t>
  </si>
  <si>
    <t>Binter Canarias</t>
  </si>
  <si>
    <t>NT</t>
  </si>
  <si>
    <t>IBB</t>
  </si>
  <si>
    <t>Bonyad Airlines</t>
  </si>
  <si>
    <t>IRJ</t>
  </si>
  <si>
    <t>BONYAD AIR</t>
  </si>
  <si>
    <t>Burundaiavia</t>
  </si>
  <si>
    <t>IVR</t>
  </si>
  <si>
    <t>RERUN</t>
  </si>
  <si>
    <t>Blue Air</t>
  </si>
  <si>
    <t>0B</t>
  </si>
  <si>
    <t>JOR</t>
  </si>
  <si>
    <t>BLUE TRANSPORT</t>
  </si>
  <si>
    <t>British Mediterranean Airways</t>
  </si>
  <si>
    <t>KJ</t>
  </si>
  <si>
    <t>LAJ</t>
  </si>
  <si>
    <t>BEE MED</t>
  </si>
  <si>
    <t>Belle Air</t>
  </si>
  <si>
    <t>LBY</t>
  </si>
  <si>
    <t>ALBAN-BELLE</t>
  </si>
  <si>
    <t>Blom Geomatics</t>
  </si>
  <si>
    <t>SWEEPER</t>
  </si>
  <si>
    <t>Benin Littoral Airways</t>
  </si>
  <si>
    <t>LTL</t>
  </si>
  <si>
    <t>LITTORAL</t>
  </si>
  <si>
    <t>Bombardier Business Jet Solutions</t>
  </si>
  <si>
    <t>LXJ</t>
  </si>
  <si>
    <t>FLEXJET</t>
  </si>
  <si>
    <t>Bulgaria Air</t>
  </si>
  <si>
    <t>LZB</t>
  </si>
  <si>
    <t>FLYING BULGARIA</t>
  </si>
  <si>
    <t>Brazilian Navy Aviation</t>
  </si>
  <si>
    <t>MBR</t>
  </si>
  <si>
    <t>BRAZILIAN NAVY</t>
  </si>
  <si>
    <t>Barents AirLink</t>
  </si>
  <si>
    <t>8N</t>
  </si>
  <si>
    <t>NKF</t>
  </si>
  <si>
    <t>NORDFLIGHT</t>
  </si>
  <si>
    <t>Belgian Navy</t>
  </si>
  <si>
    <t>NYB</t>
  </si>
  <si>
    <t>BELGIAN NAVY</t>
  </si>
  <si>
    <t>Bakoji Airlines Services</t>
  </si>
  <si>
    <t>OGJ</t>
  </si>
  <si>
    <t>BAKO AIR</t>
  </si>
  <si>
    <t>Benders Air</t>
  </si>
  <si>
    <t>PEB</t>
  </si>
  <si>
    <t>PALEMA</t>
  </si>
  <si>
    <t>Balmoral Central Contracts</t>
  </si>
  <si>
    <t>PNT</t>
  </si>
  <si>
    <t>PORTNET</t>
  </si>
  <si>
    <t>BGB Air</t>
  </si>
  <si>
    <t>POI</t>
  </si>
  <si>
    <t>BOJBAN</t>
  </si>
  <si>
    <t>Butte Aviation</t>
  </si>
  <si>
    <t>PPS</t>
  </si>
  <si>
    <t>PIPESTONE</t>
  </si>
  <si>
    <t>RHD</t>
  </si>
  <si>
    <t>RED HEAD</t>
  </si>
  <si>
    <t>Business Airfreight</t>
  </si>
  <si>
    <t>RLR</t>
  </si>
  <si>
    <t>RATTLER</t>
  </si>
  <si>
    <t>BAC Express Airlines</t>
  </si>
  <si>
    <t>RPX</t>
  </si>
  <si>
    <t>RAPEX</t>
  </si>
  <si>
    <t>Boscombe Down DERA (Formation)</t>
  </si>
  <si>
    <t>RRS</t>
  </si>
  <si>
    <t>BLACKBOX</t>
  </si>
  <si>
    <t>Business Jet Sweden</t>
  </si>
  <si>
    <t>SCJ</t>
  </si>
  <si>
    <t>SCANJET</t>
  </si>
  <si>
    <t>British Airways Shuttle</t>
  </si>
  <si>
    <t>SHT</t>
  </si>
  <si>
    <t>SHUTTLE</t>
  </si>
  <si>
    <t>British Sky Broadcasting</t>
  </si>
  <si>
    <t>SKH</t>
  </si>
  <si>
    <t>SKYNEWS</t>
  </si>
  <si>
    <t>Bell Helicopter Textron</t>
  </si>
  <si>
    <t>TXB</t>
  </si>
  <si>
    <t>TEXTRON</t>
  </si>
  <si>
    <t>Buzzaway Limited</t>
  </si>
  <si>
    <t>UKA</t>
  </si>
  <si>
    <t>UKAY</t>
  </si>
  <si>
    <t>Biz Jet Charter</t>
  </si>
  <si>
    <t>VLX</t>
  </si>
  <si>
    <t>AVOLAR</t>
  </si>
  <si>
    <t>Blue Chip Jet</t>
  </si>
  <si>
    <t>VOL</t>
  </si>
  <si>
    <t>BLUE SPEED</t>
  </si>
  <si>
    <t>WFD</t>
  </si>
  <si>
    <t>AVRO</t>
  </si>
  <si>
    <t>WTN</t>
  </si>
  <si>
    <t>TARNISH</t>
  </si>
  <si>
    <t>Baseops International</t>
  </si>
  <si>
    <t>XBO</t>
  </si>
  <si>
    <t>Bureau Veritas</t>
  </si>
  <si>
    <t>XDA</t>
  </si>
  <si>
    <t>XMS</t>
  </si>
  <si>
    <t>SANTA</t>
  </si>
  <si>
    <t>Boskovic Air Charters Limited</t>
  </si>
  <si>
    <t>ZBA</t>
  </si>
  <si>
    <t>BOSKY</t>
  </si>
  <si>
    <t>C Air Jet Airlines</t>
  </si>
  <si>
    <t>SRJ</t>
  </si>
  <si>
    <t>SYRJET</t>
  </si>
  <si>
    <t>Syrian Arab Republic</t>
  </si>
  <si>
    <t>C N Air</t>
  </si>
  <si>
    <t>ORO</t>
  </si>
  <si>
    <t>CAPRI</t>
  </si>
  <si>
    <t>C and M Aviation</t>
  </si>
  <si>
    <t>TIP</t>
  </si>
  <si>
    <t>TRANSPAC</t>
  </si>
  <si>
    <t>C&amp;M Airways</t>
  </si>
  <si>
    <t>RWG</t>
  </si>
  <si>
    <t>RED WING</t>
  </si>
  <si>
    <t>C.S.P.</t>
  </si>
  <si>
    <t>RMU</t>
  </si>
  <si>
    <t xml:space="preserve"> Societe</t>
  </si>
  <si>
    <t>AIR-MAUR</t>
  </si>
  <si>
    <t>CABI</t>
  </si>
  <si>
    <t>CBI</t>
  </si>
  <si>
    <t>CPI</t>
  </si>
  <si>
    <t>AIRCAI</t>
  </si>
  <si>
    <t>CAL Cargo Air Lines</t>
  </si>
  <si>
    <t>5C</t>
  </si>
  <si>
    <t>ICL</t>
  </si>
  <si>
    <t>CAL</t>
  </si>
  <si>
    <t>CAM Air Management</t>
  </si>
  <si>
    <t>CMR</t>
  </si>
  <si>
    <t>CAMEO</t>
  </si>
  <si>
    <t>CATA L</t>
  </si>
  <si>
    <t>CTZ</t>
  </si>
  <si>
    <t>CATA</t>
  </si>
  <si>
    <t>CCF Manager Airline</t>
  </si>
  <si>
    <t>CCF</t>
  </si>
  <si>
    <t>TOMCAT</t>
  </si>
  <si>
    <t>CEDTA (Compania Ecuatoriana De Transportes Aereos)</t>
  </si>
  <si>
    <t>CED</t>
  </si>
  <si>
    <t>CEDTA</t>
  </si>
  <si>
    <t>CHC Denmark</t>
  </si>
  <si>
    <t>HBI</t>
  </si>
  <si>
    <t>HELIBIRD</t>
  </si>
  <si>
    <t>CHC Helicopters</t>
  </si>
  <si>
    <t>HEM</t>
  </si>
  <si>
    <t>HEMS</t>
  </si>
  <si>
    <t>CHC Airways</t>
  </si>
  <si>
    <t>AW</t>
  </si>
  <si>
    <t>SCH</t>
  </si>
  <si>
    <t>CHC Helikopter Service</t>
  </si>
  <si>
    <t>HKS</t>
  </si>
  <si>
    <t>HELIBUS</t>
  </si>
  <si>
    <t>CI-Tours</t>
  </si>
  <si>
    <t>VCI</t>
  </si>
  <si>
    <t>CI-TOURS</t>
  </si>
  <si>
    <t>CKC Services</t>
  </si>
  <si>
    <t>CKC</t>
  </si>
  <si>
    <t>CM Stair</t>
  </si>
  <si>
    <t>CMZ</t>
  </si>
  <si>
    <t>CEE-EM STAIRS</t>
  </si>
  <si>
    <t>CNET</t>
  </si>
  <si>
    <t>CNT</t>
  </si>
  <si>
    <t>KNET</t>
  </si>
  <si>
    <t>COAPA AIR</t>
  </si>
  <si>
    <t>OAP</t>
  </si>
  <si>
    <t>COAPA</t>
  </si>
  <si>
    <t>COMAV</t>
  </si>
  <si>
    <t>PDR</t>
  </si>
  <si>
    <t>SPEEDSTER</t>
  </si>
  <si>
    <t>CRI Helicopters Mexico</t>
  </si>
  <si>
    <t>CRH</t>
  </si>
  <si>
    <t>HELI-MEX</t>
  </si>
  <si>
    <t>CSA Air</t>
  </si>
  <si>
    <t>IRO</t>
  </si>
  <si>
    <t>IRON AIR</t>
  </si>
  <si>
    <t>CSE Aviation</t>
  </si>
  <si>
    <t>CSE</t>
  </si>
  <si>
    <t>OXFORD</t>
  </si>
  <si>
    <t>CTK Network Aviation</t>
  </si>
  <si>
    <t>CTQ</t>
  </si>
  <si>
    <t>CITYLINK</t>
  </si>
  <si>
    <t>Cabair College of Air Training</t>
  </si>
  <si>
    <t>CBR</t>
  </si>
  <si>
    <t>CABAIR</t>
  </si>
  <si>
    <t>Cabo Verde Express</t>
  </si>
  <si>
    <t>CVE</t>
  </si>
  <si>
    <t>KABEX</t>
  </si>
  <si>
    <t>Cape Verde</t>
  </si>
  <si>
    <t>Caernarfon Airworld</t>
  </si>
  <si>
    <t>CWD</t>
  </si>
  <si>
    <t>AMBASSADOR</t>
  </si>
  <si>
    <t>Cairo Air Transport Company</t>
  </si>
  <si>
    <t>CCE</t>
  </si>
  <si>
    <t>Cal Gulf Aviation</t>
  </si>
  <si>
    <t>CGC</t>
  </si>
  <si>
    <t>CAL-GULF</t>
  </si>
  <si>
    <t>Cal-West Aviation</t>
  </si>
  <si>
    <t>REZ</t>
  </si>
  <si>
    <t>CAL AIR</t>
  </si>
  <si>
    <t>California Air Shuttle</t>
  </si>
  <si>
    <t>CSL</t>
  </si>
  <si>
    <t>CALIFORNIA SHUTTLE</t>
  </si>
  <si>
    <t>Calima Aviacion</t>
  </si>
  <si>
    <t>XG</t>
  </si>
  <si>
    <t>CLI</t>
  </si>
  <si>
    <t>CALIMA</t>
  </si>
  <si>
    <t>Calm Air</t>
  </si>
  <si>
    <t>CAV</t>
  </si>
  <si>
    <t>CALM AIR</t>
  </si>
  <si>
    <t>Camai Air</t>
  </si>
  <si>
    <t>R9</t>
  </si>
  <si>
    <t>CAM</t>
  </si>
  <si>
    <t>AIR CAMAI</t>
  </si>
  <si>
    <t>Cambodia Airlines</t>
  </si>
  <si>
    <t>KHM</t>
  </si>
  <si>
    <t>CAMBODIA AIRLINES</t>
  </si>
  <si>
    <t>Cameroon Airlines</t>
  </si>
  <si>
    <t>UY</t>
  </si>
  <si>
    <t>UYC</t>
  </si>
  <si>
    <t>CAM-AIR</t>
  </si>
  <si>
    <t>Campania Helicopteros De Transporte</t>
  </si>
  <si>
    <t>HSO</t>
  </si>
  <si>
    <t>HELIASTURIAS</t>
  </si>
  <si>
    <t>CanJet</t>
  </si>
  <si>
    <t>CJA</t>
  </si>
  <si>
    <t>CANJET</t>
  </si>
  <si>
    <t>Canada Jet Charters</t>
  </si>
  <si>
    <t>PIL</t>
  </si>
  <si>
    <t>PINNACLE</t>
  </si>
  <si>
    <t>Canadian Airlines</t>
  </si>
  <si>
    <t>CP</t>
  </si>
  <si>
    <t>CDN</t>
  </si>
  <si>
    <t>CANADIAN</t>
  </si>
  <si>
    <t>Canadian Coast Guard</t>
  </si>
  <si>
    <t>CTG</t>
  </si>
  <si>
    <t>CANADIAN COAST GUARD</t>
  </si>
  <si>
    <t>Canadian Eagle Aviation</t>
  </si>
  <si>
    <t>HIA</t>
  </si>
  <si>
    <t>HAIDA</t>
  </si>
  <si>
    <t>Canadian Forces</t>
  </si>
  <si>
    <t>CFC</t>
  </si>
  <si>
    <t>CANFORCE</t>
  </si>
  <si>
    <t>Canadian Global Air Ambulance</t>
  </si>
  <si>
    <t>BZD</t>
  </si>
  <si>
    <t>BLIZZARD</t>
  </si>
  <si>
    <t>Canadian Helicopters</t>
  </si>
  <si>
    <t>Canadian Interagency Forest Fire Centre</t>
  </si>
  <si>
    <t>TKR</t>
  </si>
  <si>
    <t>TANKER</t>
  </si>
  <si>
    <t>Canadian National Telecommunications</t>
  </si>
  <si>
    <t>XNC</t>
  </si>
  <si>
    <t>Canadian North</t>
  </si>
  <si>
    <t>5T</t>
  </si>
  <si>
    <t>MPE</t>
  </si>
  <si>
    <t>EMPRESS</t>
  </si>
  <si>
    <t>Canadian Regional Airlines</t>
  </si>
  <si>
    <t>CDR</t>
  </si>
  <si>
    <t>CANADIAN REGIONAL</t>
  </si>
  <si>
    <t>Canadian Warplane Heritage Museum</t>
  </si>
  <si>
    <t>CWH</t>
  </si>
  <si>
    <t>WARPLANE HERITAGE</t>
  </si>
  <si>
    <t>Canadian Western Airlines</t>
  </si>
  <si>
    <t>W2</t>
  </si>
  <si>
    <t>CWA</t>
  </si>
  <si>
    <t>CANADIAN WESTERN</t>
  </si>
  <si>
    <t>Canair</t>
  </si>
  <si>
    <t>CWW</t>
  </si>
  <si>
    <t>CANAIR</t>
  </si>
  <si>
    <t>Cancun Air</t>
  </si>
  <si>
    <t>CUI</t>
  </si>
  <si>
    <t>CAN-AIR</t>
  </si>
  <si>
    <t>Cape Air</t>
  </si>
  <si>
    <t>9K</t>
  </si>
  <si>
    <t>KAP</t>
  </si>
  <si>
    <t>CAIR</t>
  </si>
  <si>
    <t>Cape Air Transport</t>
  </si>
  <si>
    <t>CTO</t>
  </si>
  <si>
    <t>Cape Central Airways</t>
  </si>
  <si>
    <t>SEM</t>
  </si>
  <si>
    <t>SEMO</t>
  </si>
  <si>
    <t>Cape Smythe Air</t>
  </si>
  <si>
    <t>CMY</t>
  </si>
  <si>
    <t>CAPE SMYTHE AIR</t>
  </si>
  <si>
    <t>Capital Air Service</t>
  </si>
  <si>
    <t>CPX</t>
  </si>
  <si>
    <t>CAPAIR</t>
  </si>
  <si>
    <t>Capital Airlines</t>
  </si>
  <si>
    <t>CPD</t>
  </si>
  <si>
    <t>CAPITAL DELTA</t>
  </si>
  <si>
    <t>Capital Airlines Limited</t>
  </si>
  <si>
    <t>NCP</t>
  </si>
  <si>
    <t>CAPITAL SHUTTLE</t>
  </si>
  <si>
    <t>Capital Cargo International Airlines</t>
  </si>
  <si>
    <t>PT</t>
  </si>
  <si>
    <t>CCI</t>
  </si>
  <si>
    <t>CAPPY</t>
  </si>
  <si>
    <t>Capital City Air Carriers</t>
  </si>
  <si>
    <t>CCQ</t>
  </si>
  <si>
    <t>CAP CITY</t>
  </si>
  <si>
    <t>Capital Trading Aviation</t>
  </si>
  <si>
    <t>EGL</t>
  </si>
  <si>
    <t>PRESTIGE</t>
  </si>
  <si>
    <t>Capitol Air Express</t>
  </si>
  <si>
    <t>CEX</t>
  </si>
  <si>
    <t>CAPITOL EXPRESS</t>
  </si>
  <si>
    <t>Capitol Wings Airline</t>
  </si>
  <si>
    <t>CWZ</t>
  </si>
  <si>
    <t>CAPWINGS</t>
  </si>
  <si>
    <t>Caravan Air</t>
  </si>
  <si>
    <t>VAN</t>
  </si>
  <si>
    <t>CAMEL</t>
  </si>
  <si>
    <t>Cardiff Wales Flying Club</t>
  </si>
  <si>
    <t>CWN</t>
  </si>
  <si>
    <t>CAMBRIAN</t>
  </si>
  <si>
    <t>Cardinal/Air Virginia</t>
  </si>
  <si>
    <t>FVA</t>
  </si>
  <si>
    <t>AIR VIRGINIA</t>
  </si>
  <si>
    <t>Cardolaar</t>
  </si>
  <si>
    <t>GOL</t>
  </si>
  <si>
    <t>CARGOLAAR</t>
  </si>
  <si>
    <t>Cards Air Services</t>
  </si>
  <si>
    <t>CDI</t>
  </si>
  <si>
    <t>CARDS</t>
  </si>
  <si>
    <t>Care Flight</t>
  </si>
  <si>
    <t>CFH</t>
  </si>
  <si>
    <t>CARE FLIGHT</t>
  </si>
  <si>
    <t>Carga Aerea Dominicana</t>
  </si>
  <si>
    <t>CDM</t>
  </si>
  <si>
    <t>CARGA AEREA</t>
  </si>
  <si>
    <t>Carga Express Internacional</t>
  </si>
  <si>
    <t>EST</t>
  </si>
  <si>
    <t>CARGAINTER</t>
  </si>
  <si>
    <t>Cargo 360</t>
  </si>
  <si>
    <t>GGC</t>
  </si>
  <si>
    <t>LONG-HAUL</t>
  </si>
  <si>
    <t>Cargo Express</t>
  </si>
  <si>
    <t>MCX</t>
  </si>
  <si>
    <t>MAURICARGO</t>
  </si>
  <si>
    <t>Cargo Ivoire</t>
  </si>
  <si>
    <t>CARGOIV</t>
  </si>
  <si>
    <t>Cargo Link (Caribbean)</t>
  </si>
  <si>
    <t>CLM</t>
  </si>
  <si>
    <t>CARGO LINK</t>
  </si>
  <si>
    <t>Cargo Three</t>
  </si>
  <si>
    <t>CTW</t>
  </si>
  <si>
    <t>THIRD CARGO</t>
  </si>
  <si>
    <t>Cargoitalia</t>
  </si>
  <si>
    <t>2G</t>
  </si>
  <si>
    <t>CRG</t>
  </si>
  <si>
    <t>WHITE PELICAN</t>
  </si>
  <si>
    <t>Cargojet Airways</t>
  </si>
  <si>
    <t>W8</t>
  </si>
  <si>
    <t>CJT</t>
  </si>
  <si>
    <t>CARGOJET</t>
  </si>
  <si>
    <t>Cargolux</t>
  </si>
  <si>
    <t>CLX</t>
  </si>
  <si>
    <t>CARGOLUX</t>
  </si>
  <si>
    <t>Luxembourg</t>
  </si>
  <si>
    <t>Cargoman</t>
  </si>
  <si>
    <t>CGM</t>
  </si>
  <si>
    <t>HOTEL CHARLIE</t>
  </si>
  <si>
    <t>Oman</t>
  </si>
  <si>
    <t>Carib Aviation</t>
  </si>
  <si>
    <t>RED TAIL</t>
  </si>
  <si>
    <t>Antigua and Barbuda</t>
  </si>
  <si>
    <t>Carib Express</t>
  </si>
  <si>
    <t>BCB</t>
  </si>
  <si>
    <t>WAVEBIRD</t>
  </si>
  <si>
    <t>Caribair</t>
  </si>
  <si>
    <t>CBC</t>
  </si>
  <si>
    <t>CARIBAIR</t>
  </si>
  <si>
    <t>Caribbean Air Cargo</t>
  </si>
  <si>
    <t>DCC</t>
  </si>
  <si>
    <t>CARICARGO</t>
  </si>
  <si>
    <t>Caribbean Air Transport</t>
  </si>
  <si>
    <t>CLT</t>
  </si>
  <si>
    <t>CARIBBEAN</t>
  </si>
  <si>
    <t>Caribbean Airlines</t>
  </si>
  <si>
    <t>BWA</t>
  </si>
  <si>
    <t>CARIBBEAN AIRLINES</t>
  </si>
  <si>
    <t>Trinidad and Tobago</t>
  </si>
  <si>
    <t>Caribbean Airways</t>
  </si>
  <si>
    <t>IQQ</t>
  </si>
  <si>
    <t>CARIBJET</t>
  </si>
  <si>
    <t>Caribbean Express</t>
  </si>
  <si>
    <t>TLC</t>
  </si>
  <si>
    <t>CARIB-X</t>
  </si>
  <si>
    <t>Caribbean Star Airlines</t>
  </si>
  <si>
    <t>8B</t>
  </si>
  <si>
    <t>GFI</t>
  </si>
  <si>
    <t>CARIB STAR</t>
  </si>
  <si>
    <t>Caribintair</t>
  </si>
  <si>
    <t>CRT</t>
  </si>
  <si>
    <t>CARIBINTAIR</t>
  </si>
  <si>
    <t>Carill Aviation</t>
  </si>
  <si>
    <t>CVG</t>
  </si>
  <si>
    <t>CARILL</t>
  </si>
  <si>
    <t>Carpatair</t>
  </si>
  <si>
    <t>V3</t>
  </si>
  <si>
    <t>KRP</t>
  </si>
  <si>
    <t>CARPATAIR</t>
  </si>
  <si>
    <t>Carranza</t>
  </si>
  <si>
    <t>CRR</t>
  </si>
  <si>
    <t>CARRANZA</t>
  </si>
  <si>
    <t>Carroll Air Service</t>
  </si>
  <si>
    <t>ULS</t>
  </si>
  <si>
    <t>ULSTER</t>
  </si>
  <si>
    <t>Casement Aviation</t>
  </si>
  <si>
    <t>CMT</t>
  </si>
  <si>
    <t>CASEMENT</t>
  </si>
  <si>
    <t>Casino Airline</t>
  </si>
  <si>
    <t>CSO</t>
  </si>
  <si>
    <t>CASAIR</t>
  </si>
  <si>
    <t>Casper Air Service</t>
  </si>
  <si>
    <t>CSP</t>
  </si>
  <si>
    <t>CASPER AIR</t>
  </si>
  <si>
    <t>Caspian Airlines</t>
  </si>
  <si>
    <t>RV</t>
  </si>
  <si>
    <t>CPN</t>
  </si>
  <si>
    <t>CASPIAN</t>
  </si>
  <si>
    <t>Castle Aviation</t>
  </si>
  <si>
    <t>CSJ</t>
  </si>
  <si>
    <t>CASTLE</t>
  </si>
  <si>
    <t>Cat Aviation</t>
  </si>
  <si>
    <t>CAZ</t>
  </si>
  <si>
    <t>EUROCAT</t>
  </si>
  <si>
    <t>Catalina Flying Boats</t>
  </si>
  <si>
    <t>CBT</t>
  </si>
  <si>
    <t>CATALINA AIR</t>
  </si>
  <si>
    <t>Catex</t>
  </si>
  <si>
    <t>TEX</t>
  </si>
  <si>
    <t>CATEX</t>
  </si>
  <si>
    <t>Cathay Pacific</t>
  </si>
  <si>
    <t>CPA</t>
  </si>
  <si>
    <t>CATHAY</t>
  </si>
  <si>
    <t>Hong Kong SAR of China</t>
  </si>
  <si>
    <t>Caverton Helicopters</t>
  </si>
  <si>
    <t>CJR</t>
  </si>
  <si>
    <t>CAVERTON AIR</t>
  </si>
  <si>
    <t>Cayman Airways</t>
  </si>
  <si>
    <t>KX</t>
  </si>
  <si>
    <t>CAY</t>
  </si>
  <si>
    <t>CAYMAN</t>
  </si>
  <si>
    <t>Cayman Islands</t>
  </si>
  <si>
    <t>Cebu Pacific</t>
  </si>
  <si>
    <t>5J</t>
  </si>
  <si>
    <t>CEB</t>
  </si>
  <si>
    <t>CEBU AIR</t>
  </si>
  <si>
    <t>Cecil Aviation</t>
  </si>
  <si>
    <t>CIL</t>
  </si>
  <si>
    <t>CECIL</t>
  </si>
  <si>
    <t>Cega Aviation</t>
  </si>
  <si>
    <t>CEG</t>
  </si>
  <si>
    <t>CEGA</t>
  </si>
  <si>
    <t>Celtic Airways</t>
  </si>
  <si>
    <t>CEC</t>
  </si>
  <si>
    <t>CELTAIR</t>
  </si>
  <si>
    <t>Celtic West</t>
  </si>
  <si>
    <t>CWE</t>
  </si>
  <si>
    <t>CELTIC</t>
  </si>
  <si>
    <t>Centavia</t>
  </si>
  <si>
    <t>7N</t>
  </si>
  <si>
    <t>CNA</t>
  </si>
  <si>
    <t>Cente D'Essais En Vol</t>
  </si>
  <si>
    <t>CEV</t>
  </si>
  <si>
    <t>CENTEV</t>
  </si>
  <si>
    <t>Centennial Airlines</t>
  </si>
  <si>
    <t>CNL</t>
  </si>
  <si>
    <t>WYO-AIR</t>
  </si>
  <si>
    <t>Centennial Flight Centre</t>
  </si>
  <si>
    <t>CNS</t>
  </si>
  <si>
    <t>CENTENNIAL</t>
  </si>
  <si>
    <t>Center Vol</t>
  </si>
  <si>
    <t>CVO</t>
  </si>
  <si>
    <t>CENTERVOL</t>
  </si>
  <si>
    <t>Center-South</t>
  </si>
  <si>
    <t>CTS</t>
  </si>
  <si>
    <t>CENTER-SOUTH</t>
  </si>
  <si>
    <t>Centrafrican Airlines</t>
  </si>
  <si>
    <t>CET</t>
  </si>
  <si>
    <t>CENTRAFRICAIN</t>
  </si>
  <si>
    <t>Central African Republic</t>
  </si>
  <si>
    <t>Central Air Express</t>
  </si>
  <si>
    <t>CAX</t>
  </si>
  <si>
    <t>CENTRAL EXPRESS</t>
  </si>
  <si>
    <t>Democratic Republic of Congo</t>
  </si>
  <si>
    <t>Central Airlines</t>
  </si>
  <si>
    <t>CTL</t>
  </si>
  <si>
    <t>CENTRAL COMMUTER</t>
  </si>
  <si>
    <t>Central Airways</t>
  </si>
  <si>
    <t>CNY</t>
  </si>
  <si>
    <t>CENTRAL LEONE</t>
  </si>
  <si>
    <t>Central American Airlines</t>
  </si>
  <si>
    <t>ACN</t>
  </si>
  <si>
    <t>AEROCENTRO</t>
  </si>
  <si>
    <t>Central Aviation</t>
  </si>
  <si>
    <t>YOG</t>
  </si>
  <si>
    <t>YOGAN AIR</t>
  </si>
  <si>
    <t>Central Connect Airlines</t>
  </si>
  <si>
    <t>CCG</t>
  </si>
  <si>
    <t>Central De Discos De Reynosa</t>
  </si>
  <si>
    <t>DRN</t>
  </si>
  <si>
    <t>DISCOS REYNOSA</t>
  </si>
  <si>
    <t>Central European Airlines</t>
  </si>
  <si>
    <t>CMA</t>
  </si>
  <si>
    <t>EUROCENTRAL</t>
  </si>
  <si>
    <t>Central Flying Service</t>
  </si>
  <si>
    <t>CHA</t>
  </si>
  <si>
    <t>CHARTER CENTRAL</t>
  </si>
  <si>
    <t>Central Mongolia Airways</t>
  </si>
  <si>
    <t>CEM</t>
  </si>
  <si>
    <t>CENTRAL MONGOLIA</t>
  </si>
  <si>
    <t>Central Mountain Air</t>
  </si>
  <si>
    <t>GLR</t>
  </si>
  <si>
    <t>GLACIER</t>
  </si>
  <si>
    <t>Central Queensland Aviation College</t>
  </si>
  <si>
    <t>CQC</t>
  </si>
  <si>
    <t>Central Skyport</t>
  </si>
  <si>
    <t>CSI</t>
  </si>
  <si>
    <t>SKYPORT</t>
  </si>
  <si>
    <t>Centralwings</t>
  </si>
  <si>
    <t>C0</t>
  </si>
  <si>
    <t>CLW</t>
  </si>
  <si>
    <t>CENTRALWINGS</t>
  </si>
  <si>
    <t>Centre Airlines</t>
  </si>
  <si>
    <t>DTV</t>
  </si>
  <si>
    <t>DUTCH VALLEY</t>
  </si>
  <si>
    <t>Centre of Applied Geodynamica</t>
  </si>
  <si>
    <t>CGS</t>
  </si>
  <si>
    <t>GEO CENTRE</t>
  </si>
  <si>
    <t>Centre-Avia</t>
  </si>
  <si>
    <t>J7</t>
  </si>
  <si>
    <t>CVC</t>
  </si>
  <si>
    <t>AVIACENTRE</t>
  </si>
  <si>
    <t>Centro De Helicopteros Corporativos</t>
  </si>
  <si>
    <t>CCV</t>
  </si>
  <si>
    <t>HELICORPORATIVO</t>
  </si>
  <si>
    <t>Centro de Formacion Aeronautica de Canarias</t>
  </si>
  <si>
    <t>ACF</t>
  </si>
  <si>
    <t>FORCAN</t>
  </si>
  <si>
    <t>Centurion Air Cargo</t>
  </si>
  <si>
    <t>WE</t>
  </si>
  <si>
    <t>CHALLENGE CARGO</t>
  </si>
  <si>
    <t>Century Aviation</t>
  </si>
  <si>
    <t>URY</t>
  </si>
  <si>
    <t>CENTURY AVIA</t>
  </si>
  <si>
    <t>Century Aviation International</t>
  </si>
  <si>
    <t>HAI</t>
  </si>
  <si>
    <t>Certified Air Dispatch</t>
  </si>
  <si>
    <t>XAD</t>
  </si>
  <si>
    <t>Cetraca Aviation Service</t>
  </si>
  <si>
    <t>CER</t>
  </si>
  <si>
    <t>CETRACA</t>
  </si>
  <si>
    <t>Chabahar Airlines</t>
  </si>
  <si>
    <t>IRU</t>
  </si>
  <si>
    <t>CHABAHAR</t>
  </si>
  <si>
    <t>Chalair Aviation</t>
  </si>
  <si>
    <t>CLG</t>
  </si>
  <si>
    <t>CHALLAIR</t>
  </si>
  <si>
    <t>Chalk's Ocean Airways</t>
  </si>
  <si>
    <t>OP</t>
  </si>
  <si>
    <t>CHK</t>
  </si>
  <si>
    <t>CHALKS</t>
  </si>
  <si>
    <t>Challenge Air Transport</t>
  </si>
  <si>
    <t>CLS</t>
  </si>
  <si>
    <t>AIRISTO</t>
  </si>
  <si>
    <t>Challenge Aviation</t>
  </si>
  <si>
    <t>CHS</t>
  </si>
  <si>
    <t>CHALLENGE AVIATION</t>
  </si>
  <si>
    <t>Challenge International Airlines</t>
  </si>
  <si>
    <t>OFF</t>
  </si>
  <si>
    <t>CHALLENGE AIR</t>
  </si>
  <si>
    <t>AC Challenge Aero</t>
  </si>
  <si>
    <t>CHG</t>
  </si>
  <si>
    <t>SKY CHALLENGER</t>
  </si>
  <si>
    <t>Champagne Airlines</t>
  </si>
  <si>
    <t>CHAMPAGNE</t>
  </si>
  <si>
    <t>Champion Air</t>
  </si>
  <si>
    <t>MG</t>
  </si>
  <si>
    <t>CCP</t>
  </si>
  <si>
    <t>CHAMPION AIR</t>
  </si>
  <si>
    <t>Chanchangi Airlines</t>
  </si>
  <si>
    <t>NCH</t>
  </si>
  <si>
    <t>CHANCHANGI</t>
  </si>
  <si>
    <t>Changan Airlines</t>
  </si>
  <si>
    <t>2Z</t>
  </si>
  <si>
    <t>CGN</t>
  </si>
  <si>
    <t>CHANGAN</t>
  </si>
  <si>
    <t>Channel Island Aviation</t>
  </si>
  <si>
    <t>CHN</t>
  </si>
  <si>
    <t>CHANNEL</t>
  </si>
  <si>
    <t>Chantilly Air</t>
  </si>
  <si>
    <t>WML</t>
  </si>
  <si>
    <t>MARLIN</t>
  </si>
  <si>
    <t>Chaparral Airlines</t>
  </si>
  <si>
    <t>CPL</t>
  </si>
  <si>
    <t>CHAPARRAL</t>
  </si>
  <si>
    <t>Chari Aviation Services</t>
  </si>
  <si>
    <t>S8</t>
  </si>
  <si>
    <t>CSU</t>
  </si>
  <si>
    <t>CHARI SERVICE</t>
  </si>
  <si>
    <t>Charlan Air Charter</t>
  </si>
  <si>
    <t>CAH</t>
  </si>
  <si>
    <t>CHARLAN</t>
  </si>
  <si>
    <t>Charlie Hammonds Flying Service</t>
  </si>
  <si>
    <t>HMD</t>
  </si>
  <si>
    <t>HAMMOND</t>
  </si>
  <si>
    <t>Charlotte Air National Guard</t>
  </si>
  <si>
    <t>CGD</t>
  </si>
  <si>
    <t>Charter Air</t>
  </si>
  <si>
    <t>CHW</t>
  </si>
  <si>
    <t>CHARTER WIEN</t>
  </si>
  <si>
    <t>Chartright Air</t>
  </si>
  <si>
    <t>HRT</t>
  </si>
  <si>
    <t>CHARTRIGHT</t>
  </si>
  <si>
    <t>Chautauqua Airlines</t>
  </si>
  <si>
    <t>RP</t>
  </si>
  <si>
    <t>CHQ</t>
  </si>
  <si>
    <t>CHAUTAUQUA</t>
  </si>
  <si>
    <t>Cheboksary Airenterprise JSC</t>
  </si>
  <si>
    <t>CBB</t>
  </si>
  <si>
    <t>CHEBAIR</t>
  </si>
  <si>
    <t>Chemech Aviation</t>
  </si>
  <si>
    <t>CHM</t>
  </si>
  <si>
    <t>Cherline</t>
  </si>
  <si>
    <t>CHZ</t>
  </si>
  <si>
    <t>CHERL</t>
  </si>
  <si>
    <t>Chernomor-Avia</t>
  </si>
  <si>
    <t>CMK</t>
  </si>
  <si>
    <t>CHERAVIA</t>
  </si>
  <si>
    <t>Cherokee Express</t>
  </si>
  <si>
    <t>CBM</t>
  </si>
  <si>
    <t>BLUE MAX</t>
  </si>
  <si>
    <t>Cherry Air</t>
  </si>
  <si>
    <t>CCY</t>
  </si>
  <si>
    <t>CHERRY</t>
  </si>
  <si>
    <t>Chesapeake Air Service</t>
  </si>
  <si>
    <t>CAB</t>
  </si>
  <si>
    <t>CHESAPEAKE AIR</t>
  </si>
  <si>
    <t>Chevron U.S.A</t>
  </si>
  <si>
    <t>CVR</t>
  </si>
  <si>
    <t>CHEVRON</t>
  </si>
  <si>
    <t>Cheyenne Airways</t>
  </si>
  <si>
    <t>CYA</t>
  </si>
  <si>
    <t>CHEYENNE AIR</t>
  </si>
  <si>
    <t>Chicago Air</t>
  </si>
  <si>
    <t>WILD ONION</t>
  </si>
  <si>
    <t>Chicago Express</t>
  </si>
  <si>
    <t>C8</t>
  </si>
  <si>
    <t>WDY</t>
  </si>
  <si>
    <t>WINDY CITY</t>
  </si>
  <si>
    <t>Chief Rat Flight Services</t>
  </si>
  <si>
    <t>RAT</t>
  </si>
  <si>
    <t>RIVERRAT</t>
  </si>
  <si>
    <t>Chilchota Taxi Aereo</t>
  </si>
  <si>
    <t>CCH</t>
  </si>
  <si>
    <t>CHILCHOTA</t>
  </si>
  <si>
    <t>Chilcotin Caribou Aviation</t>
  </si>
  <si>
    <t>DES</t>
  </si>
  <si>
    <t>CHILCOTIN</t>
  </si>
  <si>
    <t>Chilliwack Aviation</t>
  </si>
  <si>
    <t>CAD</t>
  </si>
  <si>
    <t>CHILLIWACKAIR</t>
  </si>
  <si>
    <t>Chim-Nir Aviation</t>
  </si>
  <si>
    <t>ETN</t>
  </si>
  <si>
    <t>CHMINIR</t>
  </si>
  <si>
    <t>China Airlines</t>
  </si>
  <si>
    <t>DYNASTY</t>
  </si>
  <si>
    <t>China Cargo Airlines</t>
  </si>
  <si>
    <t>CK</t>
  </si>
  <si>
    <t>CKK</t>
  </si>
  <si>
    <t>CARGO KING</t>
  </si>
  <si>
    <t>CES</t>
  </si>
  <si>
    <t>CHINA EASTERN</t>
  </si>
  <si>
    <t>China Express Airlines</t>
  </si>
  <si>
    <t>HXA</t>
  </si>
  <si>
    <t>CHINA EXPRESS</t>
  </si>
  <si>
    <t>China Flying Dragon Aviation</t>
  </si>
  <si>
    <t>CFA</t>
  </si>
  <si>
    <t>FEILONG</t>
  </si>
  <si>
    <t>China General Aviation Corporation</t>
  </si>
  <si>
    <t>CTH</t>
  </si>
  <si>
    <t>TONGHANG</t>
  </si>
  <si>
    <t>China National Aviation Corporation</t>
  </si>
  <si>
    <t>CAG</t>
  </si>
  <si>
    <t>CHINA NATIONAL</t>
  </si>
  <si>
    <t>China Northern Airlines</t>
  </si>
  <si>
    <t>CJ</t>
  </si>
  <si>
    <t>CBF</t>
  </si>
  <si>
    <t>CHINA NORTHERN</t>
  </si>
  <si>
    <t>China Northwest Airlines</t>
  </si>
  <si>
    <t>WH</t>
  </si>
  <si>
    <t>CNW</t>
  </si>
  <si>
    <t>CHINA NORTHWEST</t>
  </si>
  <si>
    <t>China Ocean Helicopter Corporation</t>
  </si>
  <si>
    <t>CHC</t>
  </si>
  <si>
    <t>CHINA HELICOPTER</t>
  </si>
  <si>
    <t>China Postal Airlines</t>
  </si>
  <si>
    <t>CYZ</t>
  </si>
  <si>
    <t>CHINA POST</t>
  </si>
  <si>
    <t>China Southern Airlines</t>
  </si>
  <si>
    <t>CSN</t>
  </si>
  <si>
    <t>CHINA SOUTHERN</t>
  </si>
  <si>
    <t>China Southwest Airlines</t>
  </si>
  <si>
    <t>CXN</t>
  </si>
  <si>
    <t>CHINA SOUTHWEST</t>
  </si>
  <si>
    <t>China United Airlines</t>
  </si>
  <si>
    <t>HR</t>
  </si>
  <si>
    <t>CUA</t>
  </si>
  <si>
    <t>LIANHANG</t>
  </si>
  <si>
    <t>China Xinhua Airlines</t>
  </si>
  <si>
    <t>XO</t>
  </si>
  <si>
    <t>CXH</t>
  </si>
  <si>
    <t>XINHUA</t>
  </si>
  <si>
    <t>Yunnan Airlines</t>
  </si>
  <si>
    <t>3Q</t>
  </si>
  <si>
    <t>CYH</t>
  </si>
  <si>
    <t>YUNNAN</t>
  </si>
  <si>
    <t>Chinguetti Airlines</t>
  </si>
  <si>
    <t>CGU</t>
  </si>
  <si>
    <t>CHINGUETTI</t>
  </si>
  <si>
    <t>Chipola Aviation</t>
  </si>
  <si>
    <t>CEP</t>
  </si>
  <si>
    <t>CHIPOLA</t>
  </si>
  <si>
    <t>Chippewa Air Commuter</t>
  </si>
  <si>
    <t>CPW</t>
  </si>
  <si>
    <t>CHIPPEWA-AIR</t>
  </si>
  <si>
    <t>Chitaavia</t>
  </si>
  <si>
    <t>X7</t>
  </si>
  <si>
    <t>CHF</t>
  </si>
  <si>
    <t>CHITA</t>
  </si>
  <si>
    <t>Christman Air System</t>
  </si>
  <si>
    <t>CAS</t>
  </si>
  <si>
    <t>CHRISTMAN</t>
  </si>
  <si>
    <t>Christophorus Flugrettungsverein</t>
  </si>
  <si>
    <t>OEC</t>
  </si>
  <si>
    <t>CHRISTOPHORUS</t>
  </si>
  <si>
    <t>Chrome Air Services</t>
  </si>
  <si>
    <t>CHO</t>
  </si>
  <si>
    <t>CHROME AIR</t>
  </si>
  <si>
    <t>Church Aircraft</t>
  </si>
  <si>
    <t>CHU</t>
  </si>
  <si>
    <t>CHURCHAIR</t>
  </si>
  <si>
    <t>Cielos Airlines</t>
  </si>
  <si>
    <t>CIU</t>
  </si>
  <si>
    <t>CIELOS</t>
  </si>
  <si>
    <t>Cimber Air</t>
  </si>
  <si>
    <t>QI</t>
  </si>
  <si>
    <t>CIM</t>
  </si>
  <si>
    <t>CIMBER</t>
  </si>
  <si>
    <t>Cirrus</t>
  </si>
  <si>
    <t>RRU</t>
  </si>
  <si>
    <t>HELICIRRUS</t>
  </si>
  <si>
    <t>Cirrus Air</t>
  </si>
  <si>
    <t>NTS</t>
  </si>
  <si>
    <t>NITE STAR</t>
  </si>
  <si>
    <t>Cirrus Airlines</t>
  </si>
  <si>
    <t>C9</t>
  </si>
  <si>
    <t>RUS</t>
  </si>
  <si>
    <t>CIRRUS AIR</t>
  </si>
  <si>
    <t>Cirrus Middle East</t>
  </si>
  <si>
    <t>JTI</t>
  </si>
  <si>
    <t>Citationshares</t>
  </si>
  <si>
    <t>FIV</t>
  </si>
  <si>
    <t>FIVE STAR</t>
  </si>
  <si>
    <t>Citibank</t>
  </si>
  <si>
    <t>XCX</t>
  </si>
  <si>
    <t>Citic General Aviation</t>
  </si>
  <si>
    <t>HZX</t>
  </si>
  <si>
    <t>ZHONGXIN</t>
  </si>
  <si>
    <t>City Airline</t>
  </si>
  <si>
    <t>CF</t>
  </si>
  <si>
    <t>SDR</t>
  </si>
  <si>
    <t>SWEDESTAR</t>
  </si>
  <si>
    <t>City Connexion Airlines</t>
  </si>
  <si>
    <t>G3</t>
  </si>
  <si>
    <t>CIX</t>
  </si>
  <si>
    <t>CONNEXION</t>
  </si>
  <si>
    <t>City of Bangor</t>
  </si>
  <si>
    <t>XBG</t>
  </si>
  <si>
    <t>CityJet</t>
  </si>
  <si>
    <t>WX</t>
  </si>
  <si>
    <t>BCY</t>
  </si>
  <si>
    <t>CITY-IRELAND</t>
  </si>
  <si>
    <t>Cityair (Chester) Limited</t>
  </si>
  <si>
    <t>CAQ</t>
  </si>
  <si>
    <t>AIR CHESTER</t>
  </si>
  <si>
    <t>Cityfly</t>
  </si>
  <si>
    <t>CII</t>
  </si>
  <si>
    <t>CITYFLY</t>
  </si>
  <si>
    <t>BA CityFlyer</t>
  </si>
  <si>
    <t>CFE</t>
  </si>
  <si>
    <t>FLYER</t>
  </si>
  <si>
    <t>Cityline Hungary</t>
  </si>
  <si>
    <t>CNB</t>
  </si>
  <si>
    <t>CITYHUN</t>
  </si>
  <si>
    <t>Citylink Airlines</t>
  </si>
  <si>
    <t>HSR</t>
  </si>
  <si>
    <t>HOOSIER</t>
  </si>
  <si>
    <t>Civair Airways</t>
  </si>
  <si>
    <t>CIW</t>
  </si>
  <si>
    <t>CIVFLIGHT</t>
  </si>
  <si>
    <t>Civil Air Patrol South Carolina Wing</t>
  </si>
  <si>
    <t>BKR</t>
  </si>
  <si>
    <t>BOX KAR</t>
  </si>
  <si>
    <t>Civil Air Transport</t>
  </si>
  <si>
    <t>CT</t>
  </si>
  <si>
    <t>CAT</t>
  </si>
  <si>
    <t>Mandarin</t>
  </si>
  <si>
    <t>Civil Aviation Authority</t>
  </si>
  <si>
    <t>CIA</t>
  </si>
  <si>
    <t>CALIMERA</t>
  </si>
  <si>
    <t>Civil Aviation Authority of New Zealand</t>
  </si>
  <si>
    <t>CIV</t>
  </si>
  <si>
    <t>CIVAIR</t>
  </si>
  <si>
    <t>Civil Aviation Inspectorate of the Czech Republic</t>
  </si>
  <si>
    <t>CBA</t>
  </si>
  <si>
    <t>CALIBRA</t>
  </si>
  <si>
    <t>Claessens International Limited</t>
  </si>
  <si>
    <t>FMC</t>
  </si>
  <si>
    <t>CLAESSENS</t>
  </si>
  <si>
    <t>Clark Aviation</t>
  </si>
  <si>
    <t>CLK</t>
  </si>
  <si>
    <t>CLARKAIR</t>
  </si>
  <si>
    <t>Clasair</t>
  </si>
  <si>
    <t>CSF</t>
  </si>
  <si>
    <t>CALEDONIAN</t>
  </si>
  <si>
    <t>Clay Lacy Aviation</t>
  </si>
  <si>
    <t>CLY</t>
  </si>
  <si>
    <t>CLAY-LACY</t>
  </si>
  <si>
    <t>Click Airways</t>
  </si>
  <si>
    <t>CLICK AIR</t>
  </si>
  <si>
    <t>Cloud 9 Air Charters</t>
  </si>
  <si>
    <t>CLZ</t>
  </si>
  <si>
    <t>CLOUDLINE</t>
  </si>
  <si>
    <t>Clowes Estates Limited</t>
  </si>
  <si>
    <t>CLD</t>
  </si>
  <si>
    <t>CLOWES</t>
  </si>
  <si>
    <t>Club 328</t>
  </si>
  <si>
    <t>SDJ</t>
  </si>
  <si>
    <t>SPACEJET</t>
  </si>
  <si>
    <t>Club Air</t>
  </si>
  <si>
    <t>6P</t>
  </si>
  <si>
    <t>ISG</t>
  </si>
  <si>
    <t>CLUBAIR</t>
  </si>
  <si>
    <t>Coast Air</t>
  </si>
  <si>
    <t>BX</t>
  </si>
  <si>
    <t>CST</t>
  </si>
  <si>
    <t>COAST CENTER</t>
  </si>
  <si>
    <t>Coastal Air</t>
  </si>
  <si>
    <t>DQ</t>
  </si>
  <si>
    <t>U.S. Virgin Islands</t>
  </si>
  <si>
    <t>Coastal Air Transport</t>
  </si>
  <si>
    <t>TCL</t>
  </si>
  <si>
    <t>TRANS COASTAL</t>
  </si>
  <si>
    <t>Coastal Airways</t>
  </si>
  <si>
    <t>CNG</t>
  </si>
  <si>
    <t>SID-AIR</t>
  </si>
  <si>
    <t>Coastal Travels</t>
  </si>
  <si>
    <t>CSV</t>
  </si>
  <si>
    <t>COASTAL TRAVEL</t>
  </si>
  <si>
    <t>Cohlmia Aviation</t>
  </si>
  <si>
    <t>CHL</t>
  </si>
  <si>
    <t>COHLMIA</t>
  </si>
  <si>
    <t>Colaereos</t>
  </si>
  <si>
    <t>OLR</t>
  </si>
  <si>
    <t>COLAEREOS</t>
  </si>
  <si>
    <t>Colemill Enterprises</t>
  </si>
  <si>
    <t>CLE</t>
  </si>
  <si>
    <t>COLEMILL</t>
  </si>
  <si>
    <t>Colgan Air</t>
  </si>
  <si>
    <t>9L</t>
  </si>
  <si>
    <t>CJC</t>
  </si>
  <si>
    <t>COLGAN</t>
  </si>
  <si>
    <t>Colibri Aviation</t>
  </si>
  <si>
    <t>CAE</t>
  </si>
  <si>
    <t>HUMMINGBIRD</t>
  </si>
  <si>
    <t>Colt International</t>
  </si>
  <si>
    <t>Columbia Airlines</t>
  </si>
  <si>
    <t>COL</t>
  </si>
  <si>
    <t>COLAIR</t>
  </si>
  <si>
    <t>Columbia Helicopters</t>
  </si>
  <si>
    <t>WCO</t>
  </si>
  <si>
    <t>COLUMBIA HELI</t>
  </si>
  <si>
    <t>Columbus Air Transport</t>
  </si>
  <si>
    <t>KLR</t>
  </si>
  <si>
    <t>KAY-LER</t>
  </si>
  <si>
    <t>Colvin Aviation</t>
  </si>
  <si>
    <t>GHP</t>
  </si>
  <si>
    <t>GRASSHOPPER EX</t>
  </si>
  <si>
    <t>Comair</t>
  </si>
  <si>
    <t>OH</t>
  </si>
  <si>
    <t>COM</t>
  </si>
  <si>
    <t>COMAIR</t>
  </si>
  <si>
    <t>MN</t>
  </si>
  <si>
    <t>CAW</t>
  </si>
  <si>
    <t>COMMERCIAL</t>
  </si>
  <si>
    <t>Comed Group</t>
  </si>
  <si>
    <t>CDE</t>
  </si>
  <si>
    <t>COMEX</t>
  </si>
  <si>
    <t>Comeravia</t>
  </si>
  <si>
    <t>CVV</t>
  </si>
  <si>
    <t>COMERAVIA</t>
  </si>
  <si>
    <t>Comercial Aerea</t>
  </si>
  <si>
    <t>CRS</t>
  </si>
  <si>
    <t>COMERCIAL AEREA</t>
  </si>
  <si>
    <t>Comet Airlines</t>
  </si>
  <si>
    <t>CMG</t>
  </si>
  <si>
    <t>SUNSPY</t>
  </si>
  <si>
    <t>Comfort Air</t>
  </si>
  <si>
    <t>FYN</t>
  </si>
  <si>
    <t>FLYNN</t>
  </si>
  <si>
    <t>Comlux Aviation</t>
  </si>
  <si>
    <t>CLA</t>
  </si>
  <si>
    <t>COMLUX</t>
  </si>
  <si>
    <t>Commair Aviation</t>
  </si>
  <si>
    <t>CMH</t>
  </si>
  <si>
    <t>COMMODORE</t>
  </si>
  <si>
    <t>Commandement Du Transport Aerien Militaire Francais</t>
  </si>
  <si>
    <t>CTM</t>
  </si>
  <si>
    <t>COTAM</t>
  </si>
  <si>
    <t>Commander Air Charter</t>
  </si>
  <si>
    <t>CML</t>
  </si>
  <si>
    <t>COMMANDAIR</t>
  </si>
  <si>
    <t>Commander Mexicana</t>
  </si>
  <si>
    <t>CRM</t>
  </si>
  <si>
    <t>COMMANDERMEX</t>
  </si>
  <si>
    <t>Commercial Aviation</t>
  </si>
  <si>
    <t>CMS</t>
  </si>
  <si>
    <t>ACCESS</t>
  </si>
  <si>
    <t>Commodore Aviation</t>
  </si>
  <si>
    <t>GAR</t>
  </si>
  <si>
    <t>Commonwealth Jet Service</t>
  </si>
  <si>
    <t>CJS</t>
  </si>
  <si>
    <t>COMMONWEALTH</t>
  </si>
  <si>
    <t>CommutAir</t>
  </si>
  <si>
    <t>UCA</t>
  </si>
  <si>
    <t>COMMUTAIR</t>
  </si>
  <si>
    <t>Comores Airlines</t>
  </si>
  <si>
    <t>KR</t>
  </si>
  <si>
    <t>CWK</t>
  </si>
  <si>
    <t>CONTICOM</t>
  </si>
  <si>
    <t>Compagnia Generale Ripreseaeree</t>
  </si>
  <si>
    <t>CGR</t>
  </si>
  <si>
    <t>COMPRIP</t>
  </si>
  <si>
    <t>Compagnie Aerienne du Mali</t>
  </si>
  <si>
    <t>CMM</t>
  </si>
  <si>
    <t>CAMALI</t>
  </si>
  <si>
    <t>Compagnie Mauritanienne Des Transports</t>
  </si>
  <si>
    <t>CPM</t>
  </si>
  <si>
    <t>Compagnie de Bauxites de Guinee</t>
  </si>
  <si>
    <t>GIC</t>
  </si>
  <si>
    <t>CEBEGE</t>
  </si>
  <si>
    <t>Compania Aerea de Valencia</t>
  </si>
  <si>
    <t>AIF</t>
  </si>
  <si>
    <t>Compania Aerotecnicas Fotograficas</t>
  </si>
  <si>
    <t>ATF</t>
  </si>
  <si>
    <t>AEROTECNICAS</t>
  </si>
  <si>
    <t>Compania Boliviana de Transporte Aereo Privado Aerosur</t>
  </si>
  <si>
    <t>ASU</t>
  </si>
  <si>
    <t>ASUR</t>
  </si>
  <si>
    <t>Compania De Actividades Y Servicios De Aviacion</t>
  </si>
  <si>
    <t>LCT</t>
  </si>
  <si>
    <t>STELLAIR</t>
  </si>
  <si>
    <t>Compania Ejecutiva</t>
  </si>
  <si>
    <t>EJV</t>
  </si>
  <si>
    <t>EJECUTIVA</t>
  </si>
  <si>
    <t>Compania Helicopteros Del Sureste</t>
  </si>
  <si>
    <t>HSE</t>
  </si>
  <si>
    <t>HELISURESTE</t>
  </si>
  <si>
    <t>Compania Mexicana De Aeroplanos</t>
  </si>
  <si>
    <t>MDR</t>
  </si>
  <si>
    <t>AEROPLANOS</t>
  </si>
  <si>
    <t>Compania Mexicargo</t>
  </si>
  <si>
    <t>GJ</t>
  </si>
  <si>
    <t>MXC</t>
  </si>
  <si>
    <t>MEXICARGO</t>
  </si>
  <si>
    <t>Compania Transportes Aereos Del Sur</t>
  </si>
  <si>
    <t>HSS</t>
  </si>
  <si>
    <t>TAS HELICOPTEROS</t>
  </si>
  <si>
    <t>Compania de Servicios Aereos Tavisa</t>
  </si>
  <si>
    <t>TAV</t>
  </si>
  <si>
    <t>TAVISA</t>
  </si>
  <si>
    <t>Company Flight</t>
  </si>
  <si>
    <t>CYF</t>
  </si>
  <si>
    <t>COMPANY FLIGHT</t>
  </si>
  <si>
    <t>Compass Airlines</t>
  </si>
  <si>
    <t>CPZ</t>
  </si>
  <si>
    <t>Compass Rose</t>
  </si>
  <si>
    <t>Compass International Airways</t>
  </si>
  <si>
    <t>CPS</t>
  </si>
  <si>
    <t>COMPASS</t>
  </si>
  <si>
    <t>Compuflight Operations Service</t>
  </si>
  <si>
    <t>XCO</t>
  </si>
  <si>
    <t>Compuserve Incorporated</t>
  </si>
  <si>
    <t>XCS</t>
  </si>
  <si>
    <t>Conair Aviation</t>
  </si>
  <si>
    <t>CRC</t>
  </si>
  <si>
    <t>CONAIR-CANADA</t>
  </si>
  <si>
    <t>Concordavia</t>
  </si>
  <si>
    <t>COD</t>
  </si>
  <si>
    <t>CONCORDAVIA</t>
  </si>
  <si>
    <t>Condor Aero Services</t>
  </si>
  <si>
    <t>CNR</t>
  </si>
  <si>
    <t>CONAERO</t>
  </si>
  <si>
    <t>Condor</t>
  </si>
  <si>
    <t>CIB</t>
  </si>
  <si>
    <t>CONDOR BERLIN</t>
  </si>
  <si>
    <t>Condor Flugdienst</t>
  </si>
  <si>
    <t>DE</t>
  </si>
  <si>
    <t>CFG</t>
  </si>
  <si>
    <t>CONDOR</t>
  </si>
  <si>
    <t>Confort Air</t>
  </si>
  <si>
    <t>COF</t>
  </si>
  <si>
    <t>CONFORT</t>
  </si>
  <si>
    <t>Congo Air</t>
  </si>
  <si>
    <t>CAK</t>
  </si>
  <si>
    <t>Congressional Air</t>
  </si>
  <si>
    <t>CGA</t>
  </si>
  <si>
    <t>CONGRESSIONAL</t>
  </si>
  <si>
    <t>Conifair Aviation</t>
  </si>
  <si>
    <t>ROY</t>
  </si>
  <si>
    <t>Connectair Charters</t>
  </si>
  <si>
    <t>BSN</t>
  </si>
  <si>
    <t>BASTION</t>
  </si>
  <si>
    <t>Conquest Airlines</t>
  </si>
  <si>
    <t>CAC</t>
  </si>
  <si>
    <t>CONQUEST AIR</t>
  </si>
  <si>
    <t>Conroe Aviation Services</t>
  </si>
  <si>
    <t>CXO</t>
  </si>
  <si>
    <t>CONROE AIR</t>
  </si>
  <si>
    <t>Consorcio Aviaxsa</t>
  </si>
  <si>
    <t>6A</t>
  </si>
  <si>
    <t>CHP</t>
  </si>
  <si>
    <t>AVIACSA</t>
  </si>
  <si>
    <t>Consorcio Helitec</t>
  </si>
  <si>
    <t>VCH</t>
  </si>
  <si>
    <t>CONSORCIO HELITEC</t>
  </si>
  <si>
    <t>Constanta Airline</t>
  </si>
  <si>
    <t>UZA</t>
  </si>
  <si>
    <t>CONSTANTA</t>
  </si>
  <si>
    <t>Contact Air</t>
  </si>
  <si>
    <t>Contactair</t>
  </si>
  <si>
    <t>KIS</t>
  </si>
  <si>
    <t>CONTACTAIR</t>
  </si>
  <si>
    <t>Contel ASC</t>
  </si>
  <si>
    <t>XCL</t>
  </si>
  <si>
    <t>Continental Airlines</t>
  </si>
  <si>
    <t>CO</t>
  </si>
  <si>
    <t>COA</t>
  </si>
  <si>
    <t>CONTINENTAL</t>
  </si>
  <si>
    <t>Continental Airways</t>
  </si>
  <si>
    <t>PVV</t>
  </si>
  <si>
    <t>CONTAIR</t>
  </si>
  <si>
    <t>Continental Express</t>
  </si>
  <si>
    <t>JETLINK</t>
  </si>
  <si>
    <t>Continental Micronesia</t>
  </si>
  <si>
    <t>CS</t>
  </si>
  <si>
    <t>CMI</t>
  </si>
  <si>
    <t>AIR MIKE</t>
  </si>
  <si>
    <t>Continental Oil</t>
  </si>
  <si>
    <t>CON</t>
  </si>
  <si>
    <t>CONOCO</t>
  </si>
  <si>
    <t>Conviasa</t>
  </si>
  <si>
    <t>V0</t>
  </si>
  <si>
    <t>CONVIASA</t>
  </si>
  <si>
    <t>Cook Inlet Aviation</t>
  </si>
  <si>
    <t>CKA</t>
  </si>
  <si>
    <t>COOK-AIR</t>
  </si>
  <si>
    <t>Cooper Aerial Surveys</t>
  </si>
  <si>
    <t>SVY</t>
  </si>
  <si>
    <t>SURVEYOR</t>
  </si>
  <si>
    <t>Copa Airlines</t>
  </si>
  <si>
    <t>CM</t>
  </si>
  <si>
    <t>CMP</t>
  </si>
  <si>
    <t>COPA</t>
  </si>
  <si>
    <t>Copenhagen Airtaxi</t>
  </si>
  <si>
    <t>AIRCAT</t>
  </si>
  <si>
    <t>Copper State Air Service</t>
  </si>
  <si>
    <t>COP</t>
  </si>
  <si>
    <t>COPPER STATE</t>
  </si>
  <si>
    <t>Copterline</t>
  </si>
  <si>
    <t>AAQ</t>
  </si>
  <si>
    <t>COPTERLINE</t>
  </si>
  <si>
    <t>Coptrade Air Transport</t>
  </si>
  <si>
    <t>CCW</t>
  </si>
  <si>
    <t>COPTRADE AIR</t>
  </si>
  <si>
    <t>Corendon Airlines</t>
  </si>
  <si>
    <t>CORENDON</t>
  </si>
  <si>
    <t>Coronado Aerolineas</t>
  </si>
  <si>
    <t>CRA</t>
  </si>
  <si>
    <t>CORAL</t>
  </si>
  <si>
    <t>Corpac Canada</t>
  </si>
  <si>
    <t>CPB</t>
  </si>
  <si>
    <t>PENTA</t>
  </si>
  <si>
    <t>Corporacion Aereo Cencor</t>
  </si>
  <si>
    <t>CNC</t>
  </si>
  <si>
    <t>CENCOR</t>
  </si>
  <si>
    <t>Corporacion Aeroangeles</t>
  </si>
  <si>
    <t>CPG</t>
  </si>
  <si>
    <t>CORPORANG</t>
  </si>
  <si>
    <t>Corporacion Paraguaya De Aeronautica</t>
  </si>
  <si>
    <t>CGY</t>
  </si>
  <si>
    <t>Paraguay</t>
  </si>
  <si>
    <t>Corporate Air</t>
  </si>
  <si>
    <t>AIR SPUR</t>
  </si>
  <si>
    <t>CPR</t>
  </si>
  <si>
    <t>CORPAIR</t>
  </si>
  <si>
    <t>Corporate Aircraft Company</t>
  </si>
  <si>
    <t>CPO</t>
  </si>
  <si>
    <t>MOKAN</t>
  </si>
  <si>
    <t>Corporate Airlink</t>
  </si>
  <si>
    <t>COO</t>
  </si>
  <si>
    <t>CORPORATE</t>
  </si>
  <si>
    <t>Corporate Aviation Services</t>
  </si>
  <si>
    <t>CKE</t>
  </si>
  <si>
    <t>CHECKMATE</t>
  </si>
  <si>
    <t>Corporate Flight International</t>
  </si>
  <si>
    <t>VHT</t>
  </si>
  <si>
    <t>VEGAS HEAT</t>
  </si>
  <si>
    <t>Corporate Flight Management</t>
  </si>
  <si>
    <t>VOLUNTEER</t>
  </si>
  <si>
    <t>Corporate Jets</t>
  </si>
  <si>
    <t>CJI</t>
  </si>
  <si>
    <t>SEA JET</t>
  </si>
  <si>
    <t>Corsairfly</t>
  </si>
  <si>
    <t>SS</t>
  </si>
  <si>
    <t>CRL</t>
  </si>
  <si>
    <t>CORSAIR</t>
  </si>
  <si>
    <t>Corse-Mediterranee</t>
  </si>
  <si>
    <t>XK</t>
  </si>
  <si>
    <t>CCM</t>
  </si>
  <si>
    <t>CORSICA</t>
  </si>
  <si>
    <t>Cosmic Air</t>
  </si>
  <si>
    <t>F5</t>
  </si>
  <si>
    <t>COZ</t>
  </si>
  <si>
    <t>COSMIC AIR</t>
  </si>
  <si>
    <t>Cougar Helicopters</t>
  </si>
  <si>
    <t>CHI</t>
  </si>
  <si>
    <t>COUGAR</t>
  </si>
  <si>
    <t>Coulson Flying Service</t>
  </si>
  <si>
    <t>MGB</t>
  </si>
  <si>
    <t>MOCKINGBIRD</t>
  </si>
  <si>
    <t>Country Connection Airlines</t>
  </si>
  <si>
    <t>NSW</t>
  </si>
  <si>
    <t>Country International Airlines</t>
  </si>
  <si>
    <t>CIK</t>
  </si>
  <si>
    <t>COUNTRY AIR</t>
  </si>
  <si>
    <t>Courier Services</t>
  </si>
  <si>
    <t>CSD</t>
  </si>
  <si>
    <t>DELIVERY</t>
  </si>
  <si>
    <t>Court Helicopters</t>
  </si>
  <si>
    <t>CUT</t>
  </si>
  <si>
    <t>COURT AIR</t>
  </si>
  <si>
    <t>Coval Air</t>
  </si>
  <si>
    <t>CVL</t>
  </si>
  <si>
    <t>COVAL</t>
  </si>
  <si>
    <t>Cowi</t>
  </si>
  <si>
    <t>COW</t>
  </si>
  <si>
    <t>COWI</t>
  </si>
  <si>
    <t>Coyne Aviation</t>
  </si>
  <si>
    <t>COY</t>
  </si>
  <si>
    <t>COYNE AIR</t>
  </si>
  <si>
    <t>Cranfield University</t>
  </si>
  <si>
    <t>CFD</t>
  </si>
  <si>
    <t>AERONAUT</t>
  </si>
  <si>
    <t>Cree Airways</t>
  </si>
  <si>
    <t>CRE</t>
  </si>
  <si>
    <t>CREE AIR</t>
  </si>
  <si>
    <t>Crelam</t>
  </si>
  <si>
    <t>ELM</t>
  </si>
  <si>
    <t>CRELAM</t>
  </si>
  <si>
    <t>Crest Aviation</t>
  </si>
  <si>
    <t>CREST</t>
  </si>
  <si>
    <t>Crimea Universal Avia</t>
  </si>
  <si>
    <t>KRM</t>
  </si>
  <si>
    <t>TRANS UNIVERSAL</t>
  </si>
  <si>
    <t>Croatia Airlines</t>
  </si>
  <si>
    <t>CTN</t>
  </si>
  <si>
    <t>CROATIA</t>
  </si>
  <si>
    <t>Croatian Air Force</t>
  </si>
  <si>
    <t>HRZ</t>
  </si>
  <si>
    <t>CROATIAN AIRFORCE</t>
  </si>
  <si>
    <t>Cross Aviation</t>
  </si>
  <si>
    <t>CRX</t>
  </si>
  <si>
    <t>CROSSAIR</t>
  </si>
  <si>
    <t>Crossair Europe</t>
  </si>
  <si>
    <t>QE</t>
  </si>
  <si>
    <t>ECC</t>
  </si>
  <si>
    <t>Cigogne</t>
  </si>
  <si>
    <t>Crow Executive Air</t>
  </si>
  <si>
    <t>CWX</t>
  </si>
  <si>
    <t>CROW EXPRESS</t>
  </si>
  <si>
    <t>Crown Air Systems</t>
  </si>
  <si>
    <t>CKR</t>
  </si>
  <si>
    <t>CROWN AIR</t>
  </si>
  <si>
    <t>Crown Airways</t>
  </si>
  <si>
    <t>CRO</t>
  </si>
  <si>
    <t>CROWN AIRWAYS</t>
  </si>
  <si>
    <t>Crownair</t>
  </si>
  <si>
    <t>CRW</t>
  </si>
  <si>
    <t>REGAL</t>
  </si>
  <si>
    <t>Cruiser Linhas Aereas</t>
  </si>
  <si>
    <t>VCR</t>
  </si>
  <si>
    <t>VOE CRUISER</t>
  </si>
  <si>
    <t>Cryderman Air Service</t>
  </si>
  <si>
    <t>CTY</t>
  </si>
  <si>
    <t>CENTURY</t>
  </si>
  <si>
    <t>Crystal Shamrock</t>
  </si>
  <si>
    <t>CYT</t>
  </si>
  <si>
    <t>CRYSTAL-AIR</t>
  </si>
  <si>
    <t>CU</t>
  </si>
  <si>
    <t>CUB</t>
  </si>
  <si>
    <t>CUBANA</t>
  </si>
  <si>
    <t>Cumberland Airways (Nicholson Air Service)</t>
  </si>
  <si>
    <t>CBL</t>
  </si>
  <si>
    <t>CUMBERLAND</t>
  </si>
  <si>
    <t>Custom Air Transport</t>
  </si>
  <si>
    <t>CTT</t>
  </si>
  <si>
    <t>CATT</t>
  </si>
  <si>
    <t>Cygnus Air</t>
  </si>
  <si>
    <t>RGN</t>
  </si>
  <si>
    <t>CYGNUS AIR</t>
  </si>
  <si>
    <t>Cyprair Tours</t>
  </si>
  <si>
    <t>CYC</t>
  </si>
  <si>
    <t>CYPRAIR</t>
  </si>
  <si>
    <t>Cypress Airlines</t>
  </si>
  <si>
    <t>CYS</t>
  </si>
  <si>
    <t>SKYBIRD</t>
  </si>
  <si>
    <t>Cyprus Airways</t>
  </si>
  <si>
    <t>CYP</t>
  </si>
  <si>
    <t>CYPRUS</t>
  </si>
  <si>
    <t>Cyprus Turkish Airlines</t>
  </si>
  <si>
    <t>YK</t>
  </si>
  <si>
    <t>Czech Air Force</t>
  </si>
  <si>
    <t>CEF</t>
  </si>
  <si>
    <t>CZECH AIR FORCE</t>
  </si>
  <si>
    <t>Czech Air Handling</t>
  </si>
  <si>
    <t>AHD</t>
  </si>
  <si>
    <t>AIRHANDLING</t>
  </si>
  <si>
    <t>Czech Airlines</t>
  </si>
  <si>
    <t>CSA Czech Airlines</t>
  </si>
  <si>
    <t>CSA</t>
  </si>
  <si>
    <t>CSA-LINES</t>
  </si>
  <si>
    <t>Czech Government Flying Service</t>
  </si>
  <si>
    <t>CIE</t>
  </si>
  <si>
    <t>CZECHIA</t>
  </si>
  <si>
    <t>D &amp; D Aviation</t>
  </si>
  <si>
    <t>DDA</t>
  </si>
  <si>
    <t>DUSTY</t>
  </si>
  <si>
    <t>D&amp;K Aviation</t>
  </si>
  <si>
    <t>DNK</t>
  </si>
  <si>
    <t>DIRECT JET</t>
  </si>
  <si>
    <t>DAP Helicopteros</t>
  </si>
  <si>
    <t>DHE</t>
  </si>
  <si>
    <t>HELIDAP</t>
  </si>
  <si>
    <t>DFS UK Limited</t>
  </si>
  <si>
    <t>VLF</t>
  </si>
  <si>
    <t>VOLANTE</t>
  </si>
  <si>
    <t>DAS Air Cargo</t>
  </si>
  <si>
    <t>WD</t>
  </si>
  <si>
    <t>DSR</t>
  </si>
  <si>
    <t>DAIRAIR</t>
  </si>
  <si>
    <t>DAS Airlines</t>
  </si>
  <si>
    <t>RKC</t>
  </si>
  <si>
    <t>DAS CONGO</t>
  </si>
  <si>
    <t>DAT Danish Air Transport</t>
  </si>
  <si>
    <t>DX</t>
  </si>
  <si>
    <t>DTR</t>
  </si>
  <si>
    <t>DANISH</t>
  </si>
  <si>
    <t>DAT Enterprise Limited</t>
  </si>
  <si>
    <t>ENT</t>
  </si>
  <si>
    <t>DATENT</t>
  </si>
  <si>
    <t>DERA Boscombe Down</t>
  </si>
  <si>
    <t>BDN</t>
  </si>
  <si>
    <t>GAUNTLET</t>
  </si>
  <si>
    <t>DESNA</t>
  </si>
  <si>
    <t>DSN</t>
  </si>
  <si>
    <t>DETA Air</t>
  </si>
  <si>
    <t>DET</t>
  </si>
  <si>
    <t>SAMAL</t>
  </si>
  <si>
    <t>DGO Jet</t>
  </si>
  <si>
    <t>DGO</t>
  </si>
  <si>
    <t>DGO JET</t>
  </si>
  <si>
    <t>DHL Aero Expreso</t>
  </si>
  <si>
    <t>DAE</t>
  </si>
  <si>
    <t>YELLOW</t>
  </si>
  <si>
    <t>DHL Air</t>
  </si>
  <si>
    <t>DHK</t>
  </si>
  <si>
    <t>WORLD EXPRESS</t>
  </si>
  <si>
    <t>DHL Aviation</t>
  </si>
  <si>
    <t>DHV</t>
  </si>
  <si>
    <t>WORLDSTAR</t>
  </si>
  <si>
    <t>DHL International</t>
  </si>
  <si>
    <t>ES</t>
  </si>
  <si>
    <t>DHX</t>
  </si>
  <si>
    <t>DILMUN</t>
  </si>
  <si>
    <t>DHL de Guatemala</t>
  </si>
  <si>
    <t>L3</t>
  </si>
  <si>
    <t>JOS</t>
  </si>
  <si>
    <t>DSWA</t>
  </si>
  <si>
    <t>RSK</t>
  </si>
  <si>
    <t>REDSKIN</t>
  </si>
  <si>
    <t>Daallo Airlines</t>
  </si>
  <si>
    <t>DAO</t>
  </si>
  <si>
    <t>DALO AIRLINES</t>
  </si>
  <si>
    <t>Dagestan Airlines</t>
  </si>
  <si>
    <t>N2</t>
  </si>
  <si>
    <t>DAG</t>
  </si>
  <si>
    <t>DAGAL</t>
  </si>
  <si>
    <t>Dahla Airlines</t>
  </si>
  <si>
    <t>DHA</t>
  </si>
  <si>
    <t>Daimler Chrysler Aviation</t>
  </si>
  <si>
    <t>DCS</t>
  </si>
  <si>
    <t>TWIN STAR</t>
  </si>
  <si>
    <t>Daimler-Chrysler</t>
  </si>
  <si>
    <t>DCX</t>
  </si>
  <si>
    <t>DAIMLER</t>
  </si>
  <si>
    <t>Daka</t>
  </si>
  <si>
    <t>DKA</t>
  </si>
  <si>
    <t>Dala Air Services</t>
  </si>
  <si>
    <t>DLR</t>
  </si>
  <si>
    <t>DALA AIR</t>
  </si>
  <si>
    <t>Dalavia</t>
  </si>
  <si>
    <t>H8</t>
  </si>
  <si>
    <t>KHB</t>
  </si>
  <si>
    <t>DALAVIA</t>
  </si>
  <si>
    <t>Dallas Express Airlines</t>
  </si>
  <si>
    <t>DXP</t>
  </si>
  <si>
    <t>DALLAS EXPRESS</t>
  </si>
  <si>
    <t>Damascene Airways</t>
  </si>
  <si>
    <t>DAS</t>
  </si>
  <si>
    <t>AIRDAM</t>
  </si>
  <si>
    <t>Danbury Airways</t>
  </si>
  <si>
    <t>DSA</t>
  </si>
  <si>
    <t>DANBURY AIRWAYS</t>
  </si>
  <si>
    <t>Dancopter</t>
  </si>
  <si>
    <t>DOP</t>
  </si>
  <si>
    <t>DANCOPTER</t>
  </si>
  <si>
    <t>Danish Air Force</t>
  </si>
  <si>
    <t>DAF</t>
  </si>
  <si>
    <t>DANISH AIRFORCE</t>
  </si>
  <si>
    <t>Danish Army</t>
  </si>
  <si>
    <t>DANISH ARMY</t>
  </si>
  <si>
    <t>Danish Navy</t>
  </si>
  <si>
    <t>DNY</t>
  </si>
  <si>
    <t>DANISH NAVY</t>
  </si>
  <si>
    <t>Danu Oro Transportas</t>
  </si>
  <si>
    <t>DNU</t>
  </si>
  <si>
    <t>DANU</t>
  </si>
  <si>
    <t>Darta</t>
  </si>
  <si>
    <t>DRT</t>
  </si>
  <si>
    <t>DARTA</t>
  </si>
  <si>
    <t>Darwin Airline</t>
  </si>
  <si>
    <t>0D</t>
  </si>
  <si>
    <t>DWT</t>
  </si>
  <si>
    <t>DARWIN</t>
  </si>
  <si>
    <t>Dasab Airlines</t>
  </si>
  <si>
    <t>DSQ</t>
  </si>
  <si>
    <t>DASAB AIR</t>
  </si>
  <si>
    <t>Dash Air Charter</t>
  </si>
  <si>
    <t>DSH</t>
  </si>
  <si>
    <t>DASH CHARTER</t>
  </si>
  <si>
    <t>Dash Aviation</t>
  </si>
  <si>
    <t>GOB</t>
  </si>
  <si>
    <t>PILGRIM</t>
  </si>
  <si>
    <t>Dasnair</t>
  </si>
  <si>
    <t>DGX</t>
  </si>
  <si>
    <t>DASNA</t>
  </si>
  <si>
    <t>Dassault Aviation</t>
  </si>
  <si>
    <t>DAB</t>
  </si>
  <si>
    <t>Dassault Falcon Jet Corporation</t>
  </si>
  <si>
    <t>CVF</t>
  </si>
  <si>
    <t>CLOVERLEAF</t>
  </si>
  <si>
    <t>Dassault Falcon Service</t>
  </si>
  <si>
    <t>DSO</t>
  </si>
  <si>
    <t>DASSAULT</t>
  </si>
  <si>
    <t>Data International</t>
  </si>
  <si>
    <t>DTN</t>
  </si>
  <si>
    <t>DATA AIR</t>
  </si>
  <si>
    <t>Date Transformation Corp</t>
  </si>
  <si>
    <t>XDT</t>
  </si>
  <si>
    <t>Dauair</t>
  </si>
  <si>
    <t>DAU</t>
  </si>
  <si>
    <t>DAUAIR</t>
  </si>
  <si>
    <t>David Crawshaw Consultants Limited</t>
  </si>
  <si>
    <t>DCO</t>
  </si>
  <si>
    <t>Dawn Air</t>
  </si>
  <si>
    <t>DWN</t>
  </si>
  <si>
    <t>DAWN AIR</t>
  </si>
  <si>
    <t>DayJet</t>
  </si>
  <si>
    <t>DJS</t>
  </si>
  <si>
    <t>DAYJET</t>
  </si>
  <si>
    <t>Daya Aviation</t>
  </si>
  <si>
    <t>DAY</t>
  </si>
  <si>
    <t>DAYA</t>
  </si>
  <si>
    <t>De Havilland</t>
  </si>
  <si>
    <t>DEHAVILLAND</t>
  </si>
  <si>
    <t>Deadalos Flugtbetriebs</t>
  </si>
  <si>
    <t>IAY</t>
  </si>
  <si>
    <t>IASON</t>
  </si>
  <si>
    <t>Decatur Aviation</t>
  </si>
  <si>
    <t>DAA</t>
  </si>
  <si>
    <t>DECUR</t>
  </si>
  <si>
    <t>Deccan Aviation</t>
  </si>
  <si>
    <t>DKN</t>
  </si>
  <si>
    <t>DECCAN</t>
  </si>
  <si>
    <t>Deccan Aviation (Lanka)</t>
  </si>
  <si>
    <t>DLK</t>
  </si>
  <si>
    <t>DEKKANLANKA</t>
  </si>
  <si>
    <t>Deer Jet</t>
  </si>
  <si>
    <t>DER</t>
  </si>
  <si>
    <t>DEER JET</t>
  </si>
  <si>
    <t>Deere and Company</t>
  </si>
  <si>
    <t>JDC</t>
  </si>
  <si>
    <t>JOHN DEERE</t>
  </si>
  <si>
    <t>Delaware Skyways</t>
  </si>
  <si>
    <t>DWR</t>
  </si>
  <si>
    <t>DELAWARE</t>
  </si>
  <si>
    <t>Delta Aerotaxi</t>
  </si>
  <si>
    <t>DEA</t>
  </si>
  <si>
    <t>JET SERVICE</t>
  </si>
  <si>
    <t>Delta Air Charter</t>
  </si>
  <si>
    <t>SNO</t>
  </si>
  <si>
    <t>SNOWBALL</t>
  </si>
  <si>
    <t>Delta Air Elite</t>
  </si>
  <si>
    <t>ELJ</t>
  </si>
  <si>
    <t>ELITE JET</t>
  </si>
  <si>
    <t>Delta Air Lines</t>
  </si>
  <si>
    <t>DAL</t>
  </si>
  <si>
    <t>DELTA</t>
  </si>
  <si>
    <t>Delta Engineering Aviation</t>
  </si>
  <si>
    <t>KMB</t>
  </si>
  <si>
    <t>KEMBLEJET</t>
  </si>
  <si>
    <t>Delta Express International</t>
  </si>
  <si>
    <t>DLI</t>
  </si>
  <si>
    <t>DELTA EXPRESS</t>
  </si>
  <si>
    <t>Delta State University</t>
  </si>
  <si>
    <t>DSU</t>
  </si>
  <si>
    <t>DELTA STATE</t>
  </si>
  <si>
    <t>Denim Air</t>
  </si>
  <si>
    <t>DNM</t>
  </si>
  <si>
    <t>DENIM</t>
  </si>
  <si>
    <t>Denver Express</t>
  </si>
  <si>
    <t>FEC</t>
  </si>
  <si>
    <t>FALCON EXPRESS</t>
  </si>
  <si>
    <t>Denver Jet</t>
  </si>
  <si>
    <t>DJT</t>
  </si>
  <si>
    <t>DENVER JET</t>
  </si>
  <si>
    <t>Departmento De Agricultura De La Generalitat De Cataluna</t>
  </si>
  <si>
    <t>FGC</t>
  </si>
  <si>
    <t>FORESTALES</t>
  </si>
  <si>
    <t>Deraya Air Taxi</t>
  </si>
  <si>
    <t>DRY</t>
  </si>
  <si>
    <t>DERAYA</t>
  </si>
  <si>
    <t>Des R Cargo Express</t>
  </si>
  <si>
    <t>DRX</t>
  </si>
  <si>
    <t>Desarrollo Milaz</t>
  </si>
  <si>
    <t>MIZ</t>
  </si>
  <si>
    <t>MILAZ</t>
  </si>
  <si>
    <t>Destiny Air Services</t>
  </si>
  <si>
    <t>DTY</t>
  </si>
  <si>
    <t>DESTINY</t>
  </si>
  <si>
    <t>Deutsche Bahn</t>
  </si>
  <si>
    <t>2A</t>
  </si>
  <si>
    <t>Deutsche Rettungsflugwacht</t>
  </si>
  <si>
    <t>1I</t>
  </si>
  <si>
    <t>AMB</t>
  </si>
  <si>
    <t>CIVIL AIR AMBULANCE</t>
  </si>
  <si>
    <t>Deutsches Zentrum fur Luft-und Raumfahrt EV</t>
  </si>
  <si>
    <t>LFO</t>
  </si>
  <si>
    <t>LUFO</t>
  </si>
  <si>
    <t>Di Air</t>
  </si>
  <si>
    <t>DIS</t>
  </si>
  <si>
    <t>DI AIR</t>
  </si>
  <si>
    <t>Diamond Aviation</t>
  </si>
  <si>
    <t>SPK</t>
  </si>
  <si>
    <t>SPARKLE</t>
  </si>
  <si>
    <t>Didier Rousset Buy</t>
  </si>
  <si>
    <t>DRB</t>
  </si>
  <si>
    <t>DIDIER</t>
  </si>
  <si>
    <t>Digital Equipment Corporation</t>
  </si>
  <si>
    <t>DGT</t>
  </si>
  <si>
    <t>DIGITAL</t>
  </si>
  <si>
    <t>Dinar</t>
  </si>
  <si>
    <t>D7</t>
  </si>
  <si>
    <t>RDN</t>
  </si>
  <si>
    <t>AERO DINAR</t>
  </si>
  <si>
    <t>Diplomatic Freight Services</t>
  </si>
  <si>
    <t>DIP</t>
  </si>
  <si>
    <t>DIPFREIGHT</t>
  </si>
  <si>
    <t>Direccion General de Aviacion Civil y Telecomunicasciones</t>
  </si>
  <si>
    <t>ENA</t>
  </si>
  <si>
    <t>Direct Air</t>
  </si>
  <si>
    <t>DIA</t>
  </si>
  <si>
    <t>BLUE SKY</t>
  </si>
  <si>
    <t>Direct Air trading as Midway Connection</t>
  </si>
  <si>
    <t>XAP</t>
  </si>
  <si>
    <t>MID-TOWN</t>
  </si>
  <si>
    <t>Direct Flight</t>
  </si>
  <si>
    <t>DCT</t>
  </si>
  <si>
    <t>Sky Express</t>
  </si>
  <si>
    <t>SXP</t>
  </si>
  <si>
    <t>EXPRESS SKY</t>
  </si>
  <si>
    <t>Dirgantara Air Service</t>
  </si>
  <si>
    <t>DIR</t>
  </si>
  <si>
    <t>DIRGANTARA</t>
  </si>
  <si>
    <t>Discover Air</t>
  </si>
  <si>
    <t>DCV</t>
  </si>
  <si>
    <t>DISCOVER</t>
  </si>
  <si>
    <t>Discovery Airways</t>
  </si>
  <si>
    <t>DH</t>
  </si>
  <si>
    <t>DVA</t>
  </si>
  <si>
    <t>DISCOVERY AIRWAYS</t>
  </si>
  <si>
    <t>Dispatch Services</t>
  </si>
  <si>
    <t>XDS</t>
  </si>
  <si>
    <t>Dix Aviation</t>
  </si>
  <si>
    <t>DIX</t>
  </si>
  <si>
    <t>DIX FLIGHT</t>
  </si>
  <si>
    <t>Dixie Airways</t>
  </si>
  <si>
    <t>DEE</t>
  </si>
  <si>
    <t>TACAIR</t>
  </si>
  <si>
    <t>Djibouti Airlines</t>
  </si>
  <si>
    <t>D8</t>
  </si>
  <si>
    <t>DJB</t>
  </si>
  <si>
    <t>DJIBOUTI AIR</t>
  </si>
  <si>
    <t>Dniproavia</t>
  </si>
  <si>
    <t>UDN</t>
  </si>
  <si>
    <t>DNIEPRO</t>
  </si>
  <si>
    <t>Flying Dolphin Airlines</t>
  </si>
  <si>
    <t>FDN</t>
  </si>
  <si>
    <t>FLYING DOLPHIN</t>
  </si>
  <si>
    <t>Dolphin Express Airlines</t>
  </si>
  <si>
    <t>IXX</t>
  </si>
  <si>
    <t>ISLAND EXPRESS</t>
  </si>
  <si>
    <t>Dome Petroleum</t>
  </si>
  <si>
    <t>DPL</t>
  </si>
  <si>
    <t>DOME</t>
  </si>
  <si>
    <t>Dominguez Toledo (Grupo Mayoral)</t>
  </si>
  <si>
    <t>MYO</t>
  </si>
  <si>
    <t>MAYORAL</t>
  </si>
  <si>
    <t>Dominicana de Aviaci</t>
  </si>
  <si>
    <t>DO</t>
  </si>
  <si>
    <t>DOA</t>
  </si>
  <si>
    <t>DOMINICANA</t>
  </si>
  <si>
    <t>Domodedovo Airlines</t>
  </si>
  <si>
    <t>DMO</t>
  </si>
  <si>
    <t>DOMODEDOVO</t>
  </si>
  <si>
    <t>Don Avia</t>
  </si>
  <si>
    <t>DVB</t>
  </si>
  <si>
    <t>DONSEBAI</t>
  </si>
  <si>
    <t>Donair Flying Club</t>
  </si>
  <si>
    <t>DON</t>
  </si>
  <si>
    <t>DONAIR</t>
  </si>
  <si>
    <t>DonbassAero</t>
  </si>
  <si>
    <t>UDC</t>
  </si>
  <si>
    <t>DONBASS AERO</t>
  </si>
  <si>
    <t>Dorado Air</t>
  </si>
  <si>
    <t>DAD</t>
  </si>
  <si>
    <t>DORADO AIR</t>
  </si>
  <si>
    <t>Dornier</t>
  </si>
  <si>
    <t>DOR</t>
  </si>
  <si>
    <t>DORNIER</t>
  </si>
  <si>
    <t>Dornier Aviation Nigeria</t>
  </si>
  <si>
    <t>DAV</t>
  </si>
  <si>
    <t>DANA AIR</t>
  </si>
  <si>
    <t>Dos Mundos</t>
  </si>
  <si>
    <t>DOM</t>
  </si>
  <si>
    <t>DOS MUNDOS</t>
  </si>
  <si>
    <t>Dragonair</t>
  </si>
  <si>
    <t>KA</t>
  </si>
  <si>
    <t>HDA</t>
  </si>
  <si>
    <t xml:space="preserve"> Hong Kong Dragon Airlines</t>
  </si>
  <si>
    <t>DRAGON</t>
  </si>
  <si>
    <t>Dreamcatcher Airways</t>
  </si>
  <si>
    <t>DCA</t>
  </si>
  <si>
    <t>DREAM CATCHER</t>
  </si>
  <si>
    <t>Druk Air</t>
  </si>
  <si>
    <t>KB</t>
  </si>
  <si>
    <t>DRK</t>
  </si>
  <si>
    <t>ROYAL BHUTAN</t>
  </si>
  <si>
    <t>Bhutan</t>
  </si>
  <si>
    <t>Drummond Island Air</t>
  </si>
  <si>
    <t>DRE</t>
  </si>
  <si>
    <t>MICHIGAN</t>
  </si>
  <si>
    <t>Dubai Airwing</t>
  </si>
  <si>
    <t>DUBAI</t>
  </si>
  <si>
    <t>Dubrovnik Air</t>
  </si>
  <si>
    <t>DBK</t>
  </si>
  <si>
    <t>SEAGULL</t>
  </si>
  <si>
    <t>Ducair</t>
  </si>
  <si>
    <t>DUK</t>
  </si>
  <si>
    <t>LION KING</t>
  </si>
  <si>
    <t>Duchess of Britany (Jersey) Limited</t>
  </si>
  <si>
    <t>DBJ</t>
  </si>
  <si>
    <t>DUCHESS</t>
  </si>
  <si>
    <t>UK Royal/HRH Duke of York</t>
  </si>
  <si>
    <t>LPD</t>
  </si>
  <si>
    <t>LEOPARD</t>
  </si>
  <si>
    <t>Dun'Air</t>
  </si>
  <si>
    <t>DUN</t>
  </si>
  <si>
    <t>DUNAIR</t>
  </si>
  <si>
    <t>Duncan Aviation</t>
  </si>
  <si>
    <t>PHD</t>
  </si>
  <si>
    <t>PANHANDLE</t>
  </si>
  <si>
    <t>Dunyaya Bakis Hava Tasimaciligi</t>
  </si>
  <si>
    <t>VVF</t>
  </si>
  <si>
    <t>WORLDFOCUS</t>
  </si>
  <si>
    <t>Duo Airways</t>
  </si>
  <si>
    <t>DUO</t>
  </si>
  <si>
    <t>FLY DUO</t>
  </si>
  <si>
    <t>Durango Jet</t>
  </si>
  <si>
    <t>DJE</t>
  </si>
  <si>
    <t>DURANGO JET</t>
  </si>
  <si>
    <t>Dutch Antilles Express</t>
  </si>
  <si>
    <t>DNL</t>
  </si>
  <si>
    <t>DUTCH ANTILLES</t>
  </si>
  <si>
    <t>Dutch Caribbean Express</t>
  </si>
  <si>
    <t>DCE</t>
  </si>
  <si>
    <t>DUTCH CARIBBEAN</t>
  </si>
  <si>
    <t>Dutchbird</t>
  </si>
  <si>
    <t>DBR</t>
  </si>
  <si>
    <t>DUTCHBIRD</t>
  </si>
  <si>
    <t>Dwyer Aircraft Services</t>
  </si>
  <si>
    <t>DFS</t>
  </si>
  <si>
    <t>DWYAIR</t>
  </si>
  <si>
    <t>Dynair Services</t>
  </si>
  <si>
    <t>XDY</t>
  </si>
  <si>
    <t>Dynamair Aviation</t>
  </si>
  <si>
    <t>DNR</t>
  </si>
  <si>
    <t>DYNAMAIR</t>
  </si>
  <si>
    <t>Dynamic Air</t>
  </si>
  <si>
    <t>DYE</t>
  </si>
  <si>
    <t>DYNAMIC</t>
  </si>
  <si>
    <t>dba</t>
  </si>
  <si>
    <t>DI</t>
  </si>
  <si>
    <t>BAG</t>
  </si>
  <si>
    <t>SPEEDWAY</t>
  </si>
  <si>
    <t>E H Darby Aviation</t>
  </si>
  <si>
    <t>EHD</t>
  </si>
  <si>
    <t>PLATINUM AIR</t>
  </si>
  <si>
    <t>Electronic Data Systems</t>
  </si>
  <si>
    <t>1C</t>
  </si>
  <si>
    <t>1Y</t>
  </si>
  <si>
    <t>EAA Escola De Aviacao Aerocondor</t>
  </si>
  <si>
    <t>EAD</t>
  </si>
  <si>
    <t>AERO-ESCOLA</t>
  </si>
  <si>
    <t>Executive Airlines Services</t>
  </si>
  <si>
    <t>EXW</t>
  </si>
  <si>
    <t>ECHOLINE</t>
  </si>
  <si>
    <t>EFAOS- Agencia De Viagens e Turismo</t>
  </si>
  <si>
    <t>EFS</t>
  </si>
  <si>
    <t>EFAOS</t>
  </si>
  <si>
    <t>EFD Eisele Flugdienst</t>
  </si>
  <si>
    <t>EFD</t>
  </si>
  <si>
    <t>EVER FLIGHT</t>
  </si>
  <si>
    <t>EFS-Flugservice</t>
  </si>
  <si>
    <t>FSD</t>
  </si>
  <si>
    <t>FLUGSERVICE</t>
  </si>
  <si>
    <t>EIS Aircraft</t>
  </si>
  <si>
    <t>EIS</t>
  </si>
  <si>
    <t>COOL</t>
  </si>
  <si>
    <t>EPAG Groupe Air France</t>
  </si>
  <si>
    <t>IAG</t>
  </si>
  <si>
    <t>EPAG</t>
  </si>
  <si>
    <t>ESI Eliservizi Italiani</t>
  </si>
  <si>
    <t>ESI</t>
  </si>
  <si>
    <t>ELISERVIZI</t>
  </si>
  <si>
    <t>EU Airways</t>
  </si>
  <si>
    <t>EUY</t>
  </si>
  <si>
    <t>EUROAIRWAYS</t>
  </si>
  <si>
    <t>EUjet</t>
  </si>
  <si>
    <t>EUJ</t>
  </si>
  <si>
    <t>UNION JET</t>
  </si>
  <si>
    <t>EVA Air</t>
  </si>
  <si>
    <t>EVA</t>
  </si>
  <si>
    <t>Eagle Aero</t>
  </si>
  <si>
    <t>ICR</t>
  </si>
  <si>
    <t>ICARUS FLIGHTS</t>
  </si>
  <si>
    <t>Eagle Air</t>
  </si>
  <si>
    <t>EGR</t>
  </si>
  <si>
    <t>EAGLE SIERRA</t>
  </si>
  <si>
    <t>H7</t>
  </si>
  <si>
    <t>Eagle Air Company</t>
  </si>
  <si>
    <t>EGX</t>
  </si>
  <si>
    <t>THAI EAGLE</t>
  </si>
  <si>
    <t>Eagle Air Iceland</t>
  </si>
  <si>
    <t>FEI</t>
  </si>
  <si>
    <t>ARCTIC EAGLE</t>
  </si>
  <si>
    <t>Eagle Aviation</t>
  </si>
  <si>
    <t>EGU</t>
  </si>
  <si>
    <t>AFRICAN EAGLE</t>
  </si>
  <si>
    <t>GYP</t>
  </si>
  <si>
    <t>GYPSY</t>
  </si>
  <si>
    <t>Eagle Aviation France</t>
  </si>
  <si>
    <t>EGN</t>
  </si>
  <si>
    <t>FRENCH EAGLE</t>
  </si>
  <si>
    <t>Eagle International</t>
  </si>
  <si>
    <t>SEG</t>
  </si>
  <si>
    <t>SEN-EAGLE</t>
  </si>
  <si>
    <t>Eagle Jet Charter</t>
  </si>
  <si>
    <t>EGJ</t>
  </si>
  <si>
    <t>EAGLE JET</t>
  </si>
  <si>
    <t>Eaglemed (Ballard Aviation)</t>
  </si>
  <si>
    <t>EMD</t>
  </si>
  <si>
    <t>EAGLEMED</t>
  </si>
  <si>
    <t>Earth Airlines Services</t>
  </si>
  <si>
    <t>ERX</t>
  </si>
  <si>
    <t>EARTH AIR</t>
  </si>
  <si>
    <t>East African</t>
  </si>
  <si>
    <t>QU</t>
  </si>
  <si>
    <t>UGX</t>
  </si>
  <si>
    <t>CRANE</t>
  </si>
  <si>
    <t>East African Safari Air</t>
  </si>
  <si>
    <t>S9</t>
  </si>
  <si>
    <t>HSA</t>
  </si>
  <si>
    <t>DUMA</t>
  </si>
  <si>
    <t>East African Safari Air Express</t>
  </si>
  <si>
    <t>EXZ</t>
  </si>
  <si>
    <t>TWIGA</t>
  </si>
  <si>
    <t>East Asia Airlines</t>
  </si>
  <si>
    <t>EMU</t>
  </si>
  <si>
    <t>East Coast Airways</t>
  </si>
  <si>
    <t>ECT</t>
  </si>
  <si>
    <t>EASTWAY</t>
  </si>
  <si>
    <t>East Coast Jets</t>
  </si>
  <si>
    <t>ECJ</t>
  </si>
  <si>
    <t>EASTCOAST JET</t>
  </si>
  <si>
    <t>East Hampton Aire</t>
  </si>
  <si>
    <t>EHA</t>
  </si>
  <si>
    <t>AIRE HAMPTON</t>
  </si>
  <si>
    <t>East Kansas City Aviation</t>
  </si>
  <si>
    <t>EKC</t>
  </si>
  <si>
    <t>BLUE GOOSE</t>
  </si>
  <si>
    <t>East Midlands Helicopters</t>
  </si>
  <si>
    <t>CTK</t>
  </si>
  <si>
    <t>COSTOCK</t>
  </si>
  <si>
    <t>East Star Airlines</t>
  </si>
  <si>
    <t>DXH</t>
  </si>
  <si>
    <t>EAST STAR</t>
  </si>
  <si>
    <t>East-West Airlines</t>
  </si>
  <si>
    <t>EWA</t>
  </si>
  <si>
    <t>EASTWEST</t>
  </si>
  <si>
    <t>Eastern Air</t>
  </si>
  <si>
    <t>EAZ</t>
  </si>
  <si>
    <t>EASAIR</t>
  </si>
  <si>
    <t>Eastern Air Executive</t>
  </si>
  <si>
    <t>EAX</t>
  </si>
  <si>
    <t>EASTEX</t>
  </si>
  <si>
    <t>Eastern Airways</t>
  </si>
  <si>
    <t>T3</t>
  </si>
  <si>
    <t>EASTFLIGHT</t>
  </si>
  <si>
    <t>Eastern Australia Airlines</t>
  </si>
  <si>
    <t>EAQ</t>
  </si>
  <si>
    <t>Eastern Carolina Aviation</t>
  </si>
  <si>
    <t>ECI</t>
  </si>
  <si>
    <t>EASTERN CAROLINA</t>
  </si>
  <si>
    <t>Eastern Executive Air Charter</t>
  </si>
  <si>
    <t>GNS</t>
  </si>
  <si>
    <t>GENESIS</t>
  </si>
  <si>
    <t>Eastern Express</t>
  </si>
  <si>
    <t>LARISA</t>
  </si>
  <si>
    <t>Eastern Metro Express</t>
  </si>
  <si>
    <t>EME</t>
  </si>
  <si>
    <t>EMAIR</t>
  </si>
  <si>
    <t>Eastern Pacific Aviation</t>
  </si>
  <si>
    <t>EPB</t>
  </si>
  <si>
    <t>EAST PAC</t>
  </si>
  <si>
    <t>Eastern Sky Jets</t>
  </si>
  <si>
    <t>ESJ</t>
  </si>
  <si>
    <t>EASTERN SKYJETS</t>
  </si>
  <si>
    <t>Eastland Air</t>
  </si>
  <si>
    <t>DK</t>
  </si>
  <si>
    <t>ELA</t>
  </si>
  <si>
    <t>Eastwind Airlines</t>
  </si>
  <si>
    <t>SGR</t>
  </si>
  <si>
    <t>STINGER</t>
  </si>
  <si>
    <t>Easy Link Aviation Services</t>
  </si>
  <si>
    <t>FYE</t>
  </si>
  <si>
    <t>FLYME</t>
  </si>
  <si>
    <t>Eckles Aircraft</t>
  </si>
  <si>
    <t>CIMMARON AIRE</t>
  </si>
  <si>
    <t>Eclipse Aviation</t>
  </si>
  <si>
    <t>EJT</t>
  </si>
  <si>
    <t>ECLIPSE JET</t>
  </si>
  <si>
    <t>Eco Air</t>
  </si>
  <si>
    <t>ECQ</t>
  </si>
  <si>
    <t>SKYBRIDGE</t>
  </si>
  <si>
    <t>Ecoair</t>
  </si>
  <si>
    <t>DEI</t>
  </si>
  <si>
    <t>Ecomex Air Cargo</t>
  </si>
  <si>
    <t>ECX</t>
  </si>
  <si>
    <t>AIR ECOMEX</t>
  </si>
  <si>
    <t>Ecotour</t>
  </si>
  <si>
    <t>ECD</t>
  </si>
  <si>
    <t>ECOTOUR</t>
  </si>
  <si>
    <t>Ecoturistica de Xcalak</t>
  </si>
  <si>
    <t>XCC</t>
  </si>
  <si>
    <t>XCALAK</t>
  </si>
  <si>
    <t>Ecuatoguineana De Aviacion (EGA)</t>
  </si>
  <si>
    <t>ECV</t>
  </si>
  <si>
    <t>EQUATOGUINEA</t>
  </si>
  <si>
    <t>Equatorial Guinea</t>
  </si>
  <si>
    <t>Ecuatorial Cargo</t>
  </si>
  <si>
    <t>EQC</t>
  </si>
  <si>
    <t>ECUA-CARGO</t>
  </si>
  <si>
    <t>Ecuavia</t>
  </si>
  <si>
    <t>ECU</t>
  </si>
  <si>
    <t>ECUAVIA</t>
  </si>
  <si>
    <t>Edelweiss Air</t>
  </si>
  <si>
    <t>EDW</t>
  </si>
  <si>
    <t>EDELWEISS</t>
  </si>
  <si>
    <t>Edgartown Air</t>
  </si>
  <si>
    <t>SLO</t>
  </si>
  <si>
    <t>SLOW</t>
  </si>
  <si>
    <t>Edinburgh Air Charter</t>
  </si>
  <si>
    <t>EDC</t>
  </si>
  <si>
    <t>SALTIRE</t>
  </si>
  <si>
    <t>Edwards Jet Center of Montana</t>
  </si>
  <si>
    <t>EDJ</t>
  </si>
  <si>
    <t>EDWARDS</t>
  </si>
  <si>
    <t>Efata Papua Airlines</t>
  </si>
  <si>
    <t>EIJ</t>
  </si>
  <si>
    <t>EFATA</t>
  </si>
  <si>
    <t>Egyptair</t>
  </si>
  <si>
    <t>MSR</t>
  </si>
  <si>
    <t>EGYPTAIR</t>
  </si>
  <si>
    <t>Egyptair Cargo</t>
  </si>
  <si>
    <t>MSX</t>
  </si>
  <si>
    <t>EGYPTAIR CARGO</t>
  </si>
  <si>
    <t>Egyptian Air Force</t>
  </si>
  <si>
    <t>EGY</t>
  </si>
  <si>
    <t>Egyptian Aviation</t>
  </si>
  <si>
    <t>EJX</t>
  </si>
  <si>
    <t>Egyptian Aviation Company</t>
  </si>
  <si>
    <t>EMA</t>
  </si>
  <si>
    <t>Ei Air Exports</t>
  </si>
  <si>
    <t>EIX</t>
  </si>
  <si>
    <t>AIR EXPORTS</t>
  </si>
  <si>
    <t>Eirjet</t>
  </si>
  <si>
    <t>EIR</t>
  </si>
  <si>
    <t>EIRJET</t>
  </si>
  <si>
    <t>El Al Israel Airlines</t>
  </si>
  <si>
    <t>ELY</t>
  </si>
  <si>
    <t>ELAL</t>
  </si>
  <si>
    <t>El Caminante Taxi Aereo</t>
  </si>
  <si>
    <t>CMX</t>
  </si>
  <si>
    <t>EL CAMINANTE</t>
  </si>
  <si>
    <t>El Quilada International Aviation</t>
  </si>
  <si>
    <t>GLQ</t>
  </si>
  <si>
    <t>QUILADA</t>
  </si>
  <si>
    <t>El Sal Air</t>
  </si>
  <si>
    <t>ELS</t>
  </si>
  <si>
    <t>EL SAL</t>
  </si>
  <si>
    <t>El Sol De America</t>
  </si>
  <si>
    <t>ESC</t>
  </si>
  <si>
    <t>SOLAMERICA</t>
  </si>
  <si>
    <t>El-Buraq Air Transport</t>
  </si>
  <si>
    <t>UZ</t>
  </si>
  <si>
    <t>BRQ</t>
  </si>
  <si>
    <t>BURAQAIR</t>
  </si>
  <si>
    <t>Elan Express</t>
  </si>
  <si>
    <t>ELX</t>
  </si>
  <si>
    <t>ELAN</t>
  </si>
  <si>
    <t>Elbe Air Transport</t>
  </si>
  <si>
    <t>LBR</t>
  </si>
  <si>
    <t>MOTION</t>
  </si>
  <si>
    <t>Elbrus-Avia Air Enterprise</t>
  </si>
  <si>
    <t>NLK</t>
  </si>
  <si>
    <t>ELAVIA</t>
  </si>
  <si>
    <t>Eldinder Aviation</t>
  </si>
  <si>
    <t>DND</t>
  </si>
  <si>
    <t>DINDER</t>
  </si>
  <si>
    <t>Elicar</t>
  </si>
  <si>
    <t>PDV</t>
  </si>
  <si>
    <t>ELICAR</t>
  </si>
  <si>
    <t>Elidolomiti</t>
  </si>
  <si>
    <t>EDO</t>
  </si>
  <si>
    <t>ELIDOLOMITI</t>
  </si>
  <si>
    <t>Elieuro</t>
  </si>
  <si>
    <t>ELB</t>
  </si>
  <si>
    <t>ELILOBARDIA</t>
  </si>
  <si>
    <t>Elifriulia</t>
  </si>
  <si>
    <t>EFG</t>
  </si>
  <si>
    <t>ELIFRIULIA</t>
  </si>
  <si>
    <t>Elilario Italia</t>
  </si>
  <si>
    <t>ELH</t>
  </si>
  <si>
    <t>LARIO</t>
  </si>
  <si>
    <t>Elilombarda</t>
  </si>
  <si>
    <t>EOA</t>
  </si>
  <si>
    <t>LOMBARDA</t>
  </si>
  <si>
    <t>Elimediterranea</t>
  </si>
  <si>
    <t>MEE</t>
  </si>
  <si>
    <t>ELIMEDITERRANEA</t>
  </si>
  <si>
    <t>Elios</t>
  </si>
  <si>
    <t>VUL</t>
  </si>
  <si>
    <t>ELIOS</t>
  </si>
  <si>
    <t>Elipiu'</t>
  </si>
  <si>
    <t>IEP</t>
  </si>
  <si>
    <t>ELIPIU</t>
  </si>
  <si>
    <t>Elisra Airlines</t>
  </si>
  <si>
    <t>RSA</t>
  </si>
  <si>
    <t>ESRA</t>
  </si>
  <si>
    <t>Elite Air</t>
  </si>
  <si>
    <t>EAI</t>
  </si>
  <si>
    <t>ELAIR</t>
  </si>
  <si>
    <t>Elite Jets</t>
  </si>
  <si>
    <t>EJD</t>
  </si>
  <si>
    <t>ELITE DUBAI</t>
  </si>
  <si>
    <t>Elitellina</t>
  </si>
  <si>
    <t>FGS</t>
  </si>
  <si>
    <t>ELITELLINA</t>
  </si>
  <si>
    <t>Elliott Aviation</t>
  </si>
  <si>
    <t>ELT</t>
  </si>
  <si>
    <t>ELLIOT</t>
  </si>
  <si>
    <t>Elmagal Aviation Services</t>
  </si>
  <si>
    <t>MGG</t>
  </si>
  <si>
    <t>ELMAGAL</t>
  </si>
  <si>
    <t>Elrom Aviation and Investments</t>
  </si>
  <si>
    <t>ELR</t>
  </si>
  <si>
    <t>Embassy Airlines</t>
  </si>
  <si>
    <t>EAM</t>
  </si>
  <si>
    <t>EMBASSY AIR</t>
  </si>
  <si>
    <t>Embassy Freight Company</t>
  </si>
  <si>
    <t>EFT</t>
  </si>
  <si>
    <t>EMBASSY FREIGHT</t>
  </si>
  <si>
    <t>Empresa Brasileira De Aeronautica</t>
  </si>
  <si>
    <t>EMBRAER</t>
  </si>
  <si>
    <t>Embry-Riddle Aeronautical University</t>
  </si>
  <si>
    <t>XSL</t>
  </si>
  <si>
    <t>SATSLAB</t>
  </si>
  <si>
    <t>Emerald Airways</t>
  </si>
  <si>
    <t>JEM</t>
  </si>
  <si>
    <t>GEMSTONE</t>
  </si>
  <si>
    <t>Emery Worldwide Airlines</t>
  </si>
  <si>
    <t>EWW</t>
  </si>
  <si>
    <t>EMERY</t>
  </si>
  <si>
    <t>Emetebe</t>
  </si>
  <si>
    <t>EMT</t>
  </si>
  <si>
    <t>EMETEBE</t>
  </si>
  <si>
    <t>Emirates Airlines</t>
  </si>
  <si>
    <t>UAE</t>
  </si>
  <si>
    <t>EMIRATES</t>
  </si>
  <si>
    <t>Emoyeni Air Charter</t>
  </si>
  <si>
    <t>SBC</t>
  </si>
  <si>
    <t>SABIAN AIR</t>
  </si>
  <si>
    <t>Empire Air Service</t>
  </si>
  <si>
    <t>EMP</t>
  </si>
  <si>
    <t>EMPIRE</t>
  </si>
  <si>
    <t>Empire Airlines</t>
  </si>
  <si>
    <t>CFS</t>
  </si>
  <si>
    <t>EMPIRE AIR</t>
  </si>
  <si>
    <t>Empire Aviation Services</t>
  </si>
  <si>
    <t>MPR</t>
  </si>
  <si>
    <t>Empire Test Pilots' School</t>
  </si>
  <si>
    <t>ETP</t>
  </si>
  <si>
    <t>TESTER</t>
  </si>
  <si>
    <t>Empresa (Aero Uruguay)</t>
  </si>
  <si>
    <t>AUO</t>
  </si>
  <si>
    <t>UNIFORM OSCAR</t>
  </si>
  <si>
    <t>Empresa Aero-Servicios Parrague</t>
  </si>
  <si>
    <t>ASPAR</t>
  </si>
  <si>
    <t>Empresa Aerocaribbean</t>
  </si>
  <si>
    <t>CRN</t>
  </si>
  <si>
    <t>AEROCARIBBEAN</t>
  </si>
  <si>
    <t>Empresa Aviacion Interamericana</t>
  </si>
  <si>
    <t>VNA</t>
  </si>
  <si>
    <t>EBBA</t>
  </si>
  <si>
    <t>Empresa Ecuatoriana De Aviacion</t>
  </si>
  <si>
    <t>EU</t>
  </si>
  <si>
    <t>EEA</t>
  </si>
  <si>
    <t>ECUATORIANA</t>
  </si>
  <si>
    <t>Empresa Nacional De Servicios Aereos</t>
  </si>
  <si>
    <t>CNI</t>
  </si>
  <si>
    <t>SERAER</t>
  </si>
  <si>
    <t>Empresa Venezolana</t>
  </si>
  <si>
    <t>VNE</t>
  </si>
  <si>
    <t>VENEZOLANA</t>
  </si>
  <si>
    <t>Empresa de Aviacion Aerogaviota</t>
  </si>
  <si>
    <t>GTV</t>
  </si>
  <si>
    <t>GAVIOTA</t>
  </si>
  <si>
    <t>Empressa Brasileira de Infra-Estrutura Aeroportuaria-Infraero</t>
  </si>
  <si>
    <t>XLT</t>
  </si>
  <si>
    <t>INFRAERO</t>
  </si>
  <si>
    <t>Endecots</t>
  </si>
  <si>
    <t>ENC</t>
  </si>
  <si>
    <t>ENDECOTS</t>
  </si>
  <si>
    <t>Enimex</t>
  </si>
  <si>
    <t>ENI</t>
  </si>
  <si>
    <t>ENIMEX</t>
  </si>
  <si>
    <t>Enkor JSC</t>
  </si>
  <si>
    <t>ENK</t>
  </si>
  <si>
    <t>ENKOR</t>
  </si>
  <si>
    <t>Russia]]</t>
  </si>
  <si>
    <t>Enrique Gleisner Vivanco</t>
  </si>
  <si>
    <t>EGV</t>
  </si>
  <si>
    <t>GLEISNER</t>
  </si>
  <si>
    <t>Ensenada Vuelos Especiales</t>
  </si>
  <si>
    <t>ESE</t>
  </si>
  <si>
    <t>ENSENADA ESPECIAL</t>
  </si>
  <si>
    <t>Entergy Services</t>
  </si>
  <si>
    <t>ENS</t>
  </si>
  <si>
    <t>ENTERGY SHUTTLE</t>
  </si>
  <si>
    <t>Enterprise World Airways</t>
  </si>
  <si>
    <t>EWS</t>
  </si>
  <si>
    <t>WORLD ENTERPRISE</t>
  </si>
  <si>
    <t>Eos Airlines</t>
  </si>
  <si>
    <t>E0</t>
  </si>
  <si>
    <t>ESS</t>
  </si>
  <si>
    <t>NEW DAWN</t>
  </si>
  <si>
    <t>Equaflight Service</t>
  </si>
  <si>
    <t>EKA</t>
  </si>
  <si>
    <t>EQUAFLIGHT</t>
  </si>
  <si>
    <t>Equatair Air Services (Zambia)</t>
  </si>
  <si>
    <t>EQZ</t>
  </si>
  <si>
    <t>ZAMBIA CARGO</t>
  </si>
  <si>
    <t>Equatorial Airlines</t>
  </si>
  <si>
    <t>EQT</t>
  </si>
  <si>
    <t>Era Helicopters</t>
  </si>
  <si>
    <t>ERH</t>
  </si>
  <si>
    <t>ERAH</t>
  </si>
  <si>
    <t>Eram Air</t>
  </si>
  <si>
    <t>IRY</t>
  </si>
  <si>
    <t>ERAM AIR</t>
  </si>
  <si>
    <t>Erfoto</t>
  </si>
  <si>
    <t>ERF</t>
  </si>
  <si>
    <t>ERFOTO</t>
  </si>
  <si>
    <t>Erie Airways</t>
  </si>
  <si>
    <t>ERE</t>
  </si>
  <si>
    <t>AIR ERIE</t>
  </si>
  <si>
    <t>Eritrean Airlines</t>
  </si>
  <si>
    <t>ERT</t>
  </si>
  <si>
    <t>ERITREAN</t>
  </si>
  <si>
    <t>Eritrea</t>
  </si>
  <si>
    <t>Escuela De Pilotos Are Aviacion</t>
  </si>
  <si>
    <t>CTV</t>
  </si>
  <si>
    <t>ARE AVIACION</t>
  </si>
  <si>
    <t>Espace Aviation Services</t>
  </si>
  <si>
    <t>EPC</t>
  </si>
  <si>
    <t>ESPACE</t>
  </si>
  <si>
    <t>Esso Resources Canada</t>
  </si>
  <si>
    <t>ERC</t>
  </si>
  <si>
    <t>ESSO</t>
  </si>
  <si>
    <t>Estafeta Carga Aerea</t>
  </si>
  <si>
    <t>E7</t>
  </si>
  <si>
    <t>ESF</t>
  </si>
  <si>
    <t>Estonian Air</t>
  </si>
  <si>
    <t>ELL</t>
  </si>
  <si>
    <t>ESTONIAN</t>
  </si>
  <si>
    <t>Estrellas Del Aire</t>
  </si>
  <si>
    <t>ETA</t>
  </si>
  <si>
    <t>ESTRELLAS</t>
  </si>
  <si>
    <t>Ethiopian Airlines</t>
  </si>
  <si>
    <t>ETH</t>
  </si>
  <si>
    <t>ETHIOPIAN</t>
  </si>
  <si>
    <t>Eti 2000</t>
  </si>
  <si>
    <t>MJM</t>
  </si>
  <si>
    <t>ELCO ETI</t>
  </si>
  <si>
    <t>ETD</t>
  </si>
  <si>
    <t>ETIHAD</t>
  </si>
  <si>
    <t>Etram Air Wing</t>
  </si>
  <si>
    <t>ETM</t>
  </si>
  <si>
    <t>ETRAM</t>
  </si>
  <si>
    <t>Euraviation</t>
  </si>
  <si>
    <t>EVN</t>
  </si>
  <si>
    <t>EURAVIATION</t>
  </si>
  <si>
    <t>Euro Continental AIE</t>
  </si>
  <si>
    <t>ECN</t>
  </si>
  <si>
    <t>EURO CONTINENTAL</t>
  </si>
  <si>
    <t>Euro Exec Express</t>
  </si>
  <si>
    <t>RZ</t>
  </si>
  <si>
    <t>Euro Sun</t>
  </si>
  <si>
    <t>ESN</t>
  </si>
  <si>
    <t>EURO SUN</t>
  </si>
  <si>
    <t>Euro-Asia Air</t>
  </si>
  <si>
    <t>EAK</t>
  </si>
  <si>
    <t>EAKAZ</t>
  </si>
  <si>
    <t>Euro-Asia Air International</t>
  </si>
  <si>
    <t>KZE</t>
  </si>
  <si>
    <t>KAZEUR</t>
  </si>
  <si>
    <t>EuroAtlantic Airways</t>
  </si>
  <si>
    <t>MM</t>
  </si>
  <si>
    <t>MMZ</t>
  </si>
  <si>
    <t>EUROATLANTIC</t>
  </si>
  <si>
    <t>EuroJet Aviation</t>
  </si>
  <si>
    <t>GOJ</t>
  </si>
  <si>
    <t>GOJET</t>
  </si>
  <si>
    <t>Euroair</t>
  </si>
  <si>
    <t>EUP</t>
  </si>
  <si>
    <t>EUROSTAR</t>
  </si>
  <si>
    <t>Euroamerican Air</t>
  </si>
  <si>
    <t>EUU</t>
  </si>
  <si>
    <t>EUROAMERICAN</t>
  </si>
  <si>
    <t>Euroceltic Airways</t>
  </si>
  <si>
    <t>ECY</t>
  </si>
  <si>
    <t>ECHELON</t>
  </si>
  <si>
    <t>Eurocontrol</t>
  </si>
  <si>
    <t>EUC</t>
  </si>
  <si>
    <t>Eurocopter</t>
  </si>
  <si>
    <t>ECF</t>
  </si>
  <si>
    <t>EUROCOPTER</t>
  </si>
  <si>
    <t>Eurocypria Airlines</t>
  </si>
  <si>
    <t>UI</t>
  </si>
  <si>
    <t>ECA</t>
  </si>
  <si>
    <t>EUROCYPRIA</t>
  </si>
  <si>
    <t>Eurofly</t>
  </si>
  <si>
    <t>EEZ</t>
  </si>
  <si>
    <t>E-FLY</t>
  </si>
  <si>
    <t>Eurofly Service</t>
  </si>
  <si>
    <t>EEU</t>
  </si>
  <si>
    <t>EUROFLY</t>
  </si>
  <si>
    <t>Euroguineana de Aviacion</t>
  </si>
  <si>
    <t>EUG</t>
  </si>
  <si>
    <t>EUROGUINEA</t>
  </si>
  <si>
    <t>Eurojet Italia</t>
  </si>
  <si>
    <t>ERJ</t>
  </si>
  <si>
    <t>JET ITALIA</t>
  </si>
  <si>
    <t>Eurojet Limited</t>
  </si>
  <si>
    <t>JLN</t>
  </si>
  <si>
    <t>JET LINE</t>
  </si>
  <si>
    <t>Eurojet Romania</t>
  </si>
  <si>
    <t>RDP</t>
  </si>
  <si>
    <t>JET-ARROW</t>
  </si>
  <si>
    <t>Eurojet Servis</t>
  </si>
  <si>
    <t>EJS</t>
  </si>
  <si>
    <t>EEJAY SERVICE</t>
  </si>
  <si>
    <t>Eurolot</t>
  </si>
  <si>
    <t>K2</t>
  </si>
  <si>
    <t>ELO</t>
  </si>
  <si>
    <t>EUROLOT</t>
  </si>
  <si>
    <t>Euromanx Airways</t>
  </si>
  <si>
    <t>3W</t>
  </si>
  <si>
    <t>EMX</t>
  </si>
  <si>
    <t>EUROMANX</t>
  </si>
  <si>
    <t>Europe Air Lines</t>
  </si>
  <si>
    <t>GED</t>
  </si>
  <si>
    <t>LANGUEDOC</t>
  </si>
  <si>
    <t>Europe Airpost</t>
  </si>
  <si>
    <t>FPO</t>
  </si>
  <si>
    <t>FRENCH POST</t>
  </si>
  <si>
    <t>European 2000 Airlines</t>
  </si>
  <si>
    <t>EUT</t>
  </si>
  <si>
    <t>FIESTA</t>
  </si>
  <si>
    <t>European Aeronautical Group UK</t>
  </si>
  <si>
    <t>EAG</t>
  </si>
  <si>
    <t>European Air Express</t>
  </si>
  <si>
    <t>EA</t>
  </si>
  <si>
    <t>EAL</t>
  </si>
  <si>
    <t>STAR WING</t>
  </si>
  <si>
    <t>European Air Transport</t>
  </si>
  <si>
    <t>QY</t>
  </si>
  <si>
    <t>BCS</t>
  </si>
  <si>
    <t>EUROTRANS</t>
  </si>
  <si>
    <t>European Aviation Air Charter</t>
  </si>
  <si>
    <t>EAF</t>
  </si>
  <si>
    <t>EUROCHARTER</t>
  </si>
  <si>
    <t>European Business Jets</t>
  </si>
  <si>
    <t>EBJ</t>
  </si>
  <si>
    <t>European Coastal Airlines</t>
  </si>
  <si>
    <t>ECB</t>
  </si>
  <si>
    <t>COASTAL CLIPPER</t>
  </si>
  <si>
    <t>European Executive</t>
  </si>
  <si>
    <t>ETV</t>
  </si>
  <si>
    <t>EURO EXEC</t>
  </si>
  <si>
    <t>European Executive Express</t>
  </si>
  <si>
    <t>EXC</t>
  </si>
  <si>
    <t>ECHO EXPRESS</t>
  </si>
  <si>
    <t>Eurosense</t>
  </si>
  <si>
    <t>EBG</t>
  </si>
  <si>
    <t>EUROSENSE</t>
  </si>
  <si>
    <t>Euroskylink</t>
  </si>
  <si>
    <t>ESX</t>
  </si>
  <si>
    <t>CATFISH</t>
  </si>
  <si>
    <t>EWG</t>
  </si>
  <si>
    <t>EUROWINGS</t>
  </si>
  <si>
    <t>Evergreen International Airlines</t>
  </si>
  <si>
    <t>EZ</t>
  </si>
  <si>
    <t>EIA</t>
  </si>
  <si>
    <t>EVERGREEN</t>
  </si>
  <si>
    <t>Everts Air Alaska/Everts Air Cargo</t>
  </si>
  <si>
    <t>VTS</t>
  </si>
  <si>
    <t>EVERTS</t>
  </si>
  <si>
    <t>Examiner Training Agency</t>
  </si>
  <si>
    <t>EMN</t>
  </si>
  <si>
    <t>AGENCY</t>
  </si>
  <si>
    <t>Excel Airways</t>
  </si>
  <si>
    <t>JN</t>
  </si>
  <si>
    <t>XLA</t>
  </si>
  <si>
    <t>EXPO</t>
  </si>
  <si>
    <t>Excel Charter</t>
  </si>
  <si>
    <t>XEL</t>
  </si>
  <si>
    <t>HELI EXCEL</t>
  </si>
  <si>
    <t>Excellent Air</t>
  </si>
  <si>
    <t>GZA</t>
  </si>
  <si>
    <t>EXCELLENT AIR</t>
  </si>
  <si>
    <t>Execair Aviation</t>
  </si>
  <si>
    <t>MB</t>
  </si>
  <si>
    <t>EXA</t>
  </si>
  <si>
    <t>CANADIAN EXECAIRE</t>
  </si>
  <si>
    <t>Execujet Charter</t>
  </si>
  <si>
    <t>VCN</t>
  </si>
  <si>
    <t>AVCON</t>
  </si>
  <si>
    <t>Execujet Middle East</t>
  </si>
  <si>
    <t>EJO</t>
  </si>
  <si>
    <t>MIDJET</t>
  </si>
  <si>
    <t>Execujet Scandinavia</t>
  </si>
  <si>
    <t>VMP</t>
  </si>
  <si>
    <t>VAMPIRE</t>
  </si>
  <si>
    <t>Executive Aerospace</t>
  </si>
  <si>
    <t>EAS</t>
  </si>
  <si>
    <t>AEROSPACE</t>
  </si>
  <si>
    <t>Executive Air</t>
  </si>
  <si>
    <t>LFL</t>
  </si>
  <si>
    <t>LIFE FLIGHT</t>
  </si>
  <si>
    <t>Executive Air Charter</t>
  </si>
  <si>
    <t>EAC</t>
  </si>
  <si>
    <t>EXECAIR</t>
  </si>
  <si>
    <t>Executive Air Fleet</t>
  </si>
  <si>
    <t>XAF</t>
  </si>
  <si>
    <t>Executive Aircraft Charter and Charter Services</t>
  </si>
  <si>
    <t>ECS</t>
  </si>
  <si>
    <t>Executive Aircraft Services</t>
  </si>
  <si>
    <t>XAH</t>
  </si>
  <si>
    <t>Executive Airlines</t>
  </si>
  <si>
    <t>OW</t>
  </si>
  <si>
    <t>EXK</t>
  </si>
  <si>
    <t>EXECUTIVE EAGLE</t>
  </si>
  <si>
    <t>EXU</t>
  </si>
  <si>
    <t>SACAIR</t>
  </si>
  <si>
    <t>Executive Aviation Services</t>
  </si>
  <si>
    <t>JTR</t>
  </si>
  <si>
    <t>JESTER</t>
  </si>
  <si>
    <t>Executive Flight</t>
  </si>
  <si>
    <t>EXE</t>
  </si>
  <si>
    <t>EXEC</t>
  </si>
  <si>
    <t>Executive Flight Operations Ontario Government</t>
  </si>
  <si>
    <t>TRI</t>
  </si>
  <si>
    <t>TRILLIUM</t>
  </si>
  <si>
    <t>Executive Jet Charter</t>
  </si>
  <si>
    <t>EXJ</t>
  </si>
  <si>
    <t>Executive Jet Management</t>
  </si>
  <si>
    <t>EJM</t>
  </si>
  <si>
    <t>JET SPEED</t>
  </si>
  <si>
    <t>Executive Turbine Aviation</t>
  </si>
  <si>
    <t>TEA</t>
  </si>
  <si>
    <t>TRAVELMAX</t>
  </si>
  <si>
    <t>Eximflight</t>
  </si>
  <si>
    <t>EXF</t>
  </si>
  <si>
    <t>EXIMFLIGHT</t>
  </si>
  <si>
    <t>Exin</t>
  </si>
  <si>
    <t>EXN</t>
  </si>
  <si>
    <t>EXIN</t>
  </si>
  <si>
    <t>Expertos En Carga</t>
  </si>
  <si>
    <t>EXR</t>
  </si>
  <si>
    <t>EXPERTOS ENCARGA</t>
  </si>
  <si>
    <t>Expo Aviation</t>
  </si>
  <si>
    <t>EXV</t>
  </si>
  <si>
    <t>EXPOAVIA</t>
  </si>
  <si>
    <t>Express Air</t>
  </si>
  <si>
    <t>FXA</t>
  </si>
  <si>
    <t>EFFEX</t>
  </si>
  <si>
    <t>Express International Cargo</t>
  </si>
  <si>
    <t>EIC</t>
  </si>
  <si>
    <t>EXCARGO</t>
  </si>
  <si>
    <t>Express Line Aircompany</t>
  </si>
  <si>
    <t>XPL</t>
  </si>
  <si>
    <t>EXPRESSLINE</t>
  </si>
  <si>
    <t>Express Net Airlines</t>
  </si>
  <si>
    <t>XNA</t>
  </si>
  <si>
    <t>EXPRESSNET</t>
  </si>
  <si>
    <t>Express One International</t>
  </si>
  <si>
    <t>EO</t>
  </si>
  <si>
    <t>LHN</t>
  </si>
  <si>
    <t>LONGHORN</t>
  </si>
  <si>
    <t>Express Tours</t>
  </si>
  <si>
    <t>XTO</t>
  </si>
  <si>
    <t>EXPRESS TOURS</t>
  </si>
  <si>
    <t>ExpressJet</t>
  </si>
  <si>
    <t>XE</t>
  </si>
  <si>
    <t>BTA</t>
  </si>
  <si>
    <t>JET LINK</t>
  </si>
  <si>
    <t>Exxavia Limited</t>
  </si>
  <si>
    <t>JTM</t>
  </si>
  <si>
    <t>SKYMAN</t>
  </si>
  <si>
    <t>easyJet</t>
  </si>
  <si>
    <t>EasyJet Airline</t>
  </si>
  <si>
    <t>EZY</t>
  </si>
  <si>
    <t>EASY</t>
  </si>
  <si>
    <t>NetJets</t>
  </si>
  <si>
    <t>EJA</t>
  </si>
  <si>
    <t>F.S. Air Service</t>
  </si>
  <si>
    <t>EYE</t>
  </si>
  <si>
    <t>SOCKEYE</t>
  </si>
  <si>
    <t>FAI Airservice</t>
  </si>
  <si>
    <t>IFA</t>
  </si>
  <si>
    <t>RED ANGLE</t>
  </si>
  <si>
    <t>FINFO Flight Inspection Aircraft</t>
  </si>
  <si>
    <t>FLC</t>
  </si>
  <si>
    <t>FLIGHT CHECK</t>
  </si>
  <si>
    <t>FLM Aviation Mohrdieck</t>
  </si>
  <si>
    <t>FKI</t>
  </si>
  <si>
    <t>KIEL AIR</t>
  </si>
  <si>
    <t>FLTPLAN</t>
  </si>
  <si>
    <t>DCM</t>
  </si>
  <si>
    <t>DOT COM</t>
  </si>
  <si>
    <t>FLowair Aviation</t>
  </si>
  <si>
    <t>FLW</t>
  </si>
  <si>
    <t>QUICKFLOW</t>
  </si>
  <si>
    <t>FMG Verkehrsfliegerschule Flughafen Paderborn-Lippstadt</t>
  </si>
  <si>
    <t>FMG</t>
  </si>
  <si>
    <t>HUSKY</t>
  </si>
  <si>
    <t>FR Aviation</t>
  </si>
  <si>
    <t>RUSHTON</t>
  </si>
  <si>
    <t>FSB Flugservice &amp; Development</t>
  </si>
  <si>
    <t>FSB</t>
  </si>
  <si>
    <t>SEABIRD</t>
  </si>
  <si>
    <t>FSH Luftfahrtunternehmen</t>
  </si>
  <si>
    <t>LEJ</t>
  </si>
  <si>
    <t>LEIPZIG FAIR</t>
  </si>
  <si>
    <t>Fab Air</t>
  </si>
  <si>
    <t>FBA</t>
  </si>
  <si>
    <t>FAB AIR</t>
  </si>
  <si>
    <t>Facts Air</t>
  </si>
  <si>
    <t>FCS</t>
  </si>
  <si>
    <t>MEXFACTS</t>
  </si>
  <si>
    <t>Fair Aviation</t>
  </si>
  <si>
    <t>FAV</t>
  </si>
  <si>
    <t>FAIRAVIA</t>
  </si>
  <si>
    <t>Fair Wind Air Charter</t>
  </si>
  <si>
    <t>FWD</t>
  </si>
  <si>
    <t>FAIR WIND</t>
  </si>
  <si>
    <t>Fairlines</t>
  </si>
  <si>
    <t>FLS</t>
  </si>
  <si>
    <t>FAIRLINE</t>
  </si>
  <si>
    <t>Fairoaks Flight Centre</t>
  </si>
  <si>
    <t>FFC</t>
  </si>
  <si>
    <t>FAIROAKS</t>
  </si>
  <si>
    <t>Fairways Corporation</t>
  </si>
  <si>
    <t>FWY</t>
  </si>
  <si>
    <t>FAIRWAYS</t>
  </si>
  <si>
    <t>Falcon Air</t>
  </si>
  <si>
    <t>FCN</t>
  </si>
  <si>
    <t>FALCON</t>
  </si>
  <si>
    <t>FAR</t>
  </si>
  <si>
    <t>FALCAIR</t>
  </si>
  <si>
    <t>Falcon Air Express</t>
  </si>
  <si>
    <t>PANTHER</t>
  </si>
  <si>
    <t>Falcon Airline</t>
  </si>
  <si>
    <t>FAU</t>
  </si>
  <si>
    <t>FALCON AIRLINE</t>
  </si>
  <si>
    <t>Falcon Aviation</t>
  </si>
  <si>
    <t>IH</t>
  </si>
  <si>
    <t>Falcon Aviation Services</t>
  </si>
  <si>
    <t>FVS</t>
  </si>
  <si>
    <t>FALCON AVIATION</t>
  </si>
  <si>
    <t>Falcon Jet Centre</t>
  </si>
  <si>
    <t>FJC</t>
  </si>
  <si>
    <t>FALCONJET</t>
  </si>
  <si>
    <t>Falwell Aviation</t>
  </si>
  <si>
    <t>FAW</t>
  </si>
  <si>
    <t>FALWELL</t>
  </si>
  <si>
    <t>Far Eastern Air Transport</t>
  </si>
  <si>
    <t>EF</t>
  </si>
  <si>
    <t>EFA</t>
  </si>
  <si>
    <t>Far Eastern</t>
  </si>
  <si>
    <t>Farmingdale State University</t>
  </si>
  <si>
    <t>FDL</t>
  </si>
  <si>
    <t>FARMINGDALE STATE</t>
  </si>
  <si>
    <t>Farnair Hungary</t>
  </si>
  <si>
    <t>FAH</t>
  </si>
  <si>
    <t>BLUE STRIP</t>
  </si>
  <si>
    <t>Farnair Netherlands</t>
  </si>
  <si>
    <t>FRN</t>
  </si>
  <si>
    <t>FARNED</t>
  </si>
  <si>
    <t>Farnair Switzerland</t>
  </si>
  <si>
    <t>FAT</t>
  </si>
  <si>
    <t>FARNER</t>
  </si>
  <si>
    <t>Farnas Aviation Services</t>
  </si>
  <si>
    <t>RAF</t>
  </si>
  <si>
    <t>FARNAS</t>
  </si>
  <si>
    <t>Faroecopter</t>
  </si>
  <si>
    <t>HBL</t>
  </si>
  <si>
    <t>HELIBLUE</t>
  </si>
  <si>
    <t>Faroejet</t>
  </si>
  <si>
    <t>F6</t>
  </si>
  <si>
    <t>RCK</t>
  </si>
  <si>
    <t>ROCKROSE</t>
  </si>
  <si>
    <t>Farwest Airlines</t>
  </si>
  <si>
    <t>FRW</t>
  </si>
  <si>
    <t>FARWEST</t>
  </si>
  <si>
    <t>Faso Airways</t>
  </si>
  <si>
    <t>F3</t>
  </si>
  <si>
    <t>FSW</t>
  </si>
  <si>
    <t>FASO</t>
  </si>
  <si>
    <t>Fast Helicopters</t>
  </si>
  <si>
    <t>FHL</t>
  </si>
  <si>
    <t>FINDON</t>
  </si>
  <si>
    <t>Fayban Air Services</t>
  </si>
  <si>
    <t>FAY</t>
  </si>
  <si>
    <t>FAYBAN AIR</t>
  </si>
  <si>
    <t>Fayetteville Flying Service and Scheduled Skyways System</t>
  </si>
  <si>
    <t>SKM</t>
  </si>
  <si>
    <t>SKYTEM</t>
  </si>
  <si>
    <t>Federal Air</t>
  </si>
  <si>
    <t>FDR</t>
  </si>
  <si>
    <t>FEDAIR</t>
  </si>
  <si>
    <t>Federal Airlines</t>
  </si>
  <si>
    <t>FLL</t>
  </si>
  <si>
    <t>FEDERAL AIRLINES</t>
  </si>
  <si>
    <t>Federal Armed Forces</t>
  </si>
  <si>
    <t>DCN</t>
  </si>
  <si>
    <t>DIPLOMATIC CLEARANCE</t>
  </si>
  <si>
    <t>Federal Armored Service</t>
  </si>
  <si>
    <t>FRM</t>
  </si>
  <si>
    <t>FEDARM</t>
  </si>
  <si>
    <t>Federal Aviation Administration</t>
  </si>
  <si>
    <t>NHK</t>
  </si>
  <si>
    <t>NIGHTHAWK</t>
  </si>
  <si>
    <t>Federal Express</t>
  </si>
  <si>
    <t>FX</t>
  </si>
  <si>
    <t>FDX</t>
  </si>
  <si>
    <t>FEDEX</t>
  </si>
  <si>
    <t>Feniks Airline</t>
  </si>
  <si>
    <t>FNK</t>
  </si>
  <si>
    <t>AURIKA</t>
  </si>
  <si>
    <t>Feria Aviacion</t>
  </si>
  <si>
    <t>FER</t>
  </si>
  <si>
    <t>FERIA</t>
  </si>
  <si>
    <t>Fika Salaama Airlines</t>
  </si>
  <si>
    <t>N8</t>
  </si>
  <si>
    <t>HGK</t>
  </si>
  <si>
    <t>SALAAMA</t>
  </si>
  <si>
    <t>Finalair Congo</t>
  </si>
  <si>
    <t>4S</t>
  </si>
  <si>
    <t>FNC</t>
  </si>
  <si>
    <t>FINALAIR CONGO</t>
  </si>
  <si>
    <t>Financial Airxpress</t>
  </si>
  <si>
    <t>FAK</t>
  </si>
  <si>
    <t>FACTS</t>
  </si>
  <si>
    <t>Fine Airlines</t>
  </si>
  <si>
    <t>FBF</t>
  </si>
  <si>
    <t>FINE AIR</t>
  </si>
  <si>
    <t>Finist'air</t>
  </si>
  <si>
    <t>FTR</t>
  </si>
  <si>
    <t>FINISTAIR</t>
  </si>
  <si>
    <t>Finnair</t>
  </si>
  <si>
    <t>FIN</t>
  </si>
  <si>
    <t>FINNAIR</t>
  </si>
  <si>
    <t>Finncomm Airlines</t>
  </si>
  <si>
    <t>FC</t>
  </si>
  <si>
    <t>WBA</t>
  </si>
  <si>
    <t>WESTBIRD</t>
  </si>
  <si>
    <t>Finnish Air Force</t>
  </si>
  <si>
    <t>FNF</t>
  </si>
  <si>
    <t>FINNFORCE</t>
  </si>
  <si>
    <t>Firefly</t>
  </si>
  <si>
    <t>FY</t>
  </si>
  <si>
    <t>FFM</t>
  </si>
  <si>
    <t>FIREFLY</t>
  </si>
  <si>
    <t>First Air</t>
  </si>
  <si>
    <t>7F</t>
  </si>
  <si>
    <t>FAB</t>
  </si>
  <si>
    <t>First Air Transport</t>
  </si>
  <si>
    <t>JRF</t>
  </si>
  <si>
    <t>First Cambodia Airlines</t>
  </si>
  <si>
    <t>FCC</t>
  </si>
  <si>
    <t>FIRST CAMBODIA</t>
  </si>
  <si>
    <t>First Choice Airways</t>
  </si>
  <si>
    <t>DP</t>
  </si>
  <si>
    <t>FCA</t>
  </si>
  <si>
    <t>JETSET</t>
  </si>
  <si>
    <t>First City Air</t>
  </si>
  <si>
    <t>MBL</t>
  </si>
  <si>
    <t>FIRST CITY</t>
  </si>
  <si>
    <t>First Flying Squadron</t>
  </si>
  <si>
    <t>GGA</t>
  </si>
  <si>
    <t>JAWJA</t>
  </si>
  <si>
    <t>First Line Air</t>
  </si>
  <si>
    <t>FIR</t>
  </si>
  <si>
    <t>FIRSTLINE AIR</t>
  </si>
  <si>
    <t>First Sabre</t>
  </si>
  <si>
    <t>FTS</t>
  </si>
  <si>
    <t>FIRST SABRE</t>
  </si>
  <si>
    <t>Fischer Air</t>
  </si>
  <si>
    <t>8F</t>
  </si>
  <si>
    <t>FFR</t>
  </si>
  <si>
    <t>FISCHER</t>
  </si>
  <si>
    <t>Fischer Air Polska</t>
  </si>
  <si>
    <t>FFP</t>
  </si>
  <si>
    <t>FLYING FISH</t>
  </si>
  <si>
    <t>Flagship Express Services</t>
  </si>
  <si>
    <t>FSX</t>
  </si>
  <si>
    <t>FLAG</t>
  </si>
  <si>
    <t>Flair Airlines</t>
  </si>
  <si>
    <t>FLE</t>
  </si>
  <si>
    <t>FLAIR</t>
  </si>
  <si>
    <t>Flamenco Airways</t>
  </si>
  <si>
    <t>WAF</t>
  </si>
  <si>
    <t>FLAMENCO</t>
  </si>
  <si>
    <t>Flamingo Air</t>
  </si>
  <si>
    <t>FMR</t>
  </si>
  <si>
    <t>FLAMINGO AIR</t>
  </si>
  <si>
    <t>Flamingo Air-Line</t>
  </si>
  <si>
    <t>FLN</t>
  </si>
  <si>
    <t>ILIAS</t>
  </si>
  <si>
    <t>Flash Airlines</t>
  </si>
  <si>
    <t>FSH</t>
  </si>
  <si>
    <t>FLASH</t>
  </si>
  <si>
    <t>Fleet Requirements Air Direction Unit</t>
  </si>
  <si>
    <t>BWY</t>
  </si>
  <si>
    <t>BROADWAY</t>
  </si>
  <si>
    <t>Fleetair</t>
  </si>
  <si>
    <t>FLR</t>
  </si>
  <si>
    <t>FLEETAIR</t>
  </si>
  <si>
    <t>Flexair</t>
  </si>
  <si>
    <t>FXY</t>
  </si>
  <si>
    <t>FLEXY</t>
  </si>
  <si>
    <t>Flexflight</t>
  </si>
  <si>
    <t>FXT</t>
  </si>
  <si>
    <t>Flight Alaska</t>
  </si>
  <si>
    <t>TUD</t>
  </si>
  <si>
    <t>TUNDRA</t>
  </si>
  <si>
    <t>Flight Calibration Service</t>
  </si>
  <si>
    <t>FCK</t>
  </si>
  <si>
    <t>NAV CHECKER</t>
  </si>
  <si>
    <t>Flight Centre Victoria</t>
  </si>
  <si>
    <t>FCV</t>
  </si>
  <si>
    <t>NAVAIR</t>
  </si>
  <si>
    <t>Flight Corporation</t>
  </si>
  <si>
    <t>FCP</t>
  </si>
  <si>
    <t>FLIGHTCORP</t>
  </si>
  <si>
    <t>Flight Dispatch Services</t>
  </si>
  <si>
    <t>FDP</t>
  </si>
  <si>
    <t>Flight Express</t>
  </si>
  <si>
    <t>FLX</t>
  </si>
  <si>
    <t>FLIGHT EXPRESS</t>
  </si>
  <si>
    <t>Flight Inspection Center of the General Administration of Civil Aviation in China</t>
  </si>
  <si>
    <t>CFI</t>
  </si>
  <si>
    <t>CHINA JET</t>
  </si>
  <si>
    <t>Flight Inspections and Systems</t>
  </si>
  <si>
    <t>LTS</t>
  </si>
  <si>
    <t>SPECAIR</t>
  </si>
  <si>
    <t>Flight International</t>
  </si>
  <si>
    <t>IVJ</t>
  </si>
  <si>
    <t>INVADER JACK</t>
  </si>
  <si>
    <t>Flight Line</t>
  </si>
  <si>
    <t>MIT</t>
  </si>
  <si>
    <t>MATCO</t>
  </si>
  <si>
    <t>Flight Ops International</t>
  </si>
  <si>
    <t>FOI</t>
  </si>
  <si>
    <t>Flight Options</t>
  </si>
  <si>
    <t>OPT</t>
  </si>
  <si>
    <t>OPTIONS</t>
  </si>
  <si>
    <t>Flight Precision Limited</t>
  </si>
  <si>
    <t>CLB</t>
  </si>
  <si>
    <t>CALIBRATOR</t>
  </si>
  <si>
    <t>Flight Safety Limited</t>
  </si>
  <si>
    <t>FSL</t>
  </si>
  <si>
    <t>FLIGHTSAFETY</t>
  </si>
  <si>
    <t>Flight Support Sweden</t>
  </si>
  <si>
    <t>FSU</t>
  </si>
  <si>
    <t>Flight Trac</t>
  </si>
  <si>
    <t>CCK</t>
  </si>
  <si>
    <t>CABLE CHECK</t>
  </si>
  <si>
    <t>Flight Training Europe</t>
  </si>
  <si>
    <t>AYR</t>
  </si>
  <si>
    <t>CYGNET</t>
  </si>
  <si>
    <t>Flight West Airlines</t>
  </si>
  <si>
    <t>FWQ</t>
  </si>
  <si>
    <t>Flight-Ops International</t>
  </si>
  <si>
    <t>KLO</t>
  </si>
  <si>
    <t>KLONDIKE</t>
  </si>
  <si>
    <t>Flightcraft</t>
  </si>
  <si>
    <t>CSK</t>
  </si>
  <si>
    <t>CASCADE</t>
  </si>
  <si>
    <t>Flightexec</t>
  </si>
  <si>
    <t>FEX</t>
  </si>
  <si>
    <t>FLIGHTEXEC</t>
  </si>
  <si>
    <t>Flightline</t>
  </si>
  <si>
    <t>FLT</t>
  </si>
  <si>
    <t>FLIGHTLINE</t>
  </si>
  <si>
    <t>Flightpass Limited</t>
  </si>
  <si>
    <t>FPS</t>
  </si>
  <si>
    <t>FLIGHTPASS</t>
  </si>
  <si>
    <t>Flightstar Corporation</t>
  </si>
  <si>
    <t>FSR</t>
  </si>
  <si>
    <t>FLIGHTSTAR</t>
  </si>
  <si>
    <t>Flightworks</t>
  </si>
  <si>
    <t>KDZ</t>
  </si>
  <si>
    <t>KUDZU</t>
  </si>
  <si>
    <t>Flint Aviation Services</t>
  </si>
  <si>
    <t>FAZ</t>
  </si>
  <si>
    <t>FLINT AIR</t>
  </si>
  <si>
    <t>Florida Air</t>
  </si>
  <si>
    <t>OJY</t>
  </si>
  <si>
    <t>OHJAY</t>
  </si>
  <si>
    <t>Florida Coastal Airlines</t>
  </si>
  <si>
    <t>PA</t>
  </si>
  <si>
    <t>FCL</t>
  </si>
  <si>
    <t>FLORIDA COASTAL</t>
  </si>
  <si>
    <t>Florida Department of Agriculture</t>
  </si>
  <si>
    <t>FFS</t>
  </si>
  <si>
    <t>FORESTRY</t>
  </si>
  <si>
    <t>Florida Jet Service</t>
  </si>
  <si>
    <t>FJS</t>
  </si>
  <si>
    <t>FLORIDAJET</t>
  </si>
  <si>
    <t>Florida West International Airways</t>
  </si>
  <si>
    <t>RF</t>
  </si>
  <si>
    <t>FWL</t>
  </si>
  <si>
    <t>FLO WEST</t>
  </si>
  <si>
    <t>Flugdienst Fehlhaber</t>
  </si>
  <si>
    <t>FFG</t>
  </si>
  <si>
    <t>WITCHCRAFT</t>
  </si>
  <si>
    <t>Flugschule Basel</t>
  </si>
  <si>
    <t>FLU</t>
  </si>
  <si>
    <t>YELLOW FLYER</t>
  </si>
  <si>
    <t>Flugschule Eichenberger</t>
  </si>
  <si>
    <t>EZB</t>
  </si>
  <si>
    <t>EICHENBURGER</t>
  </si>
  <si>
    <t>Flugwerkzeuge Aviation Software</t>
  </si>
  <si>
    <t>FWZ</t>
  </si>
  <si>
    <t>Fly Air</t>
  </si>
  <si>
    <t>F2</t>
  </si>
  <si>
    <t>FLM</t>
  </si>
  <si>
    <t>FLY WORLD</t>
  </si>
  <si>
    <t>Fly CI Limited</t>
  </si>
  <si>
    <t>FCT</t>
  </si>
  <si>
    <t>DEALER</t>
  </si>
  <si>
    <t>Fly Europa Limited</t>
  </si>
  <si>
    <t>FEE</t>
  </si>
  <si>
    <t>FLY EURO</t>
  </si>
  <si>
    <t>Fly Excellent</t>
  </si>
  <si>
    <t>FXL</t>
  </si>
  <si>
    <t>FLY EXCELLENT</t>
  </si>
  <si>
    <t>Fly International Airways</t>
  </si>
  <si>
    <t>NVJ</t>
  </si>
  <si>
    <t>NOUVINTER</t>
  </si>
  <si>
    <t>Fly Line</t>
  </si>
  <si>
    <t>FIL</t>
  </si>
  <si>
    <t>FLYLINE</t>
  </si>
  <si>
    <t>Fly Me Sweden</t>
  </si>
  <si>
    <t>SH</t>
  </si>
  <si>
    <t>FLY</t>
  </si>
  <si>
    <t>FLYBIRD</t>
  </si>
  <si>
    <t>Fly Wex</t>
  </si>
  <si>
    <t>FLYWEX</t>
  </si>
  <si>
    <t>AirAsia X</t>
  </si>
  <si>
    <t>FlyAsianXpress</t>
  </si>
  <si>
    <t>XAX</t>
  </si>
  <si>
    <t>XANADU</t>
  </si>
  <si>
    <t>FlyLal</t>
  </si>
  <si>
    <t>LIL</t>
  </si>
  <si>
    <t>LITHUANIA AIR</t>
  </si>
  <si>
    <t>FlyNordic</t>
  </si>
  <si>
    <t>LF</t>
  </si>
  <si>
    <t>NORDIC</t>
  </si>
  <si>
    <t>Flybaboo</t>
  </si>
  <si>
    <t>F7</t>
  </si>
  <si>
    <t>BBO</t>
  </si>
  <si>
    <t>BABOO</t>
  </si>
  <si>
    <t>Flybe</t>
  </si>
  <si>
    <t>BE</t>
  </si>
  <si>
    <t>BEE</t>
  </si>
  <si>
    <t>JERSEY</t>
  </si>
  <si>
    <t>Flycolumbia</t>
  </si>
  <si>
    <t>FCE</t>
  </si>
  <si>
    <t>FLYCOLUMBIA</t>
  </si>
  <si>
    <t>Flycom</t>
  </si>
  <si>
    <t>FLO</t>
  </si>
  <si>
    <t>FLYCOM</t>
  </si>
  <si>
    <t>Flygaktiebolaget Gota Vingar</t>
  </si>
  <si>
    <t>GVG</t>
  </si>
  <si>
    <t>BLUECRAFT</t>
  </si>
  <si>
    <t>Flyglobespan</t>
  </si>
  <si>
    <t>GSM</t>
  </si>
  <si>
    <t>GLOBESPAN</t>
  </si>
  <si>
    <t>Flygprestanda</t>
  </si>
  <si>
    <t>FPA</t>
  </si>
  <si>
    <t>Flygtransporter I Nykoping</t>
  </si>
  <si>
    <t>ETS</t>
  </si>
  <si>
    <t>EXTRANS</t>
  </si>
  <si>
    <t>Flyguppdraget Backamo</t>
  </si>
  <si>
    <t>INU</t>
  </si>
  <si>
    <t>INSTRUCTOR</t>
  </si>
  <si>
    <t>Flyhy Cargo Airlines</t>
  </si>
  <si>
    <t>FYH</t>
  </si>
  <si>
    <t>FLY HIGH</t>
  </si>
  <si>
    <t>Flying Carpet Company</t>
  </si>
  <si>
    <t>FCR</t>
  </si>
  <si>
    <t>FLYING CARPET</t>
  </si>
  <si>
    <t>Flying Service</t>
  </si>
  <si>
    <t>FYG</t>
  </si>
  <si>
    <t>FLYING GROUP</t>
  </si>
  <si>
    <t>Flying-Research Aerogeophysical Center</t>
  </si>
  <si>
    <t>FGP</t>
  </si>
  <si>
    <t>FLYING CENTER</t>
  </si>
  <si>
    <t>Flylink Express</t>
  </si>
  <si>
    <t>FLK</t>
  </si>
  <si>
    <t>FLYLINK</t>
  </si>
  <si>
    <t>Flyteam Aviation</t>
  </si>
  <si>
    <t>FTM</t>
  </si>
  <si>
    <t>FLYTEAM</t>
  </si>
  <si>
    <t>Focus Air</t>
  </si>
  <si>
    <t>FKS</t>
  </si>
  <si>
    <t>FOCUS</t>
  </si>
  <si>
    <t>Fokker</t>
  </si>
  <si>
    <t>FOP</t>
  </si>
  <si>
    <t>Fonnafly</t>
  </si>
  <si>
    <t>NOF</t>
  </si>
  <si>
    <t>FONNA</t>
  </si>
  <si>
    <t>FOB</t>
  </si>
  <si>
    <t>FORDAIR</t>
  </si>
  <si>
    <t>Formosa Airlines</t>
  </si>
  <si>
    <t>VY</t>
  </si>
  <si>
    <t>Formula One Management</t>
  </si>
  <si>
    <t>FOR</t>
  </si>
  <si>
    <t>FORMULA</t>
  </si>
  <si>
    <t>Forth and Clyde Helicopter Services</t>
  </si>
  <si>
    <t>FHS</t>
  </si>
  <si>
    <t>HELISCOT</t>
  </si>
  <si>
    <t>Fortunair Canada</t>
  </si>
  <si>
    <t>FXC</t>
  </si>
  <si>
    <t>AIR FUTURE</t>
  </si>
  <si>
    <t>Forward Air International Airlines</t>
  </si>
  <si>
    <t>Foster Aviation</t>
  </si>
  <si>
    <t>FSA</t>
  </si>
  <si>
    <t>FOSTER-AIR</t>
  </si>
  <si>
    <t>Foster Yeoman</t>
  </si>
  <si>
    <t>JFY</t>
  </si>
  <si>
    <t>YEOMAN</t>
  </si>
  <si>
    <t>Fotografia F3</t>
  </si>
  <si>
    <t>FTE</t>
  </si>
  <si>
    <t>FOTOGRAFIA</t>
  </si>
  <si>
    <t>Four Island Air</t>
  </si>
  <si>
    <t>FIA</t>
  </si>
  <si>
    <t>ISLANDAIR</t>
  </si>
  <si>
    <t>Four Star Aviation / Four Star Cargo</t>
  </si>
  <si>
    <t>HK</t>
  </si>
  <si>
    <t>FSC</t>
  </si>
  <si>
    <t>FOUR STAR</t>
  </si>
  <si>
    <t>Four Winds Aviation</t>
  </si>
  <si>
    <t>WDS</t>
  </si>
  <si>
    <t>WINDS</t>
  </si>
  <si>
    <t>Foxair</t>
  </si>
  <si>
    <t>FXR</t>
  </si>
  <si>
    <t>WILDFOX</t>
  </si>
  <si>
    <t>France Douanes</t>
  </si>
  <si>
    <t>FDO</t>
  </si>
  <si>
    <t>FRENCH CUSTOM</t>
  </si>
  <si>
    <t>Free Bird Airlines</t>
  </si>
  <si>
    <t>FHY</t>
  </si>
  <si>
    <t>FREE BIRD</t>
  </si>
  <si>
    <t>Freedom Air</t>
  </si>
  <si>
    <t>FOM</t>
  </si>
  <si>
    <t>FREE AIR</t>
  </si>
  <si>
    <t>FP</t>
  </si>
  <si>
    <t>FRE</t>
  </si>
  <si>
    <t>FREEDOM</t>
  </si>
  <si>
    <t>Freedom Air Services</t>
  </si>
  <si>
    <t>FFF</t>
  </si>
  <si>
    <t>INTER FREEDOM</t>
  </si>
  <si>
    <t>Freedom Airlines</t>
  </si>
  <si>
    <t>FRL</t>
  </si>
  <si>
    <t>FREEDOM AIR</t>
  </si>
  <si>
    <t>Freedom Airways</t>
  </si>
  <si>
    <t>FAS</t>
  </si>
  <si>
    <t>FREEDOM AIRWAYS</t>
  </si>
  <si>
    <t>Freeway Air</t>
  </si>
  <si>
    <t>FWC</t>
  </si>
  <si>
    <t>FREEWAY</t>
  </si>
  <si>
    <t>Freight Runners Express</t>
  </si>
  <si>
    <t>FRG</t>
  </si>
  <si>
    <t>FREIGHT RUNNERS</t>
  </si>
  <si>
    <t>Force Aerienne Francaise</t>
  </si>
  <si>
    <t>FAF</t>
  </si>
  <si>
    <t>FRENCH AIR FORCE</t>
  </si>
  <si>
    <t>Aviation Legere De L'Armee De Terre</t>
  </si>
  <si>
    <t>FMY</t>
  </si>
  <si>
    <t>FRENCH ARMY</t>
  </si>
  <si>
    <t>France Marine Nationale</t>
  </si>
  <si>
    <t>FNY</t>
  </si>
  <si>
    <t>FRENCH NAVY</t>
  </si>
  <si>
    <t>Fresh Air</t>
  </si>
  <si>
    <t>FRR</t>
  </si>
  <si>
    <t>FRESH AIR</t>
  </si>
  <si>
    <t>Freshaer</t>
  </si>
  <si>
    <t>FAE</t>
  </si>
  <si>
    <t>WILDGOOSE</t>
  </si>
  <si>
    <t>Friendship Air Alaska</t>
  </si>
  <si>
    <t>FAL</t>
  </si>
  <si>
    <t>FRIENDSHIP</t>
  </si>
  <si>
    <t>Friendship Airlines</t>
  </si>
  <si>
    <t>FLF</t>
  </si>
  <si>
    <t>FRIEND AIR</t>
  </si>
  <si>
    <t>Froggy Corporate Aviation</t>
  </si>
  <si>
    <t>FGY</t>
  </si>
  <si>
    <t>Frontier Airlines</t>
  </si>
  <si>
    <t>F9</t>
  </si>
  <si>
    <t>FFT</t>
  </si>
  <si>
    <t>FRONTIER FLIGHT</t>
  </si>
  <si>
    <t>Frontier Commuter</t>
  </si>
  <si>
    <t>ITR</t>
  </si>
  <si>
    <t>OUT BACK</t>
  </si>
  <si>
    <t>Frontier Flying Service</t>
  </si>
  <si>
    <t>2F</t>
  </si>
  <si>
    <t>FTA</t>
  </si>
  <si>
    <t>FRONTIER-AIR</t>
  </si>
  <si>
    <t>Frontier Guard</t>
  </si>
  <si>
    <t>FNG</t>
  </si>
  <si>
    <t>FINNGUARD</t>
  </si>
  <si>
    <t>Fujairah Aviation Centre</t>
  </si>
  <si>
    <t>FUJ</t>
  </si>
  <si>
    <t>FUJAIRAH</t>
  </si>
  <si>
    <t>Fujian Airlines</t>
  </si>
  <si>
    <t>CFJ</t>
  </si>
  <si>
    <t>FUJIAN</t>
  </si>
  <si>
    <t>Full Express</t>
  </si>
  <si>
    <t>GAX</t>
  </si>
  <si>
    <t>GRAND AIRE</t>
  </si>
  <si>
    <t>Fumigacion Aerea Andaluza</t>
  </si>
  <si>
    <t>FAM</t>
  </si>
  <si>
    <t>FAASA</t>
  </si>
  <si>
    <t>Fun Flying Thai Air Service</t>
  </si>
  <si>
    <t>FFY</t>
  </si>
  <si>
    <t>FUN FLYING</t>
  </si>
  <si>
    <t>ROG</t>
  </si>
  <si>
    <t>REGO</t>
  </si>
  <si>
    <t>Funtshi Aviation Service</t>
  </si>
  <si>
    <t>FUN</t>
  </si>
  <si>
    <t>FUNTSHI</t>
  </si>
  <si>
    <t>Futura Gael</t>
  </si>
  <si>
    <t>FGL</t>
  </si>
  <si>
    <t>Applewood</t>
  </si>
  <si>
    <t>Futura International Airways</t>
  </si>
  <si>
    <t>FH</t>
  </si>
  <si>
    <t>FUA</t>
  </si>
  <si>
    <t>FUTURA</t>
  </si>
  <si>
    <t>G &amp; L Aviation</t>
  </si>
  <si>
    <t>GML</t>
  </si>
  <si>
    <t>GEEANDEL</t>
  </si>
  <si>
    <t>G5 Executive</t>
  </si>
  <si>
    <t>EXH</t>
  </si>
  <si>
    <t>BATMAN</t>
  </si>
  <si>
    <t>GAK/Mitchell Aero</t>
  </si>
  <si>
    <t>MTA</t>
  </si>
  <si>
    <t>GAK AVIATION</t>
  </si>
  <si>
    <t>GATSA</t>
  </si>
  <si>
    <t>GGS</t>
  </si>
  <si>
    <t>GB Airlink</t>
  </si>
  <si>
    <t>GBX</t>
  </si>
  <si>
    <t>ISLAND TIGER</t>
  </si>
  <si>
    <t>GB Airways</t>
  </si>
  <si>
    <t>GT</t>
  </si>
  <si>
    <t>GBL</t>
  </si>
  <si>
    <t>GEEBEE AIRWAYS</t>
  </si>
  <si>
    <t>GCS Air Service</t>
  </si>
  <si>
    <t>GCS</t>
  </si>
  <si>
    <t>GALION</t>
  </si>
  <si>
    <t>GEC Marconi Avionics</t>
  </si>
  <si>
    <t>FFU</t>
  </si>
  <si>
    <t>FERRANTI</t>
  </si>
  <si>
    <t>GECAS</t>
  </si>
  <si>
    <t>GCC</t>
  </si>
  <si>
    <t>GENSA</t>
  </si>
  <si>
    <t>GEN</t>
  </si>
  <si>
    <t>GENSA-BRASIL</t>
  </si>
  <si>
    <t>GETRA</t>
  </si>
  <si>
    <t>GET</t>
  </si>
  <si>
    <t>GFW Aviation</t>
  </si>
  <si>
    <t>GFW</t>
  </si>
  <si>
    <t>GH Stansted Limited</t>
  </si>
  <si>
    <t>GHI</t>
  </si>
  <si>
    <t>GM Helicopters</t>
  </si>
  <si>
    <t>GMG</t>
  </si>
  <si>
    <t>GEE-EM HELICOPTERS</t>
  </si>
  <si>
    <t>GP Express Airlines</t>
  </si>
  <si>
    <t>GPE</t>
  </si>
  <si>
    <t>REGIONAL EXPRESS</t>
  </si>
  <si>
    <t>GPM Aeroservicio</t>
  </si>
  <si>
    <t>GPR</t>
  </si>
  <si>
    <t>GPM AEROSERVICIO</t>
  </si>
  <si>
    <t>GR-Avia</t>
  </si>
  <si>
    <t>GIB</t>
  </si>
  <si>
    <t>GRAVIA</t>
  </si>
  <si>
    <t>GST Aero Aircompany</t>
  </si>
  <si>
    <t>BMK</t>
  </si>
  <si>
    <t>MURAT</t>
  </si>
  <si>
    <t>GTA Air</t>
  </si>
  <si>
    <t>GTX</t>
  </si>
  <si>
    <t>BIG-DEE</t>
  </si>
  <si>
    <t>Ga-Ma Helicoptere</t>
  </si>
  <si>
    <t>GAH</t>
  </si>
  <si>
    <t>GAMHELICO</t>
  </si>
  <si>
    <t>Gabon Express</t>
  </si>
  <si>
    <t>GBE</t>
  </si>
  <si>
    <t>GABEX</t>
  </si>
  <si>
    <t>Gabon-Air-Transport</t>
  </si>
  <si>
    <t>GRT</t>
  </si>
  <si>
    <t>Gacela Air Cargo</t>
  </si>
  <si>
    <t>GACELA AIR</t>
  </si>
  <si>
    <t>Gail Force Express</t>
  </si>
  <si>
    <t>GFC</t>
  </si>
  <si>
    <t>GAIL FORCE</t>
  </si>
  <si>
    <t>Gain Jet Aviation</t>
  </si>
  <si>
    <t>GNJ</t>
  </si>
  <si>
    <t>HERCULES JET</t>
  </si>
  <si>
    <t>Galair International</t>
  </si>
  <si>
    <t>SWF</t>
  </si>
  <si>
    <t>GALAIR</t>
  </si>
  <si>
    <t>Galaircervis</t>
  </si>
  <si>
    <t>GLS</t>
  </si>
  <si>
    <t>GALS</t>
  </si>
  <si>
    <t>Galaxy Air</t>
  </si>
  <si>
    <t>7O</t>
  </si>
  <si>
    <t>GAL</t>
  </si>
  <si>
    <t>GALAXY</t>
  </si>
  <si>
    <t>Galaxy Airlines</t>
  </si>
  <si>
    <t>GXY</t>
  </si>
  <si>
    <t>GALAX</t>
  </si>
  <si>
    <t>Galena Air Service</t>
  </si>
  <si>
    <t>GAS</t>
  </si>
  <si>
    <t>GALENA AIR SERVICE</t>
  </si>
  <si>
    <t>Galileo International</t>
  </si>
  <si>
    <t>1G</t>
  </si>
  <si>
    <t>Gama Aviation</t>
  </si>
  <si>
    <t>GMA</t>
  </si>
  <si>
    <t>GAMA</t>
  </si>
  <si>
    <t>Gambia International Airlines</t>
  </si>
  <si>
    <t>GC</t>
  </si>
  <si>
    <t>GNR</t>
  </si>
  <si>
    <t>GAMBIA INTERNATIONAL</t>
  </si>
  <si>
    <t>Gambia New Millennium Air</t>
  </si>
  <si>
    <t>NML</t>
  </si>
  <si>
    <t>NEWMILL</t>
  </si>
  <si>
    <t>Gamisa Aviacion</t>
  </si>
  <si>
    <t>GMJ</t>
  </si>
  <si>
    <t>GAMISA</t>
  </si>
  <si>
    <t>Gandalf Airlines</t>
  </si>
  <si>
    <t>G7</t>
  </si>
  <si>
    <t>GNF</t>
  </si>
  <si>
    <t>Gandalf</t>
  </si>
  <si>
    <t>Gander Aviation</t>
  </si>
  <si>
    <t>GAN</t>
  </si>
  <si>
    <t>GANAIR</t>
  </si>
  <si>
    <t>Garden State Airlines</t>
  </si>
  <si>
    <t>GSA</t>
  </si>
  <si>
    <t>GARDEN STATE</t>
  </si>
  <si>
    <t>Garrison Aviation</t>
  </si>
  <si>
    <t>AHM</t>
  </si>
  <si>
    <t>AIR HURON</t>
  </si>
  <si>
    <t>GIA</t>
  </si>
  <si>
    <t>INDONESIA</t>
  </si>
  <si>
    <t>Gatari Hutama Air Services</t>
  </si>
  <si>
    <t>GHS</t>
  </si>
  <si>
    <t>GATARI</t>
  </si>
  <si>
    <t>Gauteng Air Cargo</t>
  </si>
  <si>
    <t>EGO</t>
  </si>
  <si>
    <t>GAUTENG</t>
  </si>
  <si>
    <t>Gavina</t>
  </si>
  <si>
    <t>GVN</t>
  </si>
  <si>
    <t>GAVINA</t>
  </si>
  <si>
    <t>Gazpromavia</t>
  </si>
  <si>
    <t>GZP</t>
  </si>
  <si>
    <t>GAZPROMAVIA</t>
  </si>
  <si>
    <t>Geesair</t>
  </si>
  <si>
    <t>GEE</t>
  </si>
  <si>
    <t>GEESAIR</t>
  </si>
  <si>
    <t>Gemini Air Cargo</t>
  </si>
  <si>
    <t>GCO</t>
  </si>
  <si>
    <t>GEMINI</t>
  </si>
  <si>
    <t>Gendall Air</t>
  </si>
  <si>
    <t>GAB</t>
  </si>
  <si>
    <t>GENDALL</t>
  </si>
  <si>
    <t>Gendarmerie Belge</t>
  </si>
  <si>
    <t>GDB</t>
  </si>
  <si>
    <t>BELGIAN GENERMERIE</t>
  </si>
  <si>
    <t>Gendarmie Nationale</t>
  </si>
  <si>
    <t>FGN</t>
  </si>
  <si>
    <t>FRANCE GENDARME</t>
  </si>
  <si>
    <t>General Aerospace</t>
  </si>
  <si>
    <t>SWK</t>
  </si>
  <si>
    <t>SKYWALKER</t>
  </si>
  <si>
    <t>General Airways</t>
  </si>
  <si>
    <t>GWS</t>
  </si>
  <si>
    <t>GENAIR</t>
  </si>
  <si>
    <t>General Aviation</t>
  </si>
  <si>
    <t>GNZ</t>
  </si>
  <si>
    <t>GONZO</t>
  </si>
  <si>
    <t>General Aviation Flying Services</t>
  </si>
  <si>
    <t>GTH</t>
  </si>
  <si>
    <t>GOTHAM</t>
  </si>
  <si>
    <t>General Aviation Terminal</t>
  </si>
  <si>
    <t>XGA</t>
  </si>
  <si>
    <t>General Motors</t>
  </si>
  <si>
    <t>GMC</t>
  </si>
  <si>
    <t>GENERAL MOTORS</t>
  </si>
  <si>
    <t>Genex</t>
  </si>
  <si>
    <t>GNX</t>
  </si>
  <si>
    <t>Geographic Air Surveys</t>
  </si>
  <si>
    <t>GSL</t>
  </si>
  <si>
    <t>SURVEY-CANADA</t>
  </si>
  <si>
    <t>Georgian Airways</t>
  </si>
  <si>
    <t>TGZ</t>
  </si>
  <si>
    <t>TAMAZI</t>
  </si>
  <si>
    <t>Georgian Aviation Federation</t>
  </si>
  <si>
    <t>FGA</t>
  </si>
  <si>
    <t>GEORGIA FED</t>
  </si>
  <si>
    <t>Georgian Cargo Airlines Africa</t>
  </si>
  <si>
    <t>GGF</t>
  </si>
  <si>
    <t>GEORGIAN AFRICA</t>
  </si>
  <si>
    <t>Georgian National Airlines</t>
  </si>
  <si>
    <t>QB</t>
  </si>
  <si>
    <t>GFG</t>
  </si>
  <si>
    <t>NATIONAL</t>
  </si>
  <si>
    <t>GPL</t>
  </si>
  <si>
    <t>GERMAN POLAR</t>
  </si>
  <si>
    <t>German Air Force</t>
  </si>
  <si>
    <t>GAF</t>
  </si>
  <si>
    <t>GERMAN AIR FORCE</t>
  </si>
  <si>
    <t>German Army</t>
  </si>
  <si>
    <t>GAM</t>
  </si>
  <si>
    <t>GERMAN ARMY</t>
  </si>
  <si>
    <t>German Navy</t>
  </si>
  <si>
    <t>GNY</t>
  </si>
  <si>
    <t>GERMAN NAVY</t>
  </si>
  <si>
    <t>German Sky Airlines</t>
  </si>
  <si>
    <t>GHY</t>
  </si>
  <si>
    <t>GERMAN SKY</t>
  </si>
  <si>
    <t>Germania</t>
  </si>
  <si>
    <t>ST</t>
  </si>
  <si>
    <t>GMI</t>
  </si>
  <si>
    <t>GERMANIA</t>
  </si>
  <si>
    <t>Germanwings</t>
  </si>
  <si>
    <t>4U</t>
  </si>
  <si>
    <t>GWI</t>
  </si>
  <si>
    <t>GERMAN WINGS</t>
  </si>
  <si>
    <t>Gerry's Dnata</t>
  </si>
  <si>
    <t>GDN</t>
  </si>
  <si>
    <t>Gesekkschaft Fur Flugzieldarstellung</t>
  </si>
  <si>
    <t>GFD</t>
  </si>
  <si>
    <t>KITE</t>
  </si>
  <si>
    <t>Gestair</t>
  </si>
  <si>
    <t>GP</t>
  </si>
  <si>
    <t>GES</t>
  </si>
  <si>
    <t>GESTAIR</t>
  </si>
  <si>
    <t>Gestar</t>
  </si>
  <si>
    <t>GTR</t>
  </si>
  <si>
    <t>STAR GESTAR</t>
  </si>
  <si>
    <t>Gestion Aerea Ajecutiva</t>
  </si>
  <si>
    <t>GJT</t>
  </si>
  <si>
    <t>BANJET</t>
  </si>
  <si>
    <t>Ghadames Air Transport</t>
  </si>
  <si>
    <t>GHT</t>
  </si>
  <si>
    <t>Ghana Airways</t>
  </si>
  <si>
    <t>GHA</t>
  </si>
  <si>
    <t>GHANA</t>
  </si>
  <si>
    <t>Ghana International Airlines</t>
  </si>
  <si>
    <t>G0</t>
  </si>
  <si>
    <t>GHB</t>
  </si>
  <si>
    <t>GHANA AIRLINES</t>
  </si>
  <si>
    <t>Gibson Aviation</t>
  </si>
  <si>
    <t>NTC</t>
  </si>
  <si>
    <t>NIGHT CHASE</t>
  </si>
  <si>
    <t>Global Air Charter</t>
  </si>
  <si>
    <t>RPS</t>
  </si>
  <si>
    <t>RESPONSE</t>
  </si>
  <si>
    <t>Global Air Operations</t>
  </si>
  <si>
    <t>GAG</t>
  </si>
  <si>
    <t>GLOBAL AIRGROUP</t>
  </si>
  <si>
    <t>Global Air Services Nigeria</t>
  </si>
  <si>
    <t>GBS</t>
  </si>
  <si>
    <t>GLOBAL SERVE</t>
  </si>
  <si>
    <t>Global Aircargo</t>
  </si>
  <si>
    <t>GLC</t>
  </si>
  <si>
    <t>Global Airways</t>
  </si>
  <si>
    <t>BSP</t>
  </si>
  <si>
    <t>Global Aviation Operations</t>
  </si>
  <si>
    <t>GBB</t>
  </si>
  <si>
    <t>GLOBE</t>
  </si>
  <si>
    <t>Global Aviation and Services Group</t>
  </si>
  <si>
    <t>GAK</t>
  </si>
  <si>
    <t>AVIAGROUP</t>
  </si>
  <si>
    <t>Global Georgian Airways</t>
  </si>
  <si>
    <t>GGZ</t>
  </si>
  <si>
    <t>GLOBAL GEORGIAN</t>
  </si>
  <si>
    <t>Global Jet Austria</t>
  </si>
  <si>
    <t>GLJ</t>
  </si>
  <si>
    <t>GLOBAL AUSTRIA</t>
  </si>
  <si>
    <t>Global Jet Corporation</t>
  </si>
  <si>
    <t>NSM</t>
  </si>
  <si>
    <t>THUNDERCLOUD</t>
  </si>
  <si>
    <t>Global Jet Luxembourg</t>
  </si>
  <si>
    <t>SVW</t>
  </si>
  <si>
    <t>SILVER ARROWS</t>
  </si>
  <si>
    <t>Global Sky Aircharter</t>
  </si>
  <si>
    <t>GSK</t>
  </si>
  <si>
    <t>GLOBAL SKY</t>
  </si>
  <si>
    <t>Global Supply Systems</t>
  </si>
  <si>
    <t>GSS</t>
  </si>
  <si>
    <t>JET LIFT</t>
  </si>
  <si>
    <t>Global System</t>
  </si>
  <si>
    <t>XGS</t>
  </si>
  <si>
    <t>Global Weather Dynamics</t>
  </si>
  <si>
    <t>XGW</t>
  </si>
  <si>
    <t>Global Wings</t>
  </si>
  <si>
    <t>GLW</t>
  </si>
  <si>
    <t>Globe Jet</t>
  </si>
  <si>
    <t>GJA</t>
  </si>
  <si>
    <t>Go Air</t>
  </si>
  <si>
    <t>GOW</t>
  </si>
  <si>
    <t>GOAIR</t>
  </si>
  <si>
    <t>Go One Airways</t>
  </si>
  <si>
    <t>GK</t>
  </si>
  <si>
    <t>GoJet Airlines</t>
  </si>
  <si>
    <t>GJS</t>
  </si>
  <si>
    <t>GATEWAY</t>
  </si>
  <si>
    <t>Gobierno De Guinea Ecuatorial</t>
  </si>
  <si>
    <t>GGE</t>
  </si>
  <si>
    <t>Gof-Air</t>
  </si>
  <si>
    <t>GOF</t>
  </si>
  <si>
    <t>GOF-AIR</t>
  </si>
  <si>
    <t>Gofir</t>
  </si>
  <si>
    <t>GOI</t>
  </si>
  <si>
    <t>SWISS HAWK</t>
  </si>
  <si>
    <t>GLO</t>
  </si>
  <si>
    <t>GOL TRANSPORTE</t>
  </si>
  <si>
    <t>Gold Belt Air Transport</t>
  </si>
  <si>
    <t>GBT</t>
  </si>
  <si>
    <t>GOLD BELT</t>
  </si>
  <si>
    <t>GoldAir</t>
  </si>
  <si>
    <t>GDA</t>
  </si>
  <si>
    <t>Goldeck-Flug</t>
  </si>
  <si>
    <t>GDK</t>
  </si>
  <si>
    <t>GOLDECK FLUG</t>
  </si>
  <si>
    <t>Golden Air</t>
  </si>
  <si>
    <t>GAO</t>
  </si>
  <si>
    <t>GOLDEN</t>
  </si>
  <si>
    <t>Golden Airlines</t>
  </si>
  <si>
    <t>GDD</t>
  </si>
  <si>
    <t>GOLDEN AIRLINES</t>
  </si>
  <si>
    <t>Golden Pacific Airlines</t>
  </si>
  <si>
    <t>GPA</t>
  </si>
  <si>
    <t>GOLDEN PAC</t>
  </si>
  <si>
    <t>Golden Rule Airlines</t>
  </si>
  <si>
    <t>GOLDEN RULE</t>
  </si>
  <si>
    <t>Golden Star Air Cargo</t>
  </si>
  <si>
    <t>GLD</t>
  </si>
  <si>
    <t>GOLDEN STAR</t>
  </si>
  <si>
    <t>Goldfields Air Services</t>
  </si>
  <si>
    <t>GOS</t>
  </si>
  <si>
    <t>Golfe Air Quebec</t>
  </si>
  <si>
    <t>GAQ</t>
  </si>
  <si>
    <t>GOLFAIR</t>
  </si>
  <si>
    <t>Goliaf Air</t>
  </si>
  <si>
    <t>GLE</t>
  </si>
  <si>
    <t>GOLIAF AIR</t>
  </si>
  <si>
    <t>Gomel Airlines</t>
  </si>
  <si>
    <t>GOM</t>
  </si>
  <si>
    <t>GOMEL</t>
  </si>
  <si>
    <t>Goodridge (UK) Limited</t>
  </si>
  <si>
    <t>RDR</t>
  </si>
  <si>
    <t>RED STAR</t>
  </si>
  <si>
    <t>Gorkha Airlines</t>
  </si>
  <si>
    <t>G1</t>
  </si>
  <si>
    <t>IKA</t>
  </si>
  <si>
    <t>GORKHA AIRLINES</t>
  </si>
  <si>
    <t>Gorlitsa Airlines</t>
  </si>
  <si>
    <t>GOR</t>
  </si>
  <si>
    <t>GORLITSA</t>
  </si>
  <si>
    <t>Government Flying Service</t>
  </si>
  <si>
    <t>HONGKONG GOVERNMENT</t>
  </si>
  <si>
    <t>Government of Zambia Communications Flight</t>
  </si>
  <si>
    <t>GRZ</t>
  </si>
  <si>
    <t>COM FLIGHT</t>
  </si>
  <si>
    <t>Grampian Flight Centre</t>
  </si>
  <si>
    <t>HLD</t>
  </si>
  <si>
    <t>GRANITE</t>
  </si>
  <si>
    <t>Granada Aviacion</t>
  </si>
  <si>
    <t>GAV</t>
  </si>
  <si>
    <t>GRANAVI</t>
  </si>
  <si>
    <t>Grand Aire Express</t>
  </si>
  <si>
    <t>GAE</t>
  </si>
  <si>
    <t>GRAND EXPRESS</t>
  </si>
  <si>
    <t>Grand Airways</t>
  </si>
  <si>
    <t>GND</t>
  </si>
  <si>
    <t>GRAND VEGAS</t>
  </si>
  <si>
    <t>Grand Canyon Airlines</t>
  </si>
  <si>
    <t>CVU</t>
  </si>
  <si>
    <t>CANYON VIEW</t>
  </si>
  <si>
    <t>Grant Aviation</t>
  </si>
  <si>
    <t>GUN</t>
  </si>
  <si>
    <t>HOOT</t>
  </si>
  <si>
    <t>Grantex Aviation</t>
  </si>
  <si>
    <t>LMK</t>
  </si>
  <si>
    <t>LANDMARK</t>
  </si>
  <si>
    <t>Great American Airways</t>
  </si>
  <si>
    <t>GRA</t>
  </si>
  <si>
    <t>GREAT AMERICAN</t>
  </si>
  <si>
    <t>Great Lakes Airlines</t>
  </si>
  <si>
    <t>ZK</t>
  </si>
  <si>
    <t>LAKES AIR</t>
  </si>
  <si>
    <t>Great Lakes Airways (Uganda)</t>
  </si>
  <si>
    <t>GLU</t>
  </si>
  <si>
    <t>LAKES CARGO</t>
  </si>
  <si>
    <t>Great Plains Airlines</t>
  </si>
  <si>
    <t>GRP</t>
  </si>
  <si>
    <t>GREAT PLAINS</t>
  </si>
  <si>
    <t>Great Wall Airlines</t>
  </si>
  <si>
    <t>IJ</t>
  </si>
  <si>
    <t>GWL</t>
  </si>
  <si>
    <t>GREAT WALL</t>
  </si>
  <si>
    <t>Great Western Air</t>
  </si>
  <si>
    <t>GWA</t>
  </si>
  <si>
    <t>G-W AIR</t>
  </si>
  <si>
    <t>Hellenic Air Force</t>
  </si>
  <si>
    <t>HAF</t>
  </si>
  <si>
    <t>HELLENIC AIR FORCE</t>
  </si>
  <si>
    <t>Greek Navy</t>
  </si>
  <si>
    <t>HNA</t>
  </si>
  <si>
    <t>HELLENIC NAVY</t>
  </si>
  <si>
    <t>Griffin Aviation</t>
  </si>
  <si>
    <t>GFF</t>
  </si>
  <si>
    <t>GRIFFIN AIR</t>
  </si>
  <si>
    <t>Grixona</t>
  </si>
  <si>
    <t>GXA</t>
  </si>
  <si>
    <t>GRIXONA</t>
  </si>
  <si>
    <t>Grizodubova Air Company</t>
  </si>
  <si>
    <t>GZD</t>
  </si>
  <si>
    <t>GRIZODUBOVA AIR</t>
  </si>
  <si>
    <t>Grossmann Air Service</t>
  </si>
  <si>
    <t>HTG</t>
  </si>
  <si>
    <t>GROSSMANN</t>
  </si>
  <si>
    <t>Grossmann Jet Service</t>
  </si>
  <si>
    <t>GSJ</t>
  </si>
  <si>
    <t>GROSSJET</t>
  </si>
  <si>
    <t>Ground Handling Service de Mexico</t>
  </si>
  <si>
    <t>GHV</t>
  </si>
  <si>
    <t>GROUND HANDLING</t>
  </si>
  <si>
    <t>Grup Air-Med</t>
  </si>
  <si>
    <t>GPM</t>
  </si>
  <si>
    <t>GRUPOMED</t>
  </si>
  <si>
    <t>Grupo De Aviacion Ejecutiva</t>
  </si>
  <si>
    <t>EJC</t>
  </si>
  <si>
    <t>GRUPOEJECUTIVA</t>
  </si>
  <si>
    <t>Grupo TACA</t>
  </si>
  <si>
    <t>TACA</t>
  </si>
  <si>
    <t>TA</t>
  </si>
  <si>
    <t>TAT</t>
  </si>
  <si>
    <t>TACA-COSTARICA</t>
  </si>
  <si>
    <t>Costa Rica</t>
  </si>
  <si>
    <t>Grupo Vuelos Mediterraneo</t>
  </si>
  <si>
    <t>VMM</t>
  </si>
  <si>
    <t>VUELOS MED</t>
  </si>
  <si>
    <t>Grupoaereo Monterrey</t>
  </si>
  <si>
    <t>GMT</t>
  </si>
  <si>
    <t>GRUPOMONTERREY</t>
  </si>
  <si>
    <t>Guard Systems</t>
  </si>
  <si>
    <t>GSY</t>
  </si>
  <si>
    <t>GUARD AIR</t>
  </si>
  <si>
    <t>Guine Bissaur Airlines</t>
  </si>
  <si>
    <t>G6</t>
  </si>
  <si>
    <t>BSR</t>
  </si>
  <si>
    <t>BISSAU AIRLINES</t>
  </si>
  <si>
    <t>Guinea Airways</t>
  </si>
  <si>
    <t>GIJ</t>
  </si>
  <si>
    <t>GUINEA AIRWAYS</t>
  </si>
  <si>
    <t>Guinea Cargo</t>
  </si>
  <si>
    <t>GNC</t>
  </si>
  <si>
    <t>GUINEA CARGO</t>
  </si>
  <si>
    <t>Guinee Airlines</t>
  </si>
  <si>
    <t>J9</t>
  </si>
  <si>
    <t>GIF</t>
  </si>
  <si>
    <t>GUINEE AIRLINES</t>
  </si>
  <si>
    <t>Guinea Ecuatorial Airlines</t>
  </si>
  <si>
    <t>GEA</t>
  </si>
  <si>
    <t>GEASA</t>
  </si>
  <si>
    <t>Guinee Paramount Airlines</t>
  </si>
  <si>
    <t>GIQ</t>
  </si>
  <si>
    <t>GUIPAR</t>
  </si>
  <si>
    <t>Guizhou Airlines</t>
  </si>
  <si>
    <t>CGH</t>
  </si>
  <si>
    <t>GUIZHOU</t>
  </si>
  <si>
    <t>Guja</t>
  </si>
  <si>
    <t>GUS</t>
  </si>
  <si>
    <t>GUJA</t>
  </si>
  <si>
    <t>Gujarat Airways</t>
  </si>
  <si>
    <t>GUJ</t>
  </si>
  <si>
    <t>GUJARATAIR</t>
  </si>
  <si>
    <t>Gulf &amp; Caribbean Cargo / Contract Air Cargo</t>
  </si>
  <si>
    <t>TSU</t>
  </si>
  <si>
    <t>TRANSAUTO</t>
  </si>
  <si>
    <t>Gulf African Airlines - Gambia</t>
  </si>
  <si>
    <t>GUF</t>
  </si>
  <si>
    <t>GULF AFRICAN</t>
  </si>
  <si>
    <t>Gulf Air</t>
  </si>
  <si>
    <t>GFA</t>
  </si>
  <si>
    <t>GULF AIR</t>
  </si>
  <si>
    <t>Gulf Air Bahrain</t>
  </si>
  <si>
    <t>GF</t>
  </si>
  <si>
    <t>GBA</t>
  </si>
  <si>
    <t>GULF BAHRAIN</t>
  </si>
  <si>
    <t>Gulf Air Inc</t>
  </si>
  <si>
    <t>GAT</t>
  </si>
  <si>
    <t>GULF TRANS</t>
  </si>
  <si>
    <t>Gulf Central Airlines</t>
  </si>
  <si>
    <t>GCN</t>
  </si>
  <si>
    <t>GULF CENTRAL</t>
  </si>
  <si>
    <t>Gulf Flite Center</t>
  </si>
  <si>
    <t>SFY</t>
  </si>
  <si>
    <t>SKY FLITE</t>
  </si>
  <si>
    <t>Gulf Pearl Air Lines</t>
  </si>
  <si>
    <t>GPC</t>
  </si>
  <si>
    <t>AIR GULFPEARL</t>
  </si>
  <si>
    <t>Gulfstream Aerospace</t>
  </si>
  <si>
    <t>GLF</t>
  </si>
  <si>
    <t>GULFSTREAM TEST</t>
  </si>
  <si>
    <t>Gulfstream Airlines</t>
  </si>
  <si>
    <t>GFS</t>
  </si>
  <si>
    <t>GULFSTAR</t>
  </si>
  <si>
    <t>Gulfstream International Airlines</t>
  </si>
  <si>
    <t>GFT</t>
  </si>
  <si>
    <t>GULF FLIGHT</t>
  </si>
  <si>
    <t>Gull Air</t>
  </si>
  <si>
    <t>GUL</t>
  </si>
  <si>
    <t>GULL-AIR</t>
  </si>
  <si>
    <t>Gum Air</t>
  </si>
  <si>
    <t>GUM</t>
  </si>
  <si>
    <t>GUM AIR</t>
  </si>
  <si>
    <t>Guneydogu Havacilik Isletmesi</t>
  </si>
  <si>
    <t>GDH</t>
  </si>
  <si>
    <t>RISING SUN</t>
  </si>
  <si>
    <t>Guyana Airways 2000</t>
  </si>
  <si>
    <t>GY</t>
  </si>
  <si>
    <t>Gwyn Aviation</t>
  </si>
  <si>
    <t>GWN</t>
  </si>
  <si>
    <t>GWYN</t>
  </si>
  <si>
    <t>HC Airlines</t>
  </si>
  <si>
    <t>HLA</t>
  </si>
  <si>
    <t>HEAVYLIFT</t>
  </si>
  <si>
    <t>HPM Investments</t>
  </si>
  <si>
    <t>HWD</t>
  </si>
  <si>
    <t>FLITEWISE</t>
  </si>
  <si>
    <t>HT Helikoptertransport</t>
  </si>
  <si>
    <t>KTR</t>
  </si>
  <si>
    <t>COPTER TRANS</t>
  </si>
  <si>
    <t>HTA Helicopteros</t>
  </si>
  <si>
    <t>AHT</t>
  </si>
  <si>
    <t>HELIAPRA</t>
  </si>
  <si>
    <t>Hadison Aviation</t>
  </si>
  <si>
    <t>FMS</t>
  </si>
  <si>
    <t>HADI</t>
  </si>
  <si>
    <t>Hageland Aviation Services</t>
  </si>
  <si>
    <t>H6</t>
  </si>
  <si>
    <t>HAG</t>
  </si>
  <si>
    <t>HAGELAND</t>
  </si>
  <si>
    <t>Hagondale Limited</t>
  </si>
  <si>
    <t>POW</t>
  </si>
  <si>
    <t>AIRNET</t>
  </si>
  <si>
    <t>Hahn Air</t>
  </si>
  <si>
    <t>HHN</t>
  </si>
  <si>
    <t>ROOSTER</t>
  </si>
  <si>
    <t>Hainan Airlines</t>
  </si>
  <si>
    <t>HU</t>
  </si>
  <si>
    <t>CHH</t>
  </si>
  <si>
    <t>HAINAN</t>
  </si>
  <si>
    <t>Hainan Phoenix Information Systems</t>
  </si>
  <si>
    <t>1R</t>
  </si>
  <si>
    <t>Haiti Air Freight</t>
  </si>
  <si>
    <t>HLS</t>
  </si>
  <si>
    <t>Haiti Ambassador Airlines</t>
  </si>
  <si>
    <t>2T</t>
  </si>
  <si>
    <t>Haiti International Air</t>
  </si>
  <si>
    <t>HTI</t>
  </si>
  <si>
    <t>HAITI INTERNATIONAL</t>
  </si>
  <si>
    <t>Haiti International Airline</t>
  </si>
  <si>
    <t>HRB</t>
  </si>
  <si>
    <t>HAITI AIRLINE</t>
  </si>
  <si>
    <t>Haiti National Airlines (HANA)</t>
  </si>
  <si>
    <t>HNR</t>
  </si>
  <si>
    <t>HANAIR</t>
  </si>
  <si>
    <t>Haiti North Airline</t>
  </si>
  <si>
    <t>HTN</t>
  </si>
  <si>
    <t>Haiti Trans Air</t>
  </si>
  <si>
    <t>HTC</t>
  </si>
  <si>
    <t>HAITI TRANSAIR</t>
  </si>
  <si>
    <t>Haitian Aviation Line</t>
  </si>
  <si>
    <t>HBC</t>
  </si>
  <si>
    <t>HALISA</t>
  </si>
  <si>
    <t>Hajvairy Airlines</t>
  </si>
  <si>
    <t>HAJ</t>
  </si>
  <si>
    <t>HAJVAIRY</t>
  </si>
  <si>
    <t>Hak Air</t>
  </si>
  <si>
    <t>HKL</t>
  </si>
  <si>
    <t>HAK AIRLINE</t>
  </si>
  <si>
    <t>Hala Air</t>
  </si>
  <si>
    <t>HLH</t>
  </si>
  <si>
    <t>HALA AIR</t>
  </si>
  <si>
    <t>Halcyon Air/Bissau Airways</t>
  </si>
  <si>
    <t>HCN</t>
  </si>
  <si>
    <t>HALCYON</t>
  </si>
  <si>
    <t>Hamburg International</t>
  </si>
  <si>
    <t>4R</t>
  </si>
  <si>
    <t>HHI</t>
  </si>
  <si>
    <t>HAMBURG JET</t>
  </si>
  <si>
    <t>Hamlin Jet</t>
  </si>
  <si>
    <t>HJL</t>
  </si>
  <si>
    <t>BIZJET</t>
  </si>
  <si>
    <t>Hamra Air</t>
  </si>
  <si>
    <t>HMM</t>
  </si>
  <si>
    <t>HAMRA</t>
  </si>
  <si>
    <t>Hand D Aviation</t>
  </si>
  <si>
    <t>WVA</t>
  </si>
  <si>
    <t>WABASH VALLEY</t>
  </si>
  <si>
    <t>Hangar 8</t>
  </si>
  <si>
    <t>HGR</t>
  </si>
  <si>
    <t>HANG</t>
  </si>
  <si>
    <t>Hangard Aviation</t>
  </si>
  <si>
    <t>HGD</t>
  </si>
  <si>
    <t>HANGARD</t>
  </si>
  <si>
    <t>Hansung Airlines</t>
  </si>
  <si>
    <t>HANSUNG AIR</t>
  </si>
  <si>
    <t>TUIfly</t>
  </si>
  <si>
    <t>X3</t>
  </si>
  <si>
    <t>HLX</t>
  </si>
  <si>
    <t>YELLOW CAB</t>
  </si>
  <si>
    <t>Hapagfly</t>
  </si>
  <si>
    <t>HF</t>
  </si>
  <si>
    <t>HLF</t>
  </si>
  <si>
    <t>HAPAG LLOYD</t>
  </si>
  <si>
    <t>Harbor Airlines</t>
  </si>
  <si>
    <t>HB</t>
  </si>
  <si>
    <t>HAR</t>
  </si>
  <si>
    <t>HARBOR</t>
  </si>
  <si>
    <t>Harmony Airways</t>
  </si>
  <si>
    <t>HQ</t>
  </si>
  <si>
    <t>HMY</t>
  </si>
  <si>
    <t>HARMONY</t>
  </si>
  <si>
    <t>Haughey Air</t>
  </si>
  <si>
    <t>NBR</t>
  </si>
  <si>
    <t>NORBROOK</t>
  </si>
  <si>
    <t>Haverfordwest Air Charter Services</t>
  </si>
  <si>
    <t>PYN</t>
  </si>
  <si>
    <t>POYSTON</t>
  </si>
  <si>
    <t>Havilah Air Services</t>
  </si>
  <si>
    <t>HAVILAH</t>
  </si>
  <si>
    <t>Hawaiian Airlines</t>
  </si>
  <si>
    <t>HA</t>
  </si>
  <si>
    <t>HAL</t>
  </si>
  <si>
    <t>HAWAIIAN</t>
  </si>
  <si>
    <t>Hawaiian Pacific Airlines</t>
  </si>
  <si>
    <t>Hawk Air</t>
  </si>
  <si>
    <t>HKR</t>
  </si>
  <si>
    <t>AIR HAW</t>
  </si>
  <si>
    <t>Hawk De Mexico</t>
  </si>
  <si>
    <t>HMX</t>
  </si>
  <si>
    <t>HAWK MEXICO</t>
  </si>
  <si>
    <t>Hawkair</t>
  </si>
  <si>
    <t>Hawkaire</t>
  </si>
  <si>
    <t>HKI</t>
  </si>
  <si>
    <t>HAWKEYE</t>
  </si>
  <si>
    <t>Hazelton Airlines</t>
  </si>
  <si>
    <t>HZL</t>
  </si>
  <si>
    <t>HAZELTON</t>
  </si>
  <si>
    <t>Heavylift Cargo Airlines</t>
  </si>
  <si>
    <t>HN</t>
  </si>
  <si>
    <t>HVY</t>
  </si>
  <si>
    <t>HEAVY CARGO</t>
  </si>
  <si>
    <t>Heavylift International</t>
  </si>
  <si>
    <t>HVL</t>
  </si>
  <si>
    <t>HEAVYLIFT INTERNATIONAL</t>
  </si>
  <si>
    <t>Helcopteros De Cataluna</t>
  </si>
  <si>
    <t>HDC</t>
  </si>
  <si>
    <t>HELICATALUNA</t>
  </si>
  <si>
    <t>Helenair (Barbados)</t>
  </si>
  <si>
    <t>HCB</t>
  </si>
  <si>
    <t>HELEN</t>
  </si>
  <si>
    <t>Helenair Corporation</t>
  </si>
  <si>
    <t>HCL</t>
  </si>
  <si>
    <t>HELENCORP</t>
  </si>
  <si>
    <t>Saint Lucia</t>
  </si>
  <si>
    <t>Helenia Helicopter Service</t>
  </si>
  <si>
    <t>HHP</t>
  </si>
  <si>
    <t>HELENIA</t>
  </si>
  <si>
    <t>Heli Air Services</t>
  </si>
  <si>
    <t>HLR</t>
  </si>
  <si>
    <t>HELI BULGARIA</t>
  </si>
  <si>
    <t>Heli Ambulance Team</t>
  </si>
  <si>
    <t>ALJ</t>
  </si>
  <si>
    <t>ALPIN HELI</t>
  </si>
  <si>
    <t>Heli Bernina</t>
  </si>
  <si>
    <t>HEB</t>
  </si>
  <si>
    <t>HELIBERNINA</t>
  </si>
  <si>
    <t>Heli France</t>
  </si>
  <si>
    <t>8H</t>
  </si>
  <si>
    <t>HFR</t>
  </si>
  <si>
    <t>HELIFRANCE</t>
  </si>
  <si>
    <t>Heli Hungary</t>
  </si>
  <si>
    <t>HYH</t>
  </si>
  <si>
    <t>HELIHUNGARY</t>
  </si>
  <si>
    <t>Heli Medwest De Mexico</t>
  </si>
  <si>
    <t>HLM</t>
  </si>
  <si>
    <t>HELIMIDWEST</t>
  </si>
  <si>
    <t>Heli Securite</t>
  </si>
  <si>
    <t>HLI</t>
  </si>
  <si>
    <t>HELI SAINT-TROPEZ</t>
  </si>
  <si>
    <t>Heli Trip</t>
  </si>
  <si>
    <t>HTP</t>
  </si>
  <si>
    <t>HELI TRIP</t>
  </si>
  <si>
    <t>Heli Union Heli Prestations</t>
  </si>
  <si>
    <t>HLU</t>
  </si>
  <si>
    <t>HELI UNION</t>
  </si>
  <si>
    <t>Heli-Air-Monaco</t>
  </si>
  <si>
    <t>MCM</t>
  </si>
  <si>
    <t>HELI AIR</t>
  </si>
  <si>
    <t>Monaco</t>
  </si>
  <si>
    <t>Heli-Holland</t>
  </si>
  <si>
    <t>HHE</t>
  </si>
  <si>
    <t>HELI HOLLAND</t>
  </si>
  <si>
    <t>Heli-Iberica</t>
  </si>
  <si>
    <t>HRA</t>
  </si>
  <si>
    <t>ERICA</t>
  </si>
  <si>
    <t>Heli-Iberica Fotogrametria</t>
  </si>
  <si>
    <t>HIF</t>
  </si>
  <si>
    <t>HIFSA</t>
  </si>
  <si>
    <t>Heli-Inter Guyane</t>
  </si>
  <si>
    <t>HIG</t>
  </si>
  <si>
    <t>INTER GUYANNE</t>
  </si>
  <si>
    <t>Heli-Link</t>
  </si>
  <si>
    <t>HLK</t>
  </si>
  <si>
    <t>HELI-LINK</t>
  </si>
  <si>
    <t>Heliamerica De Mexico</t>
  </si>
  <si>
    <t>HMC</t>
  </si>
  <si>
    <t>HELIAMERICA</t>
  </si>
  <si>
    <t>Heliavia-Transporte Aereo</t>
  </si>
  <si>
    <t>HEA</t>
  </si>
  <si>
    <t>HELIAVIA</t>
  </si>
  <si>
    <t>Heliaviation Limited</t>
  </si>
  <si>
    <t>CDY</t>
  </si>
  <si>
    <t>CADDY</t>
  </si>
  <si>
    <t>Helibravo Aviacao</t>
  </si>
  <si>
    <t>HIB</t>
  </si>
  <si>
    <t>HELIBRAVO</t>
  </si>
  <si>
    <t>Helicap</t>
  </si>
  <si>
    <t>HLC</t>
  </si>
  <si>
    <t>HELICAP</t>
  </si>
  <si>
    <t>Helicentre Coventry</t>
  </si>
  <si>
    <t>COV</t>
  </si>
  <si>
    <t>HELICENTRE</t>
  </si>
  <si>
    <t>Helicol</t>
  </si>
  <si>
    <t>HELICOL</t>
  </si>
  <si>
    <t>Helicopter</t>
  </si>
  <si>
    <t>HCP</t>
  </si>
  <si>
    <t>HELI CZECH</t>
  </si>
  <si>
    <t>Helicopter &amp; Aviation Services</t>
  </si>
  <si>
    <t>JKY</t>
  </si>
  <si>
    <t>JOCKEY</t>
  </si>
  <si>
    <t>Helicopter Training &amp; Hire</t>
  </si>
  <si>
    <t>MVK</t>
  </si>
  <si>
    <t>MAVRIK</t>
  </si>
  <si>
    <t>Helicopteros Aero Personal</t>
  </si>
  <si>
    <t>HAP</t>
  </si>
  <si>
    <t>HELIPERSONAL</t>
  </si>
  <si>
    <t>Helicopteros Agroforestal</t>
  </si>
  <si>
    <t>HAA</t>
  </si>
  <si>
    <t>AGROFORESTAL</t>
  </si>
  <si>
    <t>Helicopteros Internacionales</t>
  </si>
  <si>
    <t>HNT</t>
  </si>
  <si>
    <t>HELICOP INTER</t>
  </si>
  <si>
    <t>Helicopteros Y Vehiculos Nacionales Aereos</t>
  </si>
  <si>
    <t>HEN</t>
  </si>
  <si>
    <t>HELINAC</t>
  </si>
  <si>
    <t>Helicsa</t>
  </si>
  <si>
    <t>HHH</t>
  </si>
  <si>
    <t>HELICSA</t>
  </si>
  <si>
    <t>Helijet</t>
  </si>
  <si>
    <t>JB</t>
  </si>
  <si>
    <t>JBA</t>
  </si>
  <si>
    <t>HELIJET</t>
  </si>
  <si>
    <t>Helikopterdrift</t>
  </si>
  <si>
    <t>HDR</t>
  </si>
  <si>
    <t>HELIDRIFT</t>
  </si>
  <si>
    <t>Helikopterservice Euro Air</t>
  </si>
  <si>
    <t>SCO</t>
  </si>
  <si>
    <t>SWEDCOPTER</t>
  </si>
  <si>
    <t>Heliocean</t>
  </si>
  <si>
    <t>OCE</t>
  </si>
  <si>
    <t>HELIOCEAN</t>
  </si>
  <si>
    <t>Helios Airways</t>
  </si>
  <si>
    <t>HCY</t>
  </si>
  <si>
    <t>HELIOS</t>
  </si>
  <si>
    <t>Helipistas</t>
  </si>
  <si>
    <t>HLP</t>
  </si>
  <si>
    <t>HELIPISTAS</t>
  </si>
  <si>
    <t>Heliportugal</t>
  </si>
  <si>
    <t>HPL</t>
  </si>
  <si>
    <t>HELIPORTUGAL</t>
  </si>
  <si>
    <t>Heliservicio Campeche</t>
  </si>
  <si>
    <t>HELICAMPECHE</t>
  </si>
  <si>
    <t>Helisul</t>
  </si>
  <si>
    <t>HSU</t>
  </si>
  <si>
    <t>HELIS</t>
  </si>
  <si>
    <t>Heliswiss</t>
  </si>
  <si>
    <t>HSI</t>
  </si>
  <si>
    <t>HELISWISS</t>
  </si>
  <si>
    <t>Helitafe</t>
  </si>
  <si>
    <t>HLT</t>
  </si>
  <si>
    <t>HELITAFE</t>
  </si>
  <si>
    <t>Helitalia</t>
  </si>
  <si>
    <t>HIT</t>
  </si>
  <si>
    <t>HELITALIA</t>
  </si>
  <si>
    <t>Helitaxi Ofavi</t>
  </si>
  <si>
    <t>OFA</t>
  </si>
  <si>
    <t>OFAVI</t>
  </si>
  <si>
    <t>Helitrans</t>
  </si>
  <si>
    <t>HTA</t>
  </si>
  <si>
    <t>SCANBIRD</t>
  </si>
  <si>
    <t>Helitrans Air Service</t>
  </si>
  <si>
    <t>HTS</t>
  </si>
  <si>
    <t>HELITRANS</t>
  </si>
  <si>
    <t>Heliworks</t>
  </si>
  <si>
    <t>HLW</t>
  </si>
  <si>
    <t>HELIWORKS</t>
  </si>
  <si>
    <t>Hellas Jet</t>
  </si>
  <si>
    <t>T4</t>
  </si>
  <si>
    <t>HEJ</t>
  </si>
  <si>
    <t>HELLAS JET</t>
  </si>
  <si>
    <t>Hello</t>
  </si>
  <si>
    <t>HW</t>
  </si>
  <si>
    <t>FHE</t>
  </si>
  <si>
    <t>FLYHELLO</t>
  </si>
  <si>
    <t>Helog</t>
  </si>
  <si>
    <t>HLG</t>
  </si>
  <si>
    <t>HELOG</t>
  </si>
  <si>
    <t>Helvetic Airways</t>
  </si>
  <si>
    <t>2L</t>
  </si>
  <si>
    <t>OAW</t>
  </si>
  <si>
    <t>HELVETIC</t>
  </si>
  <si>
    <t>Hemus Air</t>
  </si>
  <si>
    <t>DU</t>
  </si>
  <si>
    <t>HMS</t>
  </si>
  <si>
    <t>HEMUS AIR</t>
  </si>
  <si>
    <t>Henebury Aviation</t>
  </si>
  <si>
    <t>HAC</t>
  </si>
  <si>
    <t>Heritiage Flight (Valley Air Services)</t>
  </si>
  <si>
    <t>SSH</t>
  </si>
  <si>
    <t>SNOWSHOE</t>
  </si>
  <si>
    <t>Herman's Markair Express</t>
  </si>
  <si>
    <t>MRX</t>
  </si>
  <si>
    <t>SPEEDMARK</t>
  </si>
  <si>
    <t>Herritage Aviation Developments</t>
  </si>
  <si>
    <t>HED</t>
  </si>
  <si>
    <t>FLAPJACK</t>
  </si>
  <si>
    <t>Hewa Bora Airways</t>
  </si>
  <si>
    <t>ALX</t>
  </si>
  <si>
    <t>ALLCONGO</t>
  </si>
  <si>
    <t>Hex'Air</t>
  </si>
  <si>
    <t>UD</t>
  </si>
  <si>
    <t>HER</t>
  </si>
  <si>
    <t>HEX AIRLINE</t>
  </si>
  <si>
    <t>Hi-Jet Helicopter Services</t>
  </si>
  <si>
    <t>HHS</t>
  </si>
  <si>
    <t>HIJET</t>
  </si>
  <si>
    <t>Hi Fly</t>
  </si>
  <si>
    <t>5K</t>
  </si>
  <si>
    <t>HFY</t>
  </si>
  <si>
    <t>SKY FLYER</t>
  </si>
  <si>
    <t>High-Line Airways</t>
  </si>
  <si>
    <t>HLB</t>
  </si>
  <si>
    <t>HIGH-LINE</t>
  </si>
  <si>
    <t>Highland Airways</t>
  </si>
  <si>
    <t>HWY</t>
  </si>
  <si>
    <t>HIWAY</t>
  </si>
  <si>
    <t>Hispaniola Airways</t>
  </si>
  <si>
    <t>HIS</t>
  </si>
  <si>
    <t>HISPANIOLA</t>
  </si>
  <si>
    <t>Hogan Air</t>
  </si>
  <si>
    <t>HGA</t>
  </si>
  <si>
    <t>HOGAN AIR</t>
  </si>
  <si>
    <t>Hokkaido Air System</t>
  </si>
  <si>
    <t>NTH</t>
  </si>
  <si>
    <t>NORTH AIR</t>
  </si>
  <si>
    <t>Hokkaido International Airlines</t>
  </si>
  <si>
    <t>HD</t>
  </si>
  <si>
    <t>ADO</t>
  </si>
  <si>
    <t>AIR DO</t>
  </si>
  <si>
    <t>Hokuriki-Koukuu Company</t>
  </si>
  <si>
    <t>ABH</t>
  </si>
  <si>
    <t>Hola Airlines</t>
  </si>
  <si>
    <t>H5</t>
  </si>
  <si>
    <t>HOA</t>
  </si>
  <si>
    <t>HOLA</t>
  </si>
  <si>
    <t>Holding International Group</t>
  </si>
  <si>
    <t>HIN</t>
  </si>
  <si>
    <t>HOLDING GROUP</t>
  </si>
  <si>
    <t>Holiday Airlines</t>
  </si>
  <si>
    <t>HOL</t>
  </si>
  <si>
    <t>HOLIDAY</t>
  </si>
  <si>
    <t>Holstenair Lubeck</t>
  </si>
  <si>
    <t>HTR</t>
  </si>
  <si>
    <t>HOLSTEN</t>
  </si>
  <si>
    <t>Homac Aviation</t>
  </si>
  <si>
    <t>HMV</t>
  </si>
  <si>
    <t>HOMAC</t>
  </si>
  <si>
    <t>Honduras Airlines</t>
  </si>
  <si>
    <t>HAS</t>
  </si>
  <si>
    <t>HONDURAS AIR</t>
  </si>
  <si>
    <t>Hong Kong Airlines</t>
  </si>
  <si>
    <t>HX</t>
  </si>
  <si>
    <t>BAUHINIA</t>
  </si>
  <si>
    <t>Hong Kong Express Airways</t>
  </si>
  <si>
    <t>UO</t>
  </si>
  <si>
    <t>HKE</t>
  </si>
  <si>
    <t>HONGKONG SHUTTLE</t>
  </si>
  <si>
    <t>Honiara Cargo Express</t>
  </si>
  <si>
    <t>HEX</t>
  </si>
  <si>
    <t>HONIARA CARGO</t>
  </si>
  <si>
    <t>Solomon Islands</t>
  </si>
  <si>
    <t>Hop-A-Jet</t>
  </si>
  <si>
    <t>HPJ</t>
  </si>
  <si>
    <t>HOPA-JET</t>
  </si>
  <si>
    <t>Hope Air</t>
  </si>
  <si>
    <t>HH</t>
  </si>
  <si>
    <t>HOPE AIR</t>
  </si>
  <si>
    <t>Horizon Air</t>
  </si>
  <si>
    <t>Horizon Airlines</t>
  </si>
  <si>
    <t>QX</t>
  </si>
  <si>
    <t>QXE</t>
  </si>
  <si>
    <t>HORIZON AIR</t>
  </si>
  <si>
    <t>Horizon Air Service</t>
  </si>
  <si>
    <t>KOK</t>
  </si>
  <si>
    <t>KOKO</t>
  </si>
  <si>
    <t>Horizon Air for Transport and Training</t>
  </si>
  <si>
    <t>HSM</t>
  </si>
  <si>
    <t>ALOFUKAIR</t>
  </si>
  <si>
    <t>Horizon Air-Taxi</t>
  </si>
  <si>
    <t>HOR</t>
  </si>
  <si>
    <t>HORIZON</t>
  </si>
  <si>
    <t>HZA</t>
  </si>
  <si>
    <t>Horizon Plus</t>
  </si>
  <si>
    <t>HPS</t>
  </si>
  <si>
    <t>HORIZON PLUS</t>
  </si>
  <si>
    <t>Horizons Unlimited</t>
  </si>
  <si>
    <t>HUD</t>
  </si>
  <si>
    <t>Horizontes Aereos</t>
  </si>
  <si>
    <t>HOZ</t>
  </si>
  <si>
    <t>HORIZONTES AEREOS</t>
  </si>
  <si>
    <t>Hoteles Dinamicos</t>
  </si>
  <si>
    <t>HDI</t>
  </si>
  <si>
    <t>DINAMICOS</t>
  </si>
  <si>
    <t>Houston Helicopters</t>
  </si>
  <si>
    <t>HHO</t>
  </si>
  <si>
    <t>HOUSTON HELI</t>
  </si>
  <si>
    <t>Houston Jet Services</t>
  </si>
  <si>
    <t>GGV</t>
  </si>
  <si>
    <t>GREGG AIR</t>
  </si>
  <si>
    <t>Hozu-Avia</t>
  </si>
  <si>
    <t>OZU</t>
  </si>
  <si>
    <t>HOZAVIA</t>
  </si>
  <si>
    <t>Hub Airlines</t>
  </si>
  <si>
    <t>HUB</t>
  </si>
  <si>
    <t>Huessler Air Service</t>
  </si>
  <si>
    <t>HUS</t>
  </si>
  <si>
    <t>HUESSLER</t>
  </si>
  <si>
    <t>Hughes Aircraft Company</t>
  </si>
  <si>
    <t>GMH</t>
  </si>
  <si>
    <t>HUGHES EXPRESS</t>
  </si>
  <si>
    <t>Hummingbird Helicopter Service</t>
  </si>
  <si>
    <t>WHR</t>
  </si>
  <si>
    <t>WHIRLEYBIRD</t>
  </si>
  <si>
    <t>Hunair Hungarian Airlines</t>
  </si>
  <si>
    <t>HUV</t>
  </si>
  <si>
    <t>SILVER EAGLE</t>
  </si>
  <si>
    <t>Hungarian Air Force</t>
  </si>
  <si>
    <t>HUF</t>
  </si>
  <si>
    <t>HUNGARIAN AIRFORCE</t>
  </si>
  <si>
    <t>Hyack Air</t>
  </si>
  <si>
    <t>HYA</t>
  </si>
  <si>
    <t>HYACK</t>
  </si>
  <si>
    <t>Hydro Air Flight Operations</t>
  </si>
  <si>
    <t>HYC</t>
  </si>
  <si>
    <t>HYDRO CARGO</t>
  </si>
  <si>
    <t>HYD</t>
  </si>
  <si>
    <t>HYDRO</t>
  </si>
  <si>
    <t>H4</t>
  </si>
  <si>
    <t>International Air Carrier Association</t>
  </si>
  <si>
    <t>ITC</t>
  </si>
  <si>
    <t>IBC Airways</t>
  </si>
  <si>
    <t>II</t>
  </si>
  <si>
    <t>CSQ</t>
  </si>
  <si>
    <t>CHASQUI</t>
  </si>
  <si>
    <t>IBL Aviation</t>
  </si>
  <si>
    <t>IBL</t>
  </si>
  <si>
    <t>CATOVAIR</t>
  </si>
  <si>
    <t>IBM Euroflight Operations</t>
  </si>
  <si>
    <t>BBL</t>
  </si>
  <si>
    <t>BLUE</t>
  </si>
  <si>
    <t>YYY</t>
  </si>
  <si>
    <t>ICAR Airlines</t>
  </si>
  <si>
    <t>ICC Canada</t>
  </si>
  <si>
    <t>CIC</t>
  </si>
  <si>
    <t>AIR TRADER</t>
  </si>
  <si>
    <t>IDG Technology Air</t>
  </si>
  <si>
    <t>IDG</t>
  </si>
  <si>
    <t>INDIGO</t>
  </si>
  <si>
    <t>IFL Group</t>
  </si>
  <si>
    <t>IFL</t>
  </si>
  <si>
    <t>EIFEL</t>
  </si>
  <si>
    <t>II Lione Alato Arl</t>
  </si>
  <si>
    <t>RDE</t>
  </si>
  <si>
    <t>FLIGHT RED</t>
  </si>
  <si>
    <t>IJM International Jet Management</t>
  </si>
  <si>
    <t>IJM</t>
  </si>
  <si>
    <t>JET MANAGEMENT</t>
  </si>
  <si>
    <t>IKI International Airlines</t>
  </si>
  <si>
    <t>IKK</t>
  </si>
  <si>
    <t>IKIAIR</t>
  </si>
  <si>
    <t>IKON FTO</t>
  </si>
  <si>
    <t>IKN</t>
  </si>
  <si>
    <t>IKON</t>
  </si>
  <si>
    <t>IMP Aviation Services</t>
  </si>
  <si>
    <t>BLU</t>
  </si>
  <si>
    <t>BLUENOSE</t>
  </si>
  <si>
    <t>IMP Group Aviation Services</t>
  </si>
  <si>
    <t>XGG</t>
  </si>
  <si>
    <t>INFINI Travel Information</t>
  </si>
  <si>
    <t>1F</t>
  </si>
  <si>
    <t>IPEC Aviation</t>
  </si>
  <si>
    <t>IPA</t>
  </si>
  <si>
    <t>IPEC</t>
  </si>
  <si>
    <t>IPM Europe</t>
  </si>
  <si>
    <t>IPM</t>
  </si>
  <si>
    <t>SHIPEX</t>
  </si>
  <si>
    <t>IRS Airlines</t>
  </si>
  <si>
    <t>LVB</t>
  </si>
  <si>
    <t>SILVERBIRD</t>
  </si>
  <si>
    <t>ISD Avia</t>
  </si>
  <si>
    <t>ISD</t>
  </si>
  <si>
    <t>ISDAVIA</t>
  </si>
  <si>
    <t>ITA Software</t>
  </si>
  <si>
    <t>1U</t>
  </si>
  <si>
    <t>IVV Femida</t>
  </si>
  <si>
    <t>FDF</t>
  </si>
  <si>
    <t>Iberia Airlines</t>
  </si>
  <si>
    <t>IBE</t>
  </si>
  <si>
    <t>IBERIA</t>
  </si>
  <si>
    <t>Ibertour Servicios Aereos</t>
  </si>
  <si>
    <t>IBR</t>
  </si>
  <si>
    <t>IBERTOUR</t>
  </si>
  <si>
    <t>Ibertrans Aerea</t>
  </si>
  <si>
    <t>IBT</t>
  </si>
  <si>
    <t>IBERTRANS</t>
  </si>
  <si>
    <t>Iberworld</t>
  </si>
  <si>
    <t>IWD</t>
  </si>
  <si>
    <t>Ibex Airlines</t>
  </si>
  <si>
    <t>FW</t>
  </si>
  <si>
    <t>IBX</t>
  </si>
  <si>
    <t>IBEX</t>
  </si>
  <si>
    <t>Ibicenca Air</t>
  </si>
  <si>
    <t>IBC</t>
  </si>
  <si>
    <t>IBICENCA</t>
  </si>
  <si>
    <t>Ibk-Petra</t>
  </si>
  <si>
    <t>AKI</t>
  </si>
  <si>
    <t>Icar Air</t>
  </si>
  <si>
    <t>RAC</t>
  </si>
  <si>
    <t>TUZLA AIR</t>
  </si>
  <si>
    <t>Icare Franche Compte</t>
  </si>
  <si>
    <t>FRC</t>
  </si>
  <si>
    <t>FRANCHE COMPTE</t>
  </si>
  <si>
    <t>Icaro</t>
  </si>
  <si>
    <t>ICD</t>
  </si>
  <si>
    <t>ICARO</t>
  </si>
  <si>
    <t>ICA</t>
  </si>
  <si>
    <t>ICARFLY</t>
  </si>
  <si>
    <t>Icarus</t>
  </si>
  <si>
    <t>IUS</t>
  </si>
  <si>
    <t>ICARUS</t>
  </si>
  <si>
    <t>Icejet</t>
  </si>
  <si>
    <t>ICJ</t>
  </si>
  <si>
    <t>ICEJET</t>
  </si>
  <si>
    <t>Icelandair</t>
  </si>
  <si>
    <t>ICE</t>
  </si>
  <si>
    <t>ICEAIR</t>
  </si>
  <si>
    <t>Icelandic Coast Guard</t>
  </si>
  <si>
    <t>ICG</t>
  </si>
  <si>
    <t>ICELAND COAST</t>
  </si>
  <si>
    <t>Ikaros DK</t>
  </si>
  <si>
    <t>IKR</t>
  </si>
  <si>
    <t>IKAROS</t>
  </si>
  <si>
    <t>Il Ciocco International Travel Service</t>
  </si>
  <si>
    <t>CIO</t>
  </si>
  <si>
    <t>CIOCCO</t>
  </si>
  <si>
    <t>Il-Avia</t>
  </si>
  <si>
    <t>ILV</t>
  </si>
  <si>
    <t>ILAVIA</t>
  </si>
  <si>
    <t>Ildefonso Redriguez</t>
  </si>
  <si>
    <t>IDL</t>
  </si>
  <si>
    <t>ILDEFONSO</t>
  </si>
  <si>
    <t>Iliamna Air Taxi</t>
  </si>
  <si>
    <t>IAR</t>
  </si>
  <si>
    <t>ILIAMNA AIR</t>
  </si>
  <si>
    <t>Ilpo Aruba Cargo</t>
  </si>
  <si>
    <t>ILP</t>
  </si>
  <si>
    <t>Ilyich-Avia</t>
  </si>
  <si>
    <t>ILL</t>
  </si>
  <si>
    <t>ILYICHAVIA</t>
  </si>
  <si>
    <t>Imaer</t>
  </si>
  <si>
    <t>IMR</t>
  </si>
  <si>
    <t>IMAER</t>
  </si>
  <si>
    <t>Imair Airlines</t>
  </si>
  <si>
    <t>IK</t>
  </si>
  <si>
    <t>ITX</t>
  </si>
  <si>
    <t>IMPROTEX</t>
  </si>
  <si>
    <t>Imperial Airways</t>
  </si>
  <si>
    <t>PNX</t>
  </si>
  <si>
    <t>PHOENIX</t>
  </si>
  <si>
    <t>Imtrec Aviation</t>
  </si>
  <si>
    <t>IMT</t>
  </si>
  <si>
    <t>IMTREC</t>
  </si>
  <si>
    <t>Independence Air</t>
  </si>
  <si>
    <t>IDE</t>
  </si>
  <si>
    <t>INDEPENDENCE AIR</t>
  </si>
  <si>
    <t>Independent Air Freighters</t>
  </si>
  <si>
    <t>IDP</t>
  </si>
  <si>
    <t>INDEPENDENT</t>
  </si>
  <si>
    <t>IndiGo Airlines</t>
  </si>
  <si>
    <t>6E</t>
  </si>
  <si>
    <t>IGO</t>
  </si>
  <si>
    <t>IFLY</t>
  </si>
  <si>
    <t>India International Airways</t>
  </si>
  <si>
    <t>IIL</t>
  </si>
  <si>
    <t>INDIA INTER</t>
  </si>
  <si>
    <t>Indian Air Force</t>
  </si>
  <si>
    <t>IFC</t>
  </si>
  <si>
    <t>INDIAN AIRFORCE</t>
  </si>
  <si>
    <t>Indian Airlines</t>
  </si>
  <si>
    <t>IC</t>
  </si>
  <si>
    <t>IAC</t>
  </si>
  <si>
    <t>INDAIR</t>
  </si>
  <si>
    <t>Indicator Company</t>
  </si>
  <si>
    <t>IDR</t>
  </si>
  <si>
    <t>INDICATOR</t>
  </si>
  <si>
    <t>Indigo</t>
  </si>
  <si>
    <t>IBU</t>
  </si>
  <si>
    <t>INDIGO BLUE</t>
  </si>
  <si>
    <t>Indonesia Air Transport</t>
  </si>
  <si>
    <t>IDA</t>
  </si>
  <si>
    <t>INTRA</t>
  </si>
  <si>
    <t>Indonesia AirAsia</t>
  </si>
  <si>
    <t>QZ</t>
  </si>
  <si>
    <t>AWQ</t>
  </si>
  <si>
    <t>WAGON AIR</t>
  </si>
  <si>
    <t>Indonesian Airlines</t>
  </si>
  <si>
    <t>IO</t>
  </si>
  <si>
    <t>IAA</t>
  </si>
  <si>
    <t>INDO LINES</t>
  </si>
  <si>
    <t>Industri Pesawat Terbang Nusantara</t>
  </si>
  <si>
    <t>IPN</t>
  </si>
  <si>
    <t>NUSANTARA</t>
  </si>
  <si>
    <t>Industrias Titan</t>
  </si>
  <si>
    <t>ITN</t>
  </si>
  <si>
    <t>TITANLUX</t>
  </si>
  <si>
    <t>Infinit Air</t>
  </si>
  <si>
    <t>FFI</t>
  </si>
  <si>
    <t>INFINIT</t>
  </si>
  <si>
    <t>Inflite The Jet Centre</t>
  </si>
  <si>
    <t>INS</t>
  </si>
  <si>
    <t>Innotech Aviation</t>
  </si>
  <si>
    <t>IVA</t>
  </si>
  <si>
    <t>INNOTECH</t>
  </si>
  <si>
    <t>Insel Air International</t>
  </si>
  <si>
    <t>INC</t>
  </si>
  <si>
    <t>INSELAIR</t>
  </si>
  <si>
    <t>Instituto Cartografico de Cataluna</t>
  </si>
  <si>
    <t>ICC</t>
  </si>
  <si>
    <t>CARTO</t>
  </si>
  <si>
    <t>Intair</t>
  </si>
  <si>
    <t>INT</t>
  </si>
  <si>
    <t>INTAIRCO</t>
  </si>
  <si>
    <t>Intal Avia</t>
  </si>
  <si>
    <t>INL</t>
  </si>
  <si>
    <t>INTAL AVIA</t>
  </si>
  <si>
    <t>Intavia Limited</t>
  </si>
  <si>
    <t>FFL</t>
  </si>
  <si>
    <t>InteliJet Airways</t>
  </si>
  <si>
    <t>IJT</t>
  </si>
  <si>
    <t>INTELIJET</t>
  </si>
  <si>
    <t>Intensive Air</t>
  </si>
  <si>
    <t>XRA</t>
  </si>
  <si>
    <t>INTENSIVE</t>
  </si>
  <si>
    <t>Inter Air</t>
  </si>
  <si>
    <t>ITW</t>
  </si>
  <si>
    <t>INTER WINGS</t>
  </si>
  <si>
    <t>Inter Express</t>
  </si>
  <si>
    <t>INX</t>
  </si>
  <si>
    <t>INTER-EURO</t>
  </si>
  <si>
    <t>Inter Islands Airlines</t>
  </si>
  <si>
    <t>IIN</t>
  </si>
  <si>
    <t>Inter RCA</t>
  </si>
  <si>
    <t>CAR</t>
  </si>
  <si>
    <t>QUEBEC ROMEO</t>
  </si>
  <si>
    <t>Inter Tropic Airlines</t>
  </si>
  <si>
    <t>NTT</t>
  </si>
  <si>
    <t>INTER-TROPIC</t>
  </si>
  <si>
    <t>Inter-Air</t>
  </si>
  <si>
    <t>ITA</t>
  </si>
  <si>
    <t>CAFEX</t>
  </si>
  <si>
    <t>Inter-Canadian</t>
  </si>
  <si>
    <t>INTER-CANADIAN</t>
  </si>
  <si>
    <t>Inter-Island Air</t>
  </si>
  <si>
    <t>UGL</t>
  </si>
  <si>
    <t>UGLY VAN</t>
  </si>
  <si>
    <t>Inter-Mountain Airways</t>
  </si>
  <si>
    <t>IMA</t>
  </si>
  <si>
    <t>INTER-MOUNTAIN</t>
  </si>
  <si>
    <t>Inter-State Aviation</t>
  </si>
  <si>
    <t>ITS</t>
  </si>
  <si>
    <t>INTER-STATE</t>
  </si>
  <si>
    <t>Interair South Africa</t>
  </si>
  <si>
    <t>ILN</t>
  </si>
  <si>
    <t>INLINE</t>
  </si>
  <si>
    <t>Interaire</t>
  </si>
  <si>
    <t>NTE</t>
  </si>
  <si>
    <t>INTERMEX</t>
  </si>
  <si>
    <t>Interavia Airlines</t>
  </si>
  <si>
    <t>SUW</t>
  </si>
  <si>
    <t>ASTAIR</t>
  </si>
  <si>
    <t>Interaviatrans</t>
  </si>
  <si>
    <t>IVT</t>
  </si>
  <si>
    <t>INTERAVIA</t>
  </si>
  <si>
    <t>Intercontinental de Aviaci</t>
  </si>
  <si>
    <t>RS</t>
  </si>
  <si>
    <t>ICT</t>
  </si>
  <si>
    <t>CONTAVIA</t>
  </si>
  <si>
    <t>Intercopters</t>
  </si>
  <si>
    <t>ICP</t>
  </si>
  <si>
    <t>CHOPER</t>
  </si>
  <si>
    <t>Interflight</t>
  </si>
  <si>
    <t>IFT</t>
  </si>
  <si>
    <t>INTERFLIGHT</t>
  </si>
  <si>
    <t>Interflight (Learjet)</t>
  </si>
  <si>
    <t>Interfly</t>
  </si>
  <si>
    <t>RFL</t>
  </si>
  <si>
    <t>INFLY</t>
  </si>
  <si>
    <t>Interfreight Forwarding</t>
  </si>
  <si>
    <t>IFF</t>
  </si>
  <si>
    <t>INTERFREIGHT</t>
  </si>
  <si>
    <t>Interguide Air</t>
  </si>
  <si>
    <t>IGN</t>
  </si>
  <si>
    <t>DIVINE AIR</t>
  </si>
  <si>
    <t>Interisland Airlines</t>
  </si>
  <si>
    <t>ISN</t>
  </si>
  <si>
    <t>TRI-BIRD</t>
  </si>
  <si>
    <t>Interisland Airways Limited</t>
  </si>
  <si>
    <t>IWY</t>
  </si>
  <si>
    <t>ISLANDWAYS</t>
  </si>
  <si>
    <t>Interjet</t>
  </si>
  <si>
    <t>MTF</t>
  </si>
  <si>
    <t>INTERJET</t>
  </si>
  <si>
    <t>Interjet Helicopters</t>
  </si>
  <si>
    <t>IHE</t>
  </si>
  <si>
    <t>INTERCOPTER</t>
  </si>
  <si>
    <t>Interlink Airlines</t>
  </si>
  <si>
    <t>ID</t>
  </si>
  <si>
    <t>ITK</t>
  </si>
  <si>
    <t>INTERLINK</t>
  </si>
  <si>
    <t>International Air Cargo Corporation</t>
  </si>
  <si>
    <t>IAK</t>
  </si>
  <si>
    <t>AIR CARGO EGYPT</t>
  </si>
  <si>
    <t>International Air Corporation</t>
  </si>
  <si>
    <t>EXX</t>
  </si>
  <si>
    <t>EXPRESS INTERNATIONAL</t>
  </si>
  <si>
    <t>International Air Service</t>
  </si>
  <si>
    <t>IAS</t>
  </si>
  <si>
    <t>STARFLEET</t>
  </si>
  <si>
    <t>International Air Services</t>
  </si>
  <si>
    <t>IAX</t>
  </si>
  <si>
    <t>INTERAIR SERVICES</t>
  </si>
  <si>
    <t>International Business Air</t>
  </si>
  <si>
    <t>6I</t>
  </si>
  <si>
    <t>IBZ</t>
  </si>
  <si>
    <t>INTERBIZ</t>
  </si>
  <si>
    <t>International Business Aircraft</t>
  </si>
  <si>
    <t>IBY</t>
  </si>
  <si>
    <t>CENTRAL STAGE</t>
  </si>
  <si>
    <t>International Charter Services</t>
  </si>
  <si>
    <t>ICS</t>
  </si>
  <si>
    <t>INTERSERVI</t>
  </si>
  <si>
    <t>International Charter Xpress</t>
  </si>
  <si>
    <t>ICX</t>
  </si>
  <si>
    <t>INTEX</t>
  </si>
  <si>
    <t>International Committee of the Red Cross</t>
  </si>
  <si>
    <t>RED</t>
  </si>
  <si>
    <t>RED CROSS</t>
  </si>
  <si>
    <t>International Company for Transport</t>
  </si>
  <si>
    <t>IIG</t>
  </si>
  <si>
    <t xml:space="preserve"> Trade and Public Works</t>
  </si>
  <si>
    <t>ALDAWLYH AIR</t>
  </si>
  <si>
    <t>International Flight Training Academy</t>
  </si>
  <si>
    <t>IFX</t>
  </si>
  <si>
    <t>IFTA</t>
  </si>
  <si>
    <t>International Jet Aviation Services</t>
  </si>
  <si>
    <t>IJA</t>
  </si>
  <si>
    <t>I-JET</t>
  </si>
  <si>
    <t>International Jet Charter</t>
  </si>
  <si>
    <t>HSP</t>
  </si>
  <si>
    <t>HOSPITAL</t>
  </si>
  <si>
    <t>International SOS WIndhoek</t>
  </si>
  <si>
    <t>RSQ</t>
  </si>
  <si>
    <t>SKYMEDIC</t>
  </si>
  <si>
    <t>International Sabilisation Assistance Force</t>
  </si>
  <si>
    <t>ISF</t>
  </si>
  <si>
    <t>International Security Assistance Force</t>
  </si>
  <si>
    <t>THN</t>
  </si>
  <si>
    <t>ATHENA</t>
  </si>
  <si>
    <t>International Trans-Air</t>
  </si>
  <si>
    <t>ITH</t>
  </si>
  <si>
    <t>INTRANS NIGERIA</t>
  </si>
  <si>
    <t>Interport Corporation</t>
  </si>
  <si>
    <t>IPT</t>
  </si>
  <si>
    <t>INTERPORT</t>
  </si>
  <si>
    <t>Intersky</t>
  </si>
  <si>
    <t>IKY</t>
  </si>
  <si>
    <t>GENERAL SKY</t>
  </si>
  <si>
    <t>3L</t>
  </si>
  <si>
    <t>ISK</t>
  </si>
  <si>
    <t>INTERSKY</t>
  </si>
  <si>
    <t>Interstate Airline</t>
  </si>
  <si>
    <t>I4</t>
  </si>
  <si>
    <t>FWA</t>
  </si>
  <si>
    <t>FREEWAYAIR</t>
  </si>
  <si>
    <t>Intervuelos</t>
  </si>
  <si>
    <t>ITU</t>
  </si>
  <si>
    <t>INTERLOS</t>
  </si>
  <si>
    <t>Inversija</t>
  </si>
  <si>
    <t>INV</t>
  </si>
  <si>
    <t>INVER</t>
  </si>
  <si>
    <t>Iona National Airways</t>
  </si>
  <si>
    <t>IND</t>
  </si>
  <si>
    <t>IONA</t>
  </si>
  <si>
    <t>Iowa Airways</t>
  </si>
  <si>
    <t>IOA</t>
  </si>
  <si>
    <t>IOWA AIR</t>
  </si>
  <si>
    <t>Iran Air</t>
  </si>
  <si>
    <t>IRA</t>
  </si>
  <si>
    <t>IRANAIR</t>
  </si>
  <si>
    <t>Iran Aseman Airlines</t>
  </si>
  <si>
    <t>EP</t>
  </si>
  <si>
    <t>IRC</t>
  </si>
  <si>
    <t>Iranair Tours</t>
  </si>
  <si>
    <t>IRB</t>
  </si>
  <si>
    <t>Naft Air Lines</t>
  </si>
  <si>
    <t>IRG</t>
  </si>
  <si>
    <t>NAFT</t>
  </si>
  <si>
    <t>Iraqi Airways</t>
  </si>
  <si>
    <t>IA</t>
  </si>
  <si>
    <t>IAW</t>
  </si>
  <si>
    <t>IRAQI</t>
  </si>
  <si>
    <t>Iraq</t>
  </si>
  <si>
    <t>Irbis Air</t>
  </si>
  <si>
    <t>BIS</t>
  </si>
  <si>
    <t>IRBIS</t>
  </si>
  <si>
    <t>Irish Air Corps</t>
  </si>
  <si>
    <t>IRL</t>
  </si>
  <si>
    <t>IRISH</t>
  </si>
  <si>
    <t>Irish Air Transport</t>
  </si>
  <si>
    <t>RDK</t>
  </si>
  <si>
    <t>IRISH TRANS</t>
  </si>
  <si>
    <t>Irish Aviation Authority</t>
  </si>
  <si>
    <t>XMR</t>
  </si>
  <si>
    <t>AUTHORITY</t>
  </si>
  <si>
    <t>Irtysh Airlines</t>
  </si>
  <si>
    <t>IRT</t>
  </si>
  <si>
    <t>IRTYSH AIRLINES</t>
  </si>
  <si>
    <t>Irving Oil</t>
  </si>
  <si>
    <t>XIA</t>
  </si>
  <si>
    <t>Irving Oil Transport</t>
  </si>
  <si>
    <t>KCE</t>
  </si>
  <si>
    <t>KACEY</t>
  </si>
  <si>
    <t>Island Air</t>
  </si>
  <si>
    <t>ISI</t>
  </si>
  <si>
    <t>ISLANDMEX</t>
  </si>
  <si>
    <t>Island Air Charters</t>
  </si>
  <si>
    <t>ILF</t>
  </si>
  <si>
    <t>ISLAND FLIGHT</t>
  </si>
  <si>
    <t>Island Air Express</t>
  </si>
  <si>
    <t>XYZ</t>
  </si>
  <si>
    <t>RAINBIRD</t>
  </si>
  <si>
    <t>Island Airlines</t>
  </si>
  <si>
    <t>IS</t>
  </si>
  <si>
    <t>Island Aviation</t>
  </si>
  <si>
    <t>SOY</t>
  </si>
  <si>
    <t>SORIANO</t>
  </si>
  <si>
    <t>Island Aviation Services</t>
  </si>
  <si>
    <t>DQA</t>
  </si>
  <si>
    <t>Island Aviation and Travel</t>
  </si>
  <si>
    <t>ISLE AVIA</t>
  </si>
  <si>
    <t>Island Express</t>
  </si>
  <si>
    <t>2S</t>
  </si>
  <si>
    <t>SDY</t>
  </si>
  <si>
    <t>SANDY ISLE</t>
  </si>
  <si>
    <t>Cargo Plus Aviation</t>
  </si>
  <si>
    <t>8L</t>
  </si>
  <si>
    <t>CGP</t>
  </si>
  <si>
    <t>Island Helicopters</t>
  </si>
  <si>
    <t>MTP</t>
  </si>
  <si>
    <t>METROCOPTER</t>
  </si>
  <si>
    <t>Island Link</t>
  </si>
  <si>
    <t>ILC</t>
  </si>
  <si>
    <t>Islandair Jersey</t>
  </si>
  <si>
    <t>IAJ</t>
  </si>
  <si>
    <t>JARLAND</t>
  </si>
  <si>
    <t>Islands Nationair</t>
  </si>
  <si>
    <t>CN</t>
  </si>
  <si>
    <t>Icebird Airline</t>
  </si>
  <si>
    <t>ICB</t>
  </si>
  <si>
    <t>ICEBIRD</t>
  </si>
  <si>
    <t>Islas Airways</t>
  </si>
  <si>
    <t>IF</t>
  </si>
  <si>
    <t>ISW</t>
  </si>
  <si>
    <t>PINTADERA</t>
  </si>
  <si>
    <t>Isle Grande Flying School</t>
  </si>
  <si>
    <t>IGS</t>
  </si>
  <si>
    <t>ISLA GRANDE</t>
  </si>
  <si>
    <t>Islena De Inversiones</t>
  </si>
  <si>
    <t>WC</t>
  </si>
  <si>
    <t>ISV</t>
  </si>
  <si>
    <t>Isles of Scilly Skybus</t>
  </si>
  <si>
    <t>IOS</t>
  </si>
  <si>
    <t>SCILLONIA</t>
  </si>
  <si>
    <t>Israel Aircraft Industries</t>
  </si>
  <si>
    <t>IAI</t>
  </si>
  <si>
    <t>ISRAEL AIRCRAFT</t>
  </si>
  <si>
    <t>Israeli Air Force</t>
  </si>
  <si>
    <t>IAF</t>
  </si>
  <si>
    <t>Israir</t>
  </si>
  <si>
    <t>6H</t>
  </si>
  <si>
    <t>ISR</t>
  </si>
  <si>
    <t>ISRAIR</t>
  </si>
  <si>
    <t>Istanbul Airlines</t>
  </si>
  <si>
    <t>ISTANBUL</t>
  </si>
  <si>
    <t>Itali Airlines</t>
  </si>
  <si>
    <t>9X</t>
  </si>
  <si>
    <t>ACL</t>
  </si>
  <si>
    <t>ITALI</t>
  </si>
  <si>
    <t>Italy First</t>
  </si>
  <si>
    <t>IFS</t>
  </si>
  <si>
    <t>RIVIERA</t>
  </si>
  <si>
    <t>Itek Air</t>
  </si>
  <si>
    <t>GI</t>
  </si>
  <si>
    <t>ITEK-AIR</t>
  </si>
  <si>
    <t>Ivoire Aero Services</t>
  </si>
  <si>
    <t>IVS</t>
  </si>
  <si>
    <t>IVOIRE AERO</t>
  </si>
  <si>
    <t>Ivoire Airways</t>
  </si>
  <si>
    <t>IVW</t>
  </si>
  <si>
    <t>IVOIRAIRWAYS</t>
  </si>
  <si>
    <t>Ivoire Jet Express</t>
  </si>
  <si>
    <t>IJE</t>
  </si>
  <si>
    <t>IVOIRE JET</t>
  </si>
  <si>
    <t>Iwamoto Crane Co Ltd</t>
  </si>
  <si>
    <t>OIC</t>
  </si>
  <si>
    <t>Ixair</t>
  </si>
  <si>
    <t>IXR</t>
  </si>
  <si>
    <t>X-BIRD</t>
  </si>
  <si>
    <t>Izair</t>
  </si>
  <si>
    <t>IZM</t>
  </si>
  <si>
    <t>IZMIR</t>
  </si>
  <si>
    <t>Izhavia</t>
  </si>
  <si>
    <t>IZA</t>
  </si>
  <si>
    <t>IZHAVIA</t>
  </si>
  <si>
    <t>J C Bamford (Excavators)</t>
  </si>
  <si>
    <t>JCB</t>
  </si>
  <si>
    <t>JAYSEEBEE</t>
  </si>
  <si>
    <t>J P Hunt Air Carriers</t>
  </si>
  <si>
    <t>RFX</t>
  </si>
  <si>
    <t>REFLEX</t>
  </si>
  <si>
    <t>J-Air</t>
  </si>
  <si>
    <t>JLJ</t>
  </si>
  <si>
    <t>J AIR</t>
  </si>
  <si>
    <t>JAL Express</t>
  </si>
  <si>
    <t>JC</t>
  </si>
  <si>
    <t>JEX</t>
  </si>
  <si>
    <t>JANEX</t>
  </si>
  <si>
    <t>JALways</t>
  </si>
  <si>
    <t>JO</t>
  </si>
  <si>
    <t>JAZ</t>
  </si>
  <si>
    <t>JALWAYS</t>
  </si>
  <si>
    <t>JDAviation</t>
  </si>
  <si>
    <t>JDA</t>
  </si>
  <si>
    <t>JAY DEE</t>
  </si>
  <si>
    <t>JDP Lux</t>
  </si>
  <si>
    <t>JDP</t>
  </si>
  <si>
    <t>RED PELICAN</t>
  </si>
  <si>
    <t>JHM Cargo Expreso</t>
  </si>
  <si>
    <t>JHM</t>
  </si>
  <si>
    <t>JM Family Aviation</t>
  </si>
  <si>
    <t>TQM</t>
  </si>
  <si>
    <t>TACOMA</t>
  </si>
  <si>
    <t>JMC Airlines</t>
  </si>
  <si>
    <t>JMC</t>
  </si>
  <si>
    <t>JAYEMMSEE</t>
  </si>
  <si>
    <t>JSC Transport Automated Information Systems</t>
  </si>
  <si>
    <t>1M</t>
  </si>
  <si>
    <t>JS Air</t>
  </si>
  <si>
    <t>JSJ</t>
  </si>
  <si>
    <t>JS CHARTER</t>
  </si>
  <si>
    <t>JS Aviation</t>
  </si>
  <si>
    <t>JES</t>
  </si>
  <si>
    <t>JAY-ESS AVIATION</t>
  </si>
  <si>
    <t>Jackson Air Services</t>
  </si>
  <si>
    <t>JCK</t>
  </si>
  <si>
    <t>JACKSON</t>
  </si>
  <si>
    <t>Jade Cargo International</t>
  </si>
  <si>
    <t>JAE</t>
  </si>
  <si>
    <t>JADE CARGO</t>
  </si>
  <si>
    <t>Jamahiriya Airways</t>
  </si>
  <si>
    <t>JAW</t>
  </si>
  <si>
    <t>Jambo Africa Airlines</t>
  </si>
  <si>
    <t>JMB</t>
  </si>
  <si>
    <t>JAMBOAFRICA</t>
  </si>
  <si>
    <t>Jana-Arka</t>
  </si>
  <si>
    <t>JAK</t>
  </si>
  <si>
    <t>YANZAR</t>
  </si>
  <si>
    <t>Janair</t>
  </si>
  <si>
    <t>JAX</t>
  </si>
  <si>
    <t>JANAIR</t>
  </si>
  <si>
    <t>Japan Air Commuter</t>
  </si>
  <si>
    <t>JAC</t>
  </si>
  <si>
    <t>COMMUTER</t>
  </si>
  <si>
    <t>Japan Aircraft Service</t>
  </si>
  <si>
    <t>JSV</t>
  </si>
  <si>
    <t>Japan Airlines</t>
  </si>
  <si>
    <t>JAL Japan Airlines</t>
  </si>
  <si>
    <t>JAL</t>
  </si>
  <si>
    <t>JAPANAIR</t>
  </si>
  <si>
    <t>Japan Airlines Domestic</t>
  </si>
  <si>
    <t>J-BIRD</t>
  </si>
  <si>
    <t>Japan Asia Airways</t>
  </si>
  <si>
    <t>EG</t>
  </si>
  <si>
    <t>JAA</t>
  </si>
  <si>
    <t>ASIA</t>
  </si>
  <si>
    <t>Japan Transocean Air</t>
  </si>
  <si>
    <t>NU</t>
  </si>
  <si>
    <t>JTA</t>
  </si>
  <si>
    <t>JAI OCEAN</t>
  </si>
  <si>
    <t>Jat Airways</t>
  </si>
  <si>
    <t>JAT</t>
  </si>
  <si>
    <t>Jatayu Airlines</t>
  </si>
  <si>
    <t>VJ</t>
  </si>
  <si>
    <t>JTY</t>
  </si>
  <si>
    <t>JATAYU</t>
  </si>
  <si>
    <t>Jazeera Airways</t>
  </si>
  <si>
    <t>JZR</t>
  </si>
  <si>
    <t>JAZEERA</t>
  </si>
  <si>
    <t>Kuwait</t>
  </si>
  <si>
    <t>Jeju Air</t>
  </si>
  <si>
    <t>7C</t>
  </si>
  <si>
    <t>JJA</t>
  </si>
  <si>
    <t>JEJU AIR</t>
  </si>
  <si>
    <t>Jenney Beechcraft</t>
  </si>
  <si>
    <t>JNY</t>
  </si>
  <si>
    <t>JENAIR</t>
  </si>
  <si>
    <t>Jeppesen Data Plan</t>
  </si>
  <si>
    <t>XLD</t>
  </si>
  <si>
    <t>Jeppesen UK</t>
  </si>
  <si>
    <t>JPN</t>
  </si>
  <si>
    <t>JETPLAN</t>
  </si>
  <si>
    <t>Jet Air</t>
  </si>
  <si>
    <t>JEA</t>
  </si>
  <si>
    <t>JETA</t>
  </si>
  <si>
    <t>Jet Air Group</t>
  </si>
  <si>
    <t>JSI</t>
  </si>
  <si>
    <t>SISTEMA</t>
  </si>
  <si>
    <t>JAI</t>
  </si>
  <si>
    <t>JET AIRWAYS</t>
  </si>
  <si>
    <t>QJ</t>
  </si>
  <si>
    <t>Jet Aspen Air Lines</t>
  </si>
  <si>
    <t>JTX</t>
  </si>
  <si>
    <t>JET ASPEN</t>
  </si>
  <si>
    <t>Jet Aviation</t>
  </si>
  <si>
    <t>PJS</t>
  </si>
  <si>
    <t>JETAVIATION</t>
  </si>
  <si>
    <t>Jet Aviation Business Jets</t>
  </si>
  <si>
    <t>BZF</t>
  </si>
  <si>
    <t>BIZFLEET</t>
  </si>
  <si>
    <t>Jet Center Flight Training</t>
  </si>
  <si>
    <t>JCF</t>
  </si>
  <si>
    <t>JET CENTER</t>
  </si>
  <si>
    <t>Jet Charter</t>
  </si>
  <si>
    <t>JCT</t>
  </si>
  <si>
    <t>JET CHARTER</t>
  </si>
  <si>
    <t>Jetclub</t>
  </si>
  <si>
    <t>0J</t>
  </si>
  <si>
    <t>Jet Connection</t>
  </si>
  <si>
    <t>JCX</t>
  </si>
  <si>
    <t>JET CONNECT</t>
  </si>
  <si>
    <t>Jet Courier Service</t>
  </si>
  <si>
    <t>DWW</t>
  </si>
  <si>
    <t>DON JUAN</t>
  </si>
  <si>
    <t>Jet East International</t>
  </si>
  <si>
    <t>JED</t>
  </si>
  <si>
    <t>JET EAST</t>
  </si>
  <si>
    <t>Jet Executive International Charter</t>
  </si>
  <si>
    <t>JEI</t>
  </si>
  <si>
    <t>JET EXECUTIVE</t>
  </si>
  <si>
    <t>Jet Fighter Flights</t>
  </si>
  <si>
    <t>RZA</t>
  </si>
  <si>
    <t>RAZOR</t>
  </si>
  <si>
    <t>Jet Freighters</t>
  </si>
  <si>
    <t>CFT</t>
  </si>
  <si>
    <t>CASPER FREIGHT</t>
  </si>
  <si>
    <t>Jet G&amp;D Aviation</t>
  </si>
  <si>
    <t>JGD</t>
  </si>
  <si>
    <t>JET GEE-AND-DEE</t>
  </si>
  <si>
    <t>Jet Line International</t>
  </si>
  <si>
    <t>MJL</t>
  </si>
  <si>
    <t>MOLDJET</t>
  </si>
  <si>
    <t>Jet Link</t>
  </si>
  <si>
    <t>JEK</t>
  </si>
  <si>
    <t>JET OPS</t>
  </si>
  <si>
    <t>Jet Link Aviation</t>
  </si>
  <si>
    <t>HTL</t>
  </si>
  <si>
    <t>HEARTLAND</t>
  </si>
  <si>
    <t>Jet Norte</t>
  </si>
  <si>
    <t>JNR</t>
  </si>
  <si>
    <t>JET NORTE</t>
  </si>
  <si>
    <t>Jet Rent</t>
  </si>
  <si>
    <t>JRN</t>
  </si>
  <si>
    <t>JET RENT</t>
  </si>
  <si>
    <t>Jet Service</t>
  </si>
  <si>
    <t>JDI</t>
  </si>
  <si>
    <t>JEDI</t>
  </si>
  <si>
    <t>Jetstar Asia Airways</t>
  </si>
  <si>
    <t>3K</t>
  </si>
  <si>
    <t>JSA</t>
  </si>
  <si>
    <t>JETSTAR ASIA</t>
  </si>
  <si>
    <t>Jet Stream</t>
  </si>
  <si>
    <t>JSM</t>
  </si>
  <si>
    <t>JET STREAM</t>
  </si>
  <si>
    <t>Jet Trans Aviation</t>
  </si>
  <si>
    <t>JTC</t>
  </si>
  <si>
    <t>JETRANS</t>
  </si>
  <si>
    <t>Jet-2000</t>
  </si>
  <si>
    <t>JTT</t>
  </si>
  <si>
    <t>MOSCOW JET</t>
  </si>
  <si>
    <t>Jet-Ops</t>
  </si>
  <si>
    <t>OPS</t>
  </si>
  <si>
    <t>OPS-JET</t>
  </si>
  <si>
    <t>Jet2.com</t>
  </si>
  <si>
    <t>EXS</t>
  </si>
  <si>
    <t>CHANNEX</t>
  </si>
  <si>
    <t>Jet4You</t>
  </si>
  <si>
    <t>8J</t>
  </si>
  <si>
    <t>JFU</t>
  </si>
  <si>
    <t>ARGAN</t>
  </si>
  <si>
    <t>JetAfrica Swaziland</t>
  </si>
  <si>
    <t>OSW</t>
  </si>
  <si>
    <t>BEVO</t>
  </si>
  <si>
    <t>JetBlue Airways</t>
  </si>
  <si>
    <t>JBU</t>
  </si>
  <si>
    <t>JETBLUE</t>
  </si>
  <si>
    <t>JetConnect</t>
  </si>
  <si>
    <t>QNZ</t>
  </si>
  <si>
    <t>QANTAS JETCONNECT</t>
  </si>
  <si>
    <t>JetMagic</t>
  </si>
  <si>
    <t>JMG</t>
  </si>
  <si>
    <t>JET MAGIC</t>
  </si>
  <si>
    <t>Jetairfly</t>
  </si>
  <si>
    <t>JF</t>
  </si>
  <si>
    <t>JAF</t>
  </si>
  <si>
    <t>BEAUTY</t>
  </si>
  <si>
    <t>Jetall Holdings</t>
  </si>
  <si>
    <t>JTL</t>
  </si>
  <si>
    <t>Jetalliance</t>
  </si>
  <si>
    <t>JAG</t>
  </si>
  <si>
    <t>JETALLIANCE</t>
  </si>
  <si>
    <t>JCS</t>
  </si>
  <si>
    <t>JETCLUB</t>
  </si>
  <si>
    <t>Jetcorp</t>
  </si>
  <si>
    <t>UEJ</t>
  </si>
  <si>
    <t>JETCORP</t>
  </si>
  <si>
    <t>Jetcraft Aviation</t>
  </si>
  <si>
    <t>JCC</t>
  </si>
  <si>
    <t>JETCRAFT</t>
  </si>
  <si>
    <t>Jetex Aviation</t>
  </si>
  <si>
    <t>JXA</t>
  </si>
  <si>
    <t>Jetflite</t>
  </si>
  <si>
    <t>JEF</t>
  </si>
  <si>
    <t>JETFLITE</t>
  </si>
  <si>
    <t>Jetfly Airlines</t>
  </si>
  <si>
    <t>JFL</t>
  </si>
  <si>
    <t>LINEFLYER</t>
  </si>
  <si>
    <t>Jetgo International</t>
  </si>
  <si>
    <t>JIC</t>
  </si>
  <si>
    <t>JIC-JET</t>
  </si>
  <si>
    <t>Jetlink Express</t>
  </si>
  <si>
    <t>JLX</t>
  </si>
  <si>
    <t>KEN JET</t>
  </si>
  <si>
    <t>Jetlink Holland</t>
  </si>
  <si>
    <t>JLH</t>
  </si>
  <si>
    <t>Jetnova de Aviacion Ejecutiva</t>
  </si>
  <si>
    <t>JNV</t>
  </si>
  <si>
    <t>JETNOVA</t>
  </si>
  <si>
    <t>Jetpro</t>
  </si>
  <si>
    <t>JPO</t>
  </si>
  <si>
    <t>JETPRO</t>
  </si>
  <si>
    <t>Jetran Air</t>
  </si>
  <si>
    <t>MDJ</t>
  </si>
  <si>
    <t>JETRAN AIR</t>
  </si>
  <si>
    <t>Jetrider International</t>
  </si>
  <si>
    <t>JRI</t>
  </si>
  <si>
    <t>JETRIDER</t>
  </si>
  <si>
    <t>Jets Ejecutivos</t>
  </si>
  <si>
    <t>JEJ</t>
  </si>
  <si>
    <t>MEXJETS</t>
  </si>
  <si>
    <t>Jets Personales</t>
  </si>
  <si>
    <t>JEP</t>
  </si>
  <si>
    <t>JET PERSONALES</t>
  </si>
  <si>
    <t>Jets Y Servicios Ejecutivos</t>
  </si>
  <si>
    <t>JSE</t>
  </si>
  <si>
    <t>SERVIJETS</t>
  </si>
  <si>
    <t>JetsGo</t>
  </si>
  <si>
    <t>SG</t>
  </si>
  <si>
    <t>JGO</t>
  </si>
  <si>
    <t>JETSGO</t>
  </si>
  <si>
    <t>Jetstar Airways</t>
  </si>
  <si>
    <t>JQ</t>
  </si>
  <si>
    <t>JST</t>
  </si>
  <si>
    <t>JETSTAR</t>
  </si>
  <si>
    <t>Jetstream Air</t>
  </si>
  <si>
    <t>JSH</t>
  </si>
  <si>
    <t>STREAM-AIR</t>
  </si>
  <si>
    <t>Jetstream Executive Travel</t>
  </si>
  <si>
    <t>JXT</t>
  </si>
  <si>
    <t>VANNIN</t>
  </si>
  <si>
    <t>Jett Paqueteria</t>
  </si>
  <si>
    <t>JPQ</t>
  </si>
  <si>
    <t>JETT PAQUETERIA</t>
  </si>
  <si>
    <t>Jett8 Airlines Cargo</t>
  </si>
  <si>
    <t>JX</t>
  </si>
  <si>
    <t>JEC</t>
  </si>
  <si>
    <t>Jettime</t>
  </si>
  <si>
    <t>JTG</t>
  </si>
  <si>
    <t>JETTIME</t>
  </si>
  <si>
    <t>Jettrain Corporation</t>
  </si>
  <si>
    <t>JTN</t>
  </si>
  <si>
    <t>JETTRAIN</t>
  </si>
  <si>
    <t>Jetways of Iowa</t>
  </si>
  <si>
    <t>JWY</t>
  </si>
  <si>
    <t>JETWAYS</t>
  </si>
  <si>
    <t>Jetx Airlines</t>
  </si>
  <si>
    <t>GX</t>
  </si>
  <si>
    <t>JXX</t>
  </si>
  <si>
    <t>JETBIRD</t>
  </si>
  <si>
    <t>Jibair</t>
  </si>
  <si>
    <t>JIB</t>
  </si>
  <si>
    <t>JIBAIRLINE</t>
  </si>
  <si>
    <t>Jigsaw Project</t>
  </si>
  <si>
    <t>JSW</t>
  </si>
  <si>
    <t>JIGSAW</t>
  </si>
  <si>
    <t>Jim Hankins Air Service</t>
  </si>
  <si>
    <t>HKN</t>
  </si>
  <si>
    <t>HANKINS</t>
  </si>
  <si>
    <t>Jim Ratliff Air Service</t>
  </si>
  <si>
    <t>RAS</t>
  </si>
  <si>
    <t>SHANHIL</t>
  </si>
  <si>
    <t>Joanas Avialinijos</t>
  </si>
  <si>
    <t>JDG</t>
  </si>
  <si>
    <t>LADYBLUE</t>
  </si>
  <si>
    <t>Job Air</t>
  </si>
  <si>
    <t>JBR</t>
  </si>
  <si>
    <t>JOBAIR</t>
  </si>
  <si>
    <t>Johnson Air</t>
  </si>
  <si>
    <t>JHN</t>
  </si>
  <si>
    <t>AIR JOHNSON</t>
  </si>
  <si>
    <t>Johnsons Air</t>
  </si>
  <si>
    <t>JON</t>
  </si>
  <si>
    <t>JOHNSONSAIR</t>
  </si>
  <si>
    <t>Johnston Airways</t>
  </si>
  <si>
    <t>JMJ</t>
  </si>
  <si>
    <t>JOHNSTON</t>
  </si>
  <si>
    <t>Joint Military Commission</t>
  </si>
  <si>
    <t>JMM</t>
  </si>
  <si>
    <t>JOICOMAR</t>
  </si>
  <si>
    <t>Jomartaxi Aereo</t>
  </si>
  <si>
    <t>JMT</t>
  </si>
  <si>
    <t>JOMARTAXI</t>
  </si>
  <si>
    <t>Jonsson</t>
  </si>
  <si>
    <t>ODI</t>
  </si>
  <si>
    <t xml:space="preserve"> H Air Taxi</t>
  </si>
  <si>
    <t>ODINN</t>
  </si>
  <si>
    <t>Jordan Aviation</t>
  </si>
  <si>
    <t>R5</t>
  </si>
  <si>
    <t>JAV</t>
  </si>
  <si>
    <t>JORDAN AVIATION</t>
  </si>
  <si>
    <t>Jordan International Air Cargo</t>
  </si>
  <si>
    <t>JCI</t>
  </si>
  <si>
    <t>Jorvik</t>
  </si>
  <si>
    <t>JVK</t>
  </si>
  <si>
    <t>ISLANDIC</t>
  </si>
  <si>
    <t>Ju-Air</t>
  </si>
  <si>
    <t>JUR</t>
  </si>
  <si>
    <t>JUNKERS</t>
  </si>
  <si>
    <t>Juanda Flying School</t>
  </si>
  <si>
    <t>JFS</t>
  </si>
  <si>
    <t>JAEMCO</t>
  </si>
  <si>
    <t>Juba Cargo Services &amp; Aviation Company</t>
  </si>
  <si>
    <t>JUC</t>
  </si>
  <si>
    <t>JUBA CARGO</t>
  </si>
  <si>
    <t>Jubba Airways</t>
  </si>
  <si>
    <t>JUB</t>
  </si>
  <si>
    <t>JUBBA</t>
  </si>
  <si>
    <t>Jubilee Airways</t>
  </si>
  <si>
    <t>DKE</t>
  </si>
  <si>
    <t>DUKE</t>
  </si>
  <si>
    <t>Juneyao Airlines</t>
  </si>
  <si>
    <t>DKH</t>
  </si>
  <si>
    <t>JUNEYAO AIRLINES</t>
  </si>
  <si>
    <t>Justair Scandinavia</t>
  </si>
  <si>
    <t>MEY</t>
  </si>
  <si>
    <t>MELODY</t>
  </si>
  <si>
    <t>Justice Prisoner and Alien Transportation System</t>
  </si>
  <si>
    <t>DOJ</t>
  </si>
  <si>
    <t>JUSTICE</t>
  </si>
  <si>
    <t>K D Air Corporation</t>
  </si>
  <si>
    <t>KDC</t>
  </si>
  <si>
    <t>KAY DEE</t>
  </si>
  <si>
    <t>K S Avia</t>
  </si>
  <si>
    <t>KSA</t>
  </si>
  <si>
    <t>SKY CAMEL</t>
  </si>
  <si>
    <t>K-Mile Air</t>
  </si>
  <si>
    <t>KMI</t>
  </si>
  <si>
    <t>KAY-MILE AIR</t>
  </si>
  <si>
    <t>KD Avia</t>
  </si>
  <si>
    <t>KD</t>
  </si>
  <si>
    <t>KNI</t>
  </si>
  <si>
    <t>KALININGRAD AIR</t>
  </si>
  <si>
    <t>KLM Cityhopper</t>
  </si>
  <si>
    <t>KLC</t>
  </si>
  <si>
    <t>CITY</t>
  </si>
  <si>
    <t>KLM Helicopter</t>
  </si>
  <si>
    <t>KLH</t>
  </si>
  <si>
    <t>KLM HELI</t>
  </si>
  <si>
    <t>KLM Royal Dutch Airlines</t>
  </si>
  <si>
    <t>KLM</t>
  </si>
  <si>
    <t>Kabo Air</t>
  </si>
  <si>
    <t>QNK</t>
  </si>
  <si>
    <t>KABO</t>
  </si>
  <si>
    <t>Kahama Mining Corporation</t>
  </si>
  <si>
    <t>KMC</t>
  </si>
  <si>
    <t>KAHAMA</t>
  </si>
  <si>
    <t>Kaiser Air</t>
  </si>
  <si>
    <t>KAI</t>
  </si>
  <si>
    <t>KAISER</t>
  </si>
  <si>
    <t>Kalitta Air</t>
  </si>
  <si>
    <t>K4</t>
  </si>
  <si>
    <t>CKS</t>
  </si>
  <si>
    <t>CONNIE</t>
  </si>
  <si>
    <t>Kalitta Charters</t>
  </si>
  <si>
    <t>KFS</t>
  </si>
  <si>
    <t>KALITTA</t>
  </si>
  <si>
    <t>Kallat El Saker Air Company</t>
  </si>
  <si>
    <t>KES</t>
  </si>
  <si>
    <t>KALLAT EL SKER</t>
  </si>
  <si>
    <t>Kam Air</t>
  </si>
  <si>
    <t>RQ</t>
  </si>
  <si>
    <t>KMF</t>
  </si>
  <si>
    <t>KAMGAR</t>
  </si>
  <si>
    <t>Kampuchea Airlines</t>
  </si>
  <si>
    <t>KMP</t>
  </si>
  <si>
    <t>KAMPUCHEA</t>
  </si>
  <si>
    <t>Kanaf-Arkia Airlines</t>
  </si>
  <si>
    <t>KIZ</t>
  </si>
  <si>
    <t>Kanfey Ha'emek Aviation</t>
  </si>
  <si>
    <t>KHE</t>
  </si>
  <si>
    <t>KANFEY HAEMEK</t>
  </si>
  <si>
    <t>Kansas State University</t>
  </si>
  <si>
    <t>KSU</t>
  </si>
  <si>
    <t>K-STATE</t>
  </si>
  <si>
    <t>Karat</t>
  </si>
  <si>
    <t>V2</t>
  </si>
  <si>
    <t>AKT</t>
  </si>
  <si>
    <t>AVIAKARAT</t>
  </si>
  <si>
    <t>Karibu Airways Company</t>
  </si>
  <si>
    <t>KRB</t>
  </si>
  <si>
    <t>KARIBU AIR</t>
  </si>
  <si>
    <t>Karlog Air Charter</t>
  </si>
  <si>
    <t>KLG</t>
  </si>
  <si>
    <t>KARLOG</t>
  </si>
  <si>
    <t>Karthago Airlines</t>
  </si>
  <si>
    <t>KAJ</t>
  </si>
  <si>
    <t>KARTHAGO</t>
  </si>
  <si>
    <t>Kartika Airlines</t>
  </si>
  <si>
    <t>KAE</t>
  </si>
  <si>
    <t>KARTIKA</t>
  </si>
  <si>
    <t>Kata Transportation</t>
  </si>
  <si>
    <t>KTV</t>
  </si>
  <si>
    <t>KATAVIA</t>
  </si>
  <si>
    <t>Katekavia</t>
  </si>
  <si>
    <t>KTK</t>
  </si>
  <si>
    <t>KATEKAVIA</t>
  </si>
  <si>
    <t>Kato Airline</t>
  </si>
  <si>
    <t>KAT</t>
  </si>
  <si>
    <t>KATO-AIR</t>
  </si>
  <si>
    <t>Kavminvodyavia</t>
  </si>
  <si>
    <t>KV</t>
  </si>
  <si>
    <t>MVD</t>
  </si>
  <si>
    <t>AIR MINVODY</t>
  </si>
  <si>
    <t>Kavouras Inc</t>
  </si>
  <si>
    <t>XKA</t>
  </si>
  <si>
    <t>Kaz Agros Avia</t>
  </si>
  <si>
    <t>KRN</t>
  </si>
  <si>
    <t>ANTOL</t>
  </si>
  <si>
    <t>Kaz Air West</t>
  </si>
  <si>
    <t>KAW</t>
  </si>
  <si>
    <t>KAZWEST</t>
  </si>
  <si>
    <t>Kazan Aviation Production Association</t>
  </si>
  <si>
    <t>KAO</t>
  </si>
  <si>
    <t>KAZAVAIA</t>
  </si>
  <si>
    <t>Kazan Helicopters</t>
  </si>
  <si>
    <t>KPH</t>
  </si>
  <si>
    <t>KAMA</t>
  </si>
  <si>
    <t>Kazavia</t>
  </si>
  <si>
    <t>KKA</t>
  </si>
  <si>
    <t>KAKAIR</t>
  </si>
  <si>
    <t>Kazaviaspas</t>
  </si>
  <si>
    <t>KZS</t>
  </si>
  <si>
    <t>SPAKAZ</t>
  </si>
  <si>
    <t>Keenair Charter -</t>
  </si>
  <si>
    <t>KEENAIR</t>
  </si>
  <si>
    <t>Kelix Air</t>
  </si>
  <si>
    <t>KLX</t>
  </si>
  <si>
    <t>KELIX</t>
  </si>
  <si>
    <t>Kelner Airways</t>
  </si>
  <si>
    <t>FKL</t>
  </si>
  <si>
    <t>KELNER</t>
  </si>
  <si>
    <t>Kelowna Flightcraft Air Charter</t>
  </si>
  <si>
    <t>KFA</t>
  </si>
  <si>
    <t>FLIGHTCRAFT</t>
  </si>
  <si>
    <t>Kendell Airlines</t>
  </si>
  <si>
    <t>KDA</t>
  </si>
  <si>
    <t>KENDELL</t>
  </si>
  <si>
    <t>Kenmore Air</t>
  </si>
  <si>
    <t>M5</t>
  </si>
  <si>
    <t>KEN</t>
  </si>
  <si>
    <t>KENMORE</t>
  </si>
  <si>
    <t>Kenn Borek Air</t>
  </si>
  <si>
    <t>KBA</t>
  </si>
  <si>
    <t>BOREK AIR</t>
  </si>
  <si>
    <t>Kent Aviation</t>
  </si>
  <si>
    <t>KAH</t>
  </si>
  <si>
    <t>DEKAIR</t>
  </si>
  <si>
    <t>Kenya Airways</t>
  </si>
  <si>
    <t>KQA</t>
  </si>
  <si>
    <t>KENYA</t>
  </si>
  <si>
    <t>Kevis</t>
  </si>
  <si>
    <t>KVS</t>
  </si>
  <si>
    <t>KEVIS</t>
  </si>
  <si>
    <t>Key Airlines</t>
  </si>
  <si>
    <t>KEY</t>
  </si>
  <si>
    <t>KEY AIR</t>
  </si>
  <si>
    <t>Key Lime Air</t>
  </si>
  <si>
    <t>LYM</t>
  </si>
  <si>
    <t>KEY LIME</t>
  </si>
  <si>
    <t>Keystone Aerial Surveys</t>
  </si>
  <si>
    <t>FTP</t>
  </si>
  <si>
    <t>FOOTPRINT</t>
  </si>
  <si>
    <t>Keystone Air Services</t>
  </si>
  <si>
    <t>KEE</t>
  </si>
  <si>
    <t>KEYSTONE</t>
  </si>
  <si>
    <t>Khalifa Airways</t>
  </si>
  <si>
    <t>KZW</t>
  </si>
  <si>
    <t>KHALIFA AIR</t>
  </si>
  <si>
    <t>Kharkov Aircraft Manufacturing Company</t>
  </si>
  <si>
    <t>WKH</t>
  </si>
  <si>
    <t>WEST-KHARKOV</t>
  </si>
  <si>
    <t>Khazar</t>
  </si>
  <si>
    <t>KHR</t>
  </si>
  <si>
    <t>KHAZAR</t>
  </si>
  <si>
    <t>Khoezestan Photros Air Lines</t>
  </si>
  <si>
    <t>KHP</t>
  </si>
  <si>
    <t>PHOTROS AIR</t>
  </si>
  <si>
    <t>Khoriv-Avia</t>
  </si>
  <si>
    <t>KRV</t>
  </si>
  <si>
    <t>KHORIV-AVIA</t>
  </si>
  <si>
    <t>Khors Aircompany</t>
  </si>
  <si>
    <t>KHO</t>
  </si>
  <si>
    <t>AIRCOMPANY KHORS</t>
  </si>
  <si>
    <t>Khyber Afghan Airlines</t>
  </si>
  <si>
    <t>KHY</t>
  </si>
  <si>
    <t>KHYBER</t>
  </si>
  <si>
    <t>Kiev Aviation Plant</t>
  </si>
  <si>
    <t>UAK</t>
  </si>
  <si>
    <t>AVIATION PLANT</t>
  </si>
  <si>
    <t>King Aviation</t>
  </si>
  <si>
    <t>KNG</t>
  </si>
  <si>
    <t>KING</t>
  </si>
  <si>
    <t>Kingfisher Air Services</t>
  </si>
  <si>
    <t>BEZ</t>
  </si>
  <si>
    <t>SEA BREEZE</t>
  </si>
  <si>
    <t>Kingfisher Airlines</t>
  </si>
  <si>
    <t>IT</t>
  </si>
  <si>
    <t>KFR</t>
  </si>
  <si>
    <t>KINGFISHER</t>
  </si>
  <si>
    <t>Knighthawk Air Express</t>
  </si>
  <si>
    <t>KNX</t>
  </si>
  <si>
    <t>KNIGHT FLIGHT</t>
  </si>
  <si>
    <t>Kingston Air Services</t>
  </si>
  <si>
    <t>KAS</t>
  </si>
  <si>
    <t>KINGSTON AIR</t>
  </si>
  <si>
    <t>Kinnarps</t>
  </si>
  <si>
    <t>KIP</t>
  </si>
  <si>
    <t>KINNARPS</t>
  </si>
  <si>
    <t>Kinshasa Airways</t>
  </si>
  <si>
    <t>KNS</t>
  </si>
  <si>
    <t>KINSHASA AIRWAYS</t>
  </si>
  <si>
    <t>Kirov Air Enterprise</t>
  </si>
  <si>
    <t>KTA</t>
  </si>
  <si>
    <t>VYATKA-AVIA</t>
  </si>
  <si>
    <t>Kish Air</t>
  </si>
  <si>
    <t>Y9</t>
  </si>
  <si>
    <t>IRK</t>
  </si>
  <si>
    <t>KISHAIR</t>
  </si>
  <si>
    <t>Kitty Hawk Aircargo</t>
  </si>
  <si>
    <t>KHA</t>
  </si>
  <si>
    <t>AIR KITTYHAWK</t>
  </si>
  <si>
    <t>Kitty Hawk Airways</t>
  </si>
  <si>
    <t>KHC</t>
  </si>
  <si>
    <t>CARGO HAWK</t>
  </si>
  <si>
    <t>Kiwi International Air Lines</t>
  </si>
  <si>
    <t>KP</t>
  </si>
  <si>
    <t>KIA</t>
  </si>
  <si>
    <t>KIWI AIR</t>
  </si>
  <si>
    <t>Knight Air</t>
  </si>
  <si>
    <t>KNA</t>
  </si>
  <si>
    <t>KNIGHTAIR</t>
  </si>
  <si>
    <t>Knighthawk Express</t>
  </si>
  <si>
    <t>KHX</t>
  </si>
  <si>
    <t>RIZZ</t>
  </si>
  <si>
    <t>Knights Airlines</t>
  </si>
  <si>
    <t>KGT</t>
  </si>
  <si>
    <t>KNIGHT-LINER</t>
  </si>
  <si>
    <t>Koanda Avacion</t>
  </si>
  <si>
    <t>KOA</t>
  </si>
  <si>
    <t>KOANDA</t>
  </si>
  <si>
    <t>Koda International</t>
  </si>
  <si>
    <t>OYE</t>
  </si>
  <si>
    <t>KODA AIR</t>
  </si>
  <si>
    <t>Kogalymavia Air Company</t>
  </si>
  <si>
    <t>7K</t>
  </si>
  <si>
    <t>KGL</t>
  </si>
  <si>
    <t>KOGALYM</t>
  </si>
  <si>
    <t>Kom Activity</t>
  </si>
  <si>
    <t>KOM</t>
  </si>
  <si>
    <t>COMJET</t>
  </si>
  <si>
    <t>Komiaviatrans State Air Enterprise</t>
  </si>
  <si>
    <t>KMA</t>
  </si>
  <si>
    <t>KOMI AVIA</t>
  </si>
  <si>
    <t>Komiinteravia</t>
  </si>
  <si>
    <t>KMV</t>
  </si>
  <si>
    <t>KOMIINTER</t>
  </si>
  <si>
    <t>Komsomolsk-on-Amur Air Enterprise</t>
  </si>
  <si>
    <t>KNM</t>
  </si>
  <si>
    <t>KNAAPO</t>
  </si>
  <si>
    <t>Koob-Corp - 96 KFT</t>
  </si>
  <si>
    <t>KOB</t>
  </si>
  <si>
    <t>AUTOFLEX</t>
  </si>
  <si>
    <t>Korean Air</t>
  </si>
  <si>
    <t>KAL</t>
  </si>
  <si>
    <t>KOREANAIR</t>
  </si>
  <si>
    <t>Kosmas Air</t>
  </si>
  <si>
    <t>KMG</t>
  </si>
  <si>
    <t>KOSMAS CARGO</t>
  </si>
  <si>
    <t>Kosmos</t>
  </si>
  <si>
    <t>KSM</t>
  </si>
  <si>
    <t>KOSMOS</t>
  </si>
  <si>
    <t>Kosova Airlines</t>
  </si>
  <si>
    <t>KOS</t>
  </si>
  <si>
    <t>KOSOVA</t>
  </si>
  <si>
    <t>Kovar Air</t>
  </si>
  <si>
    <t>WOK</t>
  </si>
  <si>
    <t>WOKAIR</t>
  </si>
  <si>
    <t>Krasnojarsky Airlines</t>
  </si>
  <si>
    <t>7B</t>
  </si>
  <si>
    <t>KJC</t>
  </si>
  <si>
    <t>KRASNOJARSKY AIR</t>
  </si>
  <si>
    <t>Kremenchuk Flight College</t>
  </si>
  <si>
    <t>KFC</t>
  </si>
  <si>
    <t>KREMENCHUK</t>
  </si>
  <si>
    <t>Krimaviamontag</t>
  </si>
  <si>
    <t>KRG</t>
  </si>
  <si>
    <t>AVIAMONTAG</t>
  </si>
  <si>
    <t>Kroonk Air Agency</t>
  </si>
  <si>
    <t>KRO</t>
  </si>
  <si>
    <t>KROONK</t>
  </si>
  <si>
    <t>Krylo Airlines</t>
  </si>
  <si>
    <t>K9</t>
  </si>
  <si>
    <t>KRI</t>
  </si>
  <si>
    <t>Krylo</t>
  </si>
  <si>
    <t>Krym</t>
  </si>
  <si>
    <t>KYM</t>
  </si>
  <si>
    <t>CRIMEA AIR</t>
  </si>
  <si>
    <t>Krystel Air Charter</t>
  </si>
  <si>
    <t>OPC</t>
  </si>
  <si>
    <t>OPTIC</t>
  </si>
  <si>
    <t>Kuban Airlines</t>
  </si>
  <si>
    <t>GW</t>
  </si>
  <si>
    <t>KIL</t>
  </si>
  <si>
    <t>AIR KUBAN</t>
  </si>
  <si>
    <t>Kunpeng Airlines</t>
  </si>
  <si>
    <t>KPA</t>
  </si>
  <si>
    <t>KUNPENG</t>
  </si>
  <si>
    <t>Kurzemes Avio</t>
  </si>
  <si>
    <t>KZA</t>
  </si>
  <si>
    <t>Kustbevakningen</t>
  </si>
  <si>
    <t>KBV</t>
  </si>
  <si>
    <t>SWECOAST</t>
  </si>
  <si>
    <t>Kuwait Airways</t>
  </si>
  <si>
    <t>KU</t>
  </si>
  <si>
    <t>KAC</t>
  </si>
  <si>
    <t>KUWAITI</t>
  </si>
  <si>
    <t>Kuzu Airlines Cargo</t>
  </si>
  <si>
    <t>GO</t>
  </si>
  <si>
    <t>KZU</t>
  </si>
  <si>
    <t>KUZU CARGO</t>
  </si>
  <si>
    <t>Kvadro Aero</t>
  </si>
  <si>
    <t>QVR</t>
  </si>
  <si>
    <t>PEGASO</t>
  </si>
  <si>
    <t>Kwena Air</t>
  </si>
  <si>
    <t>KWN</t>
  </si>
  <si>
    <t>KWENA</t>
  </si>
  <si>
    <t>Kyrgyz Airlines</t>
  </si>
  <si>
    <t>N5</t>
  </si>
  <si>
    <t>KGZ</t>
  </si>
  <si>
    <t>BERMET</t>
  </si>
  <si>
    <t>Kyrgyz Trans Avia</t>
  </si>
  <si>
    <t>KTC</t>
  </si>
  <si>
    <t>DINARA</t>
  </si>
  <si>
    <t>LYN</t>
  </si>
  <si>
    <t>ALTYN AVIA</t>
  </si>
  <si>
    <t>Kyrgyzstan Airlines</t>
  </si>
  <si>
    <t>R8</t>
  </si>
  <si>
    <t>KGA</t>
  </si>
  <si>
    <t>KYRGYZ</t>
  </si>
  <si>
    <t>Kyrgyzstan Department of Aviation</t>
  </si>
  <si>
    <t>DAM</t>
  </si>
  <si>
    <t>FLIGHT RESCUE</t>
  </si>
  <si>
    <t>Kyrgz General Aviation</t>
  </si>
  <si>
    <t>KGB</t>
  </si>
  <si>
    <t>KEMIN</t>
  </si>
  <si>
    <t>Kibris T</t>
  </si>
  <si>
    <t>KYV</t>
  </si>
  <si>
    <t>AIRKIBRIS</t>
  </si>
  <si>
    <t>L A Helicopter</t>
  </si>
  <si>
    <t>LAH</t>
  </si>
  <si>
    <t>STAR SHIP</t>
  </si>
  <si>
    <t>L J Aviation</t>
  </si>
  <si>
    <t>LJY</t>
  </si>
  <si>
    <t>ELJAY</t>
  </si>
  <si>
    <t>L R Airlines</t>
  </si>
  <si>
    <t>LRB</t>
  </si>
  <si>
    <t>LADY RACINE</t>
  </si>
  <si>
    <t>L&amp;L Flygbildteknik</t>
  </si>
  <si>
    <t>PHO</t>
  </si>
  <si>
    <t>PHOTOFLIGHT</t>
  </si>
  <si>
    <t>L'Express</t>
  </si>
  <si>
    <t>LEX</t>
  </si>
  <si>
    <t>L-3 Communications Flight Internation Aviation</t>
  </si>
  <si>
    <t>FNT</t>
  </si>
  <si>
    <t>FLIGHT INTERNATIONAL</t>
  </si>
  <si>
    <t>L.A.B. Flying Service</t>
  </si>
  <si>
    <t>LAB</t>
  </si>
  <si>
    <t>LACSA</t>
  </si>
  <si>
    <t>LR</t>
  </si>
  <si>
    <t>LRC</t>
  </si>
  <si>
    <t>LADE - Lineas Aereas Del Estado</t>
  </si>
  <si>
    <t>LDE</t>
  </si>
  <si>
    <t>LADE</t>
  </si>
  <si>
    <t>LAI - Linea Aerea IAACA</t>
  </si>
  <si>
    <t>KG</t>
  </si>
  <si>
    <t>BNX</t>
  </si>
  <si>
    <t>AIR BARINAS</t>
  </si>
  <si>
    <t>LAN Airlines</t>
  </si>
  <si>
    <t>LA</t>
  </si>
  <si>
    <t>LAN</t>
  </si>
  <si>
    <t>LAN Argentina</t>
  </si>
  <si>
    <t>4M</t>
  </si>
  <si>
    <t>DSM</t>
  </si>
  <si>
    <t>LAN AR</t>
  </si>
  <si>
    <t>LAN Cargo</t>
  </si>
  <si>
    <t>LCO</t>
  </si>
  <si>
    <t>LAN CARGO</t>
  </si>
  <si>
    <t>LAN Dominica</t>
  </si>
  <si>
    <t>LNC</t>
  </si>
  <si>
    <t>LANCANA</t>
  </si>
  <si>
    <t>LAN Express</t>
  </si>
  <si>
    <t>LU</t>
  </si>
  <si>
    <t>LXP</t>
  </si>
  <si>
    <t>LANEX</t>
  </si>
  <si>
    <t>LAN Peru</t>
  </si>
  <si>
    <t>LP</t>
  </si>
  <si>
    <t>LPE</t>
  </si>
  <si>
    <t>LANPERU</t>
  </si>
  <si>
    <t>LANSA</t>
  </si>
  <si>
    <t>LSA</t>
  </si>
  <si>
    <t>INTERNACIONAL</t>
  </si>
  <si>
    <t>LAP Colombia - Lineas Aereas Petroleras</t>
  </si>
  <si>
    <t>APT</t>
  </si>
  <si>
    <t>LAP</t>
  </si>
  <si>
    <t>LASTP</t>
  </si>
  <si>
    <t>OTN</t>
  </si>
  <si>
    <t>LC Busre</t>
  </si>
  <si>
    <t>LCB</t>
  </si>
  <si>
    <t>BUSRE</t>
  </si>
  <si>
    <t>LOT Polish Airlines</t>
  </si>
  <si>
    <t>LOT</t>
  </si>
  <si>
    <t>POLLOT</t>
  </si>
  <si>
    <t>LTE International Airways</t>
  </si>
  <si>
    <t>LTE</t>
  </si>
  <si>
    <t>FUN JET</t>
  </si>
  <si>
    <t>LTU Austria</t>
  </si>
  <si>
    <t>LTO</t>
  </si>
  <si>
    <t>BILLA TRANSPORT</t>
  </si>
  <si>
    <t>LTU International</t>
  </si>
  <si>
    <t>LT</t>
  </si>
  <si>
    <t>LTU</t>
  </si>
  <si>
    <t>LTV Jet Fleet Corporation</t>
  </si>
  <si>
    <t>JFC</t>
  </si>
  <si>
    <t>JET-FLEET</t>
  </si>
  <si>
    <t>LUKoil-Avia</t>
  </si>
  <si>
    <t>LUK</t>
  </si>
  <si>
    <t>LUKOIL</t>
  </si>
  <si>
    <t>La Ronge Aviation Services</t>
  </si>
  <si>
    <t>ASK</t>
  </si>
  <si>
    <t>AIR SASK</t>
  </si>
  <si>
    <t>La Valenciana Taxi Aereo</t>
  </si>
  <si>
    <t>LVT</t>
  </si>
  <si>
    <t>TAXIVALENCIANA</t>
  </si>
  <si>
    <t>Labcorp</t>
  </si>
  <si>
    <t>SKQ</t>
  </si>
  <si>
    <t>SKYLAB</t>
  </si>
  <si>
    <t>Labrador Airways</t>
  </si>
  <si>
    <t>LAL</t>
  </si>
  <si>
    <t>LAB AIR</t>
  </si>
  <si>
    <t>Lagun Air</t>
  </si>
  <si>
    <t>N6</t>
  </si>
  <si>
    <t>JEV</t>
  </si>
  <si>
    <t>Lake Havasu Air Service</t>
  </si>
  <si>
    <t>HCA</t>
  </si>
  <si>
    <t>HAVASU</t>
  </si>
  <si>
    <t>Lakeland Aviation</t>
  </si>
  <si>
    <t>LKL</t>
  </si>
  <si>
    <t>LAKELAND</t>
  </si>
  <si>
    <t>Laker Airways</t>
  </si>
  <si>
    <t>LKR</t>
  </si>
  <si>
    <t>LAKER</t>
  </si>
  <si>
    <t>Laker Airways (Bahamas)</t>
  </si>
  <si>
    <t>LBH</t>
  </si>
  <si>
    <t>LAKER BAHAMAS</t>
  </si>
  <si>
    <t>Lamra</t>
  </si>
  <si>
    <t>LMR</t>
  </si>
  <si>
    <t>LAMAIR</t>
  </si>
  <si>
    <t>Lanaes Aereas Trans Costa Rica</t>
  </si>
  <si>
    <t>TCR</t>
  </si>
  <si>
    <t>TICOS</t>
  </si>
  <si>
    <t>Landsflug</t>
  </si>
  <si>
    <t>ISL</t>
  </si>
  <si>
    <t>ISLANDIA</t>
  </si>
  <si>
    <t>Langtry Flying Group</t>
  </si>
  <si>
    <t>PROFLIGHT</t>
  </si>
  <si>
    <t>Lankair</t>
  </si>
  <si>
    <t>LKN</t>
  </si>
  <si>
    <t>Lanza Air</t>
  </si>
  <si>
    <t>LZA</t>
  </si>
  <si>
    <t>AEROLANZA</t>
  </si>
  <si>
    <t>Lanzarote Aerocargo</t>
  </si>
  <si>
    <t>LZT</t>
  </si>
  <si>
    <t>BARAKA</t>
  </si>
  <si>
    <t>Lao Air Company</t>
  </si>
  <si>
    <t>LLL</t>
  </si>
  <si>
    <t>LAVIE</t>
  </si>
  <si>
    <t>Lao Peoples Democratic Republic</t>
  </si>
  <si>
    <t>Lao Airlines</t>
  </si>
  <si>
    <t>QV</t>
  </si>
  <si>
    <t>LAO</t>
  </si>
  <si>
    <t>Lao Capricorn Air</t>
  </si>
  <si>
    <t>LKA</t>
  </si>
  <si>
    <t>NAKLOA</t>
  </si>
  <si>
    <t>Laoag International Airlines</t>
  </si>
  <si>
    <t>L7</t>
  </si>
  <si>
    <t>LPN</t>
  </si>
  <si>
    <t>LAOAG AIR</t>
  </si>
  <si>
    <t>Laredo Air</t>
  </si>
  <si>
    <t>LRD</t>
  </si>
  <si>
    <t>LAREDO AIR</t>
  </si>
  <si>
    <t>LatCharter</t>
  </si>
  <si>
    <t>LTC</t>
  </si>
  <si>
    <t>LATCHARTER</t>
  </si>
  <si>
    <t>Latvian Air Force</t>
  </si>
  <si>
    <t>LAF</t>
  </si>
  <si>
    <t>LATVIAN AIRFORCE</t>
  </si>
  <si>
    <t>Lauda Air</t>
  </si>
  <si>
    <t>LDA</t>
  </si>
  <si>
    <t>LAUDA AIR</t>
  </si>
  <si>
    <t>Lauda Air Italy</t>
  </si>
  <si>
    <t>LDI</t>
  </si>
  <si>
    <t>LAUDA ITALY</t>
  </si>
  <si>
    <t>Laughlin Express</t>
  </si>
  <si>
    <t>LEP</t>
  </si>
  <si>
    <t>LAUGHLIN EXPRESS</t>
  </si>
  <si>
    <t>Laus</t>
  </si>
  <si>
    <t>LSU</t>
  </si>
  <si>
    <t>LAUS AIR</t>
  </si>
  <si>
    <t>Lawrence Aviation</t>
  </si>
  <si>
    <t>LAR</t>
  </si>
  <si>
    <t>LAWRENCE</t>
  </si>
  <si>
    <t>Layang-Layang Aerospace</t>
  </si>
  <si>
    <t>LAY</t>
  </si>
  <si>
    <t>LAYANG</t>
  </si>
  <si>
    <t>Lease-a-Plane International</t>
  </si>
  <si>
    <t>LEASE-A-PLANE</t>
  </si>
  <si>
    <t>Lebanese Air Transport</t>
  </si>
  <si>
    <t>LQ</t>
  </si>
  <si>
    <t>LAQ</t>
  </si>
  <si>
    <t>LAT</t>
  </si>
  <si>
    <t>Lebanese Air Transport (Charter)</t>
  </si>
  <si>
    <t>LEBANESE AIR</t>
  </si>
  <si>
    <t>Lebanon Airport Development Corporation</t>
  </si>
  <si>
    <t>LAD</t>
  </si>
  <si>
    <t>LADCO-AIR</t>
  </si>
  <si>
    <t>Leconte Airlines</t>
  </si>
  <si>
    <t>LCA</t>
  </si>
  <si>
    <t>LECONTE</t>
  </si>
  <si>
    <t>Leeward Islands Air Transport</t>
  </si>
  <si>
    <t>LI</t>
  </si>
  <si>
    <t>LIA</t>
  </si>
  <si>
    <t>LIAT</t>
  </si>
  <si>
    <t>Legend Airlines</t>
  </si>
  <si>
    <t>LGD</t>
  </si>
  <si>
    <t>LEGENDARY</t>
  </si>
  <si>
    <t>Leisure Air</t>
  </si>
  <si>
    <t>LWD</t>
  </si>
  <si>
    <t>LEISURE WORLD</t>
  </si>
  <si>
    <t>Lentini Aviation</t>
  </si>
  <si>
    <t>LEN</t>
  </si>
  <si>
    <t>LENTINI</t>
  </si>
  <si>
    <t>Leo-Air</t>
  </si>
  <si>
    <t>LOR</t>
  </si>
  <si>
    <t>LEO CHARTER</t>
  </si>
  <si>
    <t>Leonsa De Aviacion</t>
  </si>
  <si>
    <t>LEL</t>
  </si>
  <si>
    <t>LEONAVIA</t>
  </si>
  <si>
    <t>Libyan Airlines</t>
  </si>
  <si>
    <t>LYW</t>
  </si>
  <si>
    <t>LIBYAN AIRWAYS</t>
  </si>
  <si>
    <t>Libyan Arab Airlines</t>
  </si>
  <si>
    <t>LN</t>
  </si>
  <si>
    <t>LAA</t>
  </si>
  <si>
    <t>LIBAIR</t>
  </si>
  <si>
    <t>Libyan Arab Air Cargo</t>
  </si>
  <si>
    <t>LCR</t>
  </si>
  <si>
    <t>LIBAC</t>
  </si>
  <si>
    <t>Lid Air</t>
  </si>
  <si>
    <t>LIQ</t>
  </si>
  <si>
    <t>Lignes Aeriennes Congolaises</t>
  </si>
  <si>
    <t>LCG</t>
  </si>
  <si>
    <t>CONGOLAISE</t>
  </si>
  <si>
    <t>Lignes Aeriennes Du Tchad</t>
  </si>
  <si>
    <t>LKD</t>
  </si>
  <si>
    <t>LATCHAD</t>
  </si>
  <si>
    <t>Lignes Mauritaniennes Air Express</t>
  </si>
  <si>
    <t>LME</t>
  </si>
  <si>
    <t>LIMAIR EXPRESS</t>
  </si>
  <si>
    <t>Lignes Nationales Aeriennes - Linacongo</t>
  </si>
  <si>
    <t>GCB</t>
  </si>
  <si>
    <t>LINACONGO</t>
  </si>
  <si>
    <t>Lincoln Air National Guard</t>
  </si>
  <si>
    <t>GDQ</t>
  </si>
  <si>
    <t>Lincoln Airlines</t>
  </si>
  <si>
    <t>LRT</t>
  </si>
  <si>
    <t>Lindsay Aviation</t>
  </si>
  <si>
    <t>LSY</t>
  </si>
  <si>
    <t>LINDSAY AIR</t>
  </si>
  <si>
    <t>Linea Aerea Costa Norte</t>
  </si>
  <si>
    <t>NOT</t>
  </si>
  <si>
    <t>COSTA NORTE</t>
  </si>
  <si>
    <t>Linea Aerea Mexicana de Carga</t>
  </si>
  <si>
    <t>LMC</t>
  </si>
  <si>
    <t>LINEAS DECARGA</t>
  </si>
  <si>
    <t>Linea Aerea SAPSA</t>
  </si>
  <si>
    <t>LNP</t>
  </si>
  <si>
    <t>SAPSA</t>
  </si>
  <si>
    <t>Linea Aerea de Fumig Aguas Negras</t>
  </si>
  <si>
    <t>NEG</t>
  </si>
  <si>
    <t>AGUAS NEGRAS</t>
  </si>
  <si>
    <t>Linea Aerea de Servicio Ejecutivo Regional</t>
  </si>
  <si>
    <t>8z</t>
  </si>
  <si>
    <t>LER</t>
  </si>
  <si>
    <t>LASER</t>
  </si>
  <si>
    <t>Linea De Aeroservicios</t>
  </si>
  <si>
    <t>LSE</t>
  </si>
  <si>
    <t>Linea Turistica Aerotuy</t>
  </si>
  <si>
    <t>TUY</t>
  </si>
  <si>
    <t>AEREOTUY</t>
  </si>
  <si>
    <t>Lineas Aereas Alaire S.L.</t>
  </si>
  <si>
    <t>ALR</t>
  </si>
  <si>
    <t>AEROLAIRE</t>
  </si>
  <si>
    <t>Lineas Aereas Azteca</t>
  </si>
  <si>
    <t>LCD</t>
  </si>
  <si>
    <t>LINEAS AZTECA</t>
  </si>
  <si>
    <t>Lineas Aereas Canedo LAC</t>
  </si>
  <si>
    <t>LCN</t>
  </si>
  <si>
    <t>CANEDO</t>
  </si>
  <si>
    <t>Lineas Aereas Comerciales</t>
  </si>
  <si>
    <t>LCM</t>
  </si>
  <si>
    <t>LINEAS COMERCIALES</t>
  </si>
  <si>
    <t>Lineas Aereas Ejectuivas De Durango</t>
  </si>
  <si>
    <t>EDD</t>
  </si>
  <si>
    <t>LINEAS DURANGO</t>
  </si>
  <si>
    <t>Lineas Aereas Eldorado</t>
  </si>
  <si>
    <t>EDR</t>
  </si>
  <si>
    <t>ELDORADRO</t>
  </si>
  <si>
    <t>Lineas Aereas Federales</t>
  </si>
  <si>
    <t>FED</t>
  </si>
  <si>
    <t>FEDERALES</t>
  </si>
  <si>
    <t>Lineas Aereas Monarca</t>
  </si>
  <si>
    <t>LMN</t>
  </si>
  <si>
    <t>LINEAS MONARCA</t>
  </si>
  <si>
    <t>Lineas Aereas San Jose</t>
  </si>
  <si>
    <t>LIJ</t>
  </si>
  <si>
    <t>LINEAS JOSE</t>
  </si>
  <si>
    <t>Lineas Aereas del Humaya</t>
  </si>
  <si>
    <t>UMA</t>
  </si>
  <si>
    <t>HUMAYA</t>
  </si>
  <si>
    <t>Linex</t>
  </si>
  <si>
    <t>LEC</t>
  </si>
  <si>
    <t>LECA</t>
  </si>
  <si>
    <t>Linhas Aereas Santomenses</t>
  </si>
  <si>
    <t>SMS</t>
  </si>
  <si>
    <t>SANTOMENSES</t>
  </si>
  <si>
    <t>Linhas A</t>
  </si>
  <si>
    <t>LM</t>
  </si>
  <si>
    <t>LAM</t>
  </si>
  <si>
    <t>MOZAMBIQUE</t>
  </si>
  <si>
    <t>Link Airways of Australia</t>
  </si>
  <si>
    <t>LAW</t>
  </si>
  <si>
    <t>Lion Air Services</t>
  </si>
  <si>
    <t>WGT</t>
  </si>
  <si>
    <t>WORLDGATE</t>
  </si>
  <si>
    <t>Lion Mentari Airlines</t>
  </si>
  <si>
    <t>JT</t>
  </si>
  <si>
    <t>LNI</t>
  </si>
  <si>
    <t>LION INTER</t>
  </si>
  <si>
    <t>Lions-Air</t>
  </si>
  <si>
    <t>LEU</t>
  </si>
  <si>
    <t>LIONSAIR</t>
  </si>
  <si>
    <t>Lithuanian Air Force</t>
  </si>
  <si>
    <t>LYF</t>
  </si>
  <si>
    <t>LITHUANIAN AIRFORCE</t>
  </si>
  <si>
    <t>Little Red Air Service</t>
  </si>
  <si>
    <t>LRA</t>
  </si>
  <si>
    <t>LITTLE RED</t>
  </si>
  <si>
    <t>Livingston</t>
  </si>
  <si>
    <t>LVG</t>
  </si>
  <si>
    <t>LIVINGSTON</t>
  </si>
  <si>
    <t>Lloyd Aereo Boliviano</t>
  </si>
  <si>
    <t>LB</t>
  </si>
  <si>
    <t>LLB</t>
  </si>
  <si>
    <t>LLOYDAEREO</t>
  </si>
  <si>
    <t>Lnair Air Services</t>
  </si>
  <si>
    <t>LNA</t>
  </si>
  <si>
    <t>ELNAIR</t>
  </si>
  <si>
    <t>Lockheed Air Terminal</t>
  </si>
  <si>
    <t>XLG</t>
  </si>
  <si>
    <t>Lockeed Aircraft Corporation</t>
  </si>
  <si>
    <t>LAC</t>
  </si>
  <si>
    <t>LOCKHEED</t>
  </si>
  <si>
    <t>Lockheed DUATS</t>
  </si>
  <si>
    <t>XDD</t>
  </si>
  <si>
    <t>Lockheed Martin Aeronautics</t>
  </si>
  <si>
    <t>CBD</t>
  </si>
  <si>
    <t>CATBIRD</t>
  </si>
  <si>
    <t>Lockheed Martin Aeronautics Company</t>
  </si>
  <si>
    <t>LNG</t>
  </si>
  <si>
    <t>LIGHTNING</t>
  </si>
  <si>
    <t>Logan Air</t>
  </si>
  <si>
    <t>LOG</t>
  </si>
  <si>
    <t>LOGAN</t>
  </si>
  <si>
    <t>Lom Praha Flying School</t>
  </si>
  <si>
    <t>CLV</t>
  </si>
  <si>
    <t>AEROTRAINING</t>
  </si>
  <si>
    <t>Lomas Helicopters</t>
  </si>
  <si>
    <t>LMS</t>
  </si>
  <si>
    <t>LOMAS</t>
  </si>
  <si>
    <t>London City Airport Jet Centre</t>
  </si>
  <si>
    <t>LCY</t>
  </si>
  <si>
    <t>LONDON CITY</t>
  </si>
  <si>
    <t>London Executive Aviation</t>
  </si>
  <si>
    <t>LNX</t>
  </si>
  <si>
    <t>LONEX</t>
  </si>
  <si>
    <t>London Flight Centre (Stansted)</t>
  </si>
  <si>
    <t>LOV</t>
  </si>
  <si>
    <t>LOVEAIR</t>
  </si>
  <si>
    <t>London Helicopter Centres</t>
  </si>
  <si>
    <t>LHC</t>
  </si>
  <si>
    <t>MUSTANG</t>
  </si>
  <si>
    <t>Lone Star Airlines</t>
  </si>
  <si>
    <t>LSS</t>
  </si>
  <si>
    <t>LONE STAR</t>
  </si>
  <si>
    <t>Long Island Airlines</t>
  </si>
  <si>
    <t>ORA</t>
  </si>
  <si>
    <t>LONG ISLAND</t>
  </si>
  <si>
    <t>Longtail Aviation</t>
  </si>
  <si>
    <t>LGT</t>
  </si>
  <si>
    <t>LONGTAIL</t>
  </si>
  <si>
    <t>Bermuda</t>
  </si>
  <si>
    <t>Lorraine Aviation</t>
  </si>
  <si>
    <t>LRR</t>
  </si>
  <si>
    <t>LORRAINE</t>
  </si>
  <si>
    <t>Los Cedros Aviacion</t>
  </si>
  <si>
    <t>LSC</t>
  </si>
  <si>
    <t>CEDROS</t>
  </si>
  <si>
    <t>Lotus Air</t>
  </si>
  <si>
    <t>TAS</t>
  </si>
  <si>
    <t>LOTUS FLOWER</t>
  </si>
  <si>
    <t>Luchtvaartmaatschappij Twente</t>
  </si>
  <si>
    <t>LTW</t>
  </si>
  <si>
    <t>TWENTAIR</t>
  </si>
  <si>
    <t>Lucky Air</t>
  </si>
  <si>
    <t>LKE</t>
  </si>
  <si>
    <t>LUCKY AIR</t>
  </si>
  <si>
    <t>Luft Carago</t>
  </si>
  <si>
    <t>LUT</t>
  </si>
  <si>
    <t>LUGO</t>
  </si>
  <si>
    <t>Luftfahrt-Vermietungs-Dienst</t>
  </si>
  <si>
    <t>LVD</t>
  </si>
  <si>
    <t>AIR SANTE</t>
  </si>
  <si>
    <t>Luftfahrtgesellschaft Walter</t>
  </si>
  <si>
    <t>HE</t>
  </si>
  <si>
    <t>WALTER</t>
  </si>
  <si>
    <t>Lufthansa</t>
  </si>
  <si>
    <t>DLH</t>
  </si>
  <si>
    <t>LUFTHANSA</t>
  </si>
  <si>
    <t>Lufthansa Cargo</t>
  </si>
  <si>
    <t>GEC</t>
  </si>
  <si>
    <t>LUFTHANSA CARGO</t>
  </si>
  <si>
    <t>Lufthansa CityLine</t>
  </si>
  <si>
    <t>CL</t>
  </si>
  <si>
    <t>CLH</t>
  </si>
  <si>
    <t>HANSALINE</t>
  </si>
  <si>
    <t>Lufthansa Systems</t>
  </si>
  <si>
    <t>L1</t>
  </si>
  <si>
    <t>Lufthansa Technik</t>
  </si>
  <si>
    <t>LHT</t>
  </si>
  <si>
    <t>LUFTHANSA TECHNIK</t>
  </si>
  <si>
    <t>Lufttaxi Fluggesellschaft</t>
  </si>
  <si>
    <t>DV</t>
  </si>
  <si>
    <t>LTF</t>
  </si>
  <si>
    <t>Garfield</t>
  </si>
  <si>
    <t>Lufttransport</t>
  </si>
  <si>
    <t>L5</t>
  </si>
  <si>
    <t>LTR</t>
  </si>
  <si>
    <t>LUFT TRANSPORT</t>
  </si>
  <si>
    <t>Luhansk</t>
  </si>
  <si>
    <t>LHS</t>
  </si>
  <si>
    <t>ENTERPRISE LUHANSK</t>
  </si>
  <si>
    <t>Lund University School of Aviation</t>
  </si>
  <si>
    <t>UNY</t>
  </si>
  <si>
    <t>UNIVERSITY</t>
  </si>
  <si>
    <t>Luxair</t>
  </si>
  <si>
    <t>LG</t>
  </si>
  <si>
    <t>LGL</t>
  </si>
  <si>
    <t>LUXAIR</t>
  </si>
  <si>
    <t>Luxaviation</t>
  </si>
  <si>
    <t>LXA</t>
  </si>
  <si>
    <t>RED LION</t>
  </si>
  <si>
    <t>Luxembourg Air Rescue</t>
  </si>
  <si>
    <t>LUV</t>
  </si>
  <si>
    <t>LUX RESCUE</t>
  </si>
  <si>
    <t>Luxflight Executive</t>
  </si>
  <si>
    <t>LFE</t>
  </si>
  <si>
    <t>LUX EXPRESS</t>
  </si>
  <si>
    <t>Luxor Air</t>
  </si>
  <si>
    <t>LXO</t>
  </si>
  <si>
    <t>Luzair</t>
  </si>
  <si>
    <t>LUZ</t>
  </si>
  <si>
    <t>LISBON JET</t>
  </si>
  <si>
    <t>Lviv Airlines</t>
  </si>
  <si>
    <t>5V</t>
  </si>
  <si>
    <t>UKW</t>
  </si>
  <si>
    <t>UKRAINE WEST</t>
  </si>
  <si>
    <t>Lydd Air</t>
  </si>
  <si>
    <t>LYD</t>
  </si>
  <si>
    <t>LYDDAIR</t>
  </si>
  <si>
    <t>Lynch Flying Service</t>
  </si>
  <si>
    <t>LCH</t>
  </si>
  <si>
    <t>LYNCH AIR</t>
  </si>
  <si>
    <t>Lynden Air Cargo</t>
  </si>
  <si>
    <t>L2</t>
  </si>
  <si>
    <t>LYC</t>
  </si>
  <si>
    <t>LYNDEN</t>
  </si>
  <si>
    <t>Lynx Air International</t>
  </si>
  <si>
    <t>LXF</t>
  </si>
  <si>
    <t>LYNX FLIGHT</t>
  </si>
  <si>
    <t>Lynx Aviation</t>
  </si>
  <si>
    <t>LYX</t>
  </si>
  <si>
    <t>LYNX AIR</t>
  </si>
  <si>
    <t>L</t>
  </si>
  <si>
    <t>MJ</t>
  </si>
  <si>
    <t>LPR</t>
  </si>
  <si>
    <t>LAPA</t>
  </si>
  <si>
    <t>LAU</t>
  </si>
  <si>
    <t>SURAMERICANO</t>
  </si>
  <si>
    <t>M &amp; N Aviation</t>
  </si>
  <si>
    <t>JNH</t>
  </si>
  <si>
    <t>JONAH</t>
  </si>
  <si>
    <t>MAC Fotografica</t>
  </si>
  <si>
    <t>MCF</t>
  </si>
  <si>
    <t>MAC FOTO</t>
  </si>
  <si>
    <t>MANAG'AIR</t>
  </si>
  <si>
    <t>MRG</t>
  </si>
  <si>
    <t>MAP-Management and Planung</t>
  </si>
  <si>
    <t>MPJ</t>
  </si>
  <si>
    <t>MAPJET</t>
  </si>
  <si>
    <t>MAS Airways</t>
  </si>
  <si>
    <t>TFG</t>
  </si>
  <si>
    <t>TRAFALGAR</t>
  </si>
  <si>
    <t>MasAir</t>
  </si>
  <si>
    <t>M7</t>
  </si>
  <si>
    <t>MAA</t>
  </si>
  <si>
    <t>MAS CARGA</t>
  </si>
  <si>
    <t>MAT Macedonian Airlines</t>
  </si>
  <si>
    <t>MAK</t>
  </si>
  <si>
    <t>MAKAVIO</t>
  </si>
  <si>
    <t>MCC Aviation</t>
  </si>
  <si>
    <t>MCC</t>
  </si>
  <si>
    <t>DISCOVERY</t>
  </si>
  <si>
    <t>MG Aviacion</t>
  </si>
  <si>
    <t>MGA</t>
  </si>
  <si>
    <t>MAG AVACION</t>
  </si>
  <si>
    <t>MIA Airlines</t>
  </si>
  <si>
    <t>JLA</t>
  </si>
  <si>
    <t>SALLINE</t>
  </si>
  <si>
    <t>MIAT Mongolian Airlines</t>
  </si>
  <si>
    <t>OM</t>
  </si>
  <si>
    <t>MGL</t>
  </si>
  <si>
    <t>MONGOL AIR</t>
  </si>
  <si>
    <t>MIT Airlines</t>
  </si>
  <si>
    <t>MNC</t>
  </si>
  <si>
    <t>MUNCIE</t>
  </si>
  <si>
    <t>MK Airline</t>
  </si>
  <si>
    <t>MKA</t>
  </si>
  <si>
    <t>KRUGER-AIR</t>
  </si>
  <si>
    <t>MNG Airlines</t>
  </si>
  <si>
    <t>MNB</t>
  </si>
  <si>
    <t>BLACK SEA</t>
  </si>
  <si>
    <t>MSR Flug-Charter</t>
  </si>
  <si>
    <t>EBF</t>
  </si>
  <si>
    <t>SKYRUNNER</t>
  </si>
  <si>
    <t>MTC Aviacion</t>
  </si>
  <si>
    <t>MCV</t>
  </si>
  <si>
    <t>MTC AVIACION</t>
  </si>
  <si>
    <t>Mac Aviation</t>
  </si>
  <si>
    <t>MAQ</t>
  </si>
  <si>
    <t>MAC AVIATION</t>
  </si>
  <si>
    <t>Mac Dan Aviation Corporation</t>
  </si>
  <si>
    <t>MCN</t>
  </si>
  <si>
    <t>MAC DAN</t>
  </si>
  <si>
    <t>MacKnight Airlines</t>
  </si>
  <si>
    <t>MTD</t>
  </si>
  <si>
    <t>Macair Airlines</t>
  </si>
  <si>
    <t>MCK</t>
  </si>
  <si>
    <t>Macedonian Airlines</t>
  </si>
  <si>
    <t>MCS</t>
  </si>
  <si>
    <t>MACAIR</t>
  </si>
  <si>
    <t>Madina Air</t>
  </si>
  <si>
    <t>MDH</t>
  </si>
  <si>
    <t>MADINA AIR</t>
  </si>
  <si>
    <t>Maersk</t>
  </si>
  <si>
    <t>Magic Blue Airlines</t>
  </si>
  <si>
    <t>MJB</t>
  </si>
  <si>
    <t>MAGIC BLUE</t>
  </si>
  <si>
    <t>Magna Air</t>
  </si>
  <si>
    <t>MGR</t>
  </si>
  <si>
    <t>MAGNA AIR</t>
  </si>
  <si>
    <t>Mahalo Air</t>
  </si>
  <si>
    <t>MLH</t>
  </si>
  <si>
    <t>MAHALO</t>
  </si>
  <si>
    <t>Mahan Air</t>
  </si>
  <si>
    <t>W5</t>
  </si>
  <si>
    <t>IRM</t>
  </si>
  <si>
    <t>MAHAN AIR</t>
  </si>
  <si>
    <t>Mahfooz Aviation</t>
  </si>
  <si>
    <t>M2</t>
  </si>
  <si>
    <t>MZS</t>
  </si>
  <si>
    <t>MAHFOOZ</t>
  </si>
  <si>
    <t>Maine Aviation</t>
  </si>
  <si>
    <t>MAT</t>
  </si>
  <si>
    <t>MAINE-AV</t>
  </si>
  <si>
    <t>Majestic Airlines</t>
  </si>
  <si>
    <t>MAJ</t>
  </si>
  <si>
    <t>MAGIC AIR</t>
  </si>
  <si>
    <t>Mak Air</t>
  </si>
  <si>
    <t>AKM</t>
  </si>
  <si>
    <t>MAKAIR</t>
  </si>
  <si>
    <t>Malagasy Airlines</t>
  </si>
  <si>
    <t>MLG</t>
  </si>
  <si>
    <t>Malawi Express</t>
  </si>
  <si>
    <t>MLX</t>
  </si>
  <si>
    <t>MALAWI EXPRESS</t>
  </si>
  <si>
    <t>Malaya Aviatsia Dona</t>
  </si>
  <si>
    <t>MKK</t>
  </si>
  <si>
    <t>AEROKEY</t>
  </si>
  <si>
    <t>Malaysia Airlines</t>
  </si>
  <si>
    <t>MAS</t>
  </si>
  <si>
    <t>MALAYSIAN</t>
  </si>
  <si>
    <t>Mali Air</t>
  </si>
  <si>
    <t>MAE</t>
  </si>
  <si>
    <t>MALI AIREXPRESS</t>
  </si>
  <si>
    <t>Mali Air Express</t>
  </si>
  <si>
    <t>VXP</t>
  </si>
  <si>
    <t>AVION EXPRESS</t>
  </si>
  <si>
    <t>Mali Airways</t>
  </si>
  <si>
    <t>MTZ</t>
  </si>
  <si>
    <t>MALI AIRWAYS</t>
  </si>
  <si>
    <t>Malila Airlift</t>
  </si>
  <si>
    <t>MLC</t>
  </si>
  <si>
    <t>MALILA</t>
  </si>
  <si>
    <t>Mall Airways</t>
  </si>
  <si>
    <t>MLS</t>
  </si>
  <si>
    <t>MALL-AIRWAYS</t>
  </si>
  <si>
    <t>Malmo Aviation</t>
  </si>
  <si>
    <t>SCW</t>
  </si>
  <si>
    <t>SCANWING</t>
  </si>
  <si>
    <t>Malmoe Air Taxi</t>
  </si>
  <si>
    <t>LOD</t>
  </si>
  <si>
    <t>LOGIC</t>
  </si>
  <si>
    <t>TF</t>
  </si>
  <si>
    <t>Scanwings</t>
  </si>
  <si>
    <t>Malta Air Charter</t>
  </si>
  <si>
    <t>MAC</t>
  </si>
  <si>
    <t>MALTA CHARTER</t>
  </si>
  <si>
    <t>Malta Wings</t>
  </si>
  <si>
    <t>MWS</t>
  </si>
  <si>
    <t>MALTA WINGS</t>
  </si>
  <si>
    <t>MAH</t>
  </si>
  <si>
    <t>MALEV</t>
  </si>
  <si>
    <t>Manaf International Airways</t>
  </si>
  <si>
    <t>MLB</t>
  </si>
  <si>
    <t>MANAF</t>
  </si>
  <si>
    <t>Mandala Airlines</t>
  </si>
  <si>
    <t>RI</t>
  </si>
  <si>
    <t>MDL</t>
  </si>
  <si>
    <t>MANDALA</t>
  </si>
  <si>
    <t>Mandarin Airlines</t>
  </si>
  <si>
    <t>AE</t>
  </si>
  <si>
    <t>MDA</t>
  </si>
  <si>
    <t>Mango</t>
  </si>
  <si>
    <t>JE</t>
  </si>
  <si>
    <t>MNO</t>
  </si>
  <si>
    <t>TULCA</t>
  </si>
  <si>
    <t>Manhattan Air</t>
  </si>
  <si>
    <t>MHN</t>
  </si>
  <si>
    <t>MANHATTAN</t>
  </si>
  <si>
    <t>Manitoulin Air Services</t>
  </si>
  <si>
    <t>MTO</t>
  </si>
  <si>
    <t>MANITOULIN</t>
  </si>
  <si>
    <t>Mann Air</t>
  </si>
  <si>
    <t>MNR</t>
  </si>
  <si>
    <t>TEEMOL</t>
  </si>
  <si>
    <t>Mannion Air Charter</t>
  </si>
  <si>
    <t>MANNION</t>
  </si>
  <si>
    <t>Mantrust Asahi Airways</t>
  </si>
  <si>
    <t>MTS</t>
  </si>
  <si>
    <t>MANTRUST</t>
  </si>
  <si>
    <t>Manx Airlines</t>
  </si>
  <si>
    <t>MNX</t>
  </si>
  <si>
    <t>MANX</t>
  </si>
  <si>
    <t>Maple Air Services</t>
  </si>
  <si>
    <t>MAPLE AIR</t>
  </si>
  <si>
    <t>March Helicopters</t>
  </si>
  <si>
    <t>MAR</t>
  </si>
  <si>
    <t>MARCH</t>
  </si>
  <si>
    <t>Marcopolo Airways</t>
  </si>
  <si>
    <t>MCP</t>
  </si>
  <si>
    <t>MARCOPOLO</t>
  </si>
  <si>
    <t>Marghi Air</t>
  </si>
  <si>
    <t>MGI</t>
  </si>
  <si>
    <t>MARGHI</t>
  </si>
  <si>
    <t>Markair</t>
  </si>
  <si>
    <t>MRK</t>
  </si>
  <si>
    <t>MARKAIR</t>
  </si>
  <si>
    <t>Markoss Aviation</t>
  </si>
  <si>
    <t>MKO</t>
  </si>
  <si>
    <t>GOSHAWK</t>
  </si>
  <si>
    <t>Mars RK</t>
  </si>
  <si>
    <t>MRW</t>
  </si>
  <si>
    <t>AVIAMARS</t>
  </si>
  <si>
    <t>Marshall Aerospace</t>
  </si>
  <si>
    <t>MCE</t>
  </si>
  <si>
    <t>MARSHALL</t>
  </si>
  <si>
    <t>Marsland Aviation</t>
  </si>
  <si>
    <t>MSL</t>
  </si>
  <si>
    <t>MARSLANDAIR</t>
  </si>
  <si>
    <t>Martin Aviation Services</t>
  </si>
  <si>
    <t>XMA</t>
  </si>
  <si>
    <t>Martin-Baker</t>
  </si>
  <si>
    <t>MBE</t>
  </si>
  <si>
    <t>MARTIN</t>
  </si>
  <si>
    <t>Martinair</t>
  </si>
  <si>
    <t>MPH</t>
  </si>
  <si>
    <t>MARTINAIR</t>
  </si>
  <si>
    <t>Martinaire</t>
  </si>
  <si>
    <t>MRA</t>
  </si>
  <si>
    <t>MARTEX</t>
  </si>
  <si>
    <t>Martyn Fiddler Associates</t>
  </si>
  <si>
    <t>MFA</t>
  </si>
  <si>
    <t>SEAHORSE</t>
  </si>
  <si>
    <t>Marvin Limited</t>
  </si>
  <si>
    <t>MVN</t>
  </si>
  <si>
    <t>MARVIN</t>
  </si>
  <si>
    <t>Maryland State Police</t>
  </si>
  <si>
    <t>TRP</t>
  </si>
  <si>
    <t>TROOPER</t>
  </si>
  <si>
    <t>Massachusetts Institute of Technology</t>
  </si>
  <si>
    <t>MTH</t>
  </si>
  <si>
    <t>RESEARCH</t>
  </si>
  <si>
    <t>Massey University School of Aviation</t>
  </si>
  <si>
    <t>MSY</t>
  </si>
  <si>
    <t>MASSEY</t>
  </si>
  <si>
    <t>Master Airways</t>
  </si>
  <si>
    <t>MSW</t>
  </si>
  <si>
    <t>MASTER AIRWAYS</t>
  </si>
  <si>
    <t>Master Planner</t>
  </si>
  <si>
    <t>MPL</t>
  </si>
  <si>
    <t>Masterjet</t>
  </si>
  <si>
    <t>LMJ</t>
  </si>
  <si>
    <t>MASTERJET</t>
  </si>
  <si>
    <t>Mastertop Linhas Aereas</t>
  </si>
  <si>
    <t>Q4</t>
  </si>
  <si>
    <t>Mauria</t>
  </si>
  <si>
    <t>MAURIA</t>
  </si>
  <si>
    <t>Mauritanienne Aerienne Et Navale</t>
  </si>
  <si>
    <t>MNV</t>
  </si>
  <si>
    <t>NAVALE</t>
  </si>
  <si>
    <t>Mauritanienne Air Fret</t>
  </si>
  <si>
    <t>MRF</t>
  </si>
  <si>
    <t>MAUR-FRET</t>
  </si>
  <si>
    <t>Mauritanienne Airways</t>
  </si>
  <si>
    <t>MWY</t>
  </si>
  <si>
    <t>MAURITANIENNE</t>
  </si>
  <si>
    <t>Mauritanienne De Transport Aerien</t>
  </si>
  <si>
    <t>MDE</t>
  </si>
  <si>
    <t>MAURI-TRANS</t>
  </si>
  <si>
    <t>Maverick Airways</t>
  </si>
  <si>
    <t>MVR</t>
  </si>
  <si>
    <t>MAV-AIR</t>
  </si>
  <si>
    <t>Mavial Magadan Airlines</t>
  </si>
  <si>
    <t>MVL</t>
  </si>
  <si>
    <t>Mavial</t>
  </si>
  <si>
    <t>Max Avia</t>
  </si>
  <si>
    <t>MAI</t>
  </si>
  <si>
    <t>MAX AVIA</t>
  </si>
  <si>
    <t>Max Sea Food</t>
  </si>
  <si>
    <t>MSF</t>
  </si>
  <si>
    <t>MAXESA</t>
  </si>
  <si>
    <t>Max-Aviation</t>
  </si>
  <si>
    <t>MAX</t>
  </si>
  <si>
    <t>MAX AVIATION</t>
  </si>
  <si>
    <t>Maxair</t>
  </si>
  <si>
    <t>8M</t>
  </si>
  <si>
    <t>MXL</t>
  </si>
  <si>
    <t>MAXAIR</t>
  </si>
  <si>
    <t>Maximus Air Cargo</t>
  </si>
  <si>
    <t>MXU</t>
  </si>
  <si>
    <t>CARGO MAX</t>
  </si>
  <si>
    <t>Maxjet Airways</t>
  </si>
  <si>
    <t>MY</t>
  </si>
  <si>
    <t>MXJ</t>
  </si>
  <si>
    <t>MAX-JET</t>
  </si>
  <si>
    <t>Maxsus-Avia</t>
  </si>
  <si>
    <t>MXS</t>
  </si>
  <si>
    <t>MAXSUS-AVIA</t>
  </si>
  <si>
    <t>May Air Xpress</t>
  </si>
  <si>
    <t>BEECHNUT</t>
  </si>
  <si>
    <t>Maya Island Air</t>
  </si>
  <si>
    <t>MW</t>
  </si>
  <si>
    <t>MYD</t>
  </si>
  <si>
    <t>MYLAND</t>
  </si>
  <si>
    <t>Mayair</t>
  </si>
  <si>
    <t>MYI</t>
  </si>
  <si>
    <t>MAYAIR</t>
  </si>
  <si>
    <t>Mbach Air</t>
  </si>
  <si>
    <t>MBS</t>
  </si>
  <si>
    <t>MBACHI AIR</t>
  </si>
  <si>
    <t>McAlpine Helicopters</t>
  </si>
  <si>
    <t>MCH</t>
  </si>
  <si>
    <t>MACLINE</t>
  </si>
  <si>
    <t>McCall Aviation</t>
  </si>
  <si>
    <t>MKL</t>
  </si>
  <si>
    <t>MCCALL</t>
  </si>
  <si>
    <t>McDonnell Douglas</t>
  </si>
  <si>
    <t>DAC</t>
  </si>
  <si>
    <t>DACO</t>
  </si>
  <si>
    <t>McNeely Charter Services</t>
  </si>
  <si>
    <t>MDS</t>
  </si>
  <si>
    <t>MID-SOUTH</t>
  </si>
  <si>
    <t>Med-Trans of Florida</t>
  </si>
  <si>
    <t>MEK</t>
  </si>
  <si>
    <t>MED-TRANS</t>
  </si>
  <si>
    <t>Medavia Company</t>
  </si>
  <si>
    <t>MDM</t>
  </si>
  <si>
    <t>MEDAVIA</t>
  </si>
  <si>
    <t>Medical Air Rescue Services</t>
  </si>
  <si>
    <t>MRZ</t>
  </si>
  <si>
    <t>MARS</t>
  </si>
  <si>
    <t>Medical Aviation Services</t>
  </si>
  <si>
    <t>MCL</t>
  </si>
  <si>
    <t>MEDIC</t>
  </si>
  <si>
    <t>Mediterranean Air Freight</t>
  </si>
  <si>
    <t>MDF</t>
  </si>
  <si>
    <t>MED-FREIGHT</t>
  </si>
  <si>
    <t>Mediterranean Airways</t>
  </si>
  <si>
    <t>MDY</t>
  </si>
  <si>
    <t>Medjet International</t>
  </si>
  <si>
    <t>MEJ</t>
  </si>
  <si>
    <t>MEDJET</t>
  </si>
  <si>
    <t>Mega</t>
  </si>
  <si>
    <t>MGK</t>
  </si>
  <si>
    <t>MEGLA</t>
  </si>
  <si>
    <t>Mega Linhas Aereas</t>
  </si>
  <si>
    <t>MEL</t>
  </si>
  <si>
    <t>MEGA AIR</t>
  </si>
  <si>
    <t>Mekong Airlines</t>
  </si>
  <si>
    <t>MKN</t>
  </si>
  <si>
    <t>MEKONG AIRLINES</t>
  </si>
  <si>
    <t>Menajet</t>
  </si>
  <si>
    <t>IM</t>
  </si>
  <si>
    <t>MNJ</t>
  </si>
  <si>
    <t>MENAJET</t>
  </si>
  <si>
    <t>Merchant Express Aviation</t>
  </si>
  <si>
    <t>MXX</t>
  </si>
  <si>
    <t>MERCHANT</t>
  </si>
  <si>
    <t>Mercury Aircourier Service</t>
  </si>
  <si>
    <t>MEC</t>
  </si>
  <si>
    <t>MERCAIR</t>
  </si>
  <si>
    <t>Meridian</t>
  </si>
  <si>
    <t>POV</t>
  </si>
  <si>
    <t>AIR POLTAVA</t>
  </si>
  <si>
    <t>Meridian Air Cargo</t>
  </si>
  <si>
    <t>MRD</t>
  </si>
  <si>
    <t>MERIDIAN</t>
  </si>
  <si>
    <t>Meridian Airlines</t>
  </si>
  <si>
    <t>MHL</t>
  </si>
  <si>
    <t>HASSIMAIR</t>
  </si>
  <si>
    <t>Meridian Aviation</t>
  </si>
  <si>
    <t>DSL</t>
  </si>
  <si>
    <t>DIESEL</t>
  </si>
  <si>
    <t>Meridian Limited</t>
  </si>
  <si>
    <t>MEM</t>
  </si>
  <si>
    <t>MERIDIAN CHERRY</t>
  </si>
  <si>
    <t>Meridiana</t>
  </si>
  <si>
    <t>ISS</t>
  </si>
  <si>
    <t>MERAIR</t>
  </si>
  <si>
    <t>Merlin Airways</t>
  </si>
  <si>
    <t>MEI</t>
  </si>
  <si>
    <t>AVALON</t>
  </si>
  <si>
    <t>Merpati Nusantara Airlines</t>
  </si>
  <si>
    <t>MZ</t>
  </si>
  <si>
    <t>MNA</t>
  </si>
  <si>
    <t>MERPATI</t>
  </si>
  <si>
    <t>Mesa Airlines</t>
  </si>
  <si>
    <t>YV</t>
  </si>
  <si>
    <t>ASH</t>
  </si>
  <si>
    <t>AIR SHUTTLE</t>
  </si>
  <si>
    <t>Mesaba Airlines</t>
  </si>
  <si>
    <t>XJ</t>
  </si>
  <si>
    <t>MES</t>
  </si>
  <si>
    <t>MESABA</t>
  </si>
  <si>
    <t>Meta Linhas A</t>
  </si>
  <si>
    <t>MSQ</t>
  </si>
  <si>
    <t>META</t>
  </si>
  <si>
    <t>Meteorological Research Flight</t>
  </si>
  <si>
    <t>MET</t>
  </si>
  <si>
    <t>METMAN</t>
  </si>
  <si>
    <t>Methow Aviation</t>
  </si>
  <si>
    <t>MER</t>
  </si>
  <si>
    <t>METHOW</t>
  </si>
  <si>
    <t>Metro Business Aviation</t>
  </si>
  <si>
    <t>MVI</t>
  </si>
  <si>
    <t>Metro Express</t>
  </si>
  <si>
    <t>EAGLE EXPRESS</t>
  </si>
  <si>
    <t>Metroflight</t>
  </si>
  <si>
    <t>MTR</t>
  </si>
  <si>
    <t>METRO</t>
  </si>
  <si>
    <t>Metrojet</t>
  </si>
  <si>
    <t>MTJ</t>
  </si>
  <si>
    <t>METROJET</t>
  </si>
  <si>
    <t>Metropix UK</t>
  </si>
  <si>
    <t>PIX</t>
  </si>
  <si>
    <t>METROPIX</t>
  </si>
  <si>
    <t>Metroplis</t>
  </si>
  <si>
    <t>MPS</t>
  </si>
  <si>
    <t>METRO REGIONAL</t>
  </si>
  <si>
    <t>Mex Blue</t>
  </si>
  <si>
    <t>MXB</t>
  </si>
  <si>
    <t>MEX BLUE</t>
  </si>
  <si>
    <t>Mex-Jet</t>
  </si>
  <si>
    <t>MJT</t>
  </si>
  <si>
    <t>MEJETS</t>
  </si>
  <si>
    <t>Mexicana de Aviaci</t>
  </si>
  <si>
    <t>MX</t>
  </si>
  <si>
    <t>MXA</t>
  </si>
  <si>
    <t>MEXICANA</t>
  </si>
  <si>
    <t>Mexico Transportes Aereos</t>
  </si>
  <si>
    <t>MXT</t>
  </si>
  <si>
    <t>TRANSMEX</t>
  </si>
  <si>
    <t>Miami Air Charter</t>
  </si>
  <si>
    <t>HUR</t>
  </si>
  <si>
    <t>HURRICANE CHARTER</t>
  </si>
  <si>
    <t>Miami Air International</t>
  </si>
  <si>
    <t>BSK</t>
  </si>
  <si>
    <t>BISCAYNE</t>
  </si>
  <si>
    <t>Miami Valley Aviation</t>
  </si>
  <si>
    <t>OWL</t>
  </si>
  <si>
    <t>NIGHT OWL</t>
  </si>
  <si>
    <t>Miapet-Avia</t>
  </si>
  <si>
    <t>MPT</t>
  </si>
  <si>
    <t>MIAPET</t>
  </si>
  <si>
    <t>Michelin Air Services</t>
  </si>
  <si>
    <t>BIB</t>
  </si>
  <si>
    <t>Micromatter Technology Solutions</t>
  </si>
  <si>
    <t>WIZ</t>
  </si>
  <si>
    <t>WIZARD</t>
  </si>
  <si>
    <t>Mid Airlines</t>
  </si>
  <si>
    <t>NYL</t>
  </si>
  <si>
    <t>NILE</t>
  </si>
  <si>
    <t>Mid-Pacific Airlines</t>
  </si>
  <si>
    <t>MPA</t>
  </si>
  <si>
    <t>MID PAC</t>
  </si>
  <si>
    <t>Midamerica Jet</t>
  </si>
  <si>
    <t>MJR</t>
  </si>
  <si>
    <t>MAJOR</t>
  </si>
  <si>
    <t>Middle East Airlines</t>
  </si>
  <si>
    <t>ME</t>
  </si>
  <si>
    <t>MEA</t>
  </si>
  <si>
    <t>CEDAR JET</t>
  </si>
  <si>
    <t>Midland Airport Services</t>
  </si>
  <si>
    <t>MID</t>
  </si>
  <si>
    <t>Midline Air Freight</t>
  </si>
  <si>
    <t>MFR</t>
  </si>
  <si>
    <t>MIDLINE FREIGHT</t>
  </si>
  <si>
    <t>Midstate Airlines</t>
  </si>
  <si>
    <t>MIS</t>
  </si>
  <si>
    <t>MIDSTATE</t>
  </si>
  <si>
    <t>Midway Airlines</t>
  </si>
  <si>
    <t>JI</t>
  </si>
  <si>
    <t>MDW</t>
  </si>
  <si>
    <t>MIDWAY</t>
  </si>
  <si>
    <t>Midway Express</t>
  </si>
  <si>
    <t>FLA</t>
  </si>
  <si>
    <t>PALM</t>
  </si>
  <si>
    <t>Midwest Air Freighters</t>
  </si>
  <si>
    <t>FAX</t>
  </si>
  <si>
    <t>FAIRFAX</t>
  </si>
  <si>
    <t>Midwest Airlines</t>
  </si>
  <si>
    <t>YX</t>
  </si>
  <si>
    <t>MEP</t>
  </si>
  <si>
    <t>Midwest Airlines (Egypt)</t>
  </si>
  <si>
    <t>MWA</t>
  </si>
  <si>
    <t>Midwest Aviation</t>
  </si>
  <si>
    <t>NIT</t>
  </si>
  <si>
    <t>NIGHTTRAIN</t>
  </si>
  <si>
    <t>Midwest Aviation Division</t>
  </si>
  <si>
    <t>MWT</t>
  </si>
  <si>
    <t>MIDWEST</t>
  </si>
  <si>
    <t>Midwest Helicopters De Mexico</t>
  </si>
  <si>
    <t>HTE</t>
  </si>
  <si>
    <t>HELICOPTERSMEXICO</t>
  </si>
  <si>
    <t>Millardair</t>
  </si>
  <si>
    <t>MAB</t>
  </si>
  <si>
    <t>MILLARDAIR</t>
  </si>
  <si>
    <t>Millen Corporation</t>
  </si>
  <si>
    <t>RJM</t>
  </si>
  <si>
    <t>MILLEN</t>
  </si>
  <si>
    <t>Millennium Air</t>
  </si>
  <si>
    <t>MLK</t>
  </si>
  <si>
    <t>NIGERJET</t>
  </si>
  <si>
    <t>Miller Flying Services</t>
  </si>
  <si>
    <t>MFS</t>
  </si>
  <si>
    <t>MILLER TIME</t>
  </si>
  <si>
    <t>Million Air</t>
  </si>
  <si>
    <t>OXO</t>
  </si>
  <si>
    <t>MILL AIR</t>
  </si>
  <si>
    <t>Mimino</t>
  </si>
  <si>
    <t>MIM</t>
  </si>
  <si>
    <t>MIMINO</t>
  </si>
  <si>
    <t>Mina Airline Company</t>
  </si>
  <si>
    <t>NAB</t>
  </si>
  <si>
    <t>Minair</t>
  </si>
  <si>
    <t>OMR</t>
  </si>
  <si>
    <t>ORMINE</t>
  </si>
  <si>
    <t>Minebea Technologies</t>
  </si>
  <si>
    <t>EBE</t>
  </si>
  <si>
    <t>MINEBEA</t>
  </si>
  <si>
    <t>Mines Air Services Zambia</t>
  </si>
  <si>
    <t>MAZ</t>
  </si>
  <si>
    <t>MINES</t>
  </si>
  <si>
    <t>Miniliner</t>
  </si>
  <si>
    <t>MINILINER</t>
  </si>
  <si>
    <t>Ministic Air</t>
  </si>
  <si>
    <t>MNS</t>
  </si>
  <si>
    <t>MINISTIC</t>
  </si>
  <si>
    <t>Ministry of Agriculture</t>
  </si>
  <si>
    <t>WDG</t>
  </si>
  <si>
    <t xml:space="preserve"> Fisheries and Food</t>
  </si>
  <si>
    <t>WATCHDOG</t>
  </si>
  <si>
    <t>Minsk Aircraft Overhaul Plant</t>
  </si>
  <si>
    <t>LIR</t>
  </si>
  <si>
    <t>LISLINE</t>
  </si>
  <si>
    <t>Miramichi Air Service</t>
  </si>
  <si>
    <t>MIR</t>
  </si>
  <si>
    <t>MIRAMICHI</t>
  </si>
  <si>
    <t>Miras</t>
  </si>
  <si>
    <t>MIF</t>
  </si>
  <si>
    <t>MIRAS</t>
  </si>
  <si>
    <t>Misr Overseas Airways</t>
  </si>
  <si>
    <t>MOS</t>
  </si>
  <si>
    <t>Mission Aviation Fellowship</t>
  </si>
  <si>
    <t>MAF</t>
  </si>
  <si>
    <t>MISSI</t>
  </si>
  <si>
    <t>Missionair</t>
  </si>
  <si>
    <t>MSN</t>
  </si>
  <si>
    <t>MISIONAIR</t>
  </si>
  <si>
    <t>Missions Gouvernemtales Francaises</t>
  </si>
  <si>
    <t>MRN</t>
  </si>
  <si>
    <t>MARIANNE</t>
  </si>
  <si>
    <t>Mississippi State University</t>
  </si>
  <si>
    <t>BDG</t>
  </si>
  <si>
    <t>BULLDOG</t>
  </si>
  <si>
    <t>Mississippi Valley Airways</t>
  </si>
  <si>
    <t>MVA</t>
  </si>
  <si>
    <t>VALAIR</t>
  </si>
  <si>
    <t>Mistral Air</t>
  </si>
  <si>
    <t>MSA</t>
  </si>
  <si>
    <t>AIRMERCI</t>
  </si>
  <si>
    <t>Mobil Oil</t>
  </si>
  <si>
    <t>MBO</t>
  </si>
  <si>
    <t>MOBIL</t>
  </si>
  <si>
    <t>Mocambique Expresso</t>
  </si>
  <si>
    <t>MXE</t>
  </si>
  <si>
    <t>MOZAMBIQUE EXPRESS</t>
  </si>
  <si>
    <t>Mofaz Air</t>
  </si>
  <si>
    <t>MFZ</t>
  </si>
  <si>
    <t>MOFAZ AIR</t>
  </si>
  <si>
    <t>Moldaeroservice</t>
  </si>
  <si>
    <t>MLE</t>
  </si>
  <si>
    <t>MOLDAERO</t>
  </si>
  <si>
    <t>Moldavian Airlines</t>
  </si>
  <si>
    <t>2M</t>
  </si>
  <si>
    <t>MDV</t>
  </si>
  <si>
    <t>MOLDAVIAN</t>
  </si>
  <si>
    <t>MVG</t>
  </si>
  <si>
    <t>MOLDOVA-STATE</t>
  </si>
  <si>
    <t>Mombasa Air Safari</t>
  </si>
  <si>
    <t>RRV</t>
  </si>
  <si>
    <t>SKYROVER</t>
  </si>
  <si>
    <t>Monarch Airlines</t>
  </si>
  <si>
    <t>MON</t>
  </si>
  <si>
    <t>MONARCH</t>
  </si>
  <si>
    <t>MNH</t>
  </si>
  <si>
    <t>MONARCH AIR</t>
  </si>
  <si>
    <t>Myway Airlines</t>
  </si>
  <si>
    <t>8I</t>
  </si>
  <si>
    <t>Moncton Flying Club</t>
  </si>
  <si>
    <t>MFC</t>
  </si>
  <si>
    <t>EAST WIND</t>
  </si>
  <si>
    <t>Monde Air Charters</t>
  </si>
  <si>
    <t>MDB</t>
  </si>
  <si>
    <t>MONDEAIR CARGO</t>
  </si>
  <si>
    <t>Monerrey Air Taxi</t>
  </si>
  <si>
    <t>MTI</t>
  </si>
  <si>
    <t>MONTERREY AIR</t>
  </si>
  <si>
    <t>Monky Aerotaxis</t>
  </si>
  <si>
    <t>MKY</t>
  </si>
  <si>
    <t>MONKY</t>
  </si>
  <si>
    <t>Montenegro Airlines</t>
  </si>
  <si>
    <t>YM</t>
  </si>
  <si>
    <t>MGX</t>
  </si>
  <si>
    <t>MONTAIR</t>
  </si>
  <si>
    <t>Montserrat Airways</t>
  </si>
  <si>
    <t>MNT</t>
  </si>
  <si>
    <t>MONTSERRAT</t>
  </si>
  <si>
    <t>Montserrat</t>
  </si>
  <si>
    <t>Mooney Aircraft Corporation</t>
  </si>
  <si>
    <t>MNY</t>
  </si>
  <si>
    <t>MOONEY FLIGHT</t>
  </si>
  <si>
    <t>Morningstar Air Express</t>
  </si>
  <si>
    <t>MAL</t>
  </si>
  <si>
    <t>MORNINGSTAR</t>
  </si>
  <si>
    <t>Morris Air Service</t>
  </si>
  <si>
    <t>MSS</t>
  </si>
  <si>
    <t>WASATCH</t>
  </si>
  <si>
    <t>Morrison Flying Service</t>
  </si>
  <si>
    <t>MRO</t>
  </si>
  <si>
    <t>MORRISON</t>
  </si>
  <si>
    <t>Moskovia Airlines</t>
  </si>
  <si>
    <t>3R</t>
  </si>
  <si>
    <t>GAI</t>
  </si>
  <si>
    <t>GROMOV AIRLINE</t>
  </si>
  <si>
    <t>Mosphil Aero</t>
  </si>
  <si>
    <t>MPI</t>
  </si>
  <si>
    <t>MOSPHIL</t>
  </si>
  <si>
    <t>Motor Sich</t>
  </si>
  <si>
    <t>M9</t>
  </si>
  <si>
    <t>MSI</t>
  </si>
  <si>
    <t>MOTOR SICH</t>
  </si>
  <si>
    <t>Mount Cook Airlines</t>
  </si>
  <si>
    <t>NZM</t>
  </si>
  <si>
    <t>MOUNTCOOK</t>
  </si>
  <si>
    <t>Mountain Air Cargo</t>
  </si>
  <si>
    <t>MTN</t>
  </si>
  <si>
    <t>MOUNTAIN</t>
  </si>
  <si>
    <t>Mountain Air Company</t>
  </si>
  <si>
    <t>N4</t>
  </si>
  <si>
    <t>MTC</t>
  </si>
  <si>
    <t>MOUNTAIN LEONE</t>
  </si>
  <si>
    <t>Mountain Air Express</t>
  </si>
  <si>
    <t>PKP</t>
  </si>
  <si>
    <t>PIKES PEAK</t>
  </si>
  <si>
    <t>Mountain Air Service</t>
  </si>
  <si>
    <t>BRR</t>
  </si>
  <si>
    <t>MOUNTAIN AIR</t>
  </si>
  <si>
    <t>Mountain Bird</t>
  </si>
  <si>
    <t>MBI</t>
  </si>
  <si>
    <t>MOUNTAIN BIRD</t>
  </si>
  <si>
    <t>Mountain High Aviation</t>
  </si>
  <si>
    <t>MHA</t>
  </si>
  <si>
    <t>MOUNTAIN HIGH</t>
  </si>
  <si>
    <t>Mountain Pacific Air</t>
  </si>
  <si>
    <t>MPC</t>
  </si>
  <si>
    <t>MOUNTAIN PACIFIC</t>
  </si>
  <si>
    <t>Mountain Valley Air Service</t>
  </si>
  <si>
    <t>MTV</t>
  </si>
  <si>
    <t>MOUNTAIN VALLEY</t>
  </si>
  <si>
    <t>Mowhawk Airlines</t>
  </si>
  <si>
    <t>MOW</t>
  </si>
  <si>
    <t>MOHAWK AIR</t>
  </si>
  <si>
    <t>Mudan Airlines</t>
  </si>
  <si>
    <t>MDN</t>
  </si>
  <si>
    <t>Mudanjiang General Aviation</t>
  </si>
  <si>
    <t>CMJ</t>
  </si>
  <si>
    <t>MUDANJIANG</t>
  </si>
  <si>
    <t>Multi Taxi</t>
  </si>
  <si>
    <t>MTX</t>
  </si>
  <si>
    <t>MULTITAXI</t>
  </si>
  <si>
    <t>Multi-Aero</t>
  </si>
  <si>
    <t>WBR</t>
  </si>
  <si>
    <t>WEBER</t>
  </si>
  <si>
    <t>Multiflight</t>
  </si>
  <si>
    <t>MFT</t>
  </si>
  <si>
    <t>YORKAIR</t>
  </si>
  <si>
    <t>Murmansk Aircompany</t>
  </si>
  <si>
    <t>MNZ</t>
  </si>
  <si>
    <t>MURMAN AIR</t>
  </si>
  <si>
    <t>Murray Air</t>
  </si>
  <si>
    <t>MUA</t>
  </si>
  <si>
    <t>MURRAY AIR</t>
  </si>
  <si>
    <t>Musrata Air Transport</t>
  </si>
  <si>
    <t>MMR</t>
  </si>
  <si>
    <t>MUSRATA AIR</t>
  </si>
  <si>
    <t>Mustique Airways</t>
  </si>
  <si>
    <t>MAW</t>
  </si>
  <si>
    <t>MUSTIQUE</t>
  </si>
  <si>
    <t>My Way Airlines</t>
  </si>
  <si>
    <t>MYW</t>
  </si>
  <si>
    <t>FRANKY</t>
  </si>
  <si>
    <t>MyTravel Airways</t>
  </si>
  <si>
    <t>VZ</t>
  </si>
  <si>
    <t>MYT</t>
  </si>
  <si>
    <t>KESTREL</t>
  </si>
  <si>
    <t>Myanma Airways</t>
  </si>
  <si>
    <t>UB</t>
  </si>
  <si>
    <t>UBA</t>
  </si>
  <si>
    <t>UNIONAIR</t>
  </si>
  <si>
    <t>Myanmar Airways International</t>
  </si>
  <si>
    <t>assignment postponed</t>
  </si>
  <si>
    <t>Myflug</t>
  </si>
  <si>
    <t>MYA</t>
  </si>
  <si>
    <t>MYFLUG</t>
  </si>
  <si>
    <t>Mytravel Airways</t>
  </si>
  <si>
    <t>VKG</t>
  </si>
  <si>
    <t>VIKING</t>
  </si>
  <si>
    <t>NEL Cargo</t>
  </si>
  <si>
    <t>NLG</t>
  </si>
  <si>
    <t>NELCARGO</t>
  </si>
  <si>
    <t>NHT Lineas Aereas</t>
  </si>
  <si>
    <t>NHG</t>
  </si>
  <si>
    <t>HELGA</t>
  </si>
  <si>
    <t>NZ Warbirds Association</t>
  </si>
  <si>
    <t>WAR</t>
  </si>
  <si>
    <t>WARBIRDS</t>
  </si>
  <si>
    <t>Nacoia Lda</t>
  </si>
  <si>
    <t>ANL</t>
  </si>
  <si>
    <t>AIR NACOIA</t>
  </si>
  <si>
    <t>Nada Air Service</t>
  </si>
  <si>
    <t>NHZ</t>
  </si>
  <si>
    <t>NADA AIR</t>
  </si>
  <si>
    <t>Compangnie Nationale Naganagani</t>
  </si>
  <si>
    <t>BFN</t>
  </si>
  <si>
    <t>Nahanni Air Services Ltd</t>
  </si>
  <si>
    <t>NAH</t>
  </si>
  <si>
    <t>NAHANNI</t>
  </si>
  <si>
    <t>Nakheel Aviation</t>
  </si>
  <si>
    <t>NKL</t>
  </si>
  <si>
    <t>NAKHEEL</t>
  </si>
  <si>
    <t>Namibia Commerical Aviation</t>
  </si>
  <si>
    <t>MRE</t>
  </si>
  <si>
    <t>MED RESCUE</t>
  </si>
  <si>
    <t>Namibian Defence Force</t>
  </si>
  <si>
    <t>NDF</t>
  </si>
  <si>
    <t>NAMIBIAN AIR FORCE</t>
  </si>
  <si>
    <t>Nanjing Airlines</t>
  </si>
  <si>
    <t>NINGHANG</t>
  </si>
  <si>
    <t>Nantucket Airlines</t>
  </si>
  <si>
    <t>ACK</t>
  </si>
  <si>
    <t>ACK AIR</t>
  </si>
  <si>
    <t>Nanyah Aviation</t>
  </si>
  <si>
    <t>NYA</t>
  </si>
  <si>
    <t>NANYAH</t>
  </si>
  <si>
    <t>Napier Air Service Inc</t>
  </si>
  <si>
    <t>NAP</t>
  </si>
  <si>
    <t>NAPIER</t>
  </si>
  <si>
    <t>Nas Air</t>
  </si>
  <si>
    <t>NCM</t>
  </si>
  <si>
    <t>AIR BANE</t>
  </si>
  <si>
    <t>P9</t>
  </si>
  <si>
    <t>Nasair</t>
  </si>
  <si>
    <t>UE</t>
  </si>
  <si>
    <t>NASAIRWAYS</t>
  </si>
  <si>
    <t>Nashville Jet Charters</t>
  </si>
  <si>
    <t>NJC</t>
  </si>
  <si>
    <t>NASHVILLE JET</t>
  </si>
  <si>
    <t>Natalco Air Lines</t>
  </si>
  <si>
    <t>NCO</t>
  </si>
  <si>
    <t>NATALCO</t>
  </si>
  <si>
    <t>Natioanl Air Traffic Controllers Association</t>
  </si>
  <si>
    <t>NTK</t>
  </si>
  <si>
    <t>NATCA</t>
  </si>
  <si>
    <t>National Air Charter</t>
  </si>
  <si>
    <t>NSR</t>
  </si>
  <si>
    <t>NASAIR</t>
  </si>
  <si>
    <t>National Air Traffic Services</t>
  </si>
  <si>
    <t>RFI</t>
  </si>
  <si>
    <t>SHERLOCK</t>
  </si>
  <si>
    <t>National Airlines</t>
  </si>
  <si>
    <t>NAN</t>
  </si>
  <si>
    <t>NATION AIR</t>
  </si>
  <si>
    <t>NCN</t>
  </si>
  <si>
    <t>N7</t>
  </si>
  <si>
    <t>ROK</t>
  </si>
  <si>
    <t>RED ROCK</t>
  </si>
  <si>
    <t>NA</t>
  </si>
  <si>
    <t>NAL</t>
  </si>
  <si>
    <t>KUS</t>
  </si>
  <si>
    <t>KUSWAG</t>
  </si>
  <si>
    <t>National Airways Cameroon</t>
  </si>
  <si>
    <t>9O</t>
  </si>
  <si>
    <t>National Airways Corporation</t>
  </si>
  <si>
    <t>LFI</t>
  </si>
  <si>
    <t>AEROMED</t>
  </si>
  <si>
    <t>National Aviation Company</t>
  </si>
  <si>
    <t>GTY</t>
  </si>
  <si>
    <t>National Aviation Consultants</t>
  </si>
  <si>
    <t>TNC</t>
  </si>
  <si>
    <t>NATCOM</t>
  </si>
  <si>
    <t>National Express</t>
  </si>
  <si>
    <t>NXT</t>
  </si>
  <si>
    <t>NATIONAL FREIGHT</t>
  </si>
  <si>
    <t>National Grid</t>
  </si>
  <si>
    <t>GRD</t>
  </si>
  <si>
    <t>GRID</t>
  </si>
  <si>
    <t>National Jet Express</t>
  </si>
  <si>
    <t>JTE</t>
  </si>
  <si>
    <t>JETEX</t>
  </si>
  <si>
    <t>National Jet Service</t>
  </si>
  <si>
    <t>AND</t>
  </si>
  <si>
    <t>AIR INDIANA</t>
  </si>
  <si>
    <t>National Jet Systems</t>
  </si>
  <si>
    <t>NC</t>
  </si>
  <si>
    <t>NJS</t>
  </si>
  <si>
    <t>NATIONAL JET</t>
  </si>
  <si>
    <t>National Oceanic and Atmospheric Administration</t>
  </si>
  <si>
    <t>NAA</t>
  </si>
  <si>
    <t>NOAA</t>
  </si>
  <si>
    <t>National Overseas Airlines Company</t>
  </si>
  <si>
    <t>NOL</t>
  </si>
  <si>
    <t>NAT AIRLINE</t>
  </si>
  <si>
    <t>Nationale Luchtvaartschool</t>
  </si>
  <si>
    <t>NLS</t>
  </si>
  <si>
    <t>PANDER</t>
  </si>
  <si>
    <t>Nations Air Express Inc</t>
  </si>
  <si>
    <t>NAE</t>
  </si>
  <si>
    <t>NATIONS EXPRESS</t>
  </si>
  <si>
    <t>Nationwide Airlines</t>
  </si>
  <si>
    <t>CE</t>
  </si>
  <si>
    <t>NTW</t>
  </si>
  <si>
    <t>NATIONWIDE</t>
  </si>
  <si>
    <t>Nationwide Airlines (Zambia)</t>
  </si>
  <si>
    <t>NWZ</t>
  </si>
  <si>
    <t>ZAMNAT</t>
  </si>
  <si>
    <t>Natural Environment Research Council</t>
  </si>
  <si>
    <t>EVM</t>
  </si>
  <si>
    <t>SCIENCE</t>
  </si>
  <si>
    <t>Natureair</t>
  </si>
  <si>
    <t>NRR</t>
  </si>
  <si>
    <t>NATUREAIR</t>
  </si>
  <si>
    <t>Naturelink Charter</t>
  </si>
  <si>
    <t>NRK</t>
  </si>
  <si>
    <t>NATURELINK</t>
  </si>
  <si>
    <t>Nauru Air Corporation</t>
  </si>
  <si>
    <t>ON</t>
  </si>
  <si>
    <t>RON</t>
  </si>
  <si>
    <t>AIR NAURU</t>
  </si>
  <si>
    <t>Nauru</t>
  </si>
  <si>
    <t>NAV CANADA</t>
  </si>
  <si>
    <t>NVC</t>
  </si>
  <si>
    <t>NAV CAN</t>
  </si>
  <si>
    <t>Nav Flight Planning</t>
  </si>
  <si>
    <t>NAV</t>
  </si>
  <si>
    <t>NAV DISPATCH</t>
  </si>
  <si>
    <t>Navegacao Aerea De Portugal</t>
  </si>
  <si>
    <t>NVP</t>
  </si>
  <si>
    <t>Navegacion Servicios Aereos Canarios SA</t>
  </si>
  <si>
    <t>NAY</t>
  </si>
  <si>
    <t>NAYSA</t>
  </si>
  <si>
    <t>Navid</t>
  </si>
  <si>
    <t>IRI</t>
  </si>
  <si>
    <t>NAVID</t>
  </si>
  <si>
    <t>Naviera Mexicana</t>
  </si>
  <si>
    <t>NVM</t>
  </si>
  <si>
    <t>NAVIERA</t>
  </si>
  <si>
    <t>Navigator Airlines</t>
  </si>
  <si>
    <t>NVL</t>
  </si>
  <si>
    <t>NAVLINES</t>
  </si>
  <si>
    <t>Navinc Airlines Services</t>
  </si>
  <si>
    <t>XNV</t>
  </si>
  <si>
    <t>Navitaire</t>
  </si>
  <si>
    <t>1N</t>
  </si>
  <si>
    <t>Navtech System Support</t>
  </si>
  <si>
    <t>XNS</t>
  </si>
  <si>
    <t>Nayzak Air Transport</t>
  </si>
  <si>
    <t>NZA</t>
  </si>
  <si>
    <t>State of Nebraska</t>
  </si>
  <si>
    <t>NEB</t>
  </si>
  <si>
    <t>NEBRASKA</t>
  </si>
  <si>
    <t>Necon Air</t>
  </si>
  <si>
    <t>NEC</t>
  </si>
  <si>
    <t>NECON AIR</t>
  </si>
  <si>
    <t>Nederlandse Kustwacht</t>
  </si>
  <si>
    <t>NCG</t>
  </si>
  <si>
    <t>NETHERLANDS COASTGUARD</t>
  </si>
  <si>
    <t>Nefteyugansk Aviation Division</t>
  </si>
  <si>
    <t>NFT</t>
  </si>
  <si>
    <t>NEFTEAVIA</t>
  </si>
  <si>
    <t>Neiltown Air</t>
  </si>
  <si>
    <t>NLA</t>
  </si>
  <si>
    <t>NEILTOWN AIR</t>
  </si>
  <si>
    <t>Nelair Charters</t>
  </si>
  <si>
    <t>NLC</t>
  </si>
  <si>
    <t>NELAIR</t>
  </si>
  <si>
    <t>Nelson Aviation College</t>
  </si>
  <si>
    <t>CGE</t>
  </si>
  <si>
    <t>COLLEGE</t>
  </si>
  <si>
    <t>Nepal Airlines</t>
  </si>
  <si>
    <t>RA</t>
  </si>
  <si>
    <t>RNA</t>
  </si>
  <si>
    <t>ROYAL NEPAL</t>
  </si>
  <si>
    <t>Neos</t>
  </si>
  <si>
    <t>NOS</t>
  </si>
  <si>
    <t>MOONFLOWER</t>
  </si>
  <si>
    <t>Neosiam Airways</t>
  </si>
  <si>
    <t>TOX</t>
  </si>
  <si>
    <t>SKY KINGDOM</t>
  </si>
  <si>
    <t>Neric</t>
  </si>
  <si>
    <t>NSL</t>
  </si>
  <si>
    <t>NERICAIR</t>
  </si>
  <si>
    <t>EXECJET</t>
  </si>
  <si>
    <t>Network Aviation Services</t>
  </si>
  <si>
    <t>NET</t>
  </si>
  <si>
    <t>NETWORK</t>
  </si>
  <si>
    <t>New England Air Express</t>
  </si>
  <si>
    <t>NEZ</t>
  </si>
  <si>
    <t>ENGAIR</t>
  </si>
  <si>
    <t>New England Airlines</t>
  </si>
  <si>
    <t>EJ</t>
  </si>
  <si>
    <t>NEA</t>
  </si>
  <si>
    <t>NEW ENGLAND</t>
  </si>
  <si>
    <t>New Heights 291</t>
  </si>
  <si>
    <t>NHT</t>
  </si>
  <si>
    <t>NEWHEIGHTS</t>
  </si>
  <si>
    <t>New World Jet Corporation</t>
  </si>
  <si>
    <t>NWD</t>
  </si>
  <si>
    <t>NEW WORLD</t>
  </si>
  <si>
    <t>New York Helicopter</t>
  </si>
  <si>
    <t>NYH</t>
  </si>
  <si>
    <t>NEW YORK</t>
  </si>
  <si>
    <t>New York State Police</t>
  </si>
  <si>
    <t>GRY</t>
  </si>
  <si>
    <t>GRAY RIDER</t>
  </si>
  <si>
    <t>New Zealand Air Defence Force</t>
  </si>
  <si>
    <t>KRC</t>
  </si>
  <si>
    <t>KIWI RESCUE</t>
  </si>
  <si>
    <t>Newair</t>
  </si>
  <si>
    <t>HVA</t>
  </si>
  <si>
    <t>HAVEN-AIR</t>
  </si>
  <si>
    <t>Newfoundland Labrador Air Transport</t>
  </si>
  <si>
    <t>NLT</t>
  </si>
  <si>
    <t>NALAIR</t>
  </si>
  <si>
    <t>NextJet</t>
  </si>
  <si>
    <t>2N</t>
  </si>
  <si>
    <t>NTJ</t>
  </si>
  <si>
    <t>NEXTJET</t>
  </si>
  <si>
    <t>Nextflight Aviation</t>
  </si>
  <si>
    <t>NXF</t>
  </si>
  <si>
    <t>NEXTFLIGHT</t>
  </si>
  <si>
    <t>Nexus Aviation</t>
  </si>
  <si>
    <t>NXS</t>
  </si>
  <si>
    <t>NEXUS AVIATION</t>
  </si>
  <si>
    <t>Nicaraguense De Aviacion</t>
  </si>
  <si>
    <t>NIS</t>
  </si>
  <si>
    <t>NICA</t>
  </si>
  <si>
    <t>Nicon Airways</t>
  </si>
  <si>
    <t>NICON AIRWAYS</t>
  </si>
  <si>
    <t>Nigeria Airways</t>
  </si>
  <si>
    <t>NGA</t>
  </si>
  <si>
    <t>NIGERIA</t>
  </si>
  <si>
    <t>Nigerian Air Force</t>
  </si>
  <si>
    <t>NGR</t>
  </si>
  <si>
    <t>NIGERIAN AIRFORCE</t>
  </si>
  <si>
    <t>Nigerian Global</t>
  </si>
  <si>
    <t>NGX</t>
  </si>
  <si>
    <t>AIR GLOBAL</t>
  </si>
  <si>
    <t>Night Express</t>
  </si>
  <si>
    <t>EXT</t>
  </si>
  <si>
    <t>EXECUTIVE</t>
  </si>
  <si>
    <t>Niki</t>
  </si>
  <si>
    <t>HG</t>
  </si>
  <si>
    <t>NLY</t>
  </si>
  <si>
    <t>FLYNIKI</t>
  </si>
  <si>
    <t>Nikolaev-Air</t>
  </si>
  <si>
    <t>NKV</t>
  </si>
  <si>
    <t>AIR NIKOLAEV</t>
  </si>
  <si>
    <t>Nile Safaris Aviation</t>
  </si>
  <si>
    <t>NSA</t>
  </si>
  <si>
    <t>NILE SAFARIS</t>
  </si>
  <si>
    <t>Nile Valley Aviation Company</t>
  </si>
  <si>
    <t>NVA</t>
  </si>
  <si>
    <t>Nile Wings Aviation Services</t>
  </si>
  <si>
    <t>NLW</t>
  </si>
  <si>
    <t>NILE WINGS</t>
  </si>
  <si>
    <t>Nimbus Aviation</t>
  </si>
  <si>
    <t>NBS</t>
  </si>
  <si>
    <t>NIMBUS</t>
  </si>
  <si>
    <t>Nippon Cargo Airlines</t>
  </si>
  <si>
    <t>KZ</t>
  </si>
  <si>
    <t>NCA</t>
  </si>
  <si>
    <t>NIPPON CARGO</t>
  </si>
  <si>
    <t>Nizhnevartovskavia</t>
  </si>
  <si>
    <t>NVK</t>
  </si>
  <si>
    <t>VARTOSKAVIA</t>
  </si>
  <si>
    <t>Search and Rescue 202</t>
  </si>
  <si>
    <t>SRG</t>
  </si>
  <si>
    <t>Search and Rescue 22</t>
  </si>
  <si>
    <t>SRD</t>
  </si>
  <si>
    <t>No. 32 (The Royal) Squadron RAF</t>
  </si>
  <si>
    <t>NOH</t>
  </si>
  <si>
    <t>NORTHOLT</t>
  </si>
  <si>
    <t>84 Squadron Royal Air Force @ RAF Akrotiri</t>
  </si>
  <si>
    <t>AKG</t>
  </si>
  <si>
    <t>GRIFTER</t>
  </si>
  <si>
    <t>Nobil Air</t>
  </si>
  <si>
    <t>NBL</t>
  </si>
  <si>
    <t>NOBIL AIR</t>
  </si>
  <si>
    <t>Nok Air</t>
  </si>
  <si>
    <t>DD</t>
  </si>
  <si>
    <t>NOK</t>
  </si>
  <si>
    <t>NOK AIR</t>
  </si>
  <si>
    <t>Nolinor Aviation</t>
  </si>
  <si>
    <t>NRL</t>
  </si>
  <si>
    <t>NOLINOR</t>
  </si>
  <si>
    <t>Nomad Aviation</t>
  </si>
  <si>
    <t>NMD</t>
  </si>
  <si>
    <t>NOMAD AIR</t>
  </si>
  <si>
    <t>Norcopter</t>
  </si>
  <si>
    <t>NOC</t>
  </si>
  <si>
    <t>Nord-Flyg</t>
  </si>
  <si>
    <t>NEF</t>
  </si>
  <si>
    <t>NORDEX</t>
  </si>
  <si>
    <t>Nordeste Linhas Aereas Regionais</t>
  </si>
  <si>
    <t>JH</t>
  </si>
  <si>
    <t>NES</t>
  </si>
  <si>
    <t>NORDESTE</t>
  </si>
  <si>
    <t>Nordic Regional</t>
  </si>
  <si>
    <t>6N</t>
  </si>
  <si>
    <t>NRD</t>
  </si>
  <si>
    <t>NORTH RIDER</t>
  </si>
  <si>
    <t>Nordic Solutions</t>
  </si>
  <si>
    <t>NVD</t>
  </si>
  <si>
    <t>NORDVIND</t>
  </si>
  <si>
    <t>Nordstree (Australia)</t>
  </si>
  <si>
    <t>NDS</t>
  </si>
  <si>
    <t>Norestair</t>
  </si>
  <si>
    <t>NORESTAIR</t>
  </si>
  <si>
    <t>Norfolk County Flight College</t>
  </si>
  <si>
    <t>NCF</t>
  </si>
  <si>
    <t>COUNTY</t>
  </si>
  <si>
    <t>Norontair</t>
  </si>
  <si>
    <t>NOA</t>
  </si>
  <si>
    <t>NORONTAIR</t>
  </si>
  <si>
    <t>Norrlandsflyg</t>
  </si>
  <si>
    <t>HMF</t>
  </si>
  <si>
    <t>LIFEGUARD SWEDEN</t>
  </si>
  <si>
    <t>Norse Air Charter</t>
  </si>
  <si>
    <t>NRX</t>
  </si>
  <si>
    <t>NORSE AIR</t>
  </si>
  <si>
    <t>Norsk Flyrjeneste</t>
  </si>
  <si>
    <t>NIR</t>
  </si>
  <si>
    <t>NORSEMAN</t>
  </si>
  <si>
    <t>Norsk Helikopter</t>
  </si>
  <si>
    <t>NOR</t>
  </si>
  <si>
    <t>NORSKE</t>
  </si>
  <si>
    <t>Norsk Luftambulanse</t>
  </si>
  <si>
    <t>DOC</t>
  </si>
  <si>
    <t>HELIDOC</t>
  </si>
  <si>
    <t>Nortavia</t>
  </si>
  <si>
    <t>RTV</t>
  </si>
  <si>
    <t>TIC-TAC</t>
  </si>
  <si>
    <t>North Adria Aviation</t>
  </si>
  <si>
    <t>NAI</t>
  </si>
  <si>
    <t>NORTH-ADRIA</t>
  </si>
  <si>
    <t>North American Airlines</t>
  </si>
  <si>
    <t>NTM</t>
  </si>
  <si>
    <t>NORTHAM</t>
  </si>
  <si>
    <t>North American Charters</t>
  </si>
  <si>
    <t>HMR</t>
  </si>
  <si>
    <t>HAMMER</t>
  </si>
  <si>
    <t>North American Jet Charter Group</t>
  </si>
  <si>
    <t>NAJ</t>
  </si>
  <si>
    <t>JET GROUP</t>
  </si>
  <si>
    <t>North Atlantic Air Inc</t>
  </si>
  <si>
    <t>NAT</t>
  </si>
  <si>
    <t>MASS AIR</t>
  </si>
  <si>
    <t>North Atlantic Cargo</t>
  </si>
  <si>
    <t>NFC</t>
  </si>
  <si>
    <t>NORTH ATLANTIC</t>
  </si>
  <si>
    <t>North British Airlines</t>
  </si>
  <si>
    <t>NBN</t>
  </si>
  <si>
    <t>TEESAIR</t>
  </si>
  <si>
    <t>North Caribou Flying Service Ltd</t>
  </si>
  <si>
    <t>NCB</t>
  </si>
  <si>
    <t>NORTH CARIBOU</t>
  </si>
  <si>
    <t>North Coast Air Services Ltd</t>
  </si>
  <si>
    <t>NCC</t>
  </si>
  <si>
    <t>NORTH COAST</t>
  </si>
  <si>
    <t>North Coast Aviation</t>
  </si>
  <si>
    <t>N9</t>
  </si>
  <si>
    <t>North Flying</t>
  </si>
  <si>
    <t>NFA</t>
  </si>
  <si>
    <t>NORTH FLYING</t>
  </si>
  <si>
    <t>North Sea Airways</t>
  </si>
  <si>
    <t>NRC</t>
  </si>
  <si>
    <t>NORTH SEA</t>
  </si>
  <si>
    <t>North Star Air Cargo</t>
  </si>
  <si>
    <t>SBX</t>
  </si>
  <si>
    <t>SKY BOX</t>
  </si>
  <si>
    <t>North Vancouver Airlines</t>
  </si>
  <si>
    <t>NRV</t>
  </si>
  <si>
    <t>NORVAN</t>
  </si>
  <si>
    <t>North West Airlines</t>
  </si>
  <si>
    <t>NWW</t>
  </si>
  <si>
    <t>HALANT</t>
  </si>
  <si>
    <t>North West Geomatics</t>
  </si>
  <si>
    <t>PTO</t>
  </si>
  <si>
    <t>PHOTO</t>
  </si>
  <si>
    <t>North-East Airlines</t>
  </si>
  <si>
    <t>NEN</t>
  </si>
  <si>
    <t>NORTHEAST SWAN</t>
  </si>
  <si>
    <t>North-West Air Transport Company - Vyborg</t>
  </si>
  <si>
    <t>VBG</t>
  </si>
  <si>
    <t>VYBORG AIR</t>
  </si>
  <si>
    <t>North-Wright Airways</t>
  </si>
  <si>
    <t>NWL</t>
  </si>
  <si>
    <t>NORTHWRIGHT</t>
  </si>
  <si>
    <t>Northafrican Air Transport</t>
  </si>
  <si>
    <t>NLL</t>
  </si>
  <si>
    <t>NORTHAFRICAN AIR</t>
  </si>
  <si>
    <t>Northaire Feight Lines</t>
  </si>
  <si>
    <t>NFL</t>
  </si>
  <si>
    <t>GREAT LAKES</t>
  </si>
  <si>
    <t>Northamptonshire School of Flying</t>
  </si>
  <si>
    <t>NSF</t>
  </si>
  <si>
    <t>NORTON</t>
  </si>
  <si>
    <t>Northcoast Executive Airlines</t>
  </si>
  <si>
    <t>NCE</t>
  </si>
  <si>
    <t>TOP HAT</t>
  </si>
  <si>
    <t>Northeast Airlines</t>
  </si>
  <si>
    <t>NEE</t>
  </si>
  <si>
    <t>NORTHEAST</t>
  </si>
  <si>
    <t>Northeast Aviation</t>
  </si>
  <si>
    <t>NPX</t>
  </si>
  <si>
    <t>NORTHEAST EXPRESS</t>
  </si>
  <si>
    <t>Northern Air Cargo</t>
  </si>
  <si>
    <t>NAC</t>
  </si>
  <si>
    <t>YUKON</t>
  </si>
  <si>
    <t>Northern Airlines Sanya</t>
  </si>
  <si>
    <t>BYC</t>
  </si>
  <si>
    <t>BEIYA</t>
  </si>
  <si>
    <t>Northern Airways</t>
  </si>
  <si>
    <t>NDA</t>
  </si>
  <si>
    <t>NORTHERN DAKOTA</t>
  </si>
  <si>
    <t>Northern Aviation Service</t>
  </si>
  <si>
    <t>CMU</t>
  </si>
  <si>
    <t>LANNA AIR</t>
  </si>
  <si>
    <t>Northern Dene Airways</t>
  </si>
  <si>
    <t>U7</t>
  </si>
  <si>
    <t>Northern Executive Aviation</t>
  </si>
  <si>
    <t>NEX</t>
  </si>
  <si>
    <t>NEATAX</t>
  </si>
  <si>
    <t>Northern Illinois Commuter</t>
  </si>
  <si>
    <t>NIC</t>
  </si>
  <si>
    <t>ILLINOIS COMMUTER</t>
  </si>
  <si>
    <t>Northern Jet Management</t>
  </si>
  <si>
    <t>NTX</t>
  </si>
  <si>
    <t>NORTAX</t>
  </si>
  <si>
    <t>Northern Thunderbird Air</t>
  </si>
  <si>
    <t>NTA</t>
  </si>
  <si>
    <t>THUNDERBIRD</t>
  </si>
  <si>
    <t>Northland Aviation</t>
  </si>
  <si>
    <t>KOE</t>
  </si>
  <si>
    <t>KOKEE</t>
  </si>
  <si>
    <t>Northstar Aviation</t>
  </si>
  <si>
    <t>NSS</t>
  </si>
  <si>
    <t>NORTHSTAR</t>
  </si>
  <si>
    <t>Northumbria Helicopters</t>
  </si>
  <si>
    <t>NHL</t>
  </si>
  <si>
    <t>NORTHUMBRIA</t>
  </si>
  <si>
    <t>Northway Aviation Ltd</t>
  </si>
  <si>
    <t>NORTHWAY</t>
  </si>
  <si>
    <t>Northwest Aero Associates</t>
  </si>
  <si>
    <t>NWE</t>
  </si>
  <si>
    <t>Northwest Airlines</t>
  </si>
  <si>
    <t>NWA</t>
  </si>
  <si>
    <t>NORTHWEST</t>
  </si>
  <si>
    <t>Northwest Regional Airlines</t>
  </si>
  <si>
    <t>NWR</t>
  </si>
  <si>
    <t>Northwest Territorial Airways</t>
  </si>
  <si>
    <t>NWT</t>
  </si>
  <si>
    <t>TERRITORIAL</t>
  </si>
  <si>
    <t>Northwestern Air</t>
  </si>
  <si>
    <t>J3</t>
  </si>
  <si>
    <t>PLR</t>
  </si>
  <si>
    <t>POLARIS</t>
  </si>
  <si>
    <t>Northwinds Northern</t>
  </si>
  <si>
    <t>NWN</t>
  </si>
  <si>
    <t>NORTHWINDS</t>
  </si>
  <si>
    <t>Nortland Air Manitoba</t>
  </si>
  <si>
    <t>NAM</t>
  </si>
  <si>
    <t>MANITOBA</t>
  </si>
  <si>
    <t>NAX</t>
  </si>
  <si>
    <t>NOR SHUTTLE</t>
  </si>
  <si>
    <t>Norwegian Aviation College</t>
  </si>
  <si>
    <t>TFN</t>
  </si>
  <si>
    <t>SPRIT</t>
  </si>
  <si>
    <t>Notams International</t>
  </si>
  <si>
    <t>XNT</t>
  </si>
  <si>
    <t>Nouvel Air Tunisie</t>
  </si>
  <si>
    <t>LBT</t>
  </si>
  <si>
    <t>NOUVELAIR</t>
  </si>
  <si>
    <t>Nova Airline</t>
  </si>
  <si>
    <t>M4</t>
  </si>
  <si>
    <t>NOV</t>
  </si>
  <si>
    <t>NOVANILE</t>
  </si>
  <si>
    <t>Nova Scotia Department of Lands and Forests</t>
  </si>
  <si>
    <t>PTR</t>
  </si>
  <si>
    <t>PATROL</t>
  </si>
  <si>
    <t>Novair</t>
  </si>
  <si>
    <t>NVR</t>
  </si>
  <si>
    <t>NAVIGATOR</t>
  </si>
  <si>
    <t>Novogorod Air Enterprise</t>
  </si>
  <si>
    <t>NVG</t>
  </si>
  <si>
    <t>SADKO AVIA</t>
  </si>
  <si>
    <t>Novosibirsk Aircraft Repairing Plant</t>
  </si>
  <si>
    <t>NSP</t>
  </si>
  <si>
    <t>NARPAIR</t>
  </si>
  <si>
    <t>Novosibirsk Aviaenterprise</t>
  </si>
  <si>
    <t>NBE</t>
  </si>
  <si>
    <t>NAKAIR</t>
  </si>
  <si>
    <t>Novosibirsk Aviation Production Association</t>
  </si>
  <si>
    <t>NPO</t>
  </si>
  <si>
    <t>NOVSIB</t>
  </si>
  <si>
    <t>Noy Aviation</t>
  </si>
  <si>
    <t>NOY</t>
  </si>
  <si>
    <t>NOY AVIATION</t>
  </si>
  <si>
    <t>Nuevo Continente</t>
  </si>
  <si>
    <t>ACQ</t>
  </si>
  <si>
    <t>AERO CONTINENTE</t>
  </si>
  <si>
    <t>Nuevo Horizonte Internacional</t>
  </si>
  <si>
    <t>NHR</t>
  </si>
  <si>
    <t>NUEVO HORIZONTE</t>
  </si>
  <si>
    <t>Nunasi-Central Airlines</t>
  </si>
  <si>
    <t>NUN</t>
  </si>
  <si>
    <t>NUNASI</t>
  </si>
  <si>
    <t>Nurman Avia Indopura</t>
  </si>
  <si>
    <t>NIN</t>
  </si>
  <si>
    <t>NURVINDO</t>
  </si>
  <si>
    <t>Nyasa Express</t>
  </si>
  <si>
    <t>NYS</t>
  </si>
  <si>
    <t>NYASA</t>
  </si>
  <si>
    <t>XY</t>
  </si>
  <si>
    <t>KNE</t>
  </si>
  <si>
    <t>NAS EXPRESS</t>
  </si>
  <si>
    <t>Saudi Arabia</t>
  </si>
  <si>
    <t>O Air</t>
  </si>
  <si>
    <t>OCN</t>
  </si>
  <si>
    <t>O-BIRD</t>
  </si>
  <si>
    <t>O'Connor Airlines</t>
  </si>
  <si>
    <t>UQ</t>
  </si>
  <si>
    <t>OCM</t>
  </si>
  <si>
    <t>OCONNOR</t>
  </si>
  <si>
    <t>OAG</t>
  </si>
  <si>
    <t>CR</t>
  </si>
  <si>
    <t>OSACOM</t>
  </si>
  <si>
    <t>JPA</t>
  </si>
  <si>
    <t>J-PAT</t>
  </si>
  <si>
    <t>Oasis Hong Kong Airlines</t>
  </si>
  <si>
    <t>O8</t>
  </si>
  <si>
    <t>OHK</t>
  </si>
  <si>
    <t>OASIS</t>
  </si>
  <si>
    <t>Ocean Air</t>
  </si>
  <si>
    <t>BLUE OCEAN</t>
  </si>
  <si>
    <t>Ocean Airlines</t>
  </si>
  <si>
    <t>VC</t>
  </si>
  <si>
    <t>VCX</t>
  </si>
  <si>
    <t>OCEANCARGO</t>
  </si>
  <si>
    <t>Ocean Sky (UK)</t>
  </si>
  <si>
    <t>OCS</t>
  </si>
  <si>
    <t>OCEANSKY</t>
  </si>
  <si>
    <t>Ocean Wings Commuter Service</t>
  </si>
  <si>
    <t>TUK</t>
  </si>
  <si>
    <t>TUCKERNUCK</t>
  </si>
  <si>
    <t>Oceanair</t>
  </si>
  <si>
    <t>O6</t>
  </si>
  <si>
    <t>ONE</t>
  </si>
  <si>
    <t>OCEANAIR</t>
  </si>
  <si>
    <t>Oceanic Airlines</t>
  </si>
  <si>
    <t>O2</t>
  </si>
  <si>
    <t>Odessa Airlines</t>
  </si>
  <si>
    <t>ODS</t>
  </si>
  <si>
    <t>ODESSA AIR</t>
  </si>
  <si>
    <t>Odyssey International</t>
  </si>
  <si>
    <t>ODY</t>
  </si>
  <si>
    <t>ODYSSEY</t>
  </si>
  <si>
    <t>Office Federal De'Aviation Civile</t>
  </si>
  <si>
    <t>FOC</t>
  </si>
  <si>
    <t>FOCA</t>
  </si>
  <si>
    <t>Ogooue Air Cargo</t>
  </si>
  <si>
    <t>GBO</t>
  </si>
  <si>
    <t>Okada Airlines</t>
  </si>
  <si>
    <t>OKJ</t>
  </si>
  <si>
    <t>OKADA AIR</t>
  </si>
  <si>
    <t>Okapi Airways</t>
  </si>
  <si>
    <t>OKP</t>
  </si>
  <si>
    <t>OKAPI</t>
  </si>
  <si>
    <t>Okay Airways</t>
  </si>
  <si>
    <t>OKA</t>
  </si>
  <si>
    <t>OKAYJET</t>
  </si>
  <si>
    <t>Oklahoma Department of Public Safety</t>
  </si>
  <si>
    <t>OKL</t>
  </si>
  <si>
    <t>OKLAHOMA</t>
  </si>
  <si>
    <t>Olimex Aerotaxi</t>
  </si>
  <si>
    <t>OLX</t>
  </si>
  <si>
    <t>OLIMEX</t>
  </si>
  <si>
    <t>Olimp Air</t>
  </si>
  <si>
    <t>KVK</t>
  </si>
  <si>
    <t>PONTA</t>
  </si>
  <si>
    <t>Olympic Airlines</t>
  </si>
  <si>
    <t>OAL</t>
  </si>
  <si>
    <t>OLYMPIC</t>
  </si>
  <si>
    <t>Olympic Aviation</t>
  </si>
  <si>
    <t>OLY</t>
  </si>
  <si>
    <t>OLAVIA</t>
  </si>
  <si>
    <t>Oman Air</t>
  </si>
  <si>
    <t>WY</t>
  </si>
  <si>
    <t>OMA</t>
  </si>
  <si>
    <t>OMAN AIR</t>
  </si>
  <si>
    <t>Oman Royal Flight</t>
  </si>
  <si>
    <t>ORF</t>
  </si>
  <si>
    <t>OMAN</t>
  </si>
  <si>
    <t>Omni - Aviacao e Tecnologia</t>
  </si>
  <si>
    <t>OAV</t>
  </si>
  <si>
    <t>OMNI</t>
  </si>
  <si>
    <t>Omni Air International</t>
  </si>
  <si>
    <t>OY</t>
  </si>
  <si>
    <t>OAE</t>
  </si>
  <si>
    <t>OMNI-EXPRESS</t>
  </si>
  <si>
    <t>Omniflys</t>
  </si>
  <si>
    <t>OMF</t>
  </si>
  <si>
    <t>OMNIFLYS</t>
  </si>
  <si>
    <t>Omskavia Airline</t>
  </si>
  <si>
    <t>N3</t>
  </si>
  <si>
    <t>OMS</t>
  </si>
  <si>
    <t>OMSK</t>
  </si>
  <si>
    <t>On Air Limited</t>
  </si>
  <si>
    <t>ORL</t>
  </si>
  <si>
    <t>ON AIR</t>
  </si>
  <si>
    <t>One Two Go Airlines</t>
  </si>
  <si>
    <t>OTG</t>
  </si>
  <si>
    <t>THAI EXPRESS</t>
  </si>
  <si>
    <t>Onetime Airlines Zambia</t>
  </si>
  <si>
    <t>OTM</t>
  </si>
  <si>
    <t>ZEDTIME</t>
  </si>
  <si>
    <t>Ontario Ministry of Health</t>
  </si>
  <si>
    <t>MED</t>
  </si>
  <si>
    <t>MEDICAL</t>
  </si>
  <si>
    <t>Onur Air</t>
  </si>
  <si>
    <t>OHY</t>
  </si>
  <si>
    <t>ONUR AIR</t>
  </si>
  <si>
    <t>Opal Air</t>
  </si>
  <si>
    <t>OPA</t>
  </si>
  <si>
    <t>Open Sky Aviation</t>
  </si>
  <si>
    <t>OSA</t>
  </si>
  <si>
    <t>OpenSkies</t>
  </si>
  <si>
    <t>MISTRAL</t>
  </si>
  <si>
    <t>Operadora Turistica Aurora</t>
  </si>
  <si>
    <t>ORR</t>
  </si>
  <si>
    <t>TURISTICA AURORA</t>
  </si>
  <si>
    <t>Operadora de Lineas Ejecutivas</t>
  </si>
  <si>
    <t>OLE</t>
  </si>
  <si>
    <t>OPERADORA</t>
  </si>
  <si>
    <t>Operadora de Transportes Aereos</t>
  </si>
  <si>
    <t>OTP</t>
  </si>
  <si>
    <t>OPERADORA AEREO</t>
  </si>
  <si>
    <t>Operadora de Veulos Ejectutivos</t>
  </si>
  <si>
    <t>OPV</t>
  </si>
  <si>
    <t>OPERADORA DE VUELOS</t>
  </si>
  <si>
    <t>Operation Enduring Freedom</t>
  </si>
  <si>
    <t>LLO</t>
  </si>
  <si>
    <t>APOLLO</t>
  </si>
  <si>
    <t>Operational Aviation Services</t>
  </si>
  <si>
    <t>OAX</t>
  </si>
  <si>
    <t>Orange Air Services</t>
  </si>
  <si>
    <t>ORD</t>
  </si>
  <si>
    <t>ORANGE SERVICES</t>
  </si>
  <si>
    <t>Orange Air Sierra Leone</t>
  </si>
  <si>
    <t>ORJ</t>
  </si>
  <si>
    <t>ORANGE SIERRA</t>
  </si>
  <si>
    <t>Orange Aviation</t>
  </si>
  <si>
    <t>ORE</t>
  </si>
  <si>
    <t>ORANGE AVIATION</t>
  </si>
  <si>
    <t>Orbit Express Airlines</t>
  </si>
  <si>
    <t>ORX</t>
  </si>
  <si>
    <t>OREX</t>
  </si>
  <si>
    <t>Orca Air</t>
  </si>
  <si>
    <t>ORCA TAXI</t>
  </si>
  <si>
    <t>Orebro Aviation</t>
  </si>
  <si>
    <t>BUE</t>
  </si>
  <si>
    <t>BLUELIGHT</t>
  </si>
  <si>
    <t>Orel State Air Enterprise</t>
  </si>
  <si>
    <t>ORM</t>
  </si>
  <si>
    <t>ORPRISE</t>
  </si>
  <si>
    <t>Orenburg Airlines</t>
  </si>
  <si>
    <t>R2</t>
  </si>
  <si>
    <t>ORB</t>
  </si>
  <si>
    <t>ORENBURG</t>
  </si>
  <si>
    <t>Organizacion De Transportes Aereos</t>
  </si>
  <si>
    <t>OTA</t>
  </si>
  <si>
    <t>ORGANIZACION</t>
  </si>
  <si>
    <t>Organizacoes Mambra</t>
  </si>
  <si>
    <t>OML</t>
  </si>
  <si>
    <t>MAMBRA</t>
  </si>
  <si>
    <t>Orient Air</t>
  </si>
  <si>
    <t>OVV</t>
  </si>
  <si>
    <t>ORIENTSYR</t>
  </si>
  <si>
    <t>Orient Airlines</t>
  </si>
  <si>
    <t>OTR</t>
  </si>
  <si>
    <t>ORIENTROC</t>
  </si>
  <si>
    <t>Orient Airways</t>
  </si>
  <si>
    <t>ORN</t>
  </si>
  <si>
    <t>ORIENT LINER</t>
  </si>
  <si>
    <t>Orient Thai Airlines</t>
  </si>
  <si>
    <t>OX</t>
  </si>
  <si>
    <t>OEA</t>
  </si>
  <si>
    <t>ORIENT THAI</t>
  </si>
  <si>
    <t>Oriental Air Bridge</t>
  </si>
  <si>
    <t>NGK</t>
  </si>
  <si>
    <t>ORIENTAL BRIDGE</t>
  </si>
  <si>
    <t>Oriental Airlines</t>
  </si>
  <si>
    <t>OAC</t>
  </si>
  <si>
    <t>ORIENTAL AIR</t>
  </si>
  <si>
    <t>Origin Pacific Airways</t>
  </si>
  <si>
    <t>OGN</t>
  </si>
  <si>
    <t>ORIGIN</t>
  </si>
  <si>
    <t>Orion Air Charter</t>
  </si>
  <si>
    <t>OED</t>
  </si>
  <si>
    <t>ORION CHARTER</t>
  </si>
  <si>
    <t>Orion-x</t>
  </si>
  <si>
    <t>OIX</t>
  </si>
  <si>
    <t>ORIONIX</t>
  </si>
  <si>
    <t>Orlan-2000</t>
  </si>
  <si>
    <t>KOV</t>
  </si>
  <si>
    <t>ORLAN</t>
  </si>
  <si>
    <t>Ornage Aircraft Leasing</t>
  </si>
  <si>
    <t>RNG</t>
  </si>
  <si>
    <t>ORANGE</t>
  </si>
  <si>
    <t>Orscom Tourist Installations Company</t>
  </si>
  <si>
    <t>OAD</t>
  </si>
  <si>
    <t>ORSCOM</t>
  </si>
  <si>
    <t>Osh Avia</t>
  </si>
  <si>
    <t>OSH</t>
  </si>
  <si>
    <t>OSH AVIA</t>
  </si>
  <si>
    <t>Ostend Air College</t>
  </si>
  <si>
    <t>OCO</t>
  </si>
  <si>
    <t>AIR COLLEGE</t>
  </si>
  <si>
    <t>Ostfriesische Lufttransport</t>
  </si>
  <si>
    <t>OL</t>
  </si>
  <si>
    <t>OLT</t>
  </si>
  <si>
    <t>OLTRA</t>
  </si>
  <si>
    <t>Oulun Tilauslento</t>
  </si>
  <si>
    <t>FNL</t>
  </si>
  <si>
    <t>FINN FLIGHT</t>
  </si>
  <si>
    <t>Our Airline</t>
  </si>
  <si>
    <t>OUR AIRLINE</t>
  </si>
  <si>
    <t>Out Of The Blue Air Safaris</t>
  </si>
  <si>
    <t>OOT</t>
  </si>
  <si>
    <t>OOTBAS</t>
  </si>
  <si>
    <t>Overland Airways</t>
  </si>
  <si>
    <t>OJ</t>
  </si>
  <si>
    <t>OLA</t>
  </si>
  <si>
    <t>OVERLAND</t>
  </si>
  <si>
    <t>Oxaero</t>
  </si>
  <si>
    <t>OXE</t>
  </si>
  <si>
    <t>OXOE</t>
  </si>
  <si>
    <t>Oxford Air Services</t>
  </si>
  <si>
    <t>WDK</t>
  </si>
  <si>
    <t>WOODSTOCK</t>
  </si>
  <si>
    <t>Oxley Aviation</t>
  </si>
  <si>
    <t>OAA</t>
  </si>
  <si>
    <t>Ozark Air Lines</t>
  </si>
  <si>
    <t>OZR</t>
  </si>
  <si>
    <t>OZARK</t>
  </si>
  <si>
    <t>Ozjet Airlines</t>
  </si>
  <si>
    <t>O7</t>
  </si>
  <si>
    <t>OZJ</t>
  </si>
  <si>
    <t>AUSJET</t>
  </si>
  <si>
    <t>P &amp; P Floss Pick Manufacturers</t>
  </si>
  <si>
    <t>KTL</t>
  </si>
  <si>
    <t>KNOTTSBERRY</t>
  </si>
  <si>
    <t>PAC Air</t>
  </si>
  <si>
    <t>PCR</t>
  </si>
  <si>
    <t>PACAIR</t>
  </si>
  <si>
    <t>PAN Air</t>
  </si>
  <si>
    <t>PV</t>
  </si>
  <si>
    <t>PNR</t>
  </si>
  <si>
    <t>SKYJET</t>
  </si>
  <si>
    <t>PB Air</t>
  </si>
  <si>
    <t>9Q</t>
  </si>
  <si>
    <t>PBA</t>
  </si>
  <si>
    <t>PEEBEE AIR</t>
  </si>
  <si>
    <t>PDQ Air Charter</t>
  </si>
  <si>
    <t>PDQ</t>
  </si>
  <si>
    <t>DISPATCH</t>
  </si>
  <si>
    <t>PHH Aviation System</t>
  </si>
  <si>
    <t>XAS</t>
  </si>
  <si>
    <t>PLM Dollar Group</t>
  </si>
  <si>
    <t>PDG</t>
  </si>
  <si>
    <t>OSPREY</t>
  </si>
  <si>
    <t>PLUNA</t>
  </si>
  <si>
    <t>PU</t>
  </si>
  <si>
    <t>PUA</t>
  </si>
  <si>
    <t>PMTair</t>
  </si>
  <si>
    <t>U4</t>
  </si>
  <si>
    <t>PMT</t>
  </si>
  <si>
    <t>MULTITRADE</t>
  </si>
  <si>
    <t>PRT Aviation</t>
  </si>
  <si>
    <t>PRP</t>
  </si>
  <si>
    <t>PRONTO</t>
  </si>
  <si>
    <t>PSA Airlines</t>
  </si>
  <si>
    <t>JIA</t>
  </si>
  <si>
    <t>BLUE STREAK</t>
  </si>
  <si>
    <t>PTL Luftfahrtunternehemen</t>
  </si>
  <si>
    <t>KST</t>
  </si>
  <si>
    <t>KING STAR</t>
  </si>
  <si>
    <t>Paccair</t>
  </si>
  <si>
    <t>WIS</t>
  </si>
  <si>
    <t>WISCAIR</t>
  </si>
  <si>
    <t>Pace Airlines</t>
  </si>
  <si>
    <t>Y5</t>
  </si>
  <si>
    <t>PCE</t>
  </si>
  <si>
    <t>PACE</t>
  </si>
  <si>
    <t>Pacific Air Boats</t>
  </si>
  <si>
    <t>PAB</t>
  </si>
  <si>
    <t>AIR BOATS</t>
  </si>
  <si>
    <t>Pacific Air Charter</t>
  </si>
  <si>
    <t>PRC</t>
  </si>
  <si>
    <t>PACIFIC CHARTER</t>
  </si>
  <si>
    <t>Pacific Air Express</t>
  </si>
  <si>
    <t>PCF</t>
  </si>
  <si>
    <t>PACIFIC EXPRESS</t>
  </si>
  <si>
    <t>Pacific Air Transport</t>
  </si>
  <si>
    <t>PXP</t>
  </si>
  <si>
    <t>PAK EXPRESS</t>
  </si>
  <si>
    <t>Jetstar Pacific</t>
  </si>
  <si>
    <t>Pacific Airlines</t>
  </si>
  <si>
    <t>BL</t>
  </si>
  <si>
    <t>PIC</t>
  </si>
  <si>
    <t>PACIFIC AIRLINES</t>
  </si>
  <si>
    <t>Pacific Alaska Airlines</t>
  </si>
  <si>
    <t>PAK</t>
  </si>
  <si>
    <t>PACIFIC ALASKA</t>
  </si>
  <si>
    <t>Pacific Aviation (Australia)</t>
  </si>
  <si>
    <t>PCV</t>
  </si>
  <si>
    <t>PACAV</t>
  </si>
  <si>
    <t>Pacific Aviation (United States)</t>
  </si>
  <si>
    <t>PCX</t>
  </si>
  <si>
    <t>Pacific Blue</t>
  </si>
  <si>
    <t>DJ</t>
  </si>
  <si>
    <t>PBN</t>
  </si>
  <si>
    <t>BLUEBIRD</t>
  </si>
  <si>
    <t>Pacific Coast Airlines</t>
  </si>
  <si>
    <t>PQA</t>
  </si>
  <si>
    <t>SAGE BRUSH</t>
  </si>
  <si>
    <t>Pacific Coastal Airline</t>
  </si>
  <si>
    <t>8P</t>
  </si>
  <si>
    <t>PCO</t>
  </si>
  <si>
    <t>PASCO</t>
  </si>
  <si>
    <t>Pacific East Asia Cargo Airlines</t>
  </si>
  <si>
    <t>Q8</t>
  </si>
  <si>
    <t>PEC</t>
  </si>
  <si>
    <t>PAC-EAST CARGO</t>
  </si>
  <si>
    <t>Pacific Flight Services</t>
  </si>
  <si>
    <t>PFA</t>
  </si>
  <si>
    <t>PACIFIC SING</t>
  </si>
  <si>
    <t>Pacific International Airlines</t>
  </si>
  <si>
    <t>PIN</t>
  </si>
  <si>
    <t>ROAD RUNNERS</t>
  </si>
  <si>
    <t>Pacific Island Aviation</t>
  </si>
  <si>
    <t>PSA</t>
  </si>
  <si>
    <t>PACIFIC ISLE</t>
  </si>
  <si>
    <t>Pacific Jet</t>
  </si>
  <si>
    <t>PCJ</t>
  </si>
  <si>
    <t>PACIFIC JET</t>
  </si>
  <si>
    <t>Pacific Pearl Airways</t>
  </si>
  <si>
    <t>PPM</t>
  </si>
  <si>
    <t>PACIFIC PEARL</t>
  </si>
  <si>
    <t>Pacific Rim Airways</t>
  </si>
  <si>
    <t>PAR</t>
  </si>
  <si>
    <t>PACRIM</t>
  </si>
  <si>
    <t>Pacific Southwest Airlines</t>
  </si>
  <si>
    <t>PSX</t>
  </si>
  <si>
    <t>SMILEY</t>
  </si>
  <si>
    <t>Pacific Wings</t>
  </si>
  <si>
    <t>LW</t>
  </si>
  <si>
    <t>NMI</t>
  </si>
  <si>
    <t>TSUNAMI</t>
  </si>
  <si>
    <t>Pacificair</t>
  </si>
  <si>
    <t>Pacificair Airlines</t>
  </si>
  <si>
    <t>PFR</t>
  </si>
  <si>
    <t>PACIFIC WEST</t>
  </si>
  <si>
    <t>Package Express</t>
  </si>
  <si>
    <t>RCY</t>
  </si>
  <si>
    <t>RACE CITY</t>
  </si>
  <si>
    <t>Paisajes Espanoles</t>
  </si>
  <si>
    <t>PAE</t>
  </si>
  <si>
    <t>PAISAJES</t>
  </si>
  <si>
    <t>Pak West Airlines</t>
  </si>
  <si>
    <t>PKW</t>
  </si>
  <si>
    <t>PLATINUM WEST</t>
  </si>
  <si>
    <t>Pakistan International Airlines</t>
  </si>
  <si>
    <t>PIA Pakistan International</t>
  </si>
  <si>
    <t>PIA</t>
  </si>
  <si>
    <t>PAKISTAN</t>
  </si>
  <si>
    <t>Pakker Avio</t>
  </si>
  <si>
    <t>PKR</t>
  </si>
  <si>
    <t>PAKKER AVIO</t>
  </si>
  <si>
    <t>Pal Aerolineas</t>
  </si>
  <si>
    <t>LINEASPAL</t>
  </si>
  <si>
    <t>Palau Asia Pacific Airlines</t>
  </si>
  <si>
    <t>PPC</t>
  </si>
  <si>
    <t>PALAU ASIAPAC</t>
  </si>
  <si>
    <t>Palau</t>
  </si>
  <si>
    <t>Palau Trans Pacific Airline</t>
  </si>
  <si>
    <t>PTP</t>
  </si>
  <si>
    <t>TRANS PACIFIC</t>
  </si>
  <si>
    <t>Palestinian Airlines</t>
  </si>
  <si>
    <t>PF</t>
  </si>
  <si>
    <t>PNW</t>
  </si>
  <si>
    <t>PALESTINIAN</t>
  </si>
  <si>
    <t>Palmer Aviation</t>
  </si>
  <si>
    <t>JSP</t>
  </si>
  <si>
    <t>PALMER</t>
  </si>
  <si>
    <t>Pamir Airways</t>
  </si>
  <si>
    <t>NR</t>
  </si>
  <si>
    <t>PIR</t>
  </si>
  <si>
    <t>PAMIR</t>
  </si>
  <si>
    <t>Pan African Air Services</t>
  </si>
  <si>
    <t>PFN</t>
  </si>
  <si>
    <t>PANAFRICAN</t>
  </si>
  <si>
    <t>Pan African Airways</t>
  </si>
  <si>
    <t>ODM</t>
  </si>
  <si>
    <t>Pan Air</t>
  </si>
  <si>
    <t>PAX</t>
  </si>
  <si>
    <t>PANNEX</t>
  </si>
  <si>
    <t>Pan Am Weather Systems</t>
  </si>
  <si>
    <t>XPA</t>
  </si>
  <si>
    <t>Pan Am World Airways</t>
  </si>
  <si>
    <t>PWD</t>
  </si>
  <si>
    <t>Pan American Airways</t>
  </si>
  <si>
    <t>PAA</t>
  </si>
  <si>
    <t>Pan American World Airways</t>
  </si>
  <si>
    <t>CLIPPER</t>
  </si>
  <si>
    <t>Pan Europeenne Air Service</t>
  </si>
  <si>
    <t>PEA</t>
  </si>
  <si>
    <t>Pan Havacilik Ve Ticaret</t>
  </si>
  <si>
    <t>PHT</t>
  </si>
  <si>
    <t>PANANK</t>
  </si>
  <si>
    <t>Pan Malaysian Air Transport</t>
  </si>
  <si>
    <t>PMA</t>
  </si>
  <si>
    <t>PAN MALAYSIA</t>
  </si>
  <si>
    <t>Pan-Air</t>
  </si>
  <si>
    <t>PNC</t>
  </si>
  <si>
    <t>PANAIRSA</t>
  </si>
  <si>
    <t>Panafrican Airways</t>
  </si>
  <si>
    <t>PQ</t>
  </si>
  <si>
    <t>PNF</t>
  </si>
  <si>
    <t>PANWAYS</t>
  </si>
  <si>
    <t>Panagra Airways</t>
  </si>
  <si>
    <t>PGI</t>
  </si>
  <si>
    <t>PANAGRA</t>
  </si>
  <si>
    <t>Panamedia</t>
  </si>
  <si>
    <t>PEI</t>
  </si>
  <si>
    <t>PANAMEDIA</t>
  </si>
  <si>
    <t>Panavia</t>
  </si>
  <si>
    <t>PVI</t>
  </si>
  <si>
    <t>Panh</t>
  </si>
  <si>
    <t>KUBAN LIK</t>
  </si>
  <si>
    <t>Pannon Air Service</t>
  </si>
  <si>
    <t>PHU</t>
  </si>
  <si>
    <t>PANNON</t>
  </si>
  <si>
    <t>Panorama</t>
  </si>
  <si>
    <t>PNM</t>
  </si>
  <si>
    <t>PANORAMA</t>
  </si>
  <si>
    <t>Panorama Air Tour</t>
  </si>
  <si>
    <t>PAH</t>
  </si>
  <si>
    <t>LANI</t>
  </si>
  <si>
    <t>Panorama Flight Service</t>
  </si>
  <si>
    <t>AFD</t>
  </si>
  <si>
    <t>AIRFED</t>
  </si>
  <si>
    <t>P8</t>
  </si>
  <si>
    <t>PTN</t>
  </si>
  <si>
    <t>PANTANAL</t>
  </si>
  <si>
    <t>Papair Terminal</t>
  </si>
  <si>
    <t>HMP</t>
  </si>
  <si>
    <t>PAPAIR TERMINAL</t>
  </si>
  <si>
    <t>Paradise Airways</t>
  </si>
  <si>
    <t>PAI</t>
  </si>
  <si>
    <t>SEA RAY</t>
  </si>
  <si>
    <t>Paradise Island Airways</t>
  </si>
  <si>
    <t>PDI</t>
  </si>
  <si>
    <t>PARADISE ISLAND</t>
  </si>
  <si>
    <t>Paragon Air Express</t>
  </si>
  <si>
    <t>PGX</t>
  </si>
  <si>
    <t>PARAGON EXPRESS</t>
  </si>
  <si>
    <t>Paragon Global Flight Support</t>
  </si>
  <si>
    <t>PGF</t>
  </si>
  <si>
    <t>Paramount Airlines</t>
  </si>
  <si>
    <t>PRR</t>
  </si>
  <si>
    <t>PARAMOUNT</t>
  </si>
  <si>
    <t>Paramount Airways</t>
  </si>
  <si>
    <t>I7</t>
  </si>
  <si>
    <t>PMW</t>
  </si>
  <si>
    <t>PARAWAY</t>
  </si>
  <si>
    <t>Parcel Express</t>
  </si>
  <si>
    <t>APE</t>
  </si>
  <si>
    <t>AIR PARCEL</t>
  </si>
  <si>
    <t>Pariz Air</t>
  </si>
  <si>
    <t>IRE</t>
  </si>
  <si>
    <t>PARIZAIR</t>
  </si>
  <si>
    <t>Pars Aviation Service</t>
  </si>
  <si>
    <t>PRA</t>
  </si>
  <si>
    <t>PARSAVIA</t>
  </si>
  <si>
    <t>Parsa</t>
  </si>
  <si>
    <t>PST</t>
  </si>
  <si>
    <t>TURISMO REGIONAL</t>
  </si>
  <si>
    <t>Parsons Airways Northern</t>
  </si>
  <si>
    <t>FAP</t>
  </si>
  <si>
    <t>Pascan Aviation</t>
  </si>
  <si>
    <t>PSC</t>
  </si>
  <si>
    <t>PASCAN</t>
  </si>
  <si>
    <t>Passaredo Transportes Aereos</t>
  </si>
  <si>
    <t>PTB</t>
  </si>
  <si>
    <t>PASSAREDO</t>
  </si>
  <si>
    <t>Patria Cargas Aereas</t>
  </si>
  <si>
    <t>PTC</t>
  </si>
  <si>
    <t>PATRIA</t>
  </si>
  <si>
    <t>Patriot Aviation Limited</t>
  </si>
  <si>
    <t>BYT</t>
  </si>
  <si>
    <t>BYTE</t>
  </si>
  <si>
    <t>Patterson Aviation Company</t>
  </si>
  <si>
    <t>ETL</t>
  </si>
  <si>
    <t>ENTEL</t>
  </si>
  <si>
    <t>Pawan Hans</t>
  </si>
  <si>
    <t>PHE</t>
  </si>
  <si>
    <t>PAWAN HANS</t>
  </si>
  <si>
    <t>Payam Air</t>
  </si>
  <si>
    <t>IRP</t>
  </si>
  <si>
    <t>PAYAMAIR</t>
  </si>
  <si>
    <t>Peach Air</t>
  </si>
  <si>
    <t>KGC</t>
  </si>
  <si>
    <t>GOLDCREST</t>
  </si>
  <si>
    <t>Pearl Air</t>
  </si>
  <si>
    <t>PRL</t>
  </si>
  <si>
    <t>PEARL LINE</t>
  </si>
  <si>
    <t>Pearl Air Services</t>
  </si>
  <si>
    <t>PBY</t>
  </si>
  <si>
    <t>PEARL SERVICES</t>
  </si>
  <si>
    <t>Pearl Airways</t>
  </si>
  <si>
    <t>HPA</t>
  </si>
  <si>
    <t>PEARL AIRWAYS</t>
  </si>
  <si>
    <t>PVU</t>
  </si>
  <si>
    <t>PEAU</t>
  </si>
  <si>
    <t>Tonga</t>
  </si>
  <si>
    <t>Pecotox Air</t>
  </si>
  <si>
    <t>PXA</t>
  </si>
  <si>
    <t>PECOTOX</t>
  </si>
  <si>
    <t>Pegasus Airlines</t>
  </si>
  <si>
    <t>PGT</t>
  </si>
  <si>
    <t>SUNTURK</t>
  </si>
  <si>
    <t>Pegasus Aviation</t>
  </si>
  <si>
    <t>PEV</t>
  </si>
  <si>
    <t>PEGAVIATION</t>
  </si>
  <si>
    <t>Pegasus Hava Tasimaciligi</t>
  </si>
  <si>
    <t>Pegasus Helicopters</t>
  </si>
  <si>
    <t>HAK</t>
  </si>
  <si>
    <t>HELIFALCON</t>
  </si>
  <si>
    <t>Pelican Air Services</t>
  </si>
  <si>
    <t>PDF</t>
  </si>
  <si>
    <t>PELICAN AIRWAYS</t>
  </si>
  <si>
    <t>Pelican Express</t>
  </si>
  <si>
    <t>PEX</t>
  </si>
  <si>
    <t>PELICAN EXPRESS</t>
  </si>
  <si>
    <t>Pelita Air Service</t>
  </si>
  <si>
    <t>PAS</t>
  </si>
  <si>
    <t>PELITA</t>
  </si>
  <si>
    <t>Pem-Air</t>
  </si>
  <si>
    <t>PEM</t>
  </si>
  <si>
    <t>PEM-AIR</t>
  </si>
  <si>
    <t>Pen-Avia</t>
  </si>
  <si>
    <t>PDY</t>
  </si>
  <si>
    <t>PENDLEY</t>
  </si>
  <si>
    <t>Peninsula Airways</t>
  </si>
  <si>
    <t>KS</t>
  </si>
  <si>
    <t>PEN</t>
  </si>
  <si>
    <t>PENINSULA</t>
  </si>
  <si>
    <t>Peninter Aerea</t>
  </si>
  <si>
    <t>PNE</t>
  </si>
  <si>
    <t>PENINTER</t>
  </si>
  <si>
    <t>Penya De L'Aire</t>
  </si>
  <si>
    <t>PCA</t>
  </si>
  <si>
    <t>PENA DEL AIRE</t>
  </si>
  <si>
    <t>Peran</t>
  </si>
  <si>
    <t>CVT</t>
  </si>
  <si>
    <t>CVETA</t>
  </si>
  <si>
    <t>Perforadora Central</t>
  </si>
  <si>
    <t>PCC</t>
  </si>
  <si>
    <t>PERFORADORA CENTRAL</t>
  </si>
  <si>
    <t>Perimeter Aviation</t>
  </si>
  <si>
    <t>PERIMETER</t>
  </si>
  <si>
    <t>Perm Airlines</t>
  </si>
  <si>
    <t>PGP</t>
  </si>
  <si>
    <t>PERM AIR</t>
  </si>
  <si>
    <t>Personas Y Pasquetes Por Air</t>
  </si>
  <si>
    <t>PPQ</t>
  </si>
  <si>
    <t>PERSONSPAQ</t>
  </si>
  <si>
    <t>Peruvian Air Force</t>
  </si>
  <si>
    <t>FPR</t>
  </si>
  <si>
    <t>Peruvian Navy</t>
  </si>
  <si>
    <t>INP</t>
  </si>
  <si>
    <t>Petroleos Mexicanos</t>
  </si>
  <si>
    <t>PMX</t>
  </si>
  <si>
    <t>PEMEX</t>
  </si>
  <si>
    <t>Petroleum Helicopters</t>
  </si>
  <si>
    <t>PHM</t>
  </si>
  <si>
    <t>PETROLEUM</t>
  </si>
  <si>
    <t>Petroleum Helicopters de Colombia</t>
  </si>
  <si>
    <t>PHC</t>
  </si>
  <si>
    <t>HELICOPTERS</t>
  </si>
  <si>
    <t>Petropavlovsk-Kamchatsk Air Enterprise</t>
  </si>
  <si>
    <t>PTK</t>
  </si>
  <si>
    <t>PETROKAM</t>
  </si>
  <si>
    <t>Petty Transport</t>
  </si>
  <si>
    <t>PTY</t>
  </si>
  <si>
    <t>PETTY</t>
  </si>
  <si>
    <t>Phenix Aviation</t>
  </si>
  <si>
    <t>PHV</t>
  </si>
  <si>
    <t>NEW BIRD</t>
  </si>
  <si>
    <t>Phetchabun Airline</t>
  </si>
  <si>
    <t>PMY</t>
  </si>
  <si>
    <t>PHETCHABUN AIR</t>
  </si>
  <si>
    <t>Philippine Airlines</t>
  </si>
  <si>
    <t>PAL</t>
  </si>
  <si>
    <t>PHILIPPINE</t>
  </si>
  <si>
    <t>Philips Aviation Services</t>
  </si>
  <si>
    <t>PHI</t>
  </si>
  <si>
    <t>PHILAIR</t>
  </si>
  <si>
    <t>Phillips Air</t>
  </si>
  <si>
    <t>BCH</t>
  </si>
  <si>
    <t>BEACHBALL</t>
  </si>
  <si>
    <t>Phillips Alaska</t>
  </si>
  <si>
    <t>PDD</t>
  </si>
  <si>
    <t>PADA</t>
  </si>
  <si>
    <t>Phillips Michigan City Flying Service</t>
  </si>
  <si>
    <t>PHL</t>
  </si>
  <si>
    <t>PHILLIPS</t>
  </si>
  <si>
    <t>Phoebus Apollo Aviation</t>
  </si>
  <si>
    <t>PHB</t>
  </si>
  <si>
    <t>PHOEBUS</t>
  </si>
  <si>
    <t>Phoebus Apolloa Zambia</t>
  </si>
  <si>
    <t>KZM</t>
  </si>
  <si>
    <t>CARZAM</t>
  </si>
  <si>
    <t>Phoenix Air Group</t>
  </si>
  <si>
    <t>PHA</t>
  </si>
  <si>
    <t>GRAY BIRD</t>
  </si>
  <si>
    <t>Phoenix Air Lines</t>
  </si>
  <si>
    <t>PHN</t>
  </si>
  <si>
    <t>PHOENIX BRASIL</t>
  </si>
  <si>
    <t>Phoenix Air Service</t>
  </si>
  <si>
    <t>PAM</t>
  </si>
  <si>
    <t>Phoenix Air Transport</t>
  </si>
  <si>
    <t>PPG</t>
  </si>
  <si>
    <t>PAPAGO</t>
  </si>
  <si>
    <t>Phoenix Airline Services</t>
  </si>
  <si>
    <t>WINDYCITY</t>
  </si>
  <si>
    <t>Phoenix Airways</t>
  </si>
  <si>
    <t>Phoenix Avia</t>
  </si>
  <si>
    <t>PHY</t>
  </si>
  <si>
    <t>PHOENIX ARMENIA</t>
  </si>
  <si>
    <t>Phoenix Aviation</t>
  </si>
  <si>
    <t>PHG</t>
  </si>
  <si>
    <t>PHOENIX GROUP</t>
  </si>
  <si>
    <t>Phoenix Flight Operations</t>
  </si>
  <si>
    <t>XPX</t>
  </si>
  <si>
    <t>Phuket Air</t>
  </si>
  <si>
    <t>VAP</t>
  </si>
  <si>
    <t>PHUKET AIR</t>
  </si>
  <si>
    <t>Piedmont Airlines (1948-1989)</t>
  </si>
  <si>
    <t>PI</t>
  </si>
  <si>
    <t>PDT</t>
  </si>
  <si>
    <t>PIEDMONT</t>
  </si>
  <si>
    <t>Pilatus Flugzeugwerke</t>
  </si>
  <si>
    <t>PCH</t>
  </si>
  <si>
    <t>PILATUS WINGS</t>
  </si>
  <si>
    <t>Pilatus PC-12 Center De Mexico</t>
  </si>
  <si>
    <t>PLU</t>
  </si>
  <si>
    <t>PILATUS MEXICO</t>
  </si>
  <si>
    <t>Pimichikamac Air</t>
  </si>
  <si>
    <t>MKS</t>
  </si>
  <si>
    <t>MIKISEW</t>
  </si>
  <si>
    <t>Pineapple Air</t>
  </si>
  <si>
    <t>PNP</t>
  </si>
  <si>
    <t>PINEAPPLE AIR</t>
  </si>
  <si>
    <t>Pinframat</t>
  </si>
  <si>
    <t>PIM</t>
  </si>
  <si>
    <t>PINFRAMAT</t>
  </si>
  <si>
    <t>Pinnacle Air Group</t>
  </si>
  <si>
    <t>PCL</t>
  </si>
  <si>
    <t>PINNACLE GROUP</t>
  </si>
  <si>
    <t>Pinnacle Airlines</t>
  </si>
  <si>
    <t>9E</t>
  </si>
  <si>
    <t>FLG</t>
  </si>
  <si>
    <t>FLAGSHIP</t>
  </si>
  <si>
    <t>Pioneer Airlines</t>
  </si>
  <si>
    <t>PIO</t>
  </si>
  <si>
    <t>PIONEER</t>
  </si>
  <si>
    <t>Pioneers Limited</t>
  </si>
  <si>
    <t>PER</t>
  </si>
  <si>
    <t>Pirinair Express</t>
  </si>
  <si>
    <t>PRN</t>
  </si>
  <si>
    <t>PRINAIR EXPRESS</t>
  </si>
  <si>
    <t>Planar</t>
  </si>
  <si>
    <t>PLN</t>
  </si>
  <si>
    <t>PLANAR</t>
  </si>
  <si>
    <t>Planemaster Services</t>
  </si>
  <si>
    <t>PMS</t>
  </si>
  <si>
    <t>PLANEMASTER</t>
  </si>
  <si>
    <t>Planet Airways</t>
  </si>
  <si>
    <t>PLZ</t>
  </si>
  <si>
    <t>PLANET</t>
  </si>
  <si>
    <t>Players Air</t>
  </si>
  <si>
    <t>PYZ</t>
  </si>
  <si>
    <t>PLAYERS AIR</t>
  </si>
  <si>
    <t>Ploizeihubschrauberstaffel Hamburg</t>
  </si>
  <si>
    <t>LIB</t>
  </si>
  <si>
    <t>LIBELLE</t>
  </si>
  <si>
    <t>Plymouth School of Flying</t>
  </si>
  <si>
    <t>PSF</t>
  </si>
  <si>
    <t>LIZARD</t>
  </si>
  <si>
    <t>Pocono Air Lines</t>
  </si>
  <si>
    <t>POC</t>
  </si>
  <si>
    <t>POCONO</t>
  </si>
  <si>
    <t>Podilia-Avia</t>
  </si>
  <si>
    <t>PDA</t>
  </si>
  <si>
    <t>PODILIA</t>
  </si>
  <si>
    <t>Point Afrique Niger</t>
  </si>
  <si>
    <t>PAZ</t>
  </si>
  <si>
    <t>POINTAIR NIGER</t>
  </si>
  <si>
    <t>Point Airlines</t>
  </si>
  <si>
    <t>RMI</t>
  </si>
  <si>
    <t>POINT AIRLINE</t>
  </si>
  <si>
    <t>Pointair Burkina</t>
  </si>
  <si>
    <t>PAW</t>
  </si>
  <si>
    <t>POINTAIR BURKINA</t>
  </si>
  <si>
    <t>Points of Call Airlines</t>
  </si>
  <si>
    <t>PTS</t>
  </si>
  <si>
    <t>POINTSCALL</t>
  </si>
  <si>
    <t>Polar Air Cargo</t>
  </si>
  <si>
    <t>PO</t>
  </si>
  <si>
    <t>PAC</t>
  </si>
  <si>
    <t>POLAR</t>
  </si>
  <si>
    <t>Polar Airlines de Mexico</t>
  </si>
  <si>
    <t>PMO</t>
  </si>
  <si>
    <t>POLAR MEXICO</t>
  </si>
  <si>
    <t>Polestar Aviation</t>
  </si>
  <si>
    <t>PSR</t>
  </si>
  <si>
    <t>POLESTAR</t>
  </si>
  <si>
    <t>Polet</t>
  </si>
  <si>
    <t>POT</t>
  </si>
  <si>
    <t>POLET</t>
  </si>
  <si>
    <t>Police Aux Frontiers</t>
  </si>
  <si>
    <t>POF</t>
  </si>
  <si>
    <t>AIRPOL</t>
  </si>
  <si>
    <t>Police Aviation Services</t>
  </si>
  <si>
    <t>PLC</t>
  </si>
  <si>
    <t>SPECIAL</t>
  </si>
  <si>
    <t>Polish Air Force</t>
  </si>
  <si>
    <t>PLF</t>
  </si>
  <si>
    <t>POLISH AIRFORCE</t>
  </si>
  <si>
    <t>Polish Navy</t>
  </si>
  <si>
    <t>PNY</t>
  </si>
  <si>
    <t>POLISH NAVY</t>
  </si>
  <si>
    <t>Polizeifliegerstaffel Nordrhein-Westfalen</t>
  </si>
  <si>
    <t>NRW</t>
  </si>
  <si>
    <t>HUMMEL</t>
  </si>
  <si>
    <t>Polizeihibschrauberstaffel Neidersachsen</t>
  </si>
  <si>
    <t>PPH</t>
  </si>
  <si>
    <t>POLICE PHOENIX</t>
  </si>
  <si>
    <t>Polizeihuberschrauberstaffel Sachsen-Anhalt</t>
  </si>
  <si>
    <t>PIK</t>
  </si>
  <si>
    <t>POLICE IKARUS</t>
  </si>
  <si>
    <t>Polizeihubschrafterstaffel Rheinland-Pfalz</t>
  </si>
  <si>
    <t>SRP</t>
  </si>
  <si>
    <t>SPERBER</t>
  </si>
  <si>
    <t>Polizeihubschrauberstaffel Baden-Wurtemberg</t>
  </si>
  <si>
    <t>PBW</t>
  </si>
  <si>
    <t>BUSSARD</t>
  </si>
  <si>
    <t>Polizeihubschrauberstaffel Bayern</t>
  </si>
  <si>
    <t>EDL</t>
  </si>
  <si>
    <t>POLICE EDELWEISS</t>
  </si>
  <si>
    <t>Polizeihubschrauberstaffel Brandenburg</t>
  </si>
  <si>
    <t>PBB</t>
  </si>
  <si>
    <t>ADEBAR</t>
  </si>
  <si>
    <t>Polizeihubschrauberstaffel Hessen</t>
  </si>
  <si>
    <t>PHH</t>
  </si>
  <si>
    <t>IBIS</t>
  </si>
  <si>
    <t>Polizeihubschrauberstaffel Mecklenburg-Vorpommern</t>
  </si>
  <si>
    <t>PMV</t>
  </si>
  <si>
    <t>POLICE MERLIN</t>
  </si>
  <si>
    <t>Polizeihubschrauberstaffel Sachsen</t>
  </si>
  <si>
    <t>PHS</t>
  </si>
  <si>
    <t>PASSAT</t>
  </si>
  <si>
    <t>Polizeihubschrauberstaffel Thuringen</t>
  </si>
  <si>
    <t>HBT</t>
  </si>
  <si>
    <t>HABICHT</t>
  </si>
  <si>
    <t>Polo Aviation</t>
  </si>
  <si>
    <t>CUK</t>
  </si>
  <si>
    <t>CHUKKA</t>
  </si>
  <si>
    <t>Polynesian Air-Ways</t>
  </si>
  <si>
    <t>PLA</t>
  </si>
  <si>
    <t>POLYAIR</t>
  </si>
  <si>
    <t>Polynesian Airlines</t>
  </si>
  <si>
    <t>PH</t>
  </si>
  <si>
    <t>PAO</t>
  </si>
  <si>
    <t>POLYNESIAN</t>
  </si>
  <si>
    <t>Samoa</t>
  </si>
  <si>
    <t>Polynesian Blue</t>
  </si>
  <si>
    <t>PLB</t>
  </si>
  <si>
    <t>POLYBLUE</t>
  </si>
  <si>
    <t>Polyot Sirena</t>
  </si>
  <si>
    <t>Pond Air Express</t>
  </si>
  <si>
    <t>PND</t>
  </si>
  <si>
    <t>POND AIR</t>
  </si>
  <si>
    <t>Pont International Airline Services</t>
  </si>
  <si>
    <t>PSI</t>
  </si>
  <si>
    <t>PONT</t>
  </si>
  <si>
    <t>Pool Aviation</t>
  </si>
  <si>
    <t>PLX</t>
  </si>
  <si>
    <t>POOLEX</t>
  </si>
  <si>
    <t>Port Townsend Airways</t>
  </si>
  <si>
    <t>PTQ</t>
  </si>
  <si>
    <t>TOWNSEND</t>
  </si>
  <si>
    <t>Porteadora De Cosola</t>
  </si>
  <si>
    <t>POR</t>
  </si>
  <si>
    <t>PORTEADORA</t>
  </si>
  <si>
    <t>Porter Airlines</t>
  </si>
  <si>
    <t>PD</t>
  </si>
  <si>
    <t>POE</t>
  </si>
  <si>
    <t>PORTER AIR</t>
  </si>
  <si>
    <t>Portugalia</t>
  </si>
  <si>
    <t>PGA</t>
  </si>
  <si>
    <t>PORTUGALIA</t>
  </si>
  <si>
    <t>Portuguese Air Force</t>
  </si>
  <si>
    <t>AFP</t>
  </si>
  <si>
    <t>PORTUGUESE AIR FORCE</t>
  </si>
  <si>
    <t>Portuguese Army</t>
  </si>
  <si>
    <t>POA</t>
  </si>
  <si>
    <t>PORTUGUESE ARMY</t>
  </si>
  <si>
    <t>Portuguese Navy</t>
  </si>
  <si>
    <t>PON</t>
  </si>
  <si>
    <t>PORTUGUESE NAVY</t>
  </si>
  <si>
    <t>Potomac Air</t>
  </si>
  <si>
    <t>BK</t>
  </si>
  <si>
    <t>PDC</t>
  </si>
  <si>
    <t>DISTRICT</t>
  </si>
  <si>
    <t>Potosina Del Aire</t>
  </si>
  <si>
    <t>PSN</t>
  </si>
  <si>
    <t>POTOSINA</t>
  </si>
  <si>
    <t>Powell Air</t>
  </si>
  <si>
    <t>PWL</t>
  </si>
  <si>
    <t>POWELL AIR</t>
  </si>
  <si>
    <t>Prairie Flying Service</t>
  </si>
  <si>
    <t>PFS</t>
  </si>
  <si>
    <t>PRAIRIE</t>
  </si>
  <si>
    <t>Pratt and Whitney Canada</t>
  </si>
  <si>
    <t>PWC</t>
  </si>
  <si>
    <t>PRATT</t>
  </si>
  <si>
    <t>Precision Air</t>
  </si>
  <si>
    <t>PW</t>
  </si>
  <si>
    <t>PRF</t>
  </si>
  <si>
    <t>PRECISION AIR</t>
  </si>
  <si>
    <t>Precision Airlines</t>
  </si>
  <si>
    <t>PRE</t>
  </si>
  <si>
    <t>PRECISION</t>
  </si>
  <si>
    <t>Premiair</t>
  </si>
  <si>
    <t>BAT</t>
  </si>
  <si>
    <t>BALLISTIC</t>
  </si>
  <si>
    <t>Premiair Aviation Services</t>
  </si>
  <si>
    <t>PGL</t>
  </si>
  <si>
    <t>PREMIERE</t>
  </si>
  <si>
    <t>Premiair Fliyng Club</t>
  </si>
  <si>
    <t>PME</t>
  </si>
  <si>
    <t>ADUR</t>
  </si>
  <si>
    <t>Premium Air Shuttle</t>
  </si>
  <si>
    <t>EMI</t>
  </si>
  <si>
    <t>BLUE SHUTTLE</t>
  </si>
  <si>
    <t>Premium Aviation</t>
  </si>
  <si>
    <t>PMU</t>
  </si>
  <si>
    <t>PREMIUM</t>
  </si>
  <si>
    <t>Presidence Du Faso</t>
  </si>
  <si>
    <t>BFA</t>
  </si>
  <si>
    <t>Presidencia de La Republica de Guinea Ecuatorial</t>
  </si>
  <si>
    <t>ONM</t>
  </si>
  <si>
    <t>President Airlines</t>
  </si>
  <si>
    <t>null</t>
  </si>
  <si>
    <t>TO</t>
  </si>
  <si>
    <t>PSD</t>
  </si>
  <si>
    <t>Presidential Aviation</t>
  </si>
  <si>
    <t>PRD</t>
  </si>
  <si>
    <t>PRESIDENTIAL</t>
  </si>
  <si>
    <t>Priester Aviation</t>
  </si>
  <si>
    <t>PWA</t>
  </si>
  <si>
    <t>PRIESTER</t>
  </si>
  <si>
    <t>Primair</t>
  </si>
  <si>
    <t>PMM</t>
  </si>
  <si>
    <t>PRIMAVIA</t>
  </si>
  <si>
    <t>Primaris Airlines</t>
  </si>
  <si>
    <t>FE</t>
  </si>
  <si>
    <t>WCP</t>
  </si>
  <si>
    <t>WHITECAP</t>
  </si>
  <si>
    <t>Primas Courier</t>
  </si>
  <si>
    <t>PMC</t>
  </si>
  <si>
    <t>PRIMAC</t>
  </si>
  <si>
    <t>Primavia Limited</t>
  </si>
  <si>
    <t>CRY</t>
  </si>
  <si>
    <t>CARRIERS</t>
  </si>
  <si>
    <t>Prime Air</t>
  </si>
  <si>
    <t>PRM</t>
  </si>
  <si>
    <t>PRIME AIR</t>
  </si>
  <si>
    <t>Prime Aviation</t>
  </si>
  <si>
    <t>PKZ</t>
  </si>
  <si>
    <t>PRAVI</t>
  </si>
  <si>
    <t>Prince Edward Air</t>
  </si>
  <si>
    <t>CME</t>
  </si>
  <si>
    <t>COMET</t>
  </si>
  <si>
    <t>Princely Jets</t>
  </si>
  <si>
    <t>PJP</t>
  </si>
  <si>
    <t>PRINCELY JETS</t>
  </si>
  <si>
    <t>Princess Air</t>
  </si>
  <si>
    <t>Princeton Aviation Corporation</t>
  </si>
  <si>
    <t>PCN</t>
  </si>
  <si>
    <t>PRINCETON</t>
  </si>
  <si>
    <t>Priority Air Charter</t>
  </si>
  <si>
    <t>PRY</t>
  </si>
  <si>
    <t>PRIORITY AIR</t>
  </si>
  <si>
    <t>Priority Air Transport</t>
  </si>
  <si>
    <t>PAT</t>
  </si>
  <si>
    <t>Priority Aviation Company</t>
  </si>
  <si>
    <t>BCK</t>
  </si>
  <si>
    <t>BANKCHECK</t>
  </si>
  <si>
    <t>Privatair</t>
  </si>
  <si>
    <t>PTI</t>
  </si>
  <si>
    <t>PRIVATAIR</t>
  </si>
  <si>
    <t>Private Jet Expeditions</t>
  </si>
  <si>
    <t>PJE</t>
  </si>
  <si>
    <t>PEE JAY</t>
  </si>
  <si>
    <t>Private Jet Management</t>
  </si>
  <si>
    <t>PJA</t>
  </si>
  <si>
    <t>PRIVATE FLIGHT</t>
  </si>
  <si>
    <t>Private Wings Flugcharter</t>
  </si>
  <si>
    <t>PWF</t>
  </si>
  <si>
    <t>PRIVATE WINGS</t>
  </si>
  <si>
    <t>Privilege Style L</t>
  </si>
  <si>
    <t>PVG</t>
  </si>
  <si>
    <t>PRIVILEGE</t>
  </si>
  <si>
    <t>Pro Air</t>
  </si>
  <si>
    <t>PRH</t>
  </si>
  <si>
    <t>PROHAWK</t>
  </si>
  <si>
    <t>Pro Air Service</t>
  </si>
  <si>
    <t>PSZ</t>
  </si>
  <si>
    <t>POP-AIR</t>
  </si>
  <si>
    <t>Probiz Guinee</t>
  </si>
  <si>
    <t>GIY</t>
  </si>
  <si>
    <t>PROBIZ</t>
  </si>
  <si>
    <t>Professional Express Courier Service</t>
  </si>
  <si>
    <t>PAD</t>
  </si>
  <si>
    <t>AIR PROFESSIONAL</t>
  </si>
  <si>
    <t>Professione VOlare</t>
  </si>
  <si>
    <t>PVL</t>
  </si>
  <si>
    <t>VOLARE</t>
  </si>
  <si>
    <t>Proflight Commuter Services</t>
  </si>
  <si>
    <t>P0</t>
  </si>
  <si>
    <t>Promotora Industria Totolapa</t>
  </si>
  <si>
    <t>PTT</t>
  </si>
  <si>
    <t>TOTOLAPA</t>
  </si>
  <si>
    <t>Propair</t>
  </si>
  <si>
    <t>PRO</t>
  </si>
  <si>
    <t>PROPAIR</t>
  </si>
  <si>
    <t>Propflight Air Services</t>
  </si>
  <si>
    <t>PFZ</t>
  </si>
  <si>
    <t>PROFLIGHT-ZAMBIA</t>
  </si>
  <si>
    <t>Propheter Aviation</t>
  </si>
  <si>
    <t>PPA</t>
  </si>
  <si>
    <t>AIR PROP</t>
  </si>
  <si>
    <t>Proteus Helicopteres</t>
  </si>
  <si>
    <t>PTH</t>
  </si>
  <si>
    <t>PROTEUS</t>
  </si>
  <si>
    <t>Providence Airline</t>
  </si>
  <si>
    <t>PTL</t>
  </si>
  <si>
    <t>PLANTATION</t>
  </si>
  <si>
    <t>Providence Aviation Services</t>
  </si>
  <si>
    <t>AWD</t>
  </si>
  <si>
    <t>Provincial Airlines</t>
  </si>
  <si>
    <t>SPR</t>
  </si>
  <si>
    <t>SPEEDAIR</t>
  </si>
  <si>
    <t>Provincial Express</t>
  </si>
  <si>
    <t>PRV</t>
  </si>
  <si>
    <t>PROVINCIAL</t>
  </si>
  <si>
    <t>Pskovavia</t>
  </si>
  <si>
    <t>PSW</t>
  </si>
  <si>
    <t>PSKOVAVIA</t>
  </si>
  <si>
    <t>Psudiklat Perhubungan Udara/PLP</t>
  </si>
  <si>
    <t>UDA</t>
  </si>
  <si>
    <t>UDARA</t>
  </si>
  <si>
    <t>Ptarmigan Airways</t>
  </si>
  <si>
    <t>PTA</t>
  </si>
  <si>
    <t>PTARMIGAN</t>
  </si>
  <si>
    <t>Publiservicios Aereos</t>
  </si>
  <si>
    <t>PSP</t>
  </si>
  <si>
    <t>PUBLISERVICIOS</t>
  </si>
  <si>
    <t>Publivoo</t>
  </si>
  <si>
    <t>PUV</t>
  </si>
  <si>
    <t>PUBLIVOO</t>
  </si>
  <si>
    <t>Puerto Rico National Guard</t>
  </si>
  <si>
    <t>PNG</t>
  </si>
  <si>
    <t>Puerto Vallarta Taxi Aereo</t>
  </si>
  <si>
    <t>TXV</t>
  </si>
  <si>
    <t>TAXIVALLARTA</t>
  </si>
  <si>
    <t>Pulkovo Aircraft Services</t>
  </si>
  <si>
    <t>PGH</t>
  </si>
  <si>
    <t>Puma Linhas Aereas</t>
  </si>
  <si>
    <t>PLY</t>
  </si>
  <si>
    <t>PUMA BRASIL</t>
  </si>
  <si>
    <t>Puntavia Air Services</t>
  </si>
  <si>
    <t>PTV</t>
  </si>
  <si>
    <t>PUNTAVIA</t>
  </si>
  <si>
    <t>Punto Fa</t>
  </si>
  <si>
    <t>MGO</t>
  </si>
  <si>
    <t>MANGO</t>
  </si>
  <si>
    <t>Pyramid Air Lines</t>
  </si>
  <si>
    <t>PYR</t>
  </si>
  <si>
    <t>PYAIR</t>
  </si>
  <si>
    <t>Qanot Sharq</t>
  </si>
  <si>
    <t>QNT</t>
  </si>
  <si>
    <t>QANAT SHARQ</t>
  </si>
  <si>
    <t>Qantas Airways</t>
  </si>
  <si>
    <t>QFA</t>
  </si>
  <si>
    <t>QANTAS</t>
  </si>
  <si>
    <t>Qatar Air Cargo</t>
  </si>
  <si>
    <t>QAC</t>
  </si>
  <si>
    <t>QATAR CARGO</t>
  </si>
  <si>
    <t>QTR</t>
  </si>
  <si>
    <t>QATARI</t>
  </si>
  <si>
    <t>Qatar Amiri Flight</t>
  </si>
  <si>
    <t>QAF</t>
  </si>
  <si>
    <t>AMIRI</t>
  </si>
  <si>
    <t>Qeshm Air</t>
  </si>
  <si>
    <t>IRQ</t>
  </si>
  <si>
    <t>QESHM AIR</t>
  </si>
  <si>
    <t>Quantex Environmental</t>
  </si>
  <si>
    <t>QTX</t>
  </si>
  <si>
    <t>AIR QUANTEX</t>
  </si>
  <si>
    <t>Quebec Government Air Service</t>
  </si>
  <si>
    <t>QUE</t>
  </si>
  <si>
    <t>QUEBEC</t>
  </si>
  <si>
    <t>Queen Air</t>
  </si>
  <si>
    <t>QNA</t>
  </si>
  <si>
    <t>QUEEN AIR</t>
  </si>
  <si>
    <t>Quest Diagnostics</t>
  </si>
  <si>
    <t>LBQ</t>
  </si>
  <si>
    <t>LABQUEST</t>
  </si>
  <si>
    <t>Quick Air Jet Charter</t>
  </si>
  <si>
    <t>QAJ</t>
  </si>
  <si>
    <t>DAGOBERT</t>
  </si>
  <si>
    <t>Quick Airways Holland</t>
  </si>
  <si>
    <t>QAH</t>
  </si>
  <si>
    <t>QUICK</t>
  </si>
  <si>
    <t>Quisqueya Airlines</t>
  </si>
  <si>
    <t>QAS</t>
  </si>
  <si>
    <t>QUISQUEYA</t>
  </si>
  <si>
    <t>Qurinea Air Service</t>
  </si>
  <si>
    <t>QAQ</t>
  </si>
  <si>
    <t>QURINEA AIR</t>
  </si>
  <si>
    <t>Qwest Commuter Corporation</t>
  </si>
  <si>
    <t>QCC</t>
  </si>
  <si>
    <t>QWEST AIR</t>
  </si>
  <si>
    <t>Qwestair</t>
  </si>
  <si>
    <t>QWA</t>
  </si>
  <si>
    <t>Qwila Air</t>
  </si>
  <si>
    <t>QWL</t>
  </si>
  <si>
    <t>Q-CHARTER</t>
  </si>
  <si>
    <t>RA Jet Aeroservicios</t>
  </si>
  <si>
    <t>RJT</t>
  </si>
  <si>
    <t>RA JET</t>
  </si>
  <si>
    <t>RACSA</t>
  </si>
  <si>
    <t>R6</t>
  </si>
  <si>
    <t>RAF Barkston Heath</t>
  </si>
  <si>
    <t>BKH</t>
  </si>
  <si>
    <t>Church Fenton Flying Training Unit</t>
  </si>
  <si>
    <t>CFN</t>
  </si>
  <si>
    <t>CHURCH FENTON</t>
  </si>
  <si>
    <t>Coltishall Flying Training Unit</t>
  </si>
  <si>
    <t>COH</t>
  </si>
  <si>
    <t>COLT</t>
  </si>
  <si>
    <t>Coningsby Flying Training Unit</t>
  </si>
  <si>
    <t>CBY</t>
  </si>
  <si>
    <t>TYPHOON</t>
  </si>
  <si>
    <t>Cottesmore Flying Training Unit</t>
  </si>
  <si>
    <t>COT</t>
  </si>
  <si>
    <t>COTTESMORE</t>
  </si>
  <si>
    <t>Cranwell Flying Training Unit</t>
  </si>
  <si>
    <t>CWL</t>
  </si>
  <si>
    <t>CRANWELL</t>
  </si>
  <si>
    <t>Kinloss Flying Training Unit</t>
  </si>
  <si>
    <t>KINLOSS</t>
  </si>
  <si>
    <t>Leeming Flying Training Unit</t>
  </si>
  <si>
    <t>LEE</t>
  </si>
  <si>
    <t>JAVELIN</t>
  </si>
  <si>
    <t>RAF Leuchars</t>
  </si>
  <si>
    <t>LCS</t>
  </si>
  <si>
    <t>LEUCHARS</t>
  </si>
  <si>
    <t>Linton-on-Ouse Flying Training Unit</t>
  </si>
  <si>
    <t>LOP</t>
  </si>
  <si>
    <t>LINTON ON OUSE</t>
  </si>
  <si>
    <t>Lossiemouth Flying Training Unit</t>
  </si>
  <si>
    <t>LOS</t>
  </si>
  <si>
    <t>LOSSIE</t>
  </si>
  <si>
    <t>Marham Flying Training Unit</t>
  </si>
  <si>
    <t>MRH</t>
  </si>
  <si>
    <t>MARHAM</t>
  </si>
  <si>
    <t>Northwood Headquarters (RAF</t>
  </si>
  <si>
    <t>NWO</t>
  </si>
  <si>
    <t>RAF Scampton</t>
  </si>
  <si>
    <t>SMZ</t>
  </si>
  <si>
    <t>SCAMPTON</t>
  </si>
  <si>
    <t>RAF St Athan</t>
  </si>
  <si>
    <t>STN</t>
  </si>
  <si>
    <t>SAINT ATHAN</t>
  </si>
  <si>
    <t>UNited Kingdom</t>
  </si>
  <si>
    <t>RAF St Mawgan Search and Rescue</t>
  </si>
  <si>
    <t>SMG</t>
  </si>
  <si>
    <t>RAF Topcliffe Flying Training Unit</t>
  </si>
  <si>
    <t>TOF</t>
  </si>
  <si>
    <t>TOPCLIFFE</t>
  </si>
  <si>
    <t>RAF Valley Flying Training Unit</t>
  </si>
  <si>
    <t>VYT</t>
  </si>
  <si>
    <t>ANGLESEY</t>
  </si>
  <si>
    <t>RAF Valley SAR Training Unit</t>
  </si>
  <si>
    <t>VLL</t>
  </si>
  <si>
    <t>Waddington FTU</t>
  </si>
  <si>
    <t>WAD</t>
  </si>
  <si>
    <t>VULCAN</t>
  </si>
  <si>
    <t>Wittering FTU</t>
  </si>
  <si>
    <t>WIT</t>
  </si>
  <si>
    <t>STRIKER</t>
  </si>
  <si>
    <t>RAF-Avia</t>
  </si>
  <si>
    <t>MTL</t>
  </si>
  <si>
    <t>MITAVIA</t>
  </si>
  <si>
    <t>RAK Airways</t>
  </si>
  <si>
    <t>RKM</t>
  </si>
  <si>
    <t>RAKAIR</t>
  </si>
  <si>
    <t>RWL Luftfahrtgesellschaft</t>
  </si>
  <si>
    <t>RWL</t>
  </si>
  <si>
    <t>RHEINTRAINER</t>
  </si>
  <si>
    <t>Rabbit-Air</t>
  </si>
  <si>
    <t>RBB</t>
  </si>
  <si>
    <t>RABBIT</t>
  </si>
  <si>
    <t>Race Cargo Airlines</t>
  </si>
  <si>
    <t>Fastcargo</t>
  </si>
  <si>
    <t>Rader Aviation</t>
  </si>
  <si>
    <t>GBR</t>
  </si>
  <si>
    <t>GREENBRIER AIR</t>
  </si>
  <si>
    <t>Radixx Solutions International</t>
  </si>
  <si>
    <t>1D</t>
  </si>
  <si>
    <t>Raji Airlines</t>
  </si>
  <si>
    <t>RAJ</t>
  </si>
  <si>
    <t>RAJI</t>
  </si>
  <si>
    <t>Raleigh Flying Service</t>
  </si>
  <si>
    <t>RFA</t>
  </si>
  <si>
    <t>RALEIGH SERVICE</t>
  </si>
  <si>
    <t>Ram Air Freight</t>
  </si>
  <si>
    <t>REX</t>
  </si>
  <si>
    <t>RAM EXPRESS</t>
  </si>
  <si>
    <t>Ram Aircraft Corporation</t>
  </si>
  <si>
    <t>RMT</t>
  </si>
  <si>
    <t>RAM FLIGHT</t>
  </si>
  <si>
    <t>Ramp 66</t>
  </si>
  <si>
    <t>PPK</t>
  </si>
  <si>
    <t>Rangemile Limited</t>
  </si>
  <si>
    <t>RGM</t>
  </si>
  <si>
    <t>RANGEMILE</t>
  </si>
  <si>
    <t>Raslan Air Service</t>
  </si>
  <si>
    <t>MWR</t>
  </si>
  <si>
    <t>RASLAN</t>
  </si>
  <si>
    <t>Rath Aviaton</t>
  </si>
  <si>
    <t>RAQ</t>
  </si>
  <si>
    <t>RATH AVIATION</t>
  </si>
  <si>
    <t>Ratkhan Air</t>
  </si>
  <si>
    <t>CSM</t>
  </si>
  <si>
    <t>LORRY</t>
  </si>
  <si>
    <t>Raven Air</t>
  </si>
  <si>
    <t>RVR</t>
  </si>
  <si>
    <t>RAVEN</t>
  </si>
  <si>
    <t>RVN</t>
  </si>
  <si>
    <t>RAVEN U-S</t>
  </si>
  <si>
    <t>Ray Aviation</t>
  </si>
  <si>
    <t>REI</t>
  </si>
  <si>
    <t>RAY AVIATION</t>
  </si>
  <si>
    <t>Raya Jet</t>
  </si>
  <si>
    <t>RYT</t>
  </si>
  <si>
    <t>Raytheon Aircraft Company</t>
  </si>
  <si>
    <t>RTN</t>
  </si>
  <si>
    <t>RAYTHEON</t>
  </si>
  <si>
    <t>Raytheon Corporate Jets</t>
  </si>
  <si>
    <t>RCJ</t>
  </si>
  <si>
    <t>NEWPIN</t>
  </si>
  <si>
    <t>Raytheon Travel Air</t>
  </si>
  <si>
    <t>KSS</t>
  </si>
  <si>
    <t>KANSAS</t>
  </si>
  <si>
    <t>Real Aero Club De Baleares</t>
  </si>
  <si>
    <t>RCB</t>
  </si>
  <si>
    <t>BALEARES</t>
  </si>
  <si>
    <t>Real Aero Club de Reus-Costa Dorado</t>
  </si>
  <si>
    <t>CDT</t>
  </si>
  <si>
    <t>AEROREUS</t>
  </si>
  <si>
    <t>Real Aeroclub De Ternerife</t>
  </si>
  <si>
    <t>RCD</t>
  </si>
  <si>
    <t>AEROCLUB</t>
  </si>
  <si>
    <t>Real Aviation</t>
  </si>
  <si>
    <t>RLV</t>
  </si>
  <si>
    <t>REAL</t>
  </si>
  <si>
    <t>Rebus</t>
  </si>
  <si>
    <t>REB</t>
  </si>
  <si>
    <t>REBUS</t>
  </si>
  <si>
    <t>Red Aviation</t>
  </si>
  <si>
    <t>PSH</t>
  </si>
  <si>
    <t>PASSION</t>
  </si>
  <si>
    <t>Red Baron Aviation</t>
  </si>
  <si>
    <t>RBN</t>
  </si>
  <si>
    <t>RED BARON</t>
  </si>
  <si>
    <t>Red Devils Parachute Display Team</t>
  </si>
  <si>
    <t>DEV</t>
  </si>
  <si>
    <t>RED DEVILS</t>
  </si>
  <si>
    <t>Red Sea Aviation</t>
  </si>
  <si>
    <t>RDV</t>
  </si>
  <si>
    <t>RED AVIATION</t>
  </si>
  <si>
    <t>Red Sky Ventures</t>
  </si>
  <si>
    <t>RSV</t>
  </si>
  <si>
    <t>RED SKY</t>
  </si>
  <si>
    <t>Red Star</t>
  </si>
  <si>
    <t>STR</t>
  </si>
  <si>
    <t>STARLINE</t>
  </si>
  <si>
    <t>Redhill Aviation</t>
  </si>
  <si>
    <t>RHC</t>
  </si>
  <si>
    <t>REDAIR</t>
  </si>
  <si>
    <t>Reed Aviation</t>
  </si>
  <si>
    <t>RAV</t>
  </si>
  <si>
    <t>REED AVIATION</t>
  </si>
  <si>
    <t>Reef Air</t>
  </si>
  <si>
    <t>REF</t>
  </si>
  <si>
    <t>REEF AIR</t>
  </si>
  <si>
    <t>Reem Air</t>
  </si>
  <si>
    <t>V4</t>
  </si>
  <si>
    <t>REK</t>
  </si>
  <si>
    <t>REEM AIR</t>
  </si>
  <si>
    <t>Reeve Aleutian Airways</t>
  </si>
  <si>
    <t>RVV</t>
  </si>
  <si>
    <t>REEVE</t>
  </si>
  <si>
    <t>Regal Bahamas International Airways</t>
  </si>
  <si>
    <t>RBH</t>
  </si>
  <si>
    <t>CALYPSO</t>
  </si>
  <si>
    <t>Regency Airlines</t>
  </si>
  <si>
    <t>RGY</t>
  </si>
  <si>
    <t>REGENCY</t>
  </si>
  <si>
    <t>Regent Air</t>
  </si>
  <si>
    <t>RAH</t>
  </si>
  <si>
    <t>REGENT</t>
  </si>
  <si>
    <t>Regio Air</t>
  </si>
  <si>
    <t>RAG</t>
  </si>
  <si>
    <t>GERMAN LINK</t>
  </si>
  <si>
    <t>Region Air</t>
  </si>
  <si>
    <t>RGR</t>
  </si>
  <si>
    <t>REGIONAIR</t>
  </si>
  <si>
    <t>Regional 1</t>
  </si>
  <si>
    <t>TSH</t>
  </si>
  <si>
    <t>TRANSCANADA</t>
  </si>
  <si>
    <t>Regional Air</t>
  </si>
  <si>
    <t>RIL</t>
  </si>
  <si>
    <t>Regional Air Express</t>
  </si>
  <si>
    <t>REW</t>
  </si>
  <si>
    <t>REGIONAL WINGS</t>
  </si>
  <si>
    <t>Regional Air Lines</t>
  </si>
  <si>
    <t>RGL</t>
  </si>
  <si>
    <t>MAROC REGIONAL</t>
  </si>
  <si>
    <t>Regional Air Services</t>
  </si>
  <si>
    <t>REG</t>
  </si>
  <si>
    <t>REGIONAL SERVICES</t>
  </si>
  <si>
    <t>Regional Airlines</t>
  </si>
  <si>
    <t>FN</t>
  </si>
  <si>
    <t>Regional Express</t>
  </si>
  <si>
    <t>ZL</t>
  </si>
  <si>
    <t>RXA</t>
  </si>
  <si>
    <t>Regional Geodata Air</t>
  </si>
  <si>
    <t>JJM</t>
  </si>
  <si>
    <t>GEODATA</t>
  </si>
  <si>
    <t>RegionsAir</t>
  </si>
  <si>
    <t>3C</t>
  </si>
  <si>
    <t>CEA</t>
  </si>
  <si>
    <t>CORP-X</t>
  </si>
  <si>
    <t>Reliance Aviation</t>
  </si>
  <si>
    <t>REL</t>
  </si>
  <si>
    <t>RELIANCE AIR</t>
  </si>
  <si>
    <t>Reliant Airlines</t>
  </si>
  <si>
    <t>RLT</t>
  </si>
  <si>
    <t>RELIANT</t>
  </si>
  <si>
    <t>Relief Transport Services</t>
  </si>
  <si>
    <t>RTS</t>
  </si>
  <si>
    <t>RELIEF</t>
  </si>
  <si>
    <t>Renan</t>
  </si>
  <si>
    <t>RAN</t>
  </si>
  <si>
    <t>RENAN</t>
  </si>
  <si>
    <t>Reno Air</t>
  </si>
  <si>
    <t>ROA</t>
  </si>
  <si>
    <t>RENO AIR</t>
  </si>
  <si>
    <t>Renown Aviation</t>
  </si>
  <si>
    <t>RGS</t>
  </si>
  <si>
    <t>RENOWN</t>
  </si>
  <si>
    <t>Republic Airlines</t>
  </si>
  <si>
    <t>RW</t>
  </si>
  <si>
    <t>RPA</t>
  </si>
  <si>
    <t>BRICKYARD</t>
  </si>
  <si>
    <t>Republic Express Airlines</t>
  </si>
  <si>
    <t>RPH</t>
  </si>
  <si>
    <t>PUBLIC EXPRESS</t>
  </si>
  <si>
    <t>Republicair</t>
  </si>
  <si>
    <t>RBC</t>
  </si>
  <si>
    <t>REPUBLICAIR</t>
  </si>
  <si>
    <t>Resort Air</t>
  </si>
  <si>
    <t>RST</t>
  </si>
  <si>
    <t>RESORT AIR</t>
  </si>
  <si>
    <t>Rhoades Aviation</t>
  </si>
  <si>
    <t>RDS</t>
  </si>
  <si>
    <t>RHOADES EXPRESS</t>
  </si>
  <si>
    <t>Riau Airlines</t>
  </si>
  <si>
    <t>RIU</t>
  </si>
  <si>
    <t>RIAU AIR</t>
  </si>
  <si>
    <t>Rich International Airways</t>
  </si>
  <si>
    <t>RIA</t>
  </si>
  <si>
    <t>RICHAIR</t>
  </si>
  <si>
    <t>Richards Aviation</t>
  </si>
  <si>
    <t>RVC</t>
  </si>
  <si>
    <t>RIVER CITY</t>
  </si>
  <si>
    <t>Richardson's Airway</t>
  </si>
  <si>
    <t>RIC</t>
  </si>
  <si>
    <t>RICHARDSON</t>
  </si>
  <si>
    <t>Richland Aviation</t>
  </si>
  <si>
    <t>RCA</t>
  </si>
  <si>
    <t>RICHLAND</t>
  </si>
  <si>
    <t>Rick Lucas Helicopters</t>
  </si>
  <si>
    <t>HPR</t>
  </si>
  <si>
    <t>HELIPRO</t>
  </si>
  <si>
    <t>Rico Linhas A</t>
  </si>
  <si>
    <t>RLE</t>
  </si>
  <si>
    <t>RICO</t>
  </si>
  <si>
    <t>Ridder Avia</t>
  </si>
  <si>
    <t>RID</t>
  </si>
  <si>
    <t>AKRID</t>
  </si>
  <si>
    <t>Riga Airclub</t>
  </si>
  <si>
    <t>RAK</t>
  </si>
  <si>
    <t>SPORT CLUB</t>
  </si>
  <si>
    <t>Rijnmond Air Services</t>
  </si>
  <si>
    <t>RAZ</t>
  </si>
  <si>
    <t>RIJNMOND</t>
  </si>
  <si>
    <t>Netherland</t>
  </si>
  <si>
    <t>Rikspolisstyrelsen</t>
  </si>
  <si>
    <t>POL</t>
  </si>
  <si>
    <t>Rimrock Airlines</t>
  </si>
  <si>
    <t>RIM</t>
  </si>
  <si>
    <t>RIMROCK</t>
  </si>
  <si>
    <t>Rio Air Express</t>
  </si>
  <si>
    <t>SKA</t>
  </si>
  <si>
    <t>RIO EXPRESS</t>
  </si>
  <si>
    <t>Rio Airways</t>
  </si>
  <si>
    <t>REO</t>
  </si>
  <si>
    <t>RIO</t>
  </si>
  <si>
    <t>Rio Grande Air</t>
  </si>
  <si>
    <t>GRN</t>
  </si>
  <si>
    <t>GRANDE</t>
  </si>
  <si>
    <t>Rio Sul Servi</t>
  </si>
  <si>
    <t>SL</t>
  </si>
  <si>
    <t>RSL</t>
  </si>
  <si>
    <t>RIO SUL</t>
  </si>
  <si>
    <t>River Ministries Air Charter</t>
  </si>
  <si>
    <t>RVM</t>
  </si>
  <si>
    <t>RIVER</t>
  </si>
  <si>
    <t>River State Government of Nigeria</t>
  </si>
  <si>
    <t>RGP</t>
  </si>
  <si>
    <t>GARDEN CITY</t>
  </si>
  <si>
    <t>Rivne Universal Avia</t>
  </si>
  <si>
    <t>UNR</t>
  </si>
  <si>
    <t>RIVNE UNIVERSAL</t>
  </si>
  <si>
    <t>Roadair Lines</t>
  </si>
  <si>
    <t>RDL</t>
  </si>
  <si>
    <t>ROADAIR</t>
  </si>
  <si>
    <t>Robinton Aero</t>
  </si>
  <si>
    <t>RBT</t>
  </si>
  <si>
    <t>ROBIN</t>
  </si>
  <si>
    <t>Roblex Aviation</t>
  </si>
  <si>
    <t>ROX</t>
  </si>
  <si>
    <t>ROBLEX</t>
  </si>
  <si>
    <t>Rockwell Collins Avionics</t>
  </si>
  <si>
    <t>RKW</t>
  </si>
  <si>
    <t>ROCKWELL</t>
  </si>
  <si>
    <t>Rocky Mountain Airlines</t>
  </si>
  <si>
    <t>ROC</t>
  </si>
  <si>
    <t>Rocky Mountain Airways</t>
  </si>
  <si>
    <t>RMA</t>
  </si>
  <si>
    <t>ROCKY MOUNTAIN</t>
  </si>
  <si>
    <t>Rocky Mountain Holdings</t>
  </si>
  <si>
    <t>LIF</t>
  </si>
  <si>
    <t>LIFECARE</t>
  </si>
  <si>
    <t>Rodze Air</t>
  </si>
  <si>
    <t>RDZ</t>
  </si>
  <si>
    <t>RODZE AIR</t>
  </si>
  <si>
    <t>Rog-Air</t>
  </si>
  <si>
    <t>FAD</t>
  </si>
  <si>
    <t>AIR FRONTIER</t>
  </si>
  <si>
    <t>Rollright Aviation</t>
  </si>
  <si>
    <t>RRZ</t>
  </si>
  <si>
    <t>ROLLRIGHT</t>
  </si>
  <si>
    <t>Rolls-Royce Limited</t>
  </si>
  <si>
    <t>RRL</t>
  </si>
  <si>
    <t>MERLIN</t>
  </si>
  <si>
    <t>Rolls-Royce plc</t>
  </si>
  <si>
    <t>BTU</t>
  </si>
  <si>
    <t>ROLLS</t>
  </si>
  <si>
    <t>Romanian Air Force</t>
  </si>
  <si>
    <t>ROF</t>
  </si>
  <si>
    <t>ROMAF</t>
  </si>
  <si>
    <t>Romavia</t>
  </si>
  <si>
    <t>RMV</t>
  </si>
  <si>
    <t>AEROMAVIA</t>
  </si>
  <si>
    <t>Ronso</t>
  </si>
  <si>
    <t>RNS</t>
  </si>
  <si>
    <t>RONSO</t>
  </si>
  <si>
    <t>Roraima Airways</t>
  </si>
  <si>
    <t>ROR</t>
  </si>
  <si>
    <t>RORAIMA</t>
  </si>
  <si>
    <t>Guyana</t>
  </si>
  <si>
    <t>Rosneft-Baltika</t>
  </si>
  <si>
    <t>RNB</t>
  </si>
  <si>
    <t>ROSBALT</t>
  </si>
  <si>
    <t>Ross Aviation</t>
  </si>
  <si>
    <t>NRG</t>
  </si>
  <si>
    <t>ENERGY</t>
  </si>
  <si>
    <t>Rossair</t>
  </si>
  <si>
    <t>RFS</t>
  </si>
  <si>
    <t>RSS</t>
  </si>
  <si>
    <t>ROSS CHARTER</t>
  </si>
  <si>
    <t>Rossair Europe</t>
  </si>
  <si>
    <t>ROS</t>
  </si>
  <si>
    <t>CATCHER</t>
  </si>
  <si>
    <t>Rossiya</t>
  </si>
  <si>
    <t>R4</t>
  </si>
  <si>
    <t>Roswell Airlines</t>
  </si>
  <si>
    <t>RAL</t>
  </si>
  <si>
    <t>ROSWELL</t>
  </si>
  <si>
    <t>Air Rarotonga</t>
  </si>
  <si>
    <t>GZ</t>
  </si>
  <si>
    <t>RAR</t>
  </si>
  <si>
    <t>Cook Islands</t>
  </si>
  <si>
    <t>Rotatur</t>
  </si>
  <si>
    <t>RTR</t>
  </si>
  <si>
    <t>ROTATUR</t>
  </si>
  <si>
    <t>Rotormotion</t>
  </si>
  <si>
    <t>RKT</t>
  </si>
  <si>
    <t>ROCKET</t>
  </si>
  <si>
    <t>Rotterdam Jet Center</t>
  </si>
  <si>
    <t>JCR</t>
  </si>
  <si>
    <t>ROTTERDAM JETCENTER</t>
  </si>
  <si>
    <t>Rover Airways International</t>
  </si>
  <si>
    <t>ROV</t>
  </si>
  <si>
    <t>ROVERAIR</t>
  </si>
  <si>
    <t>Rovos Air</t>
  </si>
  <si>
    <t>VOS</t>
  </si>
  <si>
    <t>ROVOS</t>
  </si>
  <si>
    <t>Royal Air Cargo</t>
  </si>
  <si>
    <t>RCG</t>
  </si>
  <si>
    <t>ROYAL CARGO</t>
  </si>
  <si>
    <t>Royal Air Force</t>
  </si>
  <si>
    <t>RR</t>
  </si>
  <si>
    <t>RFR</t>
  </si>
  <si>
    <t>RAFAIR</t>
  </si>
  <si>
    <t>Royal Air Force of Oman</t>
  </si>
  <si>
    <t>MJN</t>
  </si>
  <si>
    <t>MAJAN</t>
  </si>
  <si>
    <t>ACW</t>
  </si>
  <si>
    <t>AIR CADET</t>
  </si>
  <si>
    <t>RRR</t>
  </si>
  <si>
    <t>ASCOT</t>
  </si>
  <si>
    <t>RRF</t>
  </si>
  <si>
    <t>KITTY</t>
  </si>
  <si>
    <t>SHF</t>
  </si>
  <si>
    <t>VORTEX</t>
  </si>
  <si>
    <t>Royal Air Freight</t>
  </si>
  <si>
    <t>RAX</t>
  </si>
  <si>
    <t>AIR ROYAL</t>
  </si>
  <si>
    <t>Royal Air Maroc</t>
  </si>
  <si>
    <t>RAM</t>
  </si>
  <si>
    <t>ROYALAIR MAROC</t>
  </si>
  <si>
    <t>Royal Airlines</t>
  </si>
  <si>
    <t>R0</t>
  </si>
  <si>
    <t>RPK</t>
  </si>
  <si>
    <t>ROYAL PAKISTAN</t>
  </si>
  <si>
    <t>Royal American Airways</t>
  </si>
  <si>
    <t>RLM</t>
  </si>
  <si>
    <t>ROYAL AMERICAN</t>
  </si>
  <si>
    <t>Royal Aruban Airline</t>
  </si>
  <si>
    <t>RYL</t>
  </si>
  <si>
    <t>ROYAL ARUBAN</t>
  </si>
  <si>
    <t>Royal Australian Air Force</t>
  </si>
  <si>
    <t>ASY</t>
  </si>
  <si>
    <t>AUSSIE</t>
  </si>
  <si>
    <t>Royal Aviation Express</t>
  </si>
  <si>
    <t>RXP</t>
  </si>
  <si>
    <t>ROY EXPRESS</t>
  </si>
  <si>
    <t>Royal Bahrain Airlines</t>
  </si>
  <si>
    <t>RYB</t>
  </si>
  <si>
    <t>ROYAL BAHRAIN</t>
  </si>
  <si>
    <t>Royal Brunei Airlines</t>
  </si>
  <si>
    <t>BI</t>
  </si>
  <si>
    <t>RBA</t>
  </si>
  <si>
    <t>BRUNEI</t>
  </si>
  <si>
    <t>Brunei</t>
  </si>
  <si>
    <t>Royal Daisy Airlines</t>
  </si>
  <si>
    <t>KDR</t>
  </si>
  <si>
    <t>DARLINES</t>
  </si>
  <si>
    <t>Royal Ghanaian Airlines</t>
  </si>
  <si>
    <t>RGA</t>
  </si>
  <si>
    <t>ROYAL GHANA</t>
  </si>
  <si>
    <t>Royal Jet</t>
  </si>
  <si>
    <t>ROJ</t>
  </si>
  <si>
    <t>ROYALJET</t>
  </si>
  <si>
    <t>Royal Jordanian</t>
  </si>
  <si>
    <t>RJA</t>
  </si>
  <si>
    <t>JORDANIAN</t>
  </si>
  <si>
    <t>Royal Jordanian Air Force</t>
  </si>
  <si>
    <t>RJZ</t>
  </si>
  <si>
    <t>JORDAN AIR FORCE</t>
  </si>
  <si>
    <t>Royal Khmer Airlines</t>
  </si>
  <si>
    <t>RKH</t>
  </si>
  <si>
    <t>KHMER AIR</t>
  </si>
  <si>
    <t>Royal Malaysian Air Force</t>
  </si>
  <si>
    <t>RMF</t>
  </si>
  <si>
    <t>ANGKASA</t>
  </si>
  <si>
    <t>Royal Navy</t>
  </si>
  <si>
    <t>NVY</t>
  </si>
  <si>
    <t>NAVY</t>
  </si>
  <si>
    <t>Royal Nepal Airlines</t>
  </si>
  <si>
    <t>Royal Netherland Navy</t>
  </si>
  <si>
    <t>NRN</t>
  </si>
  <si>
    <t>NETHERLANDS NAVY</t>
  </si>
  <si>
    <t>Royal Netherlands Air Force</t>
  </si>
  <si>
    <t>NAF</t>
  </si>
  <si>
    <t>NETHERLANDS AIR FORCE</t>
  </si>
  <si>
    <t>Royal New Zealand Air Force</t>
  </si>
  <si>
    <t>KIW</t>
  </si>
  <si>
    <t>KIWI</t>
  </si>
  <si>
    <t>Royal Norwegian Air Force</t>
  </si>
  <si>
    <t>NOW</t>
  </si>
  <si>
    <t>NORWEGIAN</t>
  </si>
  <si>
    <t>Royal Oman Police</t>
  </si>
  <si>
    <t>ROP</t>
  </si>
  <si>
    <t>Royal Phnom Penh Airways</t>
  </si>
  <si>
    <t>PPW</t>
  </si>
  <si>
    <t>PHNOM-PENH AIR</t>
  </si>
  <si>
    <t>Royal Rwanda Airlines</t>
  </si>
  <si>
    <t>RRA</t>
  </si>
  <si>
    <t>ROYAL RWANDA</t>
  </si>
  <si>
    <t>Royal Saudi Air Force</t>
  </si>
  <si>
    <t>RSF</t>
  </si>
  <si>
    <t>ARSAF</t>
  </si>
  <si>
    <t>Royal Sky</t>
  </si>
  <si>
    <t>RYS</t>
  </si>
  <si>
    <t>ROYAL SKY</t>
  </si>
  <si>
    <t>Royal Swazi National Airways</t>
  </si>
  <si>
    <t>RSN</t>
  </si>
  <si>
    <t>SWAZI NATIONAL</t>
  </si>
  <si>
    <t>Royal Tongan Airlines</t>
  </si>
  <si>
    <t>WR</t>
  </si>
  <si>
    <t>HRH</t>
  </si>
  <si>
    <t>TONGA ROYAL</t>
  </si>
  <si>
    <t>Royal West Airlines</t>
  </si>
  <si>
    <t>RWE</t>
  </si>
  <si>
    <t>ROYAL WEST</t>
  </si>
  <si>
    <t>Rubystar</t>
  </si>
  <si>
    <t>RSB</t>
  </si>
  <si>
    <t>RUBYSTAR</t>
  </si>
  <si>
    <t>Rumugu Air &amp; Space Nigeria</t>
  </si>
  <si>
    <t>RMG</t>
  </si>
  <si>
    <t>RUMUGU AIR</t>
  </si>
  <si>
    <t>Rusaero</t>
  </si>
  <si>
    <t>RUR</t>
  </si>
  <si>
    <t>KLE</t>
  </si>
  <si>
    <t>Rusair JSAC</t>
  </si>
  <si>
    <t>CGI</t>
  </si>
  <si>
    <t>CGI-RUSAIR</t>
  </si>
  <si>
    <t>Rusich-T</t>
  </si>
  <si>
    <t>RUH</t>
  </si>
  <si>
    <t>Rusline</t>
  </si>
  <si>
    <t>RLU</t>
  </si>
  <si>
    <t>RUSLINE AIR</t>
  </si>
  <si>
    <t>Russian Aircraft Corporation-MiG</t>
  </si>
  <si>
    <t>MIG</t>
  </si>
  <si>
    <t>MIG AVIA</t>
  </si>
  <si>
    <t>Russian Federation Air Force</t>
  </si>
  <si>
    <t>RFF</t>
  </si>
  <si>
    <t>RUSSIAN AIRFORCE</t>
  </si>
  <si>
    <t>Russian Sky Airlines</t>
  </si>
  <si>
    <t>P7</t>
  </si>
  <si>
    <t>ESL</t>
  </si>
  <si>
    <t>RADUGA</t>
  </si>
  <si>
    <t>Rusuertol</t>
  </si>
  <si>
    <t>RUZ</t>
  </si>
  <si>
    <t>ROSTUERTOL</t>
  </si>
  <si>
    <t>Rutas Aereas</t>
  </si>
  <si>
    <t>RUC</t>
  </si>
  <si>
    <t>RUTACA</t>
  </si>
  <si>
    <t>Rutland Aviation</t>
  </si>
  <si>
    <t>RND</t>
  </si>
  <si>
    <t>RUTLAND</t>
  </si>
  <si>
    <t>Rwanda Airlines</t>
  </si>
  <si>
    <t>RUA</t>
  </si>
  <si>
    <t>Rwanda Airways</t>
  </si>
  <si>
    <t>RWA</t>
  </si>
  <si>
    <t>Rwandair Express</t>
  </si>
  <si>
    <t>WB</t>
  </si>
  <si>
    <t>RWD</t>
  </si>
  <si>
    <t>RWANDAIR</t>
  </si>
  <si>
    <t>Ryan Air Service</t>
  </si>
  <si>
    <t>RCT</t>
  </si>
  <si>
    <t>ARCTIC TRANPORT</t>
  </si>
  <si>
    <t>Ryan Air Services</t>
  </si>
  <si>
    <t>RYA</t>
  </si>
  <si>
    <t>RYAN AIR</t>
  </si>
  <si>
    <t>Ryan International Airlines</t>
  </si>
  <si>
    <t>RD</t>
  </si>
  <si>
    <t>RYN</t>
  </si>
  <si>
    <t>RYAN INTERNATIONAL</t>
  </si>
  <si>
    <t>RYR</t>
  </si>
  <si>
    <t>RYANAIR</t>
  </si>
  <si>
    <t>Ryazan State Air Enterprise</t>
  </si>
  <si>
    <t>RYZ</t>
  </si>
  <si>
    <t>RYAZAN AIR</t>
  </si>
  <si>
    <t>Rynes Aviation</t>
  </si>
  <si>
    <t>RAA</t>
  </si>
  <si>
    <t>RYNES AVIATION</t>
  </si>
  <si>
    <t>YS</t>
  </si>
  <si>
    <t>RAE</t>
  </si>
  <si>
    <t>REGIONAL EUROPE</t>
  </si>
  <si>
    <t>South Asian Airlines</t>
  </si>
  <si>
    <t>BDS</t>
  </si>
  <si>
    <t>SOUTH ASIAN</t>
  </si>
  <si>
    <t>State Air Company Berkut</t>
  </si>
  <si>
    <t>BEC</t>
  </si>
  <si>
    <t>SATA International</t>
  </si>
  <si>
    <t>S4</t>
  </si>
  <si>
    <t>RZO</t>
  </si>
  <si>
    <t>AIR AZORES</t>
  </si>
  <si>
    <t>South African Airways</t>
  </si>
  <si>
    <t>SAA South African Airways</t>
  </si>
  <si>
    <t>SAA</t>
  </si>
  <si>
    <t>SPRINGBOK</t>
  </si>
  <si>
    <t>Sky Way Air</t>
  </si>
  <si>
    <t>SAB</t>
  </si>
  <si>
    <t>SKY WORKER</t>
  </si>
  <si>
    <t>SASCO Airlines</t>
  </si>
  <si>
    <t>SAC</t>
  </si>
  <si>
    <t>SASCO</t>
  </si>
  <si>
    <t>Republic of Singapore Air Force</t>
  </si>
  <si>
    <t>SAF</t>
  </si>
  <si>
    <t>SINGA</t>
  </si>
  <si>
    <t>SOS Flygambulans</t>
  </si>
  <si>
    <t>SAG</t>
  </si>
  <si>
    <t>MEDICAL AIR</t>
  </si>
  <si>
    <t>Sayakhat Airlines</t>
  </si>
  <si>
    <t>SAH</t>
  </si>
  <si>
    <t>SAYAKHAT</t>
  </si>
  <si>
    <t>Shaheen Air International</t>
  </si>
  <si>
    <t>NL</t>
  </si>
  <si>
    <t>SAI</t>
  </si>
  <si>
    <t>SHAHEEN AIR</t>
  </si>
  <si>
    <t>Golden Eagle Air Services (FAA)</t>
  </si>
  <si>
    <t>SAJ</t>
  </si>
  <si>
    <t>SAJEN</t>
  </si>
  <si>
    <t>Red Arrows Display Squadron</t>
  </si>
  <si>
    <t>SAK</t>
  </si>
  <si>
    <t>RED ARROWS</t>
  </si>
  <si>
    <t>SAM Colombia</t>
  </si>
  <si>
    <t>SAM</t>
  </si>
  <si>
    <t>Servicios Aereos Nacionales (SAN)</t>
  </si>
  <si>
    <t>SAN</t>
  </si>
  <si>
    <t>AEREOS</t>
  </si>
  <si>
    <t>Sahel Aviation Service</t>
  </si>
  <si>
    <t>SAO</t>
  </si>
  <si>
    <t>SAVSER</t>
  </si>
  <si>
    <t>Secretaria de Marina</t>
  </si>
  <si>
    <t>ANX</t>
  </si>
  <si>
    <t>SECRETARIA DEMARINA</t>
  </si>
  <si>
    <t>Springbank Aviation</t>
  </si>
  <si>
    <t>SAQ</t>
  </si>
  <si>
    <t>SPRINGBANK</t>
  </si>
  <si>
    <t>Scandinavian Airlines System</t>
  </si>
  <si>
    <t>SAS Scandinavian Airlines</t>
  </si>
  <si>
    <t>SAS</t>
  </si>
  <si>
    <t>SCANDINAVIAN</t>
  </si>
  <si>
    <t>Samal Air</t>
  </si>
  <si>
    <t>SAV</t>
  </si>
  <si>
    <t>Sham Wing Airlines</t>
  </si>
  <si>
    <t>SAW</t>
  </si>
  <si>
    <t>SHAMWING</t>
  </si>
  <si>
    <t>Sabah Air</t>
  </si>
  <si>
    <t>SAX</t>
  </si>
  <si>
    <t>SABAH AIR</t>
  </si>
  <si>
    <t>ScotAirways</t>
  </si>
  <si>
    <t>SAY</t>
  </si>
  <si>
    <t>SUCKLING</t>
  </si>
  <si>
    <t>Swiss Air-Ambulance</t>
  </si>
  <si>
    <t>SAZ</t>
  </si>
  <si>
    <t>SWISS AMBULANCE</t>
  </si>
  <si>
    <t>STA-MALI</t>
  </si>
  <si>
    <t>SBA</t>
  </si>
  <si>
    <t>Steinman Aviation</t>
  </si>
  <si>
    <t>SBB</t>
  </si>
  <si>
    <t>SABER EXPRESS</t>
  </si>
  <si>
    <t>Seven Bar Flying Service</t>
  </si>
  <si>
    <t>SBF</t>
  </si>
  <si>
    <t>S-BAR</t>
  </si>
  <si>
    <t>Sabre Incorporated</t>
  </si>
  <si>
    <t>SBG</t>
  </si>
  <si>
    <t>S7 Airlines</t>
  </si>
  <si>
    <t>Sibir Airlines</t>
  </si>
  <si>
    <t>S7</t>
  </si>
  <si>
    <t>SBI</t>
  </si>
  <si>
    <t>SIBERIAN AIRLINES</t>
  </si>
  <si>
    <t>Sobel Airlines of Ghana</t>
  </si>
  <si>
    <t>SBL</t>
  </si>
  <si>
    <t>SOBGHANA</t>
  </si>
  <si>
    <t>Sky Bahamas</t>
  </si>
  <si>
    <t>SBM</t>
  </si>
  <si>
    <t>SKY BAHAMAS</t>
  </si>
  <si>
    <t>Stabo Air</t>
  </si>
  <si>
    <t>SBO</t>
  </si>
  <si>
    <t>STABAIR</t>
  </si>
  <si>
    <t>Smithkline Beacham Clinical Labs</t>
  </si>
  <si>
    <t>SBQ</t>
  </si>
  <si>
    <t>SKIBBLE</t>
  </si>
  <si>
    <t>Saber Aviation</t>
  </si>
  <si>
    <t>SBR</t>
  </si>
  <si>
    <t>FREIGHTER</t>
  </si>
  <si>
    <t>Seaborne Airlines</t>
  </si>
  <si>
    <t>BB</t>
  </si>
  <si>
    <t>SBS</t>
  </si>
  <si>
    <t>SEABORNE</t>
  </si>
  <si>
    <t>Saint Barth Commuter</t>
  </si>
  <si>
    <t>SBU</t>
  </si>
  <si>
    <t>BLACK FIN</t>
  </si>
  <si>
    <t>Star Air</t>
  </si>
  <si>
    <t>URJ</t>
  </si>
  <si>
    <t>STARAV</t>
  </si>
  <si>
    <t>Scibe Airlift</t>
  </si>
  <si>
    <t>SBZ</t>
  </si>
  <si>
    <t>SCIBE AIRLIFT</t>
  </si>
  <si>
    <t>Spanish Air Force</t>
  </si>
  <si>
    <t>AME</t>
  </si>
  <si>
    <t>AIRMIL</t>
  </si>
  <si>
    <t>South Central Air</t>
  </si>
  <si>
    <t>SCA</t>
  </si>
  <si>
    <t>SOUTH CENTRAL</t>
  </si>
  <si>
    <t>Seacoast Airlines</t>
  </si>
  <si>
    <t>SCC</t>
  </si>
  <si>
    <t>SEA-COASTER</t>
  </si>
  <si>
    <t>Scenic Airlines</t>
  </si>
  <si>
    <t>SCE</t>
  </si>
  <si>
    <t>SCENIC</t>
  </si>
  <si>
    <t>Socofer</t>
  </si>
  <si>
    <t>SCF</t>
  </si>
  <si>
    <t>SOCOFER</t>
  </si>
  <si>
    <t>Servicios Aereos San Cristobal</t>
  </si>
  <si>
    <t>SCI</t>
  </si>
  <si>
    <t>SAN CRISTOBAL</t>
  </si>
  <si>
    <t>Sky Cam</t>
  </si>
  <si>
    <t>SCK</t>
  </si>
  <si>
    <t>SKYCAM</t>
  </si>
  <si>
    <t>Switfair Cargo</t>
  </si>
  <si>
    <t>SCL</t>
  </si>
  <si>
    <t>SWIFTAIR</t>
  </si>
  <si>
    <t>South American Airlines</t>
  </si>
  <si>
    <t>SCN</t>
  </si>
  <si>
    <t>SOUTH AMERICAN</t>
  </si>
  <si>
    <t>Servicios Aereos de Chihuahua Aerochisa</t>
  </si>
  <si>
    <t>AHI</t>
  </si>
  <si>
    <t>AEROCHISA</t>
  </si>
  <si>
    <t>SriLankan Airlines</t>
  </si>
  <si>
    <t>UL</t>
  </si>
  <si>
    <t>ALK</t>
  </si>
  <si>
    <t>SRILANKAN</t>
  </si>
  <si>
    <t>Sunbird Airlines</t>
  </si>
  <si>
    <t>CDL</t>
  </si>
  <si>
    <t>CAROLINA</t>
  </si>
  <si>
    <t>Scorpio</t>
  </si>
  <si>
    <t>SCP</t>
  </si>
  <si>
    <t>SCORPIO</t>
  </si>
  <si>
    <t>Si-Chang Flying Service</t>
  </si>
  <si>
    <t>SCR</t>
  </si>
  <si>
    <t>SICHART</t>
  </si>
  <si>
    <t>South African Non Scheduled Airways</t>
  </si>
  <si>
    <t>SCS</t>
  </si>
  <si>
    <t>SOUTHERN CHARTERS</t>
  </si>
  <si>
    <t>SAAB-Aircraft</t>
  </si>
  <si>
    <t>SCT</t>
  </si>
  <si>
    <t>SAAB-CRAFT</t>
  </si>
  <si>
    <t>Servicios Aereos Del Centro</t>
  </si>
  <si>
    <t>SCV</t>
  </si>
  <si>
    <t>SACSA</t>
  </si>
  <si>
    <t>Sun Country Airlines</t>
  </si>
  <si>
    <t>SY</t>
  </si>
  <si>
    <t>SCX</t>
  </si>
  <si>
    <t>SUN COUNTRY</t>
  </si>
  <si>
    <t>St. Andrews Airways</t>
  </si>
  <si>
    <t>SDA</t>
  </si>
  <si>
    <t>SAINT ANDREWS</t>
  </si>
  <si>
    <t>Sukhoi Design Bureau Company</t>
  </si>
  <si>
    <t>SDB</t>
  </si>
  <si>
    <t>SU-CRAFT</t>
  </si>
  <si>
    <t>Sunrise Airlines</t>
  </si>
  <si>
    <t>SDC</t>
  </si>
  <si>
    <t>SUNDANCE</t>
  </si>
  <si>
    <t>Skymaster Air Taxi</t>
  </si>
  <si>
    <t>SDD</t>
  </si>
  <si>
    <t>SKY DANCE</t>
  </si>
  <si>
    <t>Sundorph Aeronautical Corporation</t>
  </si>
  <si>
    <t>SDF</t>
  </si>
  <si>
    <t>SUNDORPH</t>
  </si>
  <si>
    <t>Servicio De Helicopteros</t>
  </si>
  <si>
    <t>SDH</t>
  </si>
  <si>
    <t>ARCOS</t>
  </si>
  <si>
    <t>SADELCA - Sociedad Aerea Del Caqueta</t>
  </si>
  <si>
    <t>SDK</t>
  </si>
  <si>
    <t>SADELCA</t>
  </si>
  <si>
    <t>Skydrift</t>
  </si>
  <si>
    <t>SDL</t>
  </si>
  <si>
    <t>SKYDRIFT</t>
  </si>
  <si>
    <t>Spirit of Africa Airlines</t>
  </si>
  <si>
    <t>SDN</t>
  </si>
  <si>
    <t>BLUE NILE</t>
  </si>
  <si>
    <t>Sud Airlines</t>
  </si>
  <si>
    <t>SDU</t>
  </si>
  <si>
    <t>SUD LINES</t>
  </si>
  <si>
    <t>Servicios Aereos Del Vaupes</t>
  </si>
  <si>
    <t>SDV</t>
  </si>
  <si>
    <t>SELVA</t>
  </si>
  <si>
    <t>Servicio Tecnico Aero De Mexico</t>
  </si>
  <si>
    <t>SDX</t>
  </si>
  <si>
    <t>SERVICIO TECNICO</t>
  </si>
  <si>
    <t>Sudan Pezetel for Aviation</t>
  </si>
  <si>
    <t>SDZ</t>
  </si>
  <si>
    <t>SUDANA</t>
  </si>
  <si>
    <t>Southeast Air</t>
  </si>
  <si>
    <t>SOUTHEAST AIR</t>
  </si>
  <si>
    <t>Servicios Aereos Luce</t>
  </si>
  <si>
    <t>SEB</t>
  </si>
  <si>
    <t>SERVILUCE</t>
  </si>
  <si>
    <t>Sedona Air Center</t>
  </si>
  <si>
    <t>SED</t>
  </si>
  <si>
    <t>SEDONA AIR</t>
  </si>
  <si>
    <t>Shaheen Air Cargo</t>
  </si>
  <si>
    <t>SEE</t>
  </si>
  <si>
    <t>SHAHEEN CARGO</t>
  </si>
  <si>
    <t>SEH</t>
  </si>
  <si>
    <t>AIR CRETE</t>
  </si>
  <si>
    <t>Spicejet</t>
  </si>
  <si>
    <t>SEJ</t>
  </si>
  <si>
    <t>SPICEJET</t>
  </si>
  <si>
    <t>Skyjet</t>
  </si>
  <si>
    <t>SEK</t>
  </si>
  <si>
    <t>SKALA</t>
  </si>
  <si>
    <t>Sentel Corporation</t>
  </si>
  <si>
    <t>SEL</t>
  </si>
  <si>
    <t>SENTEL</t>
  </si>
  <si>
    <t>Selcon Airlines</t>
  </si>
  <si>
    <t>SEO</t>
  </si>
  <si>
    <t>SELCON AIR</t>
  </si>
  <si>
    <t>Sky Eyes</t>
  </si>
  <si>
    <t>I6</t>
  </si>
  <si>
    <t>SEQ</t>
  </si>
  <si>
    <t>SKY EYES</t>
  </si>
  <si>
    <t>Servicio Aereo Saltillo</t>
  </si>
  <si>
    <t>SES</t>
  </si>
  <si>
    <t>SERVISAL</t>
  </si>
  <si>
    <t>SAETA</t>
  </si>
  <si>
    <t>SET</t>
  </si>
  <si>
    <t>Serair Transworld Press</t>
  </si>
  <si>
    <t>SEV</t>
  </si>
  <si>
    <t>CARGOPRESS</t>
  </si>
  <si>
    <t>SEFA</t>
  </si>
  <si>
    <t>SFA</t>
  </si>
  <si>
    <t>Shuswap Flight Centre</t>
  </si>
  <si>
    <t>SFC</t>
  </si>
  <si>
    <t>SHUSWAP</t>
  </si>
  <si>
    <t>Sefofane Air Charters</t>
  </si>
  <si>
    <t>SFE</t>
  </si>
  <si>
    <t>SEFOFANE</t>
  </si>
  <si>
    <t>Safewings Aviation Company</t>
  </si>
  <si>
    <t>SFF</t>
  </si>
  <si>
    <t>SWIFTWING</t>
  </si>
  <si>
    <t>Sun Freight Logistics</t>
  </si>
  <si>
    <t>SFG</t>
  </si>
  <si>
    <t>AERO GULF</t>
  </si>
  <si>
    <t>Star Flyer</t>
  </si>
  <si>
    <t>7G</t>
  </si>
  <si>
    <t>SFJ</t>
  </si>
  <si>
    <t>STARFLYER</t>
  </si>
  <si>
    <t>Southflight Aviation</t>
  </si>
  <si>
    <t>SFL</t>
  </si>
  <si>
    <t>SOUTHFLIGHT</t>
  </si>
  <si>
    <t>Safiran Airlines</t>
  </si>
  <si>
    <t>SFN</t>
  </si>
  <si>
    <t>SAFIRAN</t>
  </si>
  <si>
    <t>Safe Air</t>
  </si>
  <si>
    <t>SFP</t>
  </si>
  <si>
    <t>SAFE AIR</t>
  </si>
  <si>
    <t>Safair</t>
  </si>
  <si>
    <t>FA</t>
  </si>
  <si>
    <t>SFR</t>
  </si>
  <si>
    <t>CARGO</t>
  </si>
  <si>
    <t>Southern Frontier Air Transport</t>
  </si>
  <si>
    <t>SFS</t>
  </si>
  <si>
    <t>SOUTHERN FRONTIER</t>
  </si>
  <si>
    <t>Skyfreight</t>
  </si>
  <si>
    <t>SFT</t>
  </si>
  <si>
    <t>SKYFREIGHT</t>
  </si>
  <si>
    <t>Solent Flight</t>
  </si>
  <si>
    <t>SFU</t>
  </si>
  <si>
    <t>SAINTS</t>
  </si>
  <si>
    <t>S.K. Logistics</t>
  </si>
  <si>
    <t>SFX</t>
  </si>
  <si>
    <t>SWAMP FOX</t>
  </si>
  <si>
    <t>Sky King</t>
  </si>
  <si>
    <t>SGB</t>
  </si>
  <si>
    <t>SONGBIRD</t>
  </si>
  <si>
    <t>Southern Right Air Charter</t>
  </si>
  <si>
    <t>SGC</t>
  </si>
  <si>
    <t>SOUTHERNRIGHT</t>
  </si>
  <si>
    <t>Sky Gate International Aviation</t>
  </si>
  <si>
    <t>SGD</t>
  </si>
  <si>
    <t>AIR BISHKEK</t>
  </si>
  <si>
    <t>STAC Swiss Government Flights</t>
  </si>
  <si>
    <t>SGF</t>
  </si>
  <si>
    <t>STAC</t>
  </si>
  <si>
    <t>Servisair</t>
  </si>
  <si>
    <t>SGH</t>
  </si>
  <si>
    <t>SERVISAIR</t>
  </si>
  <si>
    <t>Servicios Aereos Agricolas</t>
  </si>
  <si>
    <t>SGI</t>
  </si>
  <si>
    <t>SERAGRI</t>
  </si>
  <si>
    <t>Skyward Aviation</t>
  </si>
  <si>
    <t>SGK</t>
  </si>
  <si>
    <t>SKYWARD</t>
  </si>
  <si>
    <t>Sky Aircraft Service</t>
  </si>
  <si>
    <t>SGM</t>
  </si>
  <si>
    <t>SIGMA</t>
  </si>
  <si>
    <t>Siam GA</t>
  </si>
  <si>
    <t>SGN</t>
  </si>
  <si>
    <t>SIAM</t>
  </si>
  <si>
    <t>Sagolair Transportes Ejecutivos</t>
  </si>
  <si>
    <t>SGP</t>
  </si>
  <si>
    <t>SAGOLAIR</t>
  </si>
  <si>
    <t>Saskatchewan Government Executive Air Service</t>
  </si>
  <si>
    <t>SGS</t>
  </si>
  <si>
    <t>SASKATCHEWAN</t>
  </si>
  <si>
    <t>Skygate</t>
  </si>
  <si>
    <t>SGT</t>
  </si>
  <si>
    <t>SKYGATE</t>
  </si>
  <si>
    <t>Samgau</t>
  </si>
  <si>
    <t>SGU</t>
  </si>
  <si>
    <t>RAUSHAN</t>
  </si>
  <si>
    <t>Saga Airlines</t>
  </si>
  <si>
    <t>SGX</t>
  </si>
  <si>
    <t>Skagway Air Service</t>
  </si>
  <si>
    <t>SGY</t>
  </si>
  <si>
    <t>SKAGWAY AIR</t>
  </si>
  <si>
    <t>Shabair</t>
  </si>
  <si>
    <t>SHABAIR</t>
  </si>
  <si>
    <t>Sky Harbor Air Service</t>
  </si>
  <si>
    <t>SHC</t>
  </si>
  <si>
    <t>SKY HARBOR CHEYENNE</t>
  </si>
  <si>
    <t>Sahara Airlines</t>
  </si>
  <si>
    <t>SHD</t>
  </si>
  <si>
    <t>Shell Aircraft</t>
  </si>
  <si>
    <t>SHE</t>
  </si>
  <si>
    <t>SHELL</t>
  </si>
  <si>
    <t>Shoprite Group</t>
  </si>
  <si>
    <t>SHG</t>
  </si>
  <si>
    <t>SHOP AIR</t>
  </si>
  <si>
    <t>Seoul Air International</t>
  </si>
  <si>
    <t>SHI</t>
  </si>
  <si>
    <t>SEOUL AIR</t>
  </si>
  <si>
    <t>Sharjah Ruler's Flight</t>
  </si>
  <si>
    <t>SHJ</t>
  </si>
  <si>
    <t>SHARJAH</t>
  </si>
  <si>
    <t>Shorouk Air</t>
  </si>
  <si>
    <t>SHK</t>
  </si>
  <si>
    <t>Samson Aviation</t>
  </si>
  <si>
    <t>SHL</t>
  </si>
  <si>
    <t>SAMSON</t>
  </si>
  <si>
    <t>Sheltam Aviation</t>
  </si>
  <si>
    <t>SHM</t>
  </si>
  <si>
    <t>SHELTAM</t>
  </si>
  <si>
    <t>Shaheen Airport Services</t>
  </si>
  <si>
    <t>SHN</t>
  </si>
  <si>
    <t>SUGAR ALFA</t>
  </si>
  <si>
    <t>Sheremetyevo-Cargo</t>
  </si>
  <si>
    <t>SHO</t>
  </si>
  <si>
    <t>Service Aerien Francais</t>
  </si>
  <si>
    <t>SHP</t>
  </si>
  <si>
    <t>Shanghai Airlines Cargo</t>
  </si>
  <si>
    <t>SHQ</t>
  </si>
  <si>
    <t>SHANGHAI CARGO</t>
  </si>
  <si>
    <t>Shooter Air Courier</t>
  </si>
  <si>
    <t>SHR</t>
  </si>
  <si>
    <t>SHOOTER</t>
  </si>
  <si>
    <t>Shura Air Transport Services</t>
  </si>
  <si>
    <t>SHURA AIR</t>
  </si>
  <si>
    <t>Sakhalinskie Aviatrassy (SAT)</t>
  </si>
  <si>
    <t>SHU</t>
  </si>
  <si>
    <t>SATAIR</t>
  </si>
  <si>
    <t>SATA Air Acores</t>
  </si>
  <si>
    <t>SAT</t>
  </si>
  <si>
    <t>SATA</t>
  </si>
  <si>
    <t>Scorpio Aviation</t>
  </si>
  <si>
    <t>8S</t>
  </si>
  <si>
    <t>Shavano Air</t>
  </si>
  <si>
    <t>SHV</t>
  </si>
  <si>
    <t>SHAVANO</t>
  </si>
  <si>
    <t>Shawnee Airline</t>
  </si>
  <si>
    <t>SHW</t>
  </si>
  <si>
    <t>SHAWNEE</t>
  </si>
  <si>
    <t>Slim Aviation Services</t>
  </si>
  <si>
    <t>SHX</t>
  </si>
  <si>
    <t>SLIM AIR</t>
  </si>
  <si>
    <t>Sky Airlines</t>
  </si>
  <si>
    <t>SHY</t>
  </si>
  <si>
    <t>ANTALYA BIRD</t>
  </si>
  <si>
    <t>Singapore Airlines</t>
  </si>
  <si>
    <t>SIA</t>
  </si>
  <si>
    <t>SINGAPORE</t>
  </si>
  <si>
    <t>Sibaviatrans</t>
  </si>
  <si>
    <t>5M</t>
  </si>
  <si>
    <t>SIB</t>
  </si>
  <si>
    <t>SIBAVIA</t>
  </si>
  <si>
    <t>Sierra Express</t>
  </si>
  <si>
    <t>SIE</t>
  </si>
  <si>
    <t>SEREX</t>
  </si>
  <si>
    <t>Skynet Airlines</t>
  </si>
  <si>
    <t>SI</t>
  </si>
  <si>
    <t>SIH</t>
  </si>
  <si>
    <t>BLUEJET</t>
  </si>
  <si>
    <t>Seco International</t>
  </si>
  <si>
    <t>SIJ</t>
  </si>
  <si>
    <t>Servicios Aeronauticos Integrales</t>
  </si>
  <si>
    <t>SIL</t>
  </si>
  <si>
    <t>SERVICIOS INTEGRALES</t>
  </si>
  <si>
    <t>SIM</t>
  </si>
  <si>
    <t>Sirio</t>
  </si>
  <si>
    <t>SIO</t>
  </si>
  <si>
    <t>SIRIO</t>
  </si>
  <si>
    <t>Salair</t>
  </si>
  <si>
    <t>SIR</t>
  </si>
  <si>
    <t>SALAIR</t>
  </si>
  <si>
    <t>Saber Airlines</t>
  </si>
  <si>
    <t>SIS</t>
  </si>
  <si>
    <t>SITA</t>
  </si>
  <si>
    <t>XS</t>
  </si>
  <si>
    <t>SIT</t>
  </si>
  <si>
    <t>Slovenian Armed Forces</t>
  </si>
  <si>
    <t>SIV</t>
  </si>
  <si>
    <t>SLOVENIAN</t>
  </si>
  <si>
    <t>Sirio Executive</t>
  </si>
  <si>
    <t>SIW</t>
  </si>
  <si>
    <t>SIRIO EXECUTIVE</t>
  </si>
  <si>
    <t>Servicios Aereos Especiales De Jalisco</t>
  </si>
  <si>
    <t>SJA</t>
  </si>
  <si>
    <t>SERVICIOJAL</t>
  </si>
  <si>
    <t>Servicios Ejecutivos Continental</t>
  </si>
  <si>
    <t>SJC</t>
  </si>
  <si>
    <t>SERVIEJECUTIVO</t>
  </si>
  <si>
    <t>Sunair 2001</t>
  </si>
  <si>
    <t>SJE</t>
  </si>
  <si>
    <t>SUNBIZ</t>
  </si>
  <si>
    <t>Spirit Aviation</t>
  </si>
  <si>
    <t>SJJ</t>
  </si>
  <si>
    <t>SPIRIT JET</t>
  </si>
  <si>
    <t>Servicios Especiales Del Pacifico Jalisco</t>
  </si>
  <si>
    <t>SJL</t>
  </si>
  <si>
    <t>SERVICIOS JALISCO</t>
  </si>
  <si>
    <t>Swiss Jet</t>
  </si>
  <si>
    <t>SJT</t>
  </si>
  <si>
    <t>SWISS JET</t>
  </si>
  <si>
    <t>Sriwijaya Air</t>
  </si>
  <si>
    <t>SJ</t>
  </si>
  <si>
    <t>SJY</t>
  </si>
  <si>
    <t>SRIWIJAYA</t>
  </si>
  <si>
    <t>Sama Airlines</t>
  </si>
  <si>
    <t>ZS</t>
  </si>
  <si>
    <t>SMY</t>
  </si>
  <si>
    <t>NAJIM</t>
  </si>
  <si>
    <t>Southern Jersey Airways</t>
  </si>
  <si>
    <t>ACOM</t>
  </si>
  <si>
    <t>SPASA</t>
  </si>
  <si>
    <t>SPS</t>
  </si>
  <si>
    <t>SALDUERO</t>
  </si>
  <si>
    <t>Speed Aviation</t>
  </si>
  <si>
    <t>SPT</t>
  </si>
  <si>
    <t>SPEED AVIATION</t>
  </si>
  <si>
    <t>Southeast Airmotive</t>
  </si>
  <si>
    <t>SPU</t>
  </si>
  <si>
    <t>SPUTTER</t>
  </si>
  <si>
    <t>Servicios Privados De Aviacion</t>
  </si>
  <si>
    <t>SPV</t>
  </si>
  <si>
    <t>SERVICIOS PRIVADOS</t>
  </si>
  <si>
    <t>Speedwings</t>
  </si>
  <si>
    <t>SPW</t>
  </si>
  <si>
    <t>SPEEDWING</t>
  </si>
  <si>
    <t>Service People Gesselschaft fur Charter und Service</t>
  </si>
  <si>
    <t>SPX</t>
  </si>
  <si>
    <t>Slovak National Aeroclub</t>
  </si>
  <si>
    <t>SQA</t>
  </si>
  <si>
    <t>SLOVAK AEROCLUB</t>
  </si>
  <si>
    <t>Singapore Airlines Cargo</t>
  </si>
  <si>
    <t>SQC</t>
  </si>
  <si>
    <t>SINGCARGO</t>
  </si>
  <si>
    <t>Slovak Air Force</t>
  </si>
  <si>
    <t>SQF</t>
  </si>
  <si>
    <t>SLOVAK AIRFORCE</t>
  </si>
  <si>
    <t>Servicos De Alquiler</t>
  </si>
  <si>
    <t>SQL</t>
  </si>
  <si>
    <t>ALQUILER</t>
  </si>
  <si>
    <t>Sair Aviation</t>
  </si>
  <si>
    <t>SRA</t>
  </si>
  <si>
    <t>SAIR</t>
  </si>
  <si>
    <t>Searca</t>
  </si>
  <si>
    <t>SRC</t>
  </si>
  <si>
    <t>SEARCA</t>
  </si>
  <si>
    <t>Siem Reap Airways</t>
  </si>
  <si>
    <t>FT</t>
  </si>
  <si>
    <t>SRH</t>
  </si>
  <si>
    <t>SIEMREAP AIR</t>
  </si>
  <si>
    <t>Sky Work Airlines</t>
  </si>
  <si>
    <t>SkyWork</t>
  </si>
  <si>
    <t>SX</t>
  </si>
  <si>
    <t>SRK</t>
  </si>
  <si>
    <t>SKYFOX</t>
  </si>
  <si>
    <t>Swedline Express</t>
  </si>
  <si>
    <t>SM</t>
  </si>
  <si>
    <t>SRL</t>
  </si>
  <si>
    <t>Starline</t>
  </si>
  <si>
    <t>Servicios Aeronauticos Aero Personal</t>
  </si>
  <si>
    <t>SERVICIOS PERSONAL</t>
  </si>
  <si>
    <t>Sirair</t>
  </si>
  <si>
    <t>SRN</t>
  </si>
  <si>
    <t>SIRAIR</t>
  </si>
  <si>
    <t>Servicios Aereos Ejecutivos Saereo</t>
  </si>
  <si>
    <t>SRO</t>
  </si>
  <si>
    <t>SAEREO</t>
  </si>
  <si>
    <t>South East Asian Airlines</t>
  </si>
  <si>
    <t>DG</t>
  </si>
  <si>
    <t>SRQ</t>
  </si>
  <si>
    <t>SEAIR</t>
  </si>
  <si>
    <t>SRR</t>
  </si>
  <si>
    <t>WHITESTAR</t>
  </si>
  <si>
    <t>Selkirk Remote Sensing</t>
  </si>
  <si>
    <t>SRS</t>
  </si>
  <si>
    <t>PHOTO CHARLIE</t>
  </si>
  <si>
    <t>Star Up</t>
  </si>
  <si>
    <t>SRU</t>
  </si>
  <si>
    <t>STAR-UP</t>
  </si>
  <si>
    <t>Sarit Airlines</t>
  </si>
  <si>
    <t>SRW</t>
  </si>
  <si>
    <t>SARIA</t>
  </si>
  <si>
    <t>Sierra Expressway Airlines</t>
  </si>
  <si>
    <t>SRX</t>
  </si>
  <si>
    <t>SIERRA EX</t>
  </si>
  <si>
    <t>Strato Air Services</t>
  </si>
  <si>
    <t>SRZ</t>
  </si>
  <si>
    <t>STRATO</t>
  </si>
  <si>
    <t>Sasair</t>
  </si>
  <si>
    <t>SSB</t>
  </si>
  <si>
    <t>SASIR</t>
  </si>
  <si>
    <t>Southern Seaplane</t>
  </si>
  <si>
    <t>SOUTHERN SKIES</t>
  </si>
  <si>
    <t>Star Service International</t>
  </si>
  <si>
    <t>SSD</t>
  </si>
  <si>
    <t>STAR SERVICE</t>
  </si>
  <si>
    <t>Servicios Aereos Sunset</t>
  </si>
  <si>
    <t>SSE</t>
  </si>
  <si>
    <t>SUNSET</t>
  </si>
  <si>
    <t>Severstal</t>
  </si>
  <si>
    <t>SSF</t>
  </si>
  <si>
    <t>SEVERSTAL</t>
  </si>
  <si>
    <t>Slovak Government Flying Service</t>
  </si>
  <si>
    <t>SSG</t>
  </si>
  <si>
    <t>SLOVAK GOVERNMENT</t>
  </si>
  <si>
    <t>SwedJet Airways</t>
  </si>
  <si>
    <t>BBB</t>
  </si>
  <si>
    <t>BLACKBIRD</t>
  </si>
  <si>
    <t>Skystar International</t>
  </si>
  <si>
    <t>SSK</t>
  </si>
  <si>
    <t>SKYSTAR</t>
  </si>
  <si>
    <t>Special Scope Limited</t>
  </si>
  <si>
    <t>SSO</t>
  </si>
  <si>
    <t>DOPE</t>
  </si>
  <si>
    <t>Starspeed</t>
  </si>
  <si>
    <t>SSP</t>
  </si>
  <si>
    <t>STARSPEED</t>
  </si>
  <si>
    <t>Sunstate Airlines</t>
  </si>
  <si>
    <t>SSQ</t>
  </si>
  <si>
    <t>SUNSTATE</t>
  </si>
  <si>
    <t>SAESA</t>
  </si>
  <si>
    <t>SSS</t>
  </si>
  <si>
    <t>Sunwest Airlines</t>
  </si>
  <si>
    <t>SST</t>
  </si>
  <si>
    <t>SUNFLIGHT</t>
  </si>
  <si>
    <t>SASCA</t>
  </si>
  <si>
    <t>SSU</t>
  </si>
  <si>
    <t>Skyservice Airlines</t>
  </si>
  <si>
    <t>5G</t>
  </si>
  <si>
    <t>SSV</t>
  </si>
  <si>
    <t>SKYTOUR</t>
  </si>
  <si>
    <t>Streamline Aviation</t>
  </si>
  <si>
    <t>SSW</t>
  </si>
  <si>
    <t>STREAMLINE</t>
  </si>
  <si>
    <t>Sky Aviation</t>
  </si>
  <si>
    <t>SSY</t>
  </si>
  <si>
    <t>SIERRA SKY</t>
  </si>
  <si>
    <t>Specsavers Aviation</t>
  </si>
  <si>
    <t>SSZ</t>
  </si>
  <si>
    <t>SPECSAVERS</t>
  </si>
  <si>
    <t>Star Aviation</t>
  </si>
  <si>
    <t>STA</t>
  </si>
  <si>
    <t>STAR</t>
  </si>
  <si>
    <t>Status-Alpha Airline</t>
  </si>
  <si>
    <t>STB</t>
  </si>
  <si>
    <t>STATUS-ALPHA</t>
  </si>
  <si>
    <t>Stadium City Limited</t>
  </si>
  <si>
    <t>STC</t>
  </si>
  <si>
    <t>STADIUM</t>
  </si>
  <si>
    <t>Servicios De Aerotransportacion De Aguascalientes</t>
  </si>
  <si>
    <t>STD</t>
  </si>
  <si>
    <t>AERO AGUASCALINETES</t>
  </si>
  <si>
    <t>Semitool Europe</t>
  </si>
  <si>
    <t>STE</t>
  </si>
  <si>
    <t>SEMITRANS</t>
  </si>
  <si>
    <t>SFT-Sudanese Flight</t>
  </si>
  <si>
    <t>STF</t>
  </si>
  <si>
    <t>Sedalia</t>
  </si>
  <si>
    <t>STG</t>
  </si>
  <si>
    <t xml:space="preserve"> Marshall</t>
  </si>
  <si>
    <t xml:space="preserve"> Boonville Stage Line</t>
  </si>
  <si>
    <t>South-Airlines</t>
  </si>
  <si>
    <t>STH</t>
  </si>
  <si>
    <t>Sontair</t>
  </si>
  <si>
    <t>STI</t>
  </si>
  <si>
    <t>SONTAIR</t>
  </si>
  <si>
    <t>Sella Aviation</t>
  </si>
  <si>
    <t>STJ</t>
  </si>
  <si>
    <t>STELLAVIA</t>
  </si>
  <si>
    <t>Stapleford Flight Centre</t>
  </si>
  <si>
    <t>STL</t>
  </si>
  <si>
    <t>STAPLEFORD</t>
  </si>
  <si>
    <t>Streamline Ops</t>
  </si>
  <si>
    <t>STO</t>
  </si>
  <si>
    <t>SLOPS</t>
  </si>
  <si>
    <t>STQ</t>
  </si>
  <si>
    <t>STERA</t>
  </si>
  <si>
    <t>Servicios de Transportes A</t>
  </si>
  <si>
    <t>FS</t>
  </si>
  <si>
    <t>STU</t>
  </si>
  <si>
    <t>FUEGUINO</t>
  </si>
  <si>
    <t>Star African Air</t>
  </si>
  <si>
    <t>STARSOM</t>
  </si>
  <si>
    <t>Southern Aviation</t>
  </si>
  <si>
    <t>STV</t>
  </si>
  <si>
    <t>SOUTHERN AVIATION</t>
  </si>
  <si>
    <t>South West Air Corporation</t>
  </si>
  <si>
    <t>STW</t>
  </si>
  <si>
    <t>SIERRA WHISKEY</t>
  </si>
  <si>
    <t>Stars Away Aviation</t>
  </si>
  <si>
    <t>STX</t>
  </si>
  <si>
    <t>STARSAWAY</t>
  </si>
  <si>
    <t>Styrian Airways</t>
  </si>
  <si>
    <t>STY</t>
  </si>
  <si>
    <t>STYRIAN</t>
  </si>
  <si>
    <t>Silesia Air</t>
  </si>
  <si>
    <t>SUA</t>
  </si>
  <si>
    <t>AIR SILESIA</t>
  </si>
  <si>
    <t>Suburban Air Freight</t>
  </si>
  <si>
    <t>SUB</t>
  </si>
  <si>
    <t>SUB AIR</t>
  </si>
  <si>
    <t>Sudan Airways</t>
  </si>
  <si>
    <t>SD</t>
  </si>
  <si>
    <t>SUD</t>
  </si>
  <si>
    <t>SUDANAIR</t>
  </si>
  <si>
    <t>Sun Air (Fiji)</t>
  </si>
  <si>
    <t>SUF</t>
  </si>
  <si>
    <t>SUNFLOWER</t>
  </si>
  <si>
    <t>Sunu Air</t>
  </si>
  <si>
    <t>SUG</t>
  </si>
  <si>
    <t>SUNU AIR</t>
  </si>
  <si>
    <t>Sun Light</t>
  </si>
  <si>
    <t>SUH</t>
  </si>
  <si>
    <t>LIGHT AIR</t>
  </si>
  <si>
    <t>Swiss Air Force</t>
  </si>
  <si>
    <t>SUI</t>
  </si>
  <si>
    <t>SWISS AIR FORCE</t>
  </si>
  <si>
    <t>Superior Aviation Services</t>
  </si>
  <si>
    <t>SUK</t>
  </si>
  <si>
    <t>SKYCARGO</t>
  </si>
  <si>
    <t>State Unitary Air Enterprise</t>
  </si>
  <si>
    <t>SUM</t>
  </si>
  <si>
    <t>SUMES</t>
  </si>
  <si>
    <t>Sun Air</t>
  </si>
  <si>
    <t>SUR</t>
  </si>
  <si>
    <t>Sun Air of Scandinavia</t>
  </si>
  <si>
    <t>SUS</t>
  </si>
  <si>
    <t>SUNSCAN</t>
  </si>
  <si>
    <t>Sistemas Aeronauuticos 2000</t>
  </si>
  <si>
    <t>SUT</t>
  </si>
  <si>
    <t>SISTEMAS AERONAUTICOS</t>
  </si>
  <si>
    <t>Star West Aviation</t>
  </si>
  <si>
    <t>SUU</t>
  </si>
  <si>
    <t>SUNSTAR</t>
  </si>
  <si>
    <t>Sundance Air</t>
  </si>
  <si>
    <t>SUV</t>
  </si>
  <si>
    <t>DANCEAIR</t>
  </si>
  <si>
    <t>Saudi Arabian Airlines</t>
  </si>
  <si>
    <t>SV</t>
  </si>
  <si>
    <t>SVA</t>
  </si>
  <si>
    <t>SAUDIA</t>
  </si>
  <si>
    <t>St. Vincent Grenadines Air (1990)</t>
  </si>
  <si>
    <t>SVD</t>
  </si>
  <si>
    <t>GRENADINES</t>
  </si>
  <si>
    <t>Saint Vincent and the Grenadines</t>
  </si>
  <si>
    <t>Swedish Armed Forces</t>
  </si>
  <si>
    <t>SVF</t>
  </si>
  <si>
    <t>SWEDEFORCE</t>
  </si>
  <si>
    <t>Sahel Airlines</t>
  </si>
  <si>
    <t>AWJ</t>
  </si>
  <si>
    <t>SAHEL AIRLINES</t>
  </si>
  <si>
    <t>Sterling Helicopters</t>
  </si>
  <si>
    <t>SVH</t>
  </si>
  <si>
    <t>SILVER</t>
  </si>
  <si>
    <t>Servicios De Transporte Aereo</t>
  </si>
  <si>
    <t>SVI</t>
  </si>
  <si>
    <t>SETRA</t>
  </si>
  <si>
    <t>Sabre Pacific</t>
  </si>
  <si>
    <t>APD</t>
  </si>
  <si>
    <t>Silver Air</t>
  </si>
  <si>
    <t>SVJ</t>
  </si>
  <si>
    <t>Sevastopol-Avia</t>
  </si>
  <si>
    <t>SVL</t>
  </si>
  <si>
    <t>SEVAVIA</t>
  </si>
  <si>
    <t>Savanair (Angola)</t>
  </si>
  <si>
    <t>SVN</t>
  </si>
  <si>
    <t>SAVANAIR</t>
  </si>
  <si>
    <t>Servicios Aeronauticos De Oriente</t>
  </si>
  <si>
    <t>SERVIORIENTE</t>
  </si>
  <si>
    <t>Servicios Aereos Saar</t>
  </si>
  <si>
    <t>SVS</t>
  </si>
  <si>
    <t>AEREOS SAAR</t>
  </si>
  <si>
    <t>Seven Four Eight Air Services</t>
  </si>
  <si>
    <t>SVT</t>
  </si>
  <si>
    <t>SIERRA SERVICES</t>
  </si>
  <si>
    <t>Security Aviation</t>
  </si>
  <si>
    <t>SVX</t>
  </si>
  <si>
    <t>SECURITY AIR</t>
  </si>
  <si>
    <t>Southwest Airlines</t>
  </si>
  <si>
    <t>WN</t>
  </si>
  <si>
    <t>SWA</t>
  </si>
  <si>
    <t>SOUTHWEST</t>
  </si>
  <si>
    <t>Swissboogie Parapro</t>
  </si>
  <si>
    <t>SWB</t>
  </si>
  <si>
    <t>SWISSBOOGIE</t>
  </si>
  <si>
    <t>South West Air</t>
  </si>
  <si>
    <t>SWC</t>
  </si>
  <si>
    <t>SAINT CLAIR</t>
  </si>
  <si>
    <t>Southern Winds Airlines</t>
  </si>
  <si>
    <t>SWD</t>
  </si>
  <si>
    <t>SOUTHERN WINDS</t>
  </si>
  <si>
    <t>Swedeways</t>
  </si>
  <si>
    <t>SWE</t>
  </si>
  <si>
    <t>SWEDELINE</t>
  </si>
  <si>
    <t>Spurling Aviation</t>
  </si>
  <si>
    <t>AIR SEATTLE</t>
  </si>
  <si>
    <t>Sunwing Airlines</t>
  </si>
  <si>
    <t>WG</t>
  </si>
  <si>
    <t>SWG</t>
  </si>
  <si>
    <t>SUNWING</t>
  </si>
  <si>
    <t>Sunworld Airlines</t>
  </si>
  <si>
    <t>SWI</t>
  </si>
  <si>
    <t>SUNWORLD</t>
  </si>
  <si>
    <t>Stateswest Airlines</t>
  </si>
  <si>
    <t>SWJ</t>
  </si>
  <si>
    <t>STATES</t>
  </si>
  <si>
    <t>Surninam International Victory Airline</t>
  </si>
  <si>
    <t>SWO</t>
  </si>
  <si>
    <t>SIVA</t>
  </si>
  <si>
    <t>Star Work Sky</t>
  </si>
  <si>
    <t>SWP</t>
  </si>
  <si>
    <t>STAR WORK</t>
  </si>
  <si>
    <t>Swift Air (Interstate Equipment Leasing)</t>
  </si>
  <si>
    <t>SWQ</t>
  </si>
  <si>
    <t>SWIFTFLIGHT</t>
  </si>
  <si>
    <t>Swiss International Air Lines</t>
  </si>
  <si>
    <t>Swiss Airlines</t>
  </si>
  <si>
    <t>SWR</t>
  </si>
  <si>
    <t>SWISS</t>
  </si>
  <si>
    <t>Swissair</t>
  </si>
  <si>
    <t>SR</t>
  </si>
  <si>
    <t>Sunwest Aviation (Lindquist Investment)</t>
  </si>
  <si>
    <t>SWS</t>
  </si>
  <si>
    <t>SUNNY WEST</t>
  </si>
  <si>
    <t>Swiftair</t>
  </si>
  <si>
    <t>SWT</t>
  </si>
  <si>
    <t>SWIFT</t>
  </si>
  <si>
    <t>Swiss European Air Lines</t>
  </si>
  <si>
    <t>Swiss European</t>
  </si>
  <si>
    <t>SWU</t>
  </si>
  <si>
    <t>EUROSWISS</t>
  </si>
  <si>
    <t>Swe Fly</t>
  </si>
  <si>
    <t>WV</t>
  </si>
  <si>
    <t>SWV</t>
  </si>
  <si>
    <t>FLYING SWEDE</t>
  </si>
  <si>
    <t>Shovkoviy Shlyah</t>
  </si>
  <si>
    <t>SWW</t>
  </si>
  <si>
    <t>WAY AERO</t>
  </si>
  <si>
    <t>Swazi Express Airways</t>
  </si>
  <si>
    <t>SWX</t>
  </si>
  <si>
    <t>SWAZI EXPRESS</t>
  </si>
  <si>
    <t>Sky Jet</t>
  </si>
  <si>
    <t>SWY</t>
  </si>
  <si>
    <t>SWISSLINK</t>
  </si>
  <si>
    <t>Servair</t>
  </si>
  <si>
    <t>SWZ</t>
  </si>
  <si>
    <t xml:space="preserve"> Private Charter</t>
  </si>
  <si>
    <t>SWISSBIRD</t>
  </si>
  <si>
    <t>Southern Cross Aviation</t>
  </si>
  <si>
    <t>SXA</t>
  </si>
  <si>
    <t>FERRY</t>
  </si>
  <si>
    <t>Sky Exec Aviation Services</t>
  </si>
  <si>
    <t>SXC</t>
  </si>
  <si>
    <t>SKY EXEC</t>
  </si>
  <si>
    <t>Southeast Express Airlines</t>
  </si>
  <si>
    <t>SXE</t>
  </si>
  <si>
    <t>DOGWOOD EXPRESS</t>
  </si>
  <si>
    <t>Servicios Aereos Sepecializados Mexicanos</t>
  </si>
  <si>
    <t>SERVIMEX</t>
  </si>
  <si>
    <t>SunExpress</t>
  </si>
  <si>
    <t>SXS</t>
  </si>
  <si>
    <t>Servicios De Taxi Aereo</t>
  </si>
  <si>
    <t>SXT</t>
  </si>
  <si>
    <t>SERTA</t>
  </si>
  <si>
    <t>Satellite Aero</t>
  </si>
  <si>
    <t>SXX</t>
  </si>
  <si>
    <t>SATELLITE EXPRESS</t>
  </si>
  <si>
    <t>Safari Express Cargo</t>
  </si>
  <si>
    <t>SXY</t>
  </si>
  <si>
    <t>SAFARI EXPRESS</t>
  </si>
  <si>
    <t>Skyways</t>
  </si>
  <si>
    <t>SYA</t>
  </si>
  <si>
    <t>LINEAS CARDINAL</t>
  </si>
  <si>
    <t>Systec 2000</t>
  </si>
  <si>
    <t>SYC</t>
  </si>
  <si>
    <t>SYSTEC</t>
  </si>
  <si>
    <t>Sheba Aviation</t>
  </si>
  <si>
    <t>SYE</t>
  </si>
  <si>
    <t>Yemen</t>
  </si>
  <si>
    <t>Sky One Express Airlines</t>
  </si>
  <si>
    <t>SYF</t>
  </si>
  <si>
    <t>SKY FIRST</t>
  </si>
  <si>
    <t>Synergy Aviation</t>
  </si>
  <si>
    <t>SYG</t>
  </si>
  <si>
    <t>SYNERGY</t>
  </si>
  <si>
    <t>Sonalysts</t>
  </si>
  <si>
    <t>SYI</t>
  </si>
  <si>
    <t>Slate Falls Airways</t>
  </si>
  <si>
    <t>SYJ</t>
  </si>
  <si>
    <t>Satsair</t>
  </si>
  <si>
    <t>SYK</t>
  </si>
  <si>
    <t>AEROCAB</t>
  </si>
  <si>
    <t>Syncrude Canada</t>
  </si>
  <si>
    <t>SYN</t>
  </si>
  <si>
    <t>SYNCRUDE</t>
  </si>
  <si>
    <t>Syrian Arab Airlines</t>
  </si>
  <si>
    <t>SYR</t>
  </si>
  <si>
    <t>SYRIANAIR</t>
  </si>
  <si>
    <t>Shawbury Flying Training Unit</t>
  </si>
  <si>
    <t>SYS</t>
  </si>
  <si>
    <t>SHAWBURY</t>
  </si>
  <si>
    <t>Special Aviation Systems</t>
  </si>
  <si>
    <t>SYV</t>
  </si>
  <si>
    <t>SPECIAL SYSTEM</t>
  </si>
  <si>
    <t>Skywalk Airlines</t>
  </si>
  <si>
    <t>AL</t>
  </si>
  <si>
    <t>SYX</t>
  </si>
  <si>
    <t>SKYWAY-EX</t>
  </si>
  <si>
    <t>Silk Way Airlines</t>
  </si>
  <si>
    <t>ZP</t>
  </si>
  <si>
    <t>AZQ</t>
  </si>
  <si>
    <t>SILK LINE</t>
  </si>
  <si>
    <t>South African Historic Flight</t>
  </si>
  <si>
    <t>SYY</t>
  </si>
  <si>
    <t>SKY COACH</t>
  </si>
  <si>
    <t>Servicios Aeronauticos Z</t>
  </si>
  <si>
    <t>SZT</t>
  </si>
  <si>
    <t>AERO ZEE</t>
  </si>
  <si>
    <t>Specavia Air Company</t>
  </si>
  <si>
    <t>BHV</t>
  </si>
  <si>
    <t>AVIASPEC</t>
  </si>
  <si>
    <t>Starair</t>
  </si>
  <si>
    <t>BLY</t>
  </si>
  <si>
    <t>BLARNEY</t>
  </si>
  <si>
    <t>BNC</t>
  </si>
  <si>
    <t>BARNACLE AIR</t>
  </si>
  <si>
    <t>Samara Airlines</t>
  </si>
  <si>
    <t>BRZ</t>
  </si>
  <si>
    <t>BERYOZA</t>
  </si>
  <si>
    <t>Spark+ Joint-Stock Company</t>
  </si>
  <si>
    <t>BVV</t>
  </si>
  <si>
    <t>SPARK</t>
  </si>
  <si>
    <t>Swedish Civil Aviation Administration</t>
  </si>
  <si>
    <t>CBN</t>
  </si>
  <si>
    <t>CALIBRATION</t>
  </si>
  <si>
    <t>Shandong Airlines</t>
  </si>
  <si>
    <t>SC</t>
  </si>
  <si>
    <t>SHANDONG</t>
  </si>
  <si>
    <t>Spectrem Air</t>
  </si>
  <si>
    <t>CDS</t>
  </si>
  <si>
    <t>SPECDAS</t>
  </si>
  <si>
    <t>Servicios Aereos Centrales</t>
  </si>
  <si>
    <t>CEE</t>
  </si>
  <si>
    <t>CENTRA AEREOS</t>
  </si>
  <si>
    <t>Swedish Airlines</t>
  </si>
  <si>
    <t>CFL</t>
  </si>
  <si>
    <t>SWEDISH</t>
  </si>
  <si>
    <t>Seagle Air</t>
  </si>
  <si>
    <t>CGL</t>
  </si>
  <si>
    <t>SEAGLE</t>
  </si>
  <si>
    <t>Sirius-Aero</t>
  </si>
  <si>
    <t>CIG</t>
  </si>
  <si>
    <t>SIRIUS AERO</t>
  </si>
  <si>
    <t>Sunwest Home Aviation</t>
  </si>
  <si>
    <t>CNK</t>
  </si>
  <si>
    <t>CHINOOK</t>
  </si>
  <si>
    <t>SAS Braathens</t>
  </si>
  <si>
    <t>CNO</t>
  </si>
  <si>
    <t>SCANOR</t>
  </si>
  <si>
    <t>Spring Airlines</t>
  </si>
  <si>
    <t>9S</t>
  </si>
  <si>
    <t>CQH</t>
  </si>
  <si>
    <t>AIR SPRING</t>
  </si>
  <si>
    <t>Sichuan Airlines</t>
  </si>
  <si>
    <t>3U</t>
  </si>
  <si>
    <t>CSC</t>
  </si>
  <si>
    <t>SI CHUAN</t>
  </si>
  <si>
    <t>CSH</t>
  </si>
  <si>
    <t>SHANGHAI AIR</t>
  </si>
  <si>
    <t>Shuangyang General Aviation</t>
  </si>
  <si>
    <t>CSY</t>
  </si>
  <si>
    <t>SHUANGYANG</t>
  </si>
  <si>
    <t>Shenzhen Airlines</t>
  </si>
  <si>
    <t>ZH</t>
  </si>
  <si>
    <t>CSZ</t>
  </si>
  <si>
    <t>SHENZHEN AIR</t>
  </si>
  <si>
    <t>Shanxi Airlines</t>
  </si>
  <si>
    <t>CXI</t>
  </si>
  <si>
    <t>SHANXI</t>
  </si>
  <si>
    <t>Sioux Falls Aviation</t>
  </si>
  <si>
    <t>DKT</t>
  </si>
  <si>
    <t>DAKOTA</t>
  </si>
  <si>
    <t>Servicios Aereos Elite</t>
  </si>
  <si>
    <t>DKY</t>
  </si>
  <si>
    <t>DAKOY</t>
  </si>
  <si>
    <t>Servicios Aereos Denim</t>
  </si>
  <si>
    <t>DNI</t>
  </si>
  <si>
    <t>AERO DENIM</t>
  </si>
  <si>
    <t>Swiss Eagle</t>
  </si>
  <si>
    <t>EAB</t>
  </si>
  <si>
    <t>SWISS EAGLE</t>
  </si>
  <si>
    <t>Skypower Express Airways</t>
  </si>
  <si>
    <t>EAN</t>
  </si>
  <si>
    <t>NIGERIA EXPRESS</t>
  </si>
  <si>
    <t>Scenic Air</t>
  </si>
  <si>
    <t>ENR</t>
  </si>
  <si>
    <t>Sun D'Or</t>
  </si>
  <si>
    <t>ERO</t>
  </si>
  <si>
    <t>ECHO ROMEO</t>
  </si>
  <si>
    <t>SkyEurope</t>
  </si>
  <si>
    <t>ESK</t>
  </si>
  <si>
    <t>RELAX</t>
  </si>
  <si>
    <t>Sunshine Express Airlines</t>
  </si>
  <si>
    <t>CQ</t>
  </si>
  <si>
    <t>EXL</t>
  </si>
  <si>
    <t>South African Express</t>
  </si>
  <si>
    <t>EXY</t>
  </si>
  <si>
    <t>EXPRESSWAYS</t>
  </si>
  <si>
    <t>Stuttgarter Flugdienst</t>
  </si>
  <si>
    <t>FFD</t>
  </si>
  <si>
    <t>FIRST FLIGHT</t>
  </si>
  <si>
    <t>Shalom Air Services</t>
  </si>
  <si>
    <t>FFH</t>
  </si>
  <si>
    <t>PEACE AIR</t>
  </si>
  <si>
    <t>Silverjet</t>
  </si>
  <si>
    <t>FJE</t>
  </si>
  <si>
    <t>ENVOY</t>
  </si>
  <si>
    <t>Sky Bus</t>
  </si>
  <si>
    <t>FLH</t>
  </si>
  <si>
    <t>MILE HIGH</t>
  </si>
  <si>
    <t>South Coast Aviation</t>
  </si>
  <si>
    <t>GAD</t>
  </si>
  <si>
    <t>SOUTHCOAST</t>
  </si>
  <si>
    <t>Servicios Aereos Gadel</t>
  </si>
  <si>
    <t>GDE</t>
  </si>
  <si>
    <t>GADEL</t>
  </si>
  <si>
    <t>S.P. Aviation</t>
  </si>
  <si>
    <t>GDG</t>
  </si>
  <si>
    <t>GOLDEN GATE</t>
  </si>
  <si>
    <t>Seba Airlines</t>
  </si>
  <si>
    <t>GIK</t>
  </si>
  <si>
    <t>SEBA</t>
  </si>
  <si>
    <t>Servicios Aereos Gana</t>
  </si>
  <si>
    <t>GNA</t>
  </si>
  <si>
    <t>SERVIGANA</t>
  </si>
  <si>
    <t>Sky Wings Airlines</t>
  </si>
  <si>
    <t>GSW</t>
  </si>
  <si>
    <t>Star XL German Airlines</t>
  </si>
  <si>
    <t>GXL</t>
  </si>
  <si>
    <t>STARDUST</t>
  </si>
  <si>
    <t>Skyhaul</t>
  </si>
  <si>
    <t>HAU</t>
  </si>
  <si>
    <t>SKYHAUL</t>
  </si>
  <si>
    <t>Starship</t>
  </si>
  <si>
    <t>HIP</t>
  </si>
  <si>
    <t>STARSA</t>
  </si>
  <si>
    <t>Servicios Ejecutivos Gosa</t>
  </si>
  <si>
    <t>HJE</t>
  </si>
  <si>
    <t>GOSA</t>
  </si>
  <si>
    <t>Superior Aviation</t>
  </si>
  <si>
    <t>HKA</t>
  </si>
  <si>
    <t>SPEND AIR</t>
  </si>
  <si>
    <t>Samaritan Air Service</t>
  </si>
  <si>
    <t>HLO</t>
  </si>
  <si>
    <t>HALO</t>
  </si>
  <si>
    <t>Skyraidybos Mokymo Centras</t>
  </si>
  <si>
    <t>HRI</t>
  </si>
  <si>
    <t>HELIRIM</t>
  </si>
  <si>
    <t>Sky Europe Airlines</t>
  </si>
  <si>
    <t>HSK</t>
  </si>
  <si>
    <t>MATRA</t>
  </si>
  <si>
    <t>Svenska Direktflyg</t>
  </si>
  <si>
    <t>HSV</t>
  </si>
  <si>
    <t>HIGHSWEDE</t>
  </si>
  <si>
    <t>Sky Helicopteros</t>
  </si>
  <si>
    <t>HSY</t>
  </si>
  <si>
    <t>HELISKY</t>
  </si>
  <si>
    <t>Skytaxi</t>
  </si>
  <si>
    <t>IGA</t>
  </si>
  <si>
    <t>IGUANA</t>
  </si>
  <si>
    <t>Silvair</t>
  </si>
  <si>
    <t>IJS</t>
  </si>
  <si>
    <t>Servicios Aereos Ilsa</t>
  </si>
  <si>
    <t>ILS</t>
  </si>
  <si>
    <t>SERVICIOS ILSA</t>
  </si>
  <si>
    <t>Sincom-Avia</t>
  </si>
  <si>
    <t>INK</t>
  </si>
  <si>
    <t>SINCOM AVIA</t>
  </si>
  <si>
    <t>Safat Airlines</t>
  </si>
  <si>
    <t>IRV</t>
  </si>
  <si>
    <t>SAFAT AIR</t>
  </si>
  <si>
    <t>Saha Airlines Services</t>
  </si>
  <si>
    <t>IRZ</t>
  </si>
  <si>
    <t>SAHA</t>
  </si>
  <si>
    <t>Sunline Express</t>
  </si>
  <si>
    <t>JAM</t>
  </si>
  <si>
    <t>SUNTRACK</t>
  </si>
  <si>
    <t>Secure Air Charter</t>
  </si>
  <si>
    <t>JCM</t>
  </si>
  <si>
    <t>SECUREAIR</t>
  </si>
  <si>
    <t>Sark International Airways</t>
  </si>
  <si>
    <t>JIM</t>
  </si>
  <si>
    <t>SARK</t>
  </si>
  <si>
    <t>Spanair</t>
  </si>
  <si>
    <t>JK</t>
  </si>
  <si>
    <t>JKK</t>
  </si>
  <si>
    <t>SPANAIR</t>
  </si>
  <si>
    <t>Salem</t>
  </si>
  <si>
    <t>KKS</t>
  </si>
  <si>
    <t>KOKSHE</t>
  </si>
  <si>
    <t>Servicios Aereos Copters</t>
  </si>
  <si>
    <t>KOP</t>
  </si>
  <si>
    <t>COPTERS</t>
  </si>
  <si>
    <t>Servicios Aereos Expecializados En Transportes Petroleros</t>
  </si>
  <si>
    <t>KSP</t>
  </si>
  <si>
    <t>SAEP</t>
  </si>
  <si>
    <t>Skybridge Airops</t>
  </si>
  <si>
    <t>KYB</t>
  </si>
  <si>
    <t>SKY AIROPS</t>
  </si>
  <si>
    <t>Sky Aeronautical Services</t>
  </si>
  <si>
    <t>KYR</t>
  </si>
  <si>
    <t>SKY AERONAUTICAL</t>
  </si>
  <si>
    <t>Servicios Aereos Ejecutivos De La Laguna</t>
  </si>
  <si>
    <t>LGU</t>
  </si>
  <si>
    <t>LAGUNA</t>
  </si>
  <si>
    <t>Servico Leo Lopex</t>
  </si>
  <si>
    <t>LLA</t>
  </si>
  <si>
    <t>LEO LOPOZ</t>
  </si>
  <si>
    <t>Servicios Aereos Estrella</t>
  </si>
  <si>
    <t>LLS</t>
  </si>
  <si>
    <t>SERVIESTRELLA</t>
  </si>
  <si>
    <t>South African Air Force</t>
  </si>
  <si>
    <t>LMG</t>
  </si>
  <si>
    <t>SOUTH AFRICAN</t>
  </si>
  <si>
    <t>Sky Limo Corporation</t>
  </si>
  <si>
    <t>LMO</t>
  </si>
  <si>
    <t>SKY LIMO</t>
  </si>
  <si>
    <t>SANSA</t>
  </si>
  <si>
    <t>LRS</t>
  </si>
  <si>
    <t>Spectrum Aviation Incorporated</t>
  </si>
  <si>
    <t>LSP</t>
  </si>
  <si>
    <t>AIR TONY</t>
  </si>
  <si>
    <t>SOS Helikoptern Gotland</t>
  </si>
  <si>
    <t>MCG</t>
  </si>
  <si>
    <t>MEDICOPTER</t>
  </si>
  <si>
    <t>Sundt Air</t>
  </si>
  <si>
    <t>MDT</t>
  </si>
  <si>
    <t>MIDNIGHT</t>
  </si>
  <si>
    <t>Servicios Aereos Milenio</t>
  </si>
  <si>
    <t>MLO</t>
  </si>
  <si>
    <t>MILENIO</t>
  </si>
  <si>
    <t>SAAD (A320) Limited</t>
  </si>
  <si>
    <t>MMS</t>
  </si>
  <si>
    <t>MUSAAD AIR</t>
  </si>
  <si>
    <t>Servicios Aereos Moritani</t>
  </si>
  <si>
    <t>MRI</t>
  </si>
  <si>
    <t>MORITANI</t>
  </si>
  <si>
    <t>San Juan Airlines</t>
  </si>
  <si>
    <t>MRR</t>
  </si>
  <si>
    <t>MARINER</t>
  </si>
  <si>
    <t>Servico Aereo Regional</t>
  </si>
  <si>
    <t>MSG</t>
  </si>
  <si>
    <t>SAR-REGIONAL</t>
  </si>
  <si>
    <t>Servicio De Viglancia Aerea Del Ministerio De Seguridad Publica</t>
  </si>
  <si>
    <t>MSP</t>
  </si>
  <si>
    <t>SEGURIDAD</t>
  </si>
  <si>
    <t>Servicios Aereos MTT</t>
  </si>
  <si>
    <t>MTG</t>
  </si>
  <si>
    <t>1Z</t>
  </si>
  <si>
    <t>Sabre</t>
  </si>
  <si>
    <t>1S</t>
  </si>
  <si>
    <t>Sierra Nevada Airlines</t>
  </si>
  <si>
    <t>Siren-Travel</t>
  </si>
  <si>
    <t>1H</t>
  </si>
  <si>
    <t>Sirena</t>
  </si>
  <si>
    <t>1Q</t>
  </si>
  <si>
    <t>Sky Trek International Airlines</t>
  </si>
  <si>
    <t>Southern Cross Distribution</t>
  </si>
  <si>
    <t>1K</t>
  </si>
  <si>
    <t>Sutra</t>
  </si>
  <si>
    <t>SNCF</t>
  </si>
  <si>
    <t>2C</t>
  </si>
  <si>
    <t>Star Equatorial Airlines</t>
  </si>
  <si>
    <t>Seulawah Nad Air</t>
  </si>
  <si>
    <t>NAD</t>
  </si>
  <si>
    <t>SEULAWAH</t>
  </si>
  <si>
    <t>Servicios Aereos del Nazas SA de CV</t>
  </si>
  <si>
    <t>NAZ</t>
  </si>
  <si>
    <t>NAZAS</t>
  </si>
  <si>
    <t>Simpson Air Ltd</t>
  </si>
  <si>
    <t>NCS</t>
  </si>
  <si>
    <t>COMMUTER-CANADA</t>
  </si>
  <si>
    <t>Spirit Airlines</t>
  </si>
  <si>
    <t>NK</t>
  </si>
  <si>
    <t>NKS</t>
  </si>
  <si>
    <t>SPIRIT WINGS</t>
  </si>
  <si>
    <t>Servicios Aereos Latinoamericanos</t>
  </si>
  <si>
    <t>NON</t>
  </si>
  <si>
    <t>SERVICIOS LATINO</t>
  </si>
  <si>
    <t>Servicios Aereos Monarrez</t>
  </si>
  <si>
    <t>NRZ</t>
  </si>
  <si>
    <t>MONARREZ</t>
  </si>
  <si>
    <t>Societe De Transport Aerien De Mauritanie</t>
  </si>
  <si>
    <t>NSC</t>
  </si>
  <si>
    <t>TRANS-SOCIETE</t>
  </si>
  <si>
    <t>SATENA</t>
  </si>
  <si>
    <t>NSE</t>
  </si>
  <si>
    <t>Servicios Aereos Del Norte</t>
  </si>
  <si>
    <t>NTB</t>
  </si>
  <si>
    <t>SERVINORTE</t>
  </si>
  <si>
    <t>Servicios Intergrales De Aviacion</t>
  </si>
  <si>
    <t>NTG</t>
  </si>
  <si>
    <t>INTERGRALES</t>
  </si>
  <si>
    <t>Slok Air Gambia</t>
  </si>
  <si>
    <t>S0</t>
  </si>
  <si>
    <t>OKS</t>
  </si>
  <si>
    <t>SLOK GAMBIA</t>
  </si>
  <si>
    <t>Soko Aviation</t>
  </si>
  <si>
    <t>OKT</t>
  </si>
  <si>
    <t>SOKO AIR</t>
  </si>
  <si>
    <t>Solar Cargo</t>
  </si>
  <si>
    <t>OLC</t>
  </si>
  <si>
    <t>SOLARCARGO</t>
  </si>
  <si>
    <t>Soloflight</t>
  </si>
  <si>
    <t>OLO</t>
  </si>
  <si>
    <t>SOLO</t>
  </si>
  <si>
    <t>Sonnig SA</t>
  </si>
  <si>
    <t>ONG</t>
  </si>
  <si>
    <t>SONNIG</t>
  </si>
  <si>
    <t>Sosoliso Airlines</t>
  </si>
  <si>
    <t>SOSOLISO</t>
  </si>
  <si>
    <t>Servicios Aereos Noticiosos</t>
  </si>
  <si>
    <t>OSS</t>
  </si>
  <si>
    <t>NOTICIOSOS</t>
  </si>
  <si>
    <t>South Airlines</t>
  </si>
  <si>
    <t>OTL</t>
  </si>
  <si>
    <t>SOUTHLINE</t>
  </si>
  <si>
    <t>Skywest Airlines</t>
  </si>
  <si>
    <t>OZW</t>
  </si>
  <si>
    <t>OZWEST</t>
  </si>
  <si>
    <t>Sokol</t>
  </si>
  <si>
    <t>PIV</t>
  </si>
  <si>
    <t>AEROSOKOL</t>
  </si>
  <si>
    <t>South Carolina Aeronautics Commission</t>
  </si>
  <si>
    <t>PLT</t>
  </si>
  <si>
    <t>PALMETTO</t>
  </si>
  <si>
    <t>Servicios Aereos Premier</t>
  </si>
  <si>
    <t>PMR</t>
  </si>
  <si>
    <t>SERVICIOS PREMIER</t>
  </si>
  <si>
    <t>Survey Udara (Penas)</t>
  </si>
  <si>
    <t>PNS</t>
  </si>
  <si>
    <t>PENAS</t>
  </si>
  <si>
    <t>Servicios Aereos Poblanos</t>
  </si>
  <si>
    <t>POB</t>
  </si>
  <si>
    <t>POBLANOS</t>
  </si>
  <si>
    <t>Servicios Aereos Profesionales</t>
  </si>
  <si>
    <t>PSV</t>
  </si>
  <si>
    <t>PROSERVICIOS</t>
  </si>
  <si>
    <t>Southeastern Airways</t>
  </si>
  <si>
    <t>PTM</t>
  </si>
  <si>
    <t>POSTMAN</t>
  </si>
  <si>
    <t>Spurwing Airlines</t>
  </si>
  <si>
    <t>PUR</t>
  </si>
  <si>
    <t>SPURWING</t>
  </si>
  <si>
    <t>PZR</t>
  </si>
  <si>
    <t>PHAZER</t>
  </si>
  <si>
    <t>Shandong Airlines Rainbow Jet</t>
  </si>
  <si>
    <t>RBW</t>
  </si>
  <si>
    <t>CAI HONG</t>
  </si>
  <si>
    <t>SA Airlink Regional</t>
  </si>
  <si>
    <t>REJ</t>
  </si>
  <si>
    <t>REGIONAL LINK</t>
  </si>
  <si>
    <t>Servicio Aereo Regional Regair</t>
  </si>
  <si>
    <t>RER</t>
  </si>
  <si>
    <t>REGAIR</t>
  </si>
  <si>
    <t>Scoala Superioara De Aviatie Civila</t>
  </si>
  <si>
    <t>RFT</t>
  </si>
  <si>
    <t>ROMANIAN ACADEMY</t>
  </si>
  <si>
    <t>Servicios Aereos Regiomontanos</t>
  </si>
  <si>
    <t>RGC</t>
  </si>
  <si>
    <t>REGIOMONTANO</t>
  </si>
  <si>
    <t>S-Air</t>
  </si>
  <si>
    <t>RLS</t>
  </si>
  <si>
    <t>S-AIRLINES</t>
  </si>
  <si>
    <t>Servicios De Rampa Y Mostrador</t>
  </si>
  <si>
    <t>RMP</t>
  </si>
  <si>
    <t>SERAMSA</t>
  </si>
  <si>
    <t>SNAS Aviation</t>
  </si>
  <si>
    <t>RSE</t>
  </si>
  <si>
    <t>RED SEA</t>
  </si>
  <si>
    <t>Skybus Airlines</t>
  </si>
  <si>
    <t>SKB</t>
  </si>
  <si>
    <t>SKYBUS</t>
  </si>
  <si>
    <t>Skymaster Air Lines</t>
  </si>
  <si>
    <t>SKC</t>
  </si>
  <si>
    <t>SKYMASTER AIR</t>
  </si>
  <si>
    <t>SKD</t>
  </si>
  <si>
    <t>SKY DAWG</t>
  </si>
  <si>
    <t>Sky Tours</t>
  </si>
  <si>
    <t>SKE</t>
  </si>
  <si>
    <t>SKYISLE</t>
  </si>
  <si>
    <t>Sakaviaservice</t>
  </si>
  <si>
    <t>AZG</t>
  </si>
  <si>
    <t>SAKSERVICE</t>
  </si>
  <si>
    <t>Skycraft</t>
  </si>
  <si>
    <t>SKF</t>
  </si>
  <si>
    <t>SKYCRAFT</t>
  </si>
  <si>
    <t>Skycraft Air Transport</t>
  </si>
  <si>
    <t>SKYCRAFT-CANADA</t>
  </si>
  <si>
    <t>Skyking</t>
  </si>
  <si>
    <t>SKI</t>
  </si>
  <si>
    <t>SKYKING</t>
  </si>
  <si>
    <t>SkyKing Turks and Caicos Airways</t>
  </si>
  <si>
    <t>Skylink Aviation</t>
  </si>
  <si>
    <t>SKK</t>
  </si>
  <si>
    <t>SKYLINK</t>
  </si>
  <si>
    <t>Skycharter (Malton)</t>
  </si>
  <si>
    <t>SKL</t>
  </si>
  <si>
    <t>SKYCHARTER</t>
  </si>
  <si>
    <t>Skyline Aviation Services</t>
  </si>
  <si>
    <t>SKN</t>
  </si>
  <si>
    <t>SKYLINER</t>
  </si>
  <si>
    <t>Scottish Airways Flyers</t>
  </si>
  <si>
    <t>SKO</t>
  </si>
  <si>
    <t>SKYWORK</t>
  </si>
  <si>
    <t>Skyscapes Air Charters</t>
  </si>
  <si>
    <t>SKR</t>
  </si>
  <si>
    <t>SKYSCAPES</t>
  </si>
  <si>
    <t>Sky Service</t>
  </si>
  <si>
    <t>SKS</t>
  </si>
  <si>
    <t>SKY SERVICE</t>
  </si>
  <si>
    <t>Santa Barbara Airlines</t>
  </si>
  <si>
    <t>S3</t>
  </si>
  <si>
    <t>BBR</t>
  </si>
  <si>
    <t>SANTA BARBARA</t>
  </si>
  <si>
    <t>Skystar Airways</t>
  </si>
  <si>
    <t>SKT</t>
  </si>
  <si>
    <t>SKY YOU</t>
  </si>
  <si>
    <t>Sky Airline</t>
  </si>
  <si>
    <t>H2</t>
  </si>
  <si>
    <t>SKU</t>
  </si>
  <si>
    <t>AEROSKY</t>
  </si>
  <si>
    <t>SkyWest</t>
  </si>
  <si>
    <t>OO</t>
  </si>
  <si>
    <t>SKW</t>
  </si>
  <si>
    <t>SKYWEST</t>
  </si>
  <si>
    <t>Skyways Express</t>
  </si>
  <si>
    <t>JZ</t>
  </si>
  <si>
    <t>SKX</t>
  </si>
  <si>
    <t>SKY EXPRESS</t>
  </si>
  <si>
    <t>Skymark Airlines</t>
  </si>
  <si>
    <t>BC</t>
  </si>
  <si>
    <t>SKY</t>
  </si>
  <si>
    <t>SKYMARK</t>
  </si>
  <si>
    <t>Skyway Enterprises</t>
  </si>
  <si>
    <t>SKZ</t>
  </si>
  <si>
    <t>SKYWAY-INC</t>
  </si>
  <si>
    <t>Sierra National Airlines</t>
  </si>
  <si>
    <t>LJ</t>
  </si>
  <si>
    <t>SLA</t>
  </si>
  <si>
    <t>SELAIR</t>
  </si>
  <si>
    <t>Slok Air</t>
  </si>
  <si>
    <t>SLB</t>
  </si>
  <si>
    <t>SLOK AIR</t>
  </si>
  <si>
    <t>SLD</t>
  </si>
  <si>
    <t>SILVERLINE</t>
  </si>
  <si>
    <t>Streamline</t>
  </si>
  <si>
    <t>SLE</t>
  </si>
  <si>
    <t>SLIPSTREAM</t>
  </si>
  <si>
    <t>Starfly</t>
  </si>
  <si>
    <t>SLF</t>
  </si>
  <si>
    <t>ELISTARFLY</t>
  </si>
  <si>
    <t>Saskatchewan Government</t>
  </si>
  <si>
    <t>SLG</t>
  </si>
  <si>
    <t>LIFEGUARD</t>
  </si>
  <si>
    <t>Silverhawk Aviation</t>
  </si>
  <si>
    <t>SLH</t>
  </si>
  <si>
    <t>SILVERHAWK</t>
  </si>
  <si>
    <t>Servicios Aereos de Los Angeles</t>
  </si>
  <si>
    <t>AGE</t>
  </si>
  <si>
    <t>AEROANGEL</t>
  </si>
  <si>
    <t>SilkAir</t>
  </si>
  <si>
    <t>SLK</t>
  </si>
  <si>
    <t>SILKAIR</t>
  </si>
  <si>
    <t>Slovak Airlines</t>
  </si>
  <si>
    <t>6Q</t>
  </si>
  <si>
    <t>SLL</t>
  </si>
  <si>
    <t>SLOV LINE</t>
  </si>
  <si>
    <t>Surinam Airways</t>
  </si>
  <si>
    <t>SLM</t>
  </si>
  <si>
    <t>SURINAM</t>
  </si>
  <si>
    <t>Sloane Aviation</t>
  </si>
  <si>
    <t>SLN</t>
  </si>
  <si>
    <t>SLOANE</t>
  </si>
  <si>
    <t>Salpa Aviation</t>
  </si>
  <si>
    <t>SLP</t>
  </si>
  <si>
    <t>SALPA</t>
  </si>
  <si>
    <t>Servicios Aereos Slainte</t>
  </si>
  <si>
    <t>SLS</t>
  </si>
  <si>
    <t>SERVICIOS SLAINTE</t>
  </si>
  <si>
    <t>Stella Aviation</t>
  </si>
  <si>
    <t>SLV</t>
  </si>
  <si>
    <t>AVISTELLA</t>
  </si>
  <si>
    <t>Salama Airlines Nigeria</t>
  </si>
  <si>
    <t>SLW</t>
  </si>
  <si>
    <t>SALMA AIR</t>
  </si>
  <si>
    <t>Sete Linhas Aereas</t>
  </si>
  <si>
    <t>SLX</t>
  </si>
  <si>
    <t>SETE</t>
  </si>
  <si>
    <t>Sky Line for Air Services</t>
  </si>
  <si>
    <t>SLY</t>
  </si>
  <si>
    <t>SKYCO</t>
  </si>
  <si>
    <t>Super Luza</t>
  </si>
  <si>
    <t>SLZ</t>
  </si>
  <si>
    <t>LUZA</t>
  </si>
  <si>
    <t>SMA Airlines</t>
  </si>
  <si>
    <t>SMA</t>
  </si>
  <si>
    <t>SESAME</t>
  </si>
  <si>
    <t>Sabang Merauke Raya Air Charter</t>
  </si>
  <si>
    <t>SMC</t>
  </si>
  <si>
    <t>SAMER</t>
  </si>
  <si>
    <t>Servicios Aereos La Marquesa</t>
  </si>
  <si>
    <t>SMD</t>
  </si>
  <si>
    <t>SERVICIOS MARQUESA</t>
  </si>
  <si>
    <t>Servant Air</t>
  </si>
  <si>
    <t>Semos</t>
  </si>
  <si>
    <t>SME</t>
  </si>
  <si>
    <t>SEMICH</t>
  </si>
  <si>
    <t>Smalandsflyg</t>
  </si>
  <si>
    <t>SMF</t>
  </si>
  <si>
    <t>GORDON</t>
  </si>
  <si>
    <t>Smithair</t>
  </si>
  <si>
    <t>SMH</t>
  </si>
  <si>
    <t>SMITHAIR</t>
  </si>
  <si>
    <t>Semeyavia</t>
  </si>
  <si>
    <t>SMK</t>
  </si>
  <si>
    <t>ERTIS</t>
  </si>
  <si>
    <t>Smith Air (1976)</t>
  </si>
  <si>
    <t>SML</t>
  </si>
  <si>
    <t>SMITH AIR</t>
  </si>
  <si>
    <t>Summit Airlines</t>
  </si>
  <si>
    <t>SMM</t>
  </si>
  <si>
    <t>SUMMIT-AIR</t>
  </si>
  <si>
    <t>Samar Air</t>
  </si>
  <si>
    <t>SMQ</t>
  </si>
  <si>
    <t>SAMAR AIR</t>
  </si>
  <si>
    <t>Tajikistan</t>
  </si>
  <si>
    <t>Somon Air</t>
  </si>
  <si>
    <t>SMR</t>
  </si>
  <si>
    <t>SOMON AIR</t>
  </si>
  <si>
    <t>Skyline</t>
  </si>
  <si>
    <t>SMT</t>
  </si>
  <si>
    <t>SKYLIMIT</t>
  </si>
  <si>
    <t>Servicios Aerecs Del Sol</t>
  </si>
  <si>
    <t>AOS</t>
  </si>
  <si>
    <t>AEROSOL</t>
  </si>
  <si>
    <t>Senator Aviation Charter</t>
  </si>
  <si>
    <t>SNA</t>
  </si>
  <si>
    <t>SENATOR</t>
  </si>
  <si>
    <t>Sterling Airlines</t>
  </si>
  <si>
    <t>SNB</t>
  </si>
  <si>
    <t>STERLING</t>
  </si>
  <si>
    <t>Servicios Aereos De Nicaragua (SANSA)</t>
  </si>
  <si>
    <t>SNE</t>
  </si>
  <si>
    <t>Shans Air</t>
  </si>
  <si>
    <t>SNF</t>
  </si>
  <si>
    <t>SHANS AIR</t>
  </si>
  <si>
    <t>Senair Services</t>
  </si>
  <si>
    <t>SNH</t>
  </si>
  <si>
    <t>SENSERVICE</t>
  </si>
  <si>
    <t>Savanah Airlines</t>
  </si>
  <si>
    <t>SNI</t>
  </si>
  <si>
    <t>SAVANAHLINE</t>
  </si>
  <si>
    <t>Skynet Asia Airways</t>
  </si>
  <si>
    <t>6J</t>
  </si>
  <si>
    <t>SNJ</t>
  </si>
  <si>
    <t>NEWSKY</t>
  </si>
  <si>
    <t>Southeast Airlines (Sun Jet International)</t>
  </si>
  <si>
    <t>SNK</t>
  </si>
  <si>
    <t>SUN KING</t>
  </si>
  <si>
    <t>Soonair Lines</t>
  </si>
  <si>
    <t>SNL</t>
  </si>
  <si>
    <t>SOONAIR</t>
  </si>
  <si>
    <t>Servizi Aerei</t>
  </si>
  <si>
    <t>SNM</t>
  </si>
  <si>
    <t>SERVIZI AEREI</t>
  </si>
  <si>
    <t>Sun Pacific International</t>
  </si>
  <si>
    <t>SNP</t>
  </si>
  <si>
    <t>SUN PACIFIC</t>
  </si>
  <si>
    <t>Sun Quest Executive Air Charter</t>
  </si>
  <si>
    <t>SNQ</t>
  </si>
  <si>
    <t>EXECU-QUEST</t>
  </si>
  <si>
    <t>Societe Centrafricaine De Transport Aerien</t>
  </si>
  <si>
    <t>SNS</t>
  </si>
  <si>
    <t>Suncoast Aviation</t>
  </si>
  <si>
    <t>SNT</t>
  </si>
  <si>
    <t>SUNCOAST</t>
  </si>
  <si>
    <t>Snunit Aviation</t>
  </si>
  <si>
    <t>SNU</t>
  </si>
  <si>
    <t>Sudanese States Aviation</t>
  </si>
  <si>
    <t>SNV</t>
  </si>
  <si>
    <t>SUDANESE</t>
  </si>
  <si>
    <t>Sun West Airlines</t>
  </si>
  <si>
    <t>SNW</t>
  </si>
  <si>
    <t>SUN WEST</t>
  </si>
  <si>
    <t>Sun Air Aviation Services</t>
  </si>
  <si>
    <t>SNX</t>
  </si>
  <si>
    <t>SUNEX</t>
  </si>
  <si>
    <t>Stabo Freight</t>
  </si>
  <si>
    <t>SOB</t>
  </si>
  <si>
    <t>STABO</t>
  </si>
  <si>
    <t>Southern Cargo Air Lines</t>
  </si>
  <si>
    <t>SOC</t>
  </si>
  <si>
    <t>Southern Ohio Aviation Sales</t>
  </si>
  <si>
    <t>SOH</t>
  </si>
  <si>
    <t>SOUTHERN OHIO</t>
  </si>
  <si>
    <t>SOI</t>
  </si>
  <si>
    <t>SOAVAIR</t>
  </si>
  <si>
    <t>Solomon Airlines</t>
  </si>
  <si>
    <t>IE</t>
  </si>
  <si>
    <t>SOL</t>
  </si>
  <si>
    <t>SOLOMON</t>
  </si>
  <si>
    <t>Somali Airlines</t>
  </si>
  <si>
    <t>SOM</t>
  </si>
  <si>
    <t>SOMALAIR</t>
  </si>
  <si>
    <t>Sunshine Air Tours</t>
  </si>
  <si>
    <t>SON</t>
  </si>
  <si>
    <t>SUNSHINE TOURS</t>
  </si>
  <si>
    <t>Southern Air</t>
  </si>
  <si>
    <t>SOO</t>
  </si>
  <si>
    <t>SOUTHERN AIR</t>
  </si>
  <si>
    <t>Solinair</t>
  </si>
  <si>
    <t>SOP</t>
  </si>
  <si>
    <t>SOLINAIR</t>
  </si>
  <si>
    <t>Sonair Servico Aereo</t>
  </si>
  <si>
    <t>SOR</t>
  </si>
  <si>
    <t>SONAIR</t>
  </si>
  <si>
    <t>Southeast Correct Craft</t>
  </si>
  <si>
    <t>SOT</t>
  </si>
  <si>
    <t>SOUTH COURIER</t>
  </si>
  <si>
    <t>Southern Airways</t>
  </si>
  <si>
    <t>SOUTHERN EXPRESS</t>
  </si>
  <si>
    <t>Saratov Aviation Division</t>
  </si>
  <si>
    <t>6W</t>
  </si>
  <si>
    <t>SOV</t>
  </si>
  <si>
    <t>SARATOV AIR</t>
  </si>
  <si>
    <t>Sowind Air</t>
  </si>
  <si>
    <t>SOW</t>
  </si>
  <si>
    <t>SOWIND</t>
  </si>
  <si>
    <t>Solid Air</t>
  </si>
  <si>
    <t>SOX</t>
  </si>
  <si>
    <t>SOLIDAIR</t>
  </si>
  <si>
    <t>Sat Airlines</t>
  </si>
  <si>
    <t>HZ</t>
  </si>
  <si>
    <t>SOZ</t>
  </si>
  <si>
    <t>SATCO</t>
  </si>
  <si>
    <t>Sierra Pacific Airlines</t>
  </si>
  <si>
    <t>SPA</t>
  </si>
  <si>
    <t>SIERRA PACIFIC</t>
  </si>
  <si>
    <t>Springbok Classic Air</t>
  </si>
  <si>
    <t>SPB</t>
  </si>
  <si>
    <t>SPRING CLASSIC</t>
  </si>
  <si>
    <t>Skyworld Airlines</t>
  </si>
  <si>
    <t>SPC</t>
  </si>
  <si>
    <t>PORT</t>
  </si>
  <si>
    <t>Sprague Electric Company</t>
  </si>
  <si>
    <t>SPE</t>
  </si>
  <si>
    <t>SPRAGUE</t>
  </si>
  <si>
    <t>Space World Airline</t>
  </si>
  <si>
    <t>SPF</t>
  </si>
  <si>
    <t>SPACE WORLD</t>
  </si>
  <si>
    <t>Springdale Air Service</t>
  </si>
  <si>
    <t>SPG</t>
  </si>
  <si>
    <t>SPRING AIR</t>
  </si>
  <si>
    <t>Sapphire Executive Air</t>
  </si>
  <si>
    <t>SPH</t>
  </si>
  <si>
    <t>SAPPHIRE-CHARTER</t>
  </si>
  <si>
    <t>South Pacific Island Airways</t>
  </si>
  <si>
    <t>SPI</t>
  </si>
  <si>
    <t>SOUTH PACIFIC</t>
  </si>
  <si>
    <t>Servicios Corporativos Aereos De La Laguna</t>
  </si>
  <si>
    <t>SPL</t>
  </si>
  <si>
    <t>CORPORATIVOS LAGUNA</t>
  </si>
  <si>
    <t>Skorpion Air</t>
  </si>
  <si>
    <t>SPN</t>
  </si>
  <si>
    <t>AIR SKORPIO</t>
  </si>
  <si>
    <t>Sapphire Aviation</t>
  </si>
  <si>
    <t>SPP</t>
  </si>
  <si>
    <t>SAPPHIRE</t>
  </si>
  <si>
    <t>Servicios Aereos Palenque</t>
  </si>
  <si>
    <t>SPQ</t>
  </si>
  <si>
    <t>SERVICOS PALENQUE</t>
  </si>
  <si>
    <t>Servicios Aereos Tribasa</t>
  </si>
  <si>
    <t>TBS</t>
  </si>
  <si>
    <t>TRIBASA</t>
  </si>
  <si>
    <t>Shuttle America</t>
  </si>
  <si>
    <t>S5</t>
  </si>
  <si>
    <t>TCF</t>
  </si>
  <si>
    <t>MERCURY</t>
  </si>
  <si>
    <t>SAAB Nyge Aero</t>
  </si>
  <si>
    <t>TGT</t>
  </si>
  <si>
    <t>TARGET</t>
  </si>
  <si>
    <t>Spark Air</t>
  </si>
  <si>
    <t>THB</t>
  </si>
  <si>
    <t>THAI SABAI</t>
  </si>
  <si>
    <t>S C Ion Tiriac</t>
  </si>
  <si>
    <t>TIH</t>
  </si>
  <si>
    <t>TIRIAC AIR</t>
  </si>
  <si>
    <t>Starlite Aviation</t>
  </si>
  <si>
    <t>TRL</t>
  </si>
  <si>
    <t>STARSTREAM</t>
  </si>
  <si>
    <t>Servicios Aereos Corporativos</t>
  </si>
  <si>
    <t>TRN</t>
  </si>
  <si>
    <t>AEROTRON</t>
  </si>
  <si>
    <t>Societe Tout Tranport Mauritanien</t>
  </si>
  <si>
    <t>TTM</t>
  </si>
  <si>
    <t>TOUT-AIR</t>
  </si>
  <si>
    <t>Servicios Aereos Tamazula</t>
  </si>
  <si>
    <t>TZU</t>
  </si>
  <si>
    <t>TAMAZULA</t>
  </si>
  <si>
    <t>Shar Ink</t>
  </si>
  <si>
    <t>UGP</t>
  </si>
  <si>
    <t>SHARINK</t>
  </si>
  <si>
    <t>Second Sverdlovsk Air Enterprise</t>
  </si>
  <si>
    <t>UKU</t>
  </si>
  <si>
    <t>PYSHMA</t>
  </si>
  <si>
    <t>Servicios Aereos Universitarios</t>
  </si>
  <si>
    <t>UNT</t>
  </si>
  <si>
    <t>UNIVERSITARIO</t>
  </si>
  <si>
    <t>Skif-Air</t>
  </si>
  <si>
    <t>USK</t>
  </si>
  <si>
    <t>SKIF-AIR</t>
  </si>
  <si>
    <t>Smarkand Aero Servise</t>
  </si>
  <si>
    <t>USN</t>
  </si>
  <si>
    <t>SAMAS</t>
  </si>
  <si>
    <t>Samarkand Airways</t>
  </si>
  <si>
    <t>UZS</t>
  </si>
  <si>
    <t>SOGDIANA</t>
  </si>
  <si>
    <t>Servicios Aereos Avandaro</t>
  </si>
  <si>
    <t>VDO</t>
  </si>
  <si>
    <t>AVANDARO</t>
  </si>
  <si>
    <t>Stichting Vliegschool 16Hoven</t>
  </si>
  <si>
    <t>VGS</t>
  </si>
  <si>
    <t>SMART</t>
  </si>
  <si>
    <t>Silverback Cargo Freighters</t>
  </si>
  <si>
    <t>VRB</t>
  </si>
  <si>
    <t>SILVERBACK</t>
  </si>
  <si>
    <t>Sirvair</t>
  </si>
  <si>
    <t>VRS</t>
  </si>
  <si>
    <t>VAIRSA</t>
  </si>
  <si>
    <t>Scat Air</t>
  </si>
  <si>
    <t>VSV</t>
  </si>
  <si>
    <t>VLASTA</t>
  </si>
  <si>
    <t>Sunset Aviation</t>
  </si>
  <si>
    <t>VXN</t>
  </si>
  <si>
    <t>VIXEN</t>
  </si>
  <si>
    <t>Sport Air Travel</t>
  </si>
  <si>
    <t>WCC</t>
  </si>
  <si>
    <t>WEST COAST</t>
  </si>
  <si>
    <t>Swift Copters</t>
  </si>
  <si>
    <t>WFC</t>
  </si>
  <si>
    <t>SWIFTCOPTERS</t>
  </si>
  <si>
    <t>Skyrover CC</t>
  </si>
  <si>
    <t>WLK</t>
  </si>
  <si>
    <t>SKYWATCH</t>
  </si>
  <si>
    <t>Safarilink Aviation</t>
  </si>
  <si>
    <t>XLK</t>
  </si>
  <si>
    <t>SAFARILINK</t>
  </si>
  <si>
    <t>SENEAM</t>
  </si>
  <si>
    <t>XMX</t>
  </si>
  <si>
    <t>Southport Air Service</t>
  </si>
  <si>
    <t>XPG</t>
  </si>
  <si>
    <t>Spectrum Air Service</t>
  </si>
  <si>
    <t>XSA</t>
  </si>
  <si>
    <t>Stephenville Aviation Services</t>
  </si>
  <si>
    <t>XSN</t>
  </si>
  <si>
    <t>Servicios Aereos Textra</t>
  </si>
  <si>
    <t>XTA</t>
  </si>
  <si>
    <t>TEXTRA</t>
  </si>
  <si>
    <t>Sector Airlines</t>
  </si>
  <si>
    <t>XTR</t>
  </si>
  <si>
    <t>EXTER</t>
  </si>
  <si>
    <t>Skyplan Services</t>
  </si>
  <si>
    <t>XXS</t>
  </si>
  <si>
    <t>Stewart Aviation Services</t>
  </si>
  <si>
    <t>YBE</t>
  </si>
  <si>
    <t>YELLOW BIRD</t>
  </si>
  <si>
    <t>Sirin</t>
  </si>
  <si>
    <t>R1</t>
  </si>
  <si>
    <t>S6</t>
  </si>
  <si>
    <t>Servicios Aereos Integrales / Flyant</t>
  </si>
  <si>
    <t>FYA</t>
  </si>
  <si>
    <t>FLYANT</t>
  </si>
  <si>
    <t>State Flight Academy of Ukraine</t>
  </si>
  <si>
    <t>UFA</t>
  </si>
  <si>
    <t>FLIGHT ACADEMY</t>
  </si>
  <si>
    <t>Trans Jet Airways</t>
  </si>
  <si>
    <t>SWL</t>
  </si>
  <si>
    <t>TRANSJET</t>
  </si>
  <si>
    <t>Turbot Air Cargo</t>
  </si>
  <si>
    <t>TAC</t>
  </si>
  <si>
    <t>TURBOT</t>
  </si>
  <si>
    <t>Tranporte Aereo Dominicano</t>
  </si>
  <si>
    <t>TAD</t>
  </si>
  <si>
    <t>TRANS DOMINICAN</t>
  </si>
  <si>
    <t>TAME</t>
  </si>
  <si>
    <t>EQ</t>
  </si>
  <si>
    <t>TAE</t>
  </si>
  <si>
    <t>Trans International Express Aviation</t>
  </si>
  <si>
    <t>BAP</t>
  </si>
  <si>
    <t>BIG APPLE</t>
  </si>
  <si>
    <t>TAG Aviation USA</t>
  </si>
  <si>
    <t>TAG</t>
  </si>
  <si>
    <t>TAG U-S</t>
  </si>
  <si>
    <t>Talair</t>
  </si>
  <si>
    <t>TAL</t>
  </si>
  <si>
    <t>TALAIR</t>
  </si>
  <si>
    <t>TAM Brazilian Airlines</t>
  </si>
  <si>
    <t>JJ</t>
  </si>
  <si>
    <t>TAM</t>
  </si>
  <si>
    <t>Transaustralian Air Express</t>
  </si>
  <si>
    <t>AUC</t>
  </si>
  <si>
    <t>AUSCARGO</t>
  </si>
  <si>
    <t>TAP Portugal</t>
  </si>
  <si>
    <t>TAP Air Portugal</t>
  </si>
  <si>
    <t>TAP</t>
  </si>
  <si>
    <t>AIR PORTUGAL</t>
  </si>
  <si>
    <t>Tunisair</t>
  </si>
  <si>
    <t>TAR</t>
  </si>
  <si>
    <t>TUNAIR</t>
  </si>
  <si>
    <t>Transportes Aereos Tauro</t>
  </si>
  <si>
    <t>TAU</t>
  </si>
  <si>
    <t>TRANSTAURO</t>
  </si>
  <si>
    <t>Travelair</t>
  </si>
  <si>
    <t>TAX</t>
  </si>
  <si>
    <t>TRAVELAIR</t>
  </si>
  <si>
    <t>TNT Airways</t>
  </si>
  <si>
    <t>3V</t>
  </si>
  <si>
    <t>TAY</t>
  </si>
  <si>
    <t>QUALITY</t>
  </si>
  <si>
    <t>Transbrasil</t>
  </si>
  <si>
    <t>TBA</t>
  </si>
  <si>
    <t>TRANSBRASIL</t>
  </si>
  <si>
    <t>Turbine Air Cargo UK</t>
  </si>
  <si>
    <t>TBC</t>
  </si>
  <si>
    <t>Thunderbird Tours</t>
  </si>
  <si>
    <t>TBD</t>
  </si>
  <si>
    <t>ORCA</t>
  </si>
  <si>
    <t>Tropical Airways</t>
  </si>
  <si>
    <t>TBG</t>
  </si>
  <si>
    <t>Trinity Air Bahamas</t>
  </si>
  <si>
    <t>TBH</t>
  </si>
  <si>
    <t>TAB Express International</t>
  </si>
  <si>
    <t>TBI</t>
  </si>
  <si>
    <t>TAB INTERNATIONAL</t>
  </si>
  <si>
    <t>Taban Air Lines</t>
  </si>
  <si>
    <t>TBM</t>
  </si>
  <si>
    <t>TABAN AIR</t>
  </si>
  <si>
    <t>Teebah Airlines</t>
  </si>
  <si>
    <t>TBN</t>
  </si>
  <si>
    <t>TEEBAH</t>
  </si>
  <si>
    <t>Tubelair</t>
  </si>
  <si>
    <t>TBR</t>
  </si>
  <si>
    <t>TUBELAIR</t>
  </si>
  <si>
    <t>Tobago Express</t>
  </si>
  <si>
    <t>TBX</t>
  </si>
  <si>
    <t>TABEX</t>
  </si>
  <si>
    <t>Tropican Air Services</t>
  </si>
  <si>
    <t>TCA</t>
  </si>
  <si>
    <t>TROPICANA</t>
  </si>
  <si>
    <t>Transporte del Caribe</t>
  </si>
  <si>
    <t>TCB</t>
  </si>
  <si>
    <t>TRANSCARIBE</t>
  </si>
  <si>
    <t>Trans Continental Airlines</t>
  </si>
  <si>
    <t>TCC</t>
  </si>
  <si>
    <t>TRANSCAL</t>
  </si>
  <si>
    <t>Tchad Airlines</t>
  </si>
  <si>
    <t>TCD</t>
  </si>
  <si>
    <t>TCHADLINES</t>
  </si>
  <si>
    <t>Trans-Colorado Airlines</t>
  </si>
  <si>
    <t>TCE</t>
  </si>
  <si>
    <t>TRANS-COLORADO</t>
  </si>
  <si>
    <t>Thai Air Cargo</t>
  </si>
  <si>
    <t>T2</t>
  </si>
  <si>
    <t>TCG</t>
  </si>
  <si>
    <t>THAI CARGO</t>
  </si>
  <si>
    <t>Transcontinental Air</t>
  </si>
  <si>
    <t>TCH</t>
  </si>
  <si>
    <t>TRANS GULF</t>
  </si>
  <si>
    <t>Teledyne Continental Motors</t>
  </si>
  <si>
    <t>TCM</t>
  </si>
  <si>
    <t>TELEDYNE</t>
  </si>
  <si>
    <t>TCN</t>
  </si>
  <si>
    <t>TRANSCON</t>
  </si>
  <si>
    <t>Transcorp Airways</t>
  </si>
  <si>
    <t>TCP</t>
  </si>
  <si>
    <t>TRANSCORP</t>
  </si>
  <si>
    <t>Transcontinental Sur</t>
  </si>
  <si>
    <t>TCT</t>
  </si>
  <si>
    <t>TRANS-CONT</t>
  </si>
  <si>
    <t>Transglobal Airways Corporation</t>
  </si>
  <si>
    <t>TCU</t>
  </si>
  <si>
    <t>TRANSGLOBAL</t>
  </si>
  <si>
    <t>FQ</t>
  </si>
  <si>
    <t>TCW</t>
  </si>
  <si>
    <t>THOMAS COOK</t>
  </si>
  <si>
    <t>TCX</t>
  </si>
  <si>
    <t>Twin Cities Air Service</t>
  </si>
  <si>
    <t>TCY</t>
  </si>
  <si>
    <t>TWIN CITY</t>
  </si>
  <si>
    <t>Tadair</t>
  </si>
  <si>
    <t>TDC</t>
  </si>
  <si>
    <t>TADAIR</t>
  </si>
  <si>
    <t>Tellavia / Flight One</t>
  </si>
  <si>
    <t>TDE</t>
  </si>
  <si>
    <t>TELLURIDE</t>
  </si>
  <si>
    <t>Transportes Aereos de Ixtlan</t>
  </si>
  <si>
    <t>TDI</t>
  </si>
  <si>
    <t>TRANSIXTLAN</t>
  </si>
  <si>
    <t>Tandem Aero</t>
  </si>
  <si>
    <t>TQ</t>
  </si>
  <si>
    <t>TDM</t>
  </si>
  <si>
    <t>TANDEM</t>
  </si>
  <si>
    <t>TRADO</t>
  </si>
  <si>
    <t>TDO</t>
  </si>
  <si>
    <t>Trade Air</t>
  </si>
  <si>
    <t>TDR</t>
  </si>
  <si>
    <t>TRADEAIR</t>
  </si>
  <si>
    <t>Taxi Aero Nacional Del Evora</t>
  </si>
  <si>
    <t>TDV</t>
  </si>
  <si>
    <t>TAXI EVORA</t>
  </si>
  <si>
    <t>Tradewinds Airlines</t>
  </si>
  <si>
    <t>TDX</t>
  </si>
  <si>
    <t>TRADEWINDS EXPRESS</t>
  </si>
  <si>
    <t>Tenir Airlines</t>
  </si>
  <si>
    <t>TEB</t>
  </si>
  <si>
    <t>TENIR AIR</t>
  </si>
  <si>
    <t>Teamline Air</t>
  </si>
  <si>
    <t>L9</t>
  </si>
  <si>
    <t>TLW</t>
  </si>
  <si>
    <t>Teamline</t>
  </si>
  <si>
    <t>Tecnicas Fotograficas</t>
  </si>
  <si>
    <t>TEF</t>
  </si>
  <si>
    <t>TECFOTO</t>
  </si>
  <si>
    <t>Tempelhof Airways</t>
  </si>
  <si>
    <t>TEH</t>
  </si>
  <si>
    <t>TEMPELHOF</t>
  </si>
  <si>
    <t>Telford Aviation</t>
  </si>
  <si>
    <t>TEL</t>
  </si>
  <si>
    <t>TELFORD</t>
  </si>
  <si>
    <t>Tech-Mont Helicopter Company</t>
  </si>
  <si>
    <t>TEM</t>
  </si>
  <si>
    <t>TECHMONT</t>
  </si>
  <si>
    <t>Tennessee Airways</t>
  </si>
  <si>
    <t>TEN</t>
  </si>
  <si>
    <t>TENNESSEE</t>
  </si>
  <si>
    <t>Territorial Airlines</t>
  </si>
  <si>
    <t>TER</t>
  </si>
  <si>
    <t>TERRI-AIRE</t>
  </si>
  <si>
    <t>TAES Transportes Aereos de El Salvador</t>
  </si>
  <si>
    <t>TES</t>
  </si>
  <si>
    <t>TAES</t>
  </si>
  <si>
    <t>Transeuropean Airlines</t>
  </si>
  <si>
    <t>TEP</t>
  </si>
  <si>
    <t>TRANSEURLINE</t>
  </si>
  <si>
    <t>Tepavia-Trans Airlines</t>
  </si>
  <si>
    <t>TET</t>
  </si>
  <si>
    <t>TEPAVIA</t>
  </si>
  <si>
    <t>Trans-Florida Airlines</t>
  </si>
  <si>
    <t>TFA</t>
  </si>
  <si>
    <t>TRANS FLORIDA</t>
  </si>
  <si>
    <t>Tair Airways</t>
  </si>
  <si>
    <t>TFB</t>
  </si>
  <si>
    <t>ROYAL TEE-AIR</t>
  </si>
  <si>
    <t>Talon Air</t>
  </si>
  <si>
    <t>TFF</t>
  </si>
  <si>
    <t>TALON FLIGHT</t>
  </si>
  <si>
    <t>Trabajos Aereos Murcianos</t>
  </si>
  <si>
    <t>AIM</t>
  </si>
  <si>
    <t>PIJO</t>
  </si>
  <si>
    <t>Thai Flying Helicopter Service</t>
  </si>
  <si>
    <t>TFH</t>
  </si>
  <si>
    <t>THAI HELICOPTER</t>
  </si>
  <si>
    <t>Transport Facilitators</t>
  </si>
  <si>
    <t>TFI</t>
  </si>
  <si>
    <t>Transafrik International</t>
  </si>
  <si>
    <t>TFK</t>
  </si>
  <si>
    <t>Transportes Aereos del Pacifico</t>
  </si>
  <si>
    <t>TFO</t>
  </si>
  <si>
    <t>TRANSPORTES PACIFICO</t>
  </si>
  <si>
    <t>Thai Flying Service</t>
  </si>
  <si>
    <t>TFT</t>
  </si>
  <si>
    <t>THAI FLYING</t>
  </si>
  <si>
    <t>Transportes Aereos San Rafael</t>
  </si>
  <si>
    <t>SRF</t>
  </si>
  <si>
    <t>SAN RAFEAL</t>
  </si>
  <si>
    <t>Tayside Aviation</t>
  </si>
  <si>
    <t>TFY</t>
  </si>
  <si>
    <t>TAYSIDE</t>
  </si>
  <si>
    <t>TG Aviation</t>
  </si>
  <si>
    <t>TGC</t>
  </si>
  <si>
    <t>THANET</t>
  </si>
  <si>
    <t>Trabajos Aereos</t>
  </si>
  <si>
    <t>TGE</t>
  </si>
  <si>
    <t>TASA</t>
  </si>
  <si>
    <t>Transportes Aereos Regionales</t>
  </si>
  <si>
    <t>TGI</t>
  </si>
  <si>
    <t>TRANSPORTE REGIONAL</t>
  </si>
  <si>
    <t>TAG Aviation Espana</t>
  </si>
  <si>
    <t>TGM</t>
  </si>
  <si>
    <t>TAG ESPANA</t>
  </si>
  <si>
    <t>Trigana Air Service</t>
  </si>
  <si>
    <t>TGN</t>
  </si>
  <si>
    <t>TRIGANA</t>
  </si>
  <si>
    <t>Titan Airways</t>
  </si>
  <si>
    <t>ZT</t>
  </si>
  <si>
    <t>AWC</t>
  </si>
  <si>
    <t>ZAP</t>
  </si>
  <si>
    <t>Transport Canada</t>
  </si>
  <si>
    <t>TGO</t>
  </si>
  <si>
    <t>TRANSPORT</t>
  </si>
  <si>
    <t>Tiger Airways</t>
  </si>
  <si>
    <t>TR</t>
  </si>
  <si>
    <t>TGW</t>
  </si>
  <si>
    <t>GO CAT</t>
  </si>
  <si>
    <t>Tiger Airways Australia</t>
  </si>
  <si>
    <t>Transair Gabon]</t>
  </si>
  <si>
    <t>TGX</t>
  </si>
  <si>
    <t>TRANSGABON</t>
  </si>
  <si>
    <t>Trans Guyana Airways</t>
  </si>
  <si>
    <t>TGY</t>
  </si>
  <si>
    <t>TRANS GUYANA</t>
  </si>
  <si>
    <t>Thai Airways International</t>
  </si>
  <si>
    <t>THA</t>
  </si>
  <si>
    <t>THAI</t>
  </si>
  <si>
    <t>Tar Heel Aviation</t>
  </si>
  <si>
    <t>THC</t>
  </si>
  <si>
    <t>TARHEEL</t>
  </si>
  <si>
    <t>Toumai Air Tchad</t>
  </si>
  <si>
    <t>THE</t>
  </si>
  <si>
    <t>TOUMAI AIR</t>
  </si>
  <si>
    <t>Touraine Helicoptere</t>
  </si>
  <si>
    <t>THF</t>
  </si>
  <si>
    <t>TOURAINE HELICO</t>
  </si>
  <si>
    <t>Thai Global Airline</t>
  </si>
  <si>
    <t>THG</t>
  </si>
  <si>
    <t>THAI GLOBAL</t>
  </si>
  <si>
    <t>Thai Jet Intergroup</t>
  </si>
  <si>
    <t>THJ</t>
  </si>
  <si>
    <t>THAI JET</t>
  </si>
  <si>
    <t>Turk Hava Kurumu Hava Taksi Isletmesi</t>
  </si>
  <si>
    <t>THK</t>
  </si>
  <si>
    <t>HUR KUS</t>
  </si>
  <si>
    <t>Thai AirAsia</t>
  </si>
  <si>
    <t>Thai Air Asia</t>
  </si>
  <si>
    <t>FD</t>
  </si>
  <si>
    <t>AIQ</t>
  </si>
  <si>
    <t>THAI ASIA</t>
  </si>
  <si>
    <t>TACA De Honduras</t>
  </si>
  <si>
    <t>THO</t>
  </si>
  <si>
    <t>LEMPIRA</t>
  </si>
  <si>
    <t>Tehran Airline</t>
  </si>
  <si>
    <t>TEHRAN AIR</t>
  </si>
  <si>
    <t>Thunder Airlines</t>
  </si>
  <si>
    <t>THU</t>
  </si>
  <si>
    <t>AIR THUNDER</t>
  </si>
  <si>
    <t>Turkish Airlines</t>
  </si>
  <si>
    <t>THY</t>
  </si>
  <si>
    <t>TURKAIR</t>
  </si>
  <si>
    <t>Trans Helicoptere Service</t>
  </si>
  <si>
    <t>THZ</t>
  </si>
  <si>
    <t>LYON HELIJET</t>
  </si>
  <si>
    <t>Trans International Airlines</t>
  </si>
  <si>
    <t>TIA</t>
  </si>
  <si>
    <t>TRANS INTERNATIONAL</t>
  </si>
  <si>
    <t>Travel International Air Charters</t>
  </si>
  <si>
    <t>TIC</t>
  </si>
  <si>
    <t>TRAVEL INTERNATIONAL</t>
  </si>
  <si>
    <t>Time Air</t>
  </si>
  <si>
    <t>TIE</t>
  </si>
  <si>
    <t>TIME AIR</t>
  </si>
  <si>
    <t>Tic Air</t>
  </si>
  <si>
    <t>TIK</t>
  </si>
  <si>
    <t>TICAIR</t>
  </si>
  <si>
    <t>Tajikistan International Airlines</t>
  </si>
  <si>
    <t>TIL</t>
  </si>
  <si>
    <t>TEAM Transportes Aereos</t>
  </si>
  <si>
    <t>TIM</t>
  </si>
  <si>
    <t>TEAM BRASIL</t>
  </si>
  <si>
    <t>Taino Tours</t>
  </si>
  <si>
    <t>TIN</t>
  </si>
  <si>
    <t>TAINO</t>
  </si>
  <si>
    <t>Tesis</t>
  </si>
  <si>
    <t>TIS</t>
  </si>
  <si>
    <t>TESIS</t>
  </si>
  <si>
    <t>Transcarga Intl Airways</t>
  </si>
  <si>
    <t>TIW</t>
  </si>
  <si>
    <t>TIACA</t>
  </si>
  <si>
    <t>Tajikair</t>
  </si>
  <si>
    <t>TJK</t>
  </si>
  <si>
    <t>TAJIKAIR</t>
  </si>
  <si>
    <t>Tien-Shan</t>
  </si>
  <si>
    <t>TJN</t>
  </si>
  <si>
    <t>NERON</t>
  </si>
  <si>
    <t>Tyrolean Jet Service</t>
  </si>
  <si>
    <t>TJS</t>
  </si>
  <si>
    <t>TYROLJET</t>
  </si>
  <si>
    <t>Twin Jet</t>
  </si>
  <si>
    <t>T7</t>
  </si>
  <si>
    <t>TJT</t>
  </si>
  <si>
    <t>TWINJET</t>
  </si>
  <si>
    <t>Tikal Jets Airlines</t>
  </si>
  <si>
    <t>TKC</t>
  </si>
  <si>
    <t>TIKAL</t>
  </si>
  <si>
    <t>Take Air Line</t>
  </si>
  <si>
    <t>TKE</t>
  </si>
  <si>
    <t>ISLAND BIRD</t>
  </si>
  <si>
    <t>Tropical International Airways</t>
  </si>
  <si>
    <t>TKX</t>
  </si>
  <si>
    <t>TROPEXPRESS</t>
  </si>
  <si>
    <t>Saint Kitts and Nevis</t>
  </si>
  <si>
    <t>Thai Sky Airlines</t>
  </si>
  <si>
    <t>9I</t>
  </si>
  <si>
    <t>TKY</t>
  </si>
  <si>
    <t>THAI SKY</t>
  </si>
  <si>
    <t>Translift Airways</t>
  </si>
  <si>
    <t>TLA</t>
  </si>
  <si>
    <t>TRANSLIFT</t>
  </si>
  <si>
    <t>Transport Africa</t>
  </si>
  <si>
    <t>TLF</t>
  </si>
  <si>
    <t>TRANS-LEONE</t>
  </si>
  <si>
    <t>Trans Atlantic Airlines</t>
  </si>
  <si>
    <t>TLL</t>
  </si>
  <si>
    <t>ATLANTIC LEONE</t>
  </si>
  <si>
    <t>Eagle Canyon Airlines</t>
  </si>
  <si>
    <t>TLO</t>
  </si>
  <si>
    <t>TALON AIR</t>
  </si>
  <si>
    <t>Tulip Air</t>
  </si>
  <si>
    <t>TLP</t>
  </si>
  <si>
    <t>TULIPAIR</t>
  </si>
  <si>
    <t>Tunisavia</t>
  </si>
  <si>
    <t>TAJ</t>
  </si>
  <si>
    <t>TUNISAVIA</t>
  </si>
  <si>
    <t>TLC Air</t>
  </si>
  <si>
    <t>TLS</t>
  </si>
  <si>
    <t>TEALSY</t>
  </si>
  <si>
    <t>Turtle Airways</t>
  </si>
  <si>
    <t>TLT</t>
  </si>
  <si>
    <t>TURTLE</t>
  </si>
  <si>
    <t>PAJAROS</t>
  </si>
  <si>
    <t>Telesis Transair</t>
  </si>
  <si>
    <t>TLX</t>
  </si>
  <si>
    <t>TELESIS</t>
  </si>
  <si>
    <t>Top-Fly</t>
  </si>
  <si>
    <t>TLY</t>
  </si>
  <si>
    <t>TOPFLY</t>
  </si>
  <si>
    <t>Trans Mediterranean Airlines</t>
  </si>
  <si>
    <t>TMA</t>
  </si>
  <si>
    <t>TANGO LIMA</t>
  </si>
  <si>
    <t>Transmed Airlines</t>
  </si>
  <si>
    <t>TMD</t>
  </si>
  <si>
    <t>Tri-MG Intra Asia Airlines</t>
  </si>
  <si>
    <t>TMG</t>
  </si>
  <si>
    <t>TRILINES</t>
  </si>
  <si>
    <t>Taxis Turisticos Marakame</t>
  </si>
  <si>
    <t>TMH</t>
  </si>
  <si>
    <t>TAXIMARAKAME</t>
  </si>
  <si>
    <t>Tamir Airways</t>
  </si>
  <si>
    <t>TMI</t>
  </si>
  <si>
    <t>TAMIRWAYS</t>
  </si>
  <si>
    <t>Tomahawk Airways</t>
  </si>
  <si>
    <t>TMK</t>
  </si>
  <si>
    <t>TOMAHAWK</t>
  </si>
  <si>
    <t>TML</t>
  </si>
  <si>
    <t>TAM AIRLINE</t>
  </si>
  <si>
    <t>TMC Airlines</t>
  </si>
  <si>
    <t>TMM</t>
  </si>
  <si>
    <t>WILLOW RUN</t>
  </si>
  <si>
    <t>TRAM</t>
  </si>
  <si>
    <t>TMQ</t>
  </si>
  <si>
    <t>TRAM AIR</t>
  </si>
  <si>
    <t>Timberline Air</t>
  </si>
  <si>
    <t>TMR</t>
  </si>
  <si>
    <t>TIMBER</t>
  </si>
  <si>
    <t>Temsco Helicopters</t>
  </si>
  <si>
    <t>TMS</t>
  </si>
  <si>
    <t>TEMSCO</t>
  </si>
  <si>
    <t>Trans Midwest Airlines</t>
  </si>
  <si>
    <t>TMT</t>
  </si>
  <si>
    <t>TRANS MIDWEST</t>
  </si>
  <si>
    <t>Tramon Air</t>
  </si>
  <si>
    <t>TMX</t>
  </si>
  <si>
    <t>TRAMON</t>
  </si>
  <si>
    <t>Transportes Aereos del Mundo Maya</t>
  </si>
  <si>
    <t>TMY</t>
  </si>
  <si>
    <t>MUNDO MAYA</t>
  </si>
  <si>
    <t>Tranporte Amazonair</t>
  </si>
  <si>
    <t>TMZ</t>
  </si>
  <si>
    <t>TRANS AMAZON</t>
  </si>
  <si>
    <t>Trans Air-Benin</t>
  </si>
  <si>
    <t>TNB</t>
  </si>
  <si>
    <t>TRANS-BENIN</t>
  </si>
  <si>
    <t>Taxis Aereos del Noroeste</t>
  </si>
  <si>
    <t>TNE</t>
  </si>
  <si>
    <t>TAXINOROESTE</t>
  </si>
  <si>
    <t>Transafricaine</t>
  </si>
  <si>
    <t>TNF</t>
  </si>
  <si>
    <t>TRANSFAS</t>
  </si>
  <si>
    <t>Tennessee Air National Guard 164th Airlift Group</t>
  </si>
  <si>
    <t>TNG</t>
  </si>
  <si>
    <t>Transair International Linhas Aereas</t>
  </si>
  <si>
    <t>TNI</t>
  </si>
  <si>
    <t>TRANSINTER</t>
  </si>
  <si>
    <t>Tengeriyn Ulaach Shine</t>
  </si>
  <si>
    <t>TNL</t>
  </si>
  <si>
    <t>SKY HORSE</t>
  </si>
  <si>
    <t>Tiara Air</t>
  </si>
  <si>
    <t>3P</t>
  </si>
  <si>
    <t>TNM</t>
  </si>
  <si>
    <t>TIARA</t>
  </si>
  <si>
    <t>Transped Aviation</t>
  </si>
  <si>
    <t>TNP</t>
  </si>
  <si>
    <t>TRANSPED</t>
  </si>
  <si>
    <t>Tanana Air Services</t>
  </si>
  <si>
    <t>TNR</t>
  </si>
  <si>
    <t>TAN AIR</t>
  </si>
  <si>
    <t>Trans North Turbo Air</t>
  </si>
  <si>
    <t>TNT</t>
  </si>
  <si>
    <t>TRANS NORTH</t>
  </si>
  <si>
    <t>Transnorthern</t>
  </si>
  <si>
    <t>TNV</t>
  </si>
  <si>
    <t>TRANSNORTHERN</t>
  </si>
  <si>
    <t>Trans Nation Airways</t>
  </si>
  <si>
    <t>TNW</t>
  </si>
  <si>
    <t>TRANS-NATION</t>
  </si>
  <si>
    <t>Trener Ltd</t>
  </si>
  <si>
    <t>TNX</t>
  </si>
  <si>
    <t>TRAINER</t>
  </si>
  <si>
    <t>Twin Town Leasing Company</t>
  </si>
  <si>
    <t>TNY</t>
  </si>
  <si>
    <t>TWINCAL</t>
  </si>
  <si>
    <t>Tobruk Air</t>
  </si>
  <si>
    <t>TOB</t>
  </si>
  <si>
    <t>TOBRUK AIR</t>
  </si>
  <si>
    <t>TOJ Airlines</t>
  </si>
  <si>
    <t>TOJ</t>
  </si>
  <si>
    <t>TOJ AIRLINE</t>
  </si>
  <si>
    <t>Tol-Air Services</t>
  </si>
  <si>
    <t>TI</t>
  </si>
  <si>
    <t>TOL</t>
  </si>
  <si>
    <t>TOL AIR</t>
  </si>
  <si>
    <t>Thomsonfly</t>
  </si>
  <si>
    <t>BY</t>
  </si>
  <si>
    <t>TOM</t>
  </si>
  <si>
    <t>TOMSON</t>
  </si>
  <si>
    <t>Top Air</t>
  </si>
  <si>
    <t>TOP</t>
  </si>
  <si>
    <t>AIR TOP</t>
  </si>
  <si>
    <t>Toronto Airways</t>
  </si>
  <si>
    <t>TOR</t>
  </si>
  <si>
    <t>TORONTAIR</t>
  </si>
  <si>
    <t>Tropic Air</t>
  </si>
  <si>
    <t>PM</t>
  </si>
  <si>
    <t>TOS</t>
  </si>
  <si>
    <t>TROPISER</t>
  </si>
  <si>
    <t>Totavia</t>
  </si>
  <si>
    <t>TOT</t>
  </si>
  <si>
    <t>Tower Air</t>
  </si>
  <si>
    <t>TOW</t>
  </si>
  <si>
    <t>TEE AIR</t>
  </si>
  <si>
    <t>Toyota Canada</t>
  </si>
  <si>
    <t>TOY</t>
  </si>
  <si>
    <t>TOYOTA</t>
  </si>
  <si>
    <t>TAMPA</t>
  </si>
  <si>
    <t>QT</t>
  </si>
  <si>
    <t>TPA</t>
  </si>
  <si>
    <t>Top Speed</t>
  </si>
  <si>
    <t>TPD</t>
  </si>
  <si>
    <t>TOP SPEED</t>
  </si>
  <si>
    <t>Taxis Aereos del Pacifico</t>
  </si>
  <si>
    <t>TPF</t>
  </si>
  <si>
    <t>TAXIPACIFICO</t>
  </si>
  <si>
    <t>Transportes Aereos Pegaso</t>
  </si>
  <si>
    <t>TPG</t>
  </si>
  <si>
    <t>TRANSPEGASO</t>
  </si>
  <si>
    <t>TAR Interpilot</t>
  </si>
  <si>
    <t>TPL</t>
  </si>
  <si>
    <t>INTERPILOT</t>
  </si>
  <si>
    <t>Transpais Aereo</t>
  </si>
  <si>
    <t>TPM</t>
  </si>
  <si>
    <t>TRANSPAIS</t>
  </si>
  <si>
    <t>Transportacion Aerea del Norte</t>
  </si>
  <si>
    <t>TPN</t>
  </si>
  <si>
    <t>AEREA DELNORTE</t>
  </si>
  <si>
    <t>Transpac Express</t>
  </si>
  <si>
    <t>TPP</t>
  </si>
  <si>
    <t>TRANS EXPRESS</t>
  </si>
  <si>
    <t>Taxis Aereos De Parral</t>
  </si>
  <si>
    <t>TPR</t>
  </si>
  <si>
    <t>TAXIS PARRAL</t>
  </si>
  <si>
    <t>TAPSA Transportes Aereos Petroleros</t>
  </si>
  <si>
    <t>TPS</t>
  </si>
  <si>
    <t>TAPSA</t>
  </si>
  <si>
    <t>Transportes Aereo del Sureste</t>
  </si>
  <si>
    <t>TPT</t>
  </si>
  <si>
    <t>TASSA</t>
  </si>
  <si>
    <t>Trans American Airlines (Trans Am)</t>
  </si>
  <si>
    <t>TPU</t>
  </si>
  <si>
    <t>TRANS PERU</t>
  </si>
  <si>
    <t>Thai Pacific Airlines Business</t>
  </si>
  <si>
    <t>TPV</t>
  </si>
  <si>
    <t>THAI PACIFIC</t>
  </si>
  <si>
    <t>Transportes Aereos De Xalapa</t>
  </si>
  <si>
    <t>TPX</t>
  </si>
  <si>
    <t>TRANSXALAPA</t>
  </si>
  <si>
    <t>Trans-Provincial Airlines</t>
  </si>
  <si>
    <t>TPY</t>
  </si>
  <si>
    <t>TRANS PROVINCIAL</t>
  </si>
  <si>
    <t>Transportes La Paz</t>
  </si>
  <si>
    <t>TPZ</t>
  </si>
  <si>
    <t>TRANSPAZ</t>
  </si>
  <si>
    <t>Taquan Air Services</t>
  </si>
  <si>
    <t>TQN</t>
  </si>
  <si>
    <t>TAQUAN</t>
  </si>
  <si>
    <t>Transportacion Aerea De Queretaro</t>
  </si>
  <si>
    <t>TQR</t>
  </si>
  <si>
    <t>TRANSQUERETARO</t>
  </si>
  <si>
    <t>TransAsia Airways</t>
  </si>
  <si>
    <t>GE</t>
  </si>
  <si>
    <t>TNA</t>
  </si>
  <si>
    <t>TransAsia</t>
  </si>
  <si>
    <t>Transavia Holland</t>
  </si>
  <si>
    <t>TRA</t>
  </si>
  <si>
    <t>TRANSAVIA</t>
  </si>
  <si>
    <t>Trans Air Charter</t>
  </si>
  <si>
    <t>TRC</t>
  </si>
  <si>
    <t>TRACKER</t>
  </si>
  <si>
    <t>TACV</t>
  </si>
  <si>
    <t>TCV</t>
  </si>
  <si>
    <t>CABOVERDE</t>
  </si>
  <si>
    <t>Trans Island Air</t>
  </si>
  <si>
    <t>TRD</t>
  </si>
  <si>
    <t>TRANS ISLAND</t>
  </si>
  <si>
    <t>Taxi Air Fret</t>
  </si>
  <si>
    <t>TRF</t>
  </si>
  <si>
    <t>TAXI JET</t>
  </si>
  <si>
    <t>TRAGSA (Medios Aereos)</t>
  </si>
  <si>
    <t>TRG</t>
  </si>
  <si>
    <t>Trans Euro Air</t>
  </si>
  <si>
    <t>TRJ</t>
  </si>
  <si>
    <t>HIGH TIDE</t>
  </si>
  <si>
    <t>Transport Aerien de Mauritanie</t>
  </si>
  <si>
    <t>TRM</t>
  </si>
  <si>
    <t>SOTRANS</t>
  </si>
  <si>
    <t>Tropic Airlines-Air Molokai</t>
  </si>
  <si>
    <t>TRO</t>
  </si>
  <si>
    <t>MOLOKAI</t>
  </si>
  <si>
    <t>Turdus Airways</t>
  </si>
  <si>
    <t>TRQ</t>
  </si>
  <si>
    <t>HUNTER</t>
  </si>
  <si>
    <t>Tramson Limited</t>
  </si>
  <si>
    <t>TRR</t>
  </si>
  <si>
    <t>TRAMSON</t>
  </si>
  <si>
    <t>Trans Arabian Air Transport</t>
  </si>
  <si>
    <t>TRT</t>
  </si>
  <si>
    <t>TRANS ARABIAN</t>
  </si>
  <si>
    <t>Triangle Airline (Uganda)</t>
  </si>
  <si>
    <t>TRU</t>
  </si>
  <si>
    <t>TRI AIR</t>
  </si>
  <si>
    <t>Transwestern Airlines of Utah</t>
  </si>
  <si>
    <t>TRW</t>
  </si>
  <si>
    <t>TRANS-WEST</t>
  </si>
  <si>
    <t>Tristar Airlines</t>
  </si>
  <si>
    <t>TRY</t>
  </si>
  <si>
    <t>TRISTAR AIR</t>
  </si>
  <si>
    <t>TransMeridian Airlines</t>
  </si>
  <si>
    <t>T9</t>
  </si>
  <si>
    <t>TRZ</t>
  </si>
  <si>
    <t>TRANS-MERIDIAN</t>
  </si>
  <si>
    <t>Transair France</t>
  </si>
  <si>
    <t>TSA</t>
  </si>
  <si>
    <t>AIRTRAF</t>
  </si>
  <si>
    <t>TAF-Linhas Aereas</t>
  </si>
  <si>
    <t>TSD</t>
  </si>
  <si>
    <t>TAFI</t>
  </si>
  <si>
    <t>Transmile Air Services</t>
  </si>
  <si>
    <t>TSE</t>
  </si>
  <si>
    <t>TRANSMILE</t>
  </si>
  <si>
    <t>Trans-Air-Congo</t>
  </si>
  <si>
    <t>TSG</t>
  </si>
  <si>
    <t>TRANS-CONGO</t>
  </si>
  <si>
    <t>Transport'air</t>
  </si>
  <si>
    <t>TSI</t>
  </si>
  <si>
    <t>TRANSPORTAIR</t>
  </si>
  <si>
    <t>Trast Aero</t>
  </si>
  <si>
    <t>TSJ</t>
  </si>
  <si>
    <t>TRAST AERO</t>
  </si>
  <si>
    <t>TSK</t>
  </si>
  <si>
    <t>TOMSK-AVIA</t>
  </si>
  <si>
    <t>Thai Aviation Services</t>
  </si>
  <si>
    <t>TSL</t>
  </si>
  <si>
    <t>THAI AVIATION</t>
  </si>
  <si>
    <t>Taftan Airlines</t>
  </si>
  <si>
    <t>SBT</t>
  </si>
  <si>
    <t>TAFTAN</t>
  </si>
  <si>
    <t>Transwest Air</t>
  </si>
  <si>
    <t>9T</t>
  </si>
  <si>
    <t>ABS</t>
  </si>
  <si>
    <t>ATHABASKA</t>
  </si>
  <si>
    <t>Trans Sayegh Airport Services</t>
  </si>
  <si>
    <t>TSM</t>
  </si>
  <si>
    <t>Trans-Air Services</t>
  </si>
  <si>
    <t>TSN</t>
  </si>
  <si>
    <t>AIR TRANS</t>
  </si>
  <si>
    <t>Transaero Airlines</t>
  </si>
  <si>
    <t>TSO</t>
  </si>
  <si>
    <t>TRANSOVIET</t>
  </si>
  <si>
    <t>Transportes Aereos Inter</t>
  </si>
  <si>
    <t>TSP</t>
  </si>
  <si>
    <t>TRANSPO-INTER</t>
  </si>
  <si>
    <t>Trans Service Airlift</t>
  </si>
  <si>
    <t>TSR</t>
  </si>
  <si>
    <t>TRANS SERVICE</t>
  </si>
  <si>
    <t>Tri-State Aero</t>
  </si>
  <si>
    <t>TSS</t>
  </si>
  <si>
    <t>TRI-STATE</t>
  </si>
  <si>
    <t>TRAST</t>
  </si>
  <si>
    <t>TST</t>
  </si>
  <si>
    <t>Tropair Airservices</t>
  </si>
  <si>
    <t>TSV</t>
  </si>
  <si>
    <t>TROPIC</t>
  </si>
  <si>
    <t>Transwings</t>
  </si>
  <si>
    <t>TSW</t>
  </si>
  <si>
    <t>SWISSTRANS</t>
  </si>
  <si>
    <t>Thai Star Airlines</t>
  </si>
  <si>
    <t>TSX</t>
  </si>
  <si>
    <t>THAI STAR</t>
  </si>
  <si>
    <t>Tristar Air</t>
  </si>
  <si>
    <t>TSY</t>
  </si>
  <si>
    <t>TRIPLE STAR</t>
  </si>
  <si>
    <t>TTA - Sociedade de Transporte e Trabalho Aereo</t>
  </si>
  <si>
    <t>TTA</t>
  </si>
  <si>
    <t>KANIMANBO</t>
  </si>
  <si>
    <t>Transteco</t>
  </si>
  <si>
    <t>TTC</t>
  </si>
  <si>
    <t>TRANSTECO</t>
  </si>
  <si>
    <t>Tarhan Tower Airlines</t>
  </si>
  <si>
    <t>TTH</t>
  </si>
  <si>
    <t>Total Linhas Aereas</t>
  </si>
  <si>
    <t>TTL</t>
  </si>
  <si>
    <t>TOTAL</t>
  </si>
  <si>
    <t>Triple O Aviation</t>
  </si>
  <si>
    <t>TTP</t>
  </si>
  <si>
    <t>MIGHTY WING</t>
  </si>
  <si>
    <t>Transportaciones Y Servicios Aereos</t>
  </si>
  <si>
    <t>TTR</t>
  </si>
  <si>
    <t>TRANSPORTACIONES</t>
  </si>
  <si>
    <t>Transporte Aereo Tecnico Ejecutivo</t>
  </si>
  <si>
    <t>TTS</t>
  </si>
  <si>
    <t>TECNICO</t>
  </si>
  <si>
    <t>Turkmenistan Airlines</t>
  </si>
  <si>
    <t>Turkmenhovayollary</t>
  </si>
  <si>
    <t>T5</t>
  </si>
  <si>
    <t>TUA</t>
  </si>
  <si>
    <t>TURKMENISTAN</t>
  </si>
  <si>
    <t>Turismo Aereo de Chile</t>
  </si>
  <si>
    <t>TUC</t>
  </si>
  <si>
    <t>TURICHILE</t>
  </si>
  <si>
    <t>Tuninter</t>
  </si>
  <si>
    <t>TUI</t>
  </si>
  <si>
    <t>Tulpar Air</t>
  </si>
  <si>
    <t>TUL</t>
  </si>
  <si>
    <t>URSAL</t>
  </si>
  <si>
    <t>Tyumenspecavia</t>
  </si>
  <si>
    <t>TUM</t>
  </si>
  <si>
    <t>TUMTEL</t>
  </si>
  <si>
    <t>Taxi Aereo Turistico</t>
  </si>
  <si>
    <t>TUO</t>
  </si>
  <si>
    <t>TURISTICO</t>
  </si>
  <si>
    <t>Tulpar Air Service</t>
  </si>
  <si>
    <t>TUX</t>
  </si>
  <si>
    <t>TULPA</t>
  </si>
  <si>
    <t>Tuna Aero</t>
  </si>
  <si>
    <t>TUZ</t>
  </si>
  <si>
    <t>TUNA</t>
  </si>
  <si>
    <t>Trans America Airlines</t>
  </si>
  <si>
    <t>TVA</t>
  </si>
  <si>
    <t>TRANS-AMERICA</t>
  </si>
  <si>
    <t>Trabajos Aereos Vascongados</t>
  </si>
  <si>
    <t>TVH</t>
  </si>
  <si>
    <t>TRAVASA</t>
  </si>
  <si>
    <t>Tiramavia</t>
  </si>
  <si>
    <t>TVI</t>
  </si>
  <si>
    <t>TIRAMAVIA</t>
  </si>
  <si>
    <t>Travel Service</t>
  </si>
  <si>
    <t>TVL</t>
  </si>
  <si>
    <t>TRAVEL SERVICE</t>
  </si>
  <si>
    <t>Transavio</t>
  </si>
  <si>
    <t>TVO</t>
  </si>
  <si>
    <t>TRANS-BALLERIO</t>
  </si>
  <si>
    <t>Tavrey Airlines</t>
  </si>
  <si>
    <t>T6</t>
  </si>
  <si>
    <t>TVR</t>
  </si>
  <si>
    <t>TAVREY</t>
  </si>
  <si>
    <t>TVS</t>
  </si>
  <si>
    <t>SKYTRAVEL</t>
  </si>
  <si>
    <t>Trans World Airlines</t>
  </si>
  <si>
    <t>TWA</t>
  </si>
  <si>
    <t>TW</t>
  </si>
  <si>
    <t>Transwede Airways</t>
  </si>
  <si>
    <t>TWE</t>
  </si>
  <si>
    <t>TRANSWEDE</t>
  </si>
  <si>
    <t>Twinjet Aircraft Sales</t>
  </si>
  <si>
    <t>TWJ</t>
  </si>
  <si>
    <t>Tradewinds Aviation</t>
  </si>
  <si>
    <t>TWL</t>
  </si>
  <si>
    <t>TRADEWINDS CANADA</t>
  </si>
  <si>
    <t>Transairways</t>
  </si>
  <si>
    <t>TWM</t>
  </si>
  <si>
    <t>Twente Airlines</t>
  </si>
  <si>
    <t>TWO</t>
  </si>
  <si>
    <t>COLIBRI</t>
  </si>
  <si>
    <t>Trans Air Welwitchia</t>
  </si>
  <si>
    <t>TWW</t>
  </si>
  <si>
    <t>WELWITCHIA</t>
  </si>
  <si>
    <t>Texair Charter</t>
  </si>
  <si>
    <t>TXA</t>
  </si>
  <si>
    <t>OKAY AIR</t>
  </si>
  <si>
    <t>Transaviaexport</t>
  </si>
  <si>
    <t>TXC</t>
  </si>
  <si>
    <t>TRANSEXPORT</t>
  </si>
  <si>
    <t>Transilvania Express</t>
  </si>
  <si>
    <t>TXE</t>
  </si>
  <si>
    <t>TRANSAIR EXPRESS</t>
  </si>
  <si>
    <t>Taxi Aereo Cozatl</t>
  </si>
  <si>
    <t>TAXI COZATL</t>
  </si>
  <si>
    <t>Taxi Aereo de Mexico</t>
  </si>
  <si>
    <t>TXM</t>
  </si>
  <si>
    <t>TAXIMEX</t>
  </si>
  <si>
    <t>Texas National Airlines</t>
  </si>
  <si>
    <t>TXN</t>
  </si>
  <si>
    <t>TEXAS NATIONAL</t>
  </si>
  <si>
    <t>Taxis Aereos de Sinaloa</t>
  </si>
  <si>
    <t>TXO</t>
  </si>
  <si>
    <t>TAXIS SINALOA</t>
  </si>
  <si>
    <t>Taxirey</t>
  </si>
  <si>
    <t>TXR</t>
  </si>
  <si>
    <t>TAXIREY</t>
  </si>
  <si>
    <t>Texas Airlines</t>
  </si>
  <si>
    <t>TXS</t>
  </si>
  <si>
    <t>TEXAIR</t>
  </si>
  <si>
    <t>Texas Air Charters</t>
  </si>
  <si>
    <t>TXT</t>
  </si>
  <si>
    <t>TEXAS CHARTER</t>
  </si>
  <si>
    <t>Tex Star Air Freight</t>
  </si>
  <si>
    <t>TXZ</t>
  </si>
  <si>
    <t>TEX STAR</t>
  </si>
  <si>
    <t>Tayflite</t>
  </si>
  <si>
    <t>TYF</t>
  </si>
  <si>
    <t>TAYFLITE</t>
  </si>
  <si>
    <t>Trygg-Flyg</t>
  </si>
  <si>
    <t>TYG</t>
  </si>
  <si>
    <t>TRYGG</t>
  </si>
  <si>
    <t>Tyrol Air Ambulance</t>
  </si>
  <si>
    <t>TYW</t>
  </si>
  <si>
    <t>TYROL AMBULANCE</t>
  </si>
  <si>
    <t>Transporte Aereo Ernesto Saenz</t>
  </si>
  <si>
    <t>TZE</t>
  </si>
  <si>
    <t>TRANSPORTE SAENZ</t>
  </si>
  <si>
    <t>Tajikstan</t>
  </si>
  <si>
    <t>TZK</t>
  </si>
  <si>
    <t>TAJIKSTAN</t>
  </si>
  <si>
    <t>Thyssen Krupp AG</t>
  </si>
  <si>
    <t>BLI</t>
  </si>
  <si>
    <t>BLUELINE</t>
  </si>
  <si>
    <t>TUIfly Nordic</t>
  </si>
  <si>
    <t>6B</t>
  </si>
  <si>
    <t>BLX</t>
  </si>
  <si>
    <t>BLUESCAN</t>
  </si>
  <si>
    <t>Transportes Aereos Bolivianos</t>
  </si>
  <si>
    <t>BOL</t>
  </si>
  <si>
    <t>Tiphook PLC</t>
  </si>
  <si>
    <t>BOX</t>
  </si>
  <si>
    <t>Top Flight Air Service</t>
  </si>
  <si>
    <t>CHE</t>
  </si>
  <si>
    <t>CHECK AIR</t>
  </si>
  <si>
    <t>Trans America</t>
  </si>
  <si>
    <t>CLR</t>
  </si>
  <si>
    <t>CLINTON AIRWAYS</t>
  </si>
  <si>
    <t>Triple Alpha</t>
  </si>
  <si>
    <t>CLU</t>
  </si>
  <si>
    <t>CAROLUS</t>
  </si>
  <si>
    <t>Tashkent Aircraft Production Corporation</t>
  </si>
  <si>
    <t>CTP</t>
  </si>
  <si>
    <t>CORTAS</t>
  </si>
  <si>
    <t>Texas Airways</t>
  </si>
  <si>
    <t>CWT</t>
  </si>
  <si>
    <t>TEXAS AIRWAYS</t>
  </si>
  <si>
    <t>Transportes Aereos Don Carlos</t>
  </si>
  <si>
    <t>DCL</t>
  </si>
  <si>
    <t>DON CARLOS</t>
  </si>
  <si>
    <t>Telnic Limited</t>
  </si>
  <si>
    <t>DOT</t>
  </si>
  <si>
    <t>DOT TEL</t>
  </si>
  <si>
    <t>Triton Airlines</t>
  </si>
  <si>
    <t>DRC</t>
  </si>
  <si>
    <t>TRITON AIR</t>
  </si>
  <si>
    <t>TAAG Angola Airlines</t>
  </si>
  <si>
    <t>DT</t>
  </si>
  <si>
    <t>DTA</t>
  </si>
  <si>
    <t>Tassili Airlines</t>
  </si>
  <si>
    <t>SF</t>
  </si>
  <si>
    <t>DTH</t>
  </si>
  <si>
    <t>TASSILI AIR</t>
  </si>
  <si>
    <t>Transporte Ejecutivo Aereo</t>
  </si>
  <si>
    <t>EAR</t>
  </si>
  <si>
    <t>EJECUTIVO-AEREO</t>
  </si>
  <si>
    <t>Transportes Aereos Nacionales De Selva Tans</t>
  </si>
  <si>
    <t>ELV</t>
  </si>
  <si>
    <t>AEREOS SELVA</t>
  </si>
  <si>
    <t>TAG Farnborough Airport</t>
  </si>
  <si>
    <t>FBO</t>
  </si>
  <si>
    <t>Transaviaservice</t>
  </si>
  <si>
    <t>FNV</t>
  </si>
  <si>
    <t>TRANSAVIASERVICE</t>
  </si>
  <si>
    <t>TAG Aviation</t>
  </si>
  <si>
    <t>FPG</t>
  </si>
  <si>
    <t>TAG AVIATION</t>
  </si>
  <si>
    <t>The 955 Preservation Group</t>
  </si>
  <si>
    <t>GFN</t>
  </si>
  <si>
    <t>GRIFFON</t>
  </si>
  <si>
    <t>Trans-Air-Link</t>
  </si>
  <si>
    <t>GJB</t>
  </si>
  <si>
    <t>SKY TRUCK</t>
  </si>
  <si>
    <t>Tradewind Aviation</t>
  </si>
  <si>
    <t>GPD</t>
  </si>
  <si>
    <t>GOODSPEED</t>
  </si>
  <si>
    <t>Trail Lake Flying Service</t>
  </si>
  <si>
    <t>HBA</t>
  </si>
  <si>
    <t>HARBOR AIR</t>
  </si>
  <si>
    <t>TAF Helicopters</t>
  </si>
  <si>
    <t>HET</t>
  </si>
  <si>
    <t>HELITAF</t>
  </si>
  <si>
    <t>Tango Bravo</t>
  </si>
  <si>
    <t>HTO</t>
  </si>
  <si>
    <t>HELI TANGO</t>
  </si>
  <si>
    <t>Turkish Air Force</t>
  </si>
  <si>
    <t>HVK</t>
  </si>
  <si>
    <t>TURKISH AIRFORCE</t>
  </si>
  <si>
    <t>Thryluthjonustan</t>
  </si>
  <si>
    <t>IHS</t>
  </si>
  <si>
    <t>TA-Air Airline</t>
  </si>
  <si>
    <t>IRF</t>
  </si>
  <si>
    <t>TA-AIR</t>
  </si>
  <si>
    <t>Tara Air Line</t>
  </si>
  <si>
    <t>IRR</t>
  </si>
  <si>
    <t>TARAIR</t>
  </si>
  <si>
    <t>Trading Air Cargo</t>
  </si>
  <si>
    <t>JCH</t>
  </si>
  <si>
    <t>TRADING CARGO</t>
  </si>
  <si>
    <t>Trans-Kiev</t>
  </si>
  <si>
    <t>KCA</t>
  </si>
  <si>
    <t>TRANS-KIEV</t>
  </si>
  <si>
    <t>Tal Air Charters</t>
  </si>
  <si>
    <t>JEL</t>
  </si>
  <si>
    <t>JETEL</t>
  </si>
  <si>
    <t>Transcontinental Airlines</t>
  </si>
  <si>
    <t>KRA</t>
  </si>
  <si>
    <t>REGATA</t>
  </si>
  <si>
    <t>Transaviabaltika</t>
  </si>
  <si>
    <t>KTB</t>
  </si>
  <si>
    <t>TRANSBALTIKA</t>
  </si>
  <si>
    <t>Transair-Gyraintiee</t>
  </si>
  <si>
    <t>KTS</t>
  </si>
  <si>
    <t>KOTAIR</t>
  </si>
  <si>
    <t>TAM Mercosur</t>
  </si>
  <si>
    <t>PZ</t>
  </si>
  <si>
    <t>PARAGUAYA</t>
  </si>
  <si>
    <t>The Lancair Company</t>
  </si>
  <si>
    <t>LCC</t>
  </si>
  <si>
    <t>LANCAIR</t>
  </si>
  <si>
    <t>The Army Aviation Heritage Foundation</t>
  </si>
  <si>
    <t>LEG</t>
  </si>
  <si>
    <t>LEGACY</t>
  </si>
  <si>
    <t>Top Sky International</t>
  </si>
  <si>
    <t>LKW</t>
  </si>
  <si>
    <t>TOPINTER</t>
  </si>
  <si>
    <t>Trans States Airlines</t>
  </si>
  <si>
    <t>AX</t>
  </si>
  <si>
    <t>LOF</t>
  </si>
  <si>
    <t>WATERSKI</t>
  </si>
  <si>
    <t>Trans Atlantis</t>
  </si>
  <si>
    <t>LTA</t>
  </si>
  <si>
    <t>LANTRA</t>
  </si>
  <si>
    <t>Transportacion Aerea Del Mar De Cortes</t>
  </si>
  <si>
    <t>MCT</t>
  </si>
  <si>
    <t>TRANS CORTES</t>
  </si>
  <si>
    <t>Transporte Aero MGM</t>
  </si>
  <si>
    <t>MGM</t>
  </si>
  <si>
    <t>AERO EMM-GEE-EMM</t>
  </si>
  <si>
    <t>Tigerfly</t>
  </si>
  <si>
    <t>MOH</t>
  </si>
  <si>
    <t>MOTH</t>
  </si>
  <si>
    <t>Transportes Aereos Amparo</t>
  </si>
  <si>
    <t>MPO</t>
  </si>
  <si>
    <t>AMPARO</t>
  </si>
  <si>
    <t>Trans Air</t>
  </si>
  <si>
    <t>MUI</t>
  </si>
  <si>
    <t>MAUI</t>
  </si>
  <si>
    <t>Transportes Aereos Mexiquenses</t>
  </si>
  <si>
    <t>MXQ</t>
  </si>
  <si>
    <t>MEXIQUENSES</t>
  </si>
  <si>
    <t>Travelsky Technology</t>
  </si>
  <si>
    <t>1E</t>
  </si>
  <si>
    <t>Thalys</t>
  </si>
  <si>
    <t>2H</t>
  </si>
  <si>
    <t>TNT International Aviation</t>
  </si>
  <si>
    <t>NTR</t>
  </si>
  <si>
    <t>NITRO</t>
  </si>
  <si>
    <t>Open Skies Consultative Commission</t>
  </si>
  <si>
    <t>1L</t>
  </si>
  <si>
    <t>OSY</t>
  </si>
  <si>
    <t>OPEN SKIES</t>
  </si>
  <si>
    <t>Trans-Pacific Orient Airways</t>
  </si>
  <si>
    <t>PCW</t>
  </si>
  <si>
    <t>PACIFIC ORIENT</t>
  </si>
  <si>
    <t>Tauranga Aer Club</t>
  </si>
  <si>
    <t>PGS</t>
  </si>
  <si>
    <t>TSSKB-Progress</t>
  </si>
  <si>
    <t>PSS</t>
  </si>
  <si>
    <t>PROGRESS</t>
  </si>
  <si>
    <t>Trans World Express</t>
  </si>
  <si>
    <t>RBD</t>
  </si>
  <si>
    <t>RED BIRD</t>
  </si>
  <si>
    <t>Trans Reco</t>
  </si>
  <si>
    <t>REC</t>
  </si>
  <si>
    <t>TRANS-RECO</t>
  </si>
  <si>
    <t>Tas Aviation</t>
  </si>
  <si>
    <t>RMS</t>
  </si>
  <si>
    <t>TASS AIR</t>
  </si>
  <si>
    <t>Tarom</t>
  </si>
  <si>
    <t>RO</t>
  </si>
  <si>
    <t>ROT</t>
  </si>
  <si>
    <t>TAROM</t>
  </si>
  <si>
    <t>Transportes Aereos I.R. Crusoe</t>
  </si>
  <si>
    <t>ROU</t>
  </si>
  <si>
    <t>ROBINSON CRUSOE</t>
  </si>
  <si>
    <t>Transportes Aereos Sierra</t>
  </si>
  <si>
    <t>RRT</t>
  </si>
  <si>
    <t>SIERRA ALTA</t>
  </si>
  <si>
    <t>Tbilisi Aviation University</t>
  </si>
  <si>
    <t>RRY</t>
  </si>
  <si>
    <t>AIRFERRY</t>
  </si>
  <si>
    <t>Trans Am Compania</t>
  </si>
  <si>
    <t>AERO TRANSAM</t>
  </si>
  <si>
    <t>Trans Sahara Air</t>
  </si>
  <si>
    <t>SBJ</t>
  </si>
  <si>
    <t>TRANS SAHARA</t>
  </si>
  <si>
    <t>Transportes Aereos Sierra Madre</t>
  </si>
  <si>
    <t>SEI</t>
  </si>
  <si>
    <t>TRANSPORTE SIERRA</t>
  </si>
  <si>
    <t>Trans Asian Airlines</t>
  </si>
  <si>
    <t>SRT</t>
  </si>
  <si>
    <t>TRASER</t>
  </si>
  <si>
    <t>Turan Air</t>
  </si>
  <si>
    <t>3T</t>
  </si>
  <si>
    <t>URN</t>
  </si>
  <si>
    <t>TURAN</t>
  </si>
  <si>
    <t>TRIP Linhas A</t>
  </si>
  <si>
    <t>8R</t>
  </si>
  <si>
    <t>TIB</t>
  </si>
  <si>
    <t>TRIP</t>
  </si>
  <si>
    <t>Tusheti</t>
  </si>
  <si>
    <t>USB</t>
  </si>
  <si>
    <t>TUSHETI</t>
  </si>
  <si>
    <t>TAPC Aviatrans Aircompany</t>
  </si>
  <si>
    <t>UTM</t>
  </si>
  <si>
    <t>AVIATAPS</t>
  </si>
  <si>
    <t>Trans-Ulgii</t>
  </si>
  <si>
    <t>UTN</t>
  </si>
  <si>
    <t>TRANS-ULGII</t>
  </si>
  <si>
    <t>Transarabian Transportation Services</t>
  </si>
  <si>
    <t>UTT</t>
  </si>
  <si>
    <t>ARABIAN TRANSPORT</t>
  </si>
  <si>
    <t>Transaven</t>
  </si>
  <si>
    <t>VEN</t>
  </si>
  <si>
    <t>TRANSAVEN AIRLINE</t>
  </si>
  <si>
    <t>Tag Aviation UK</t>
  </si>
  <si>
    <t>VIP</t>
  </si>
  <si>
    <t>SOVEREIGN</t>
  </si>
  <si>
    <t>Tbilaviamsheni</t>
  </si>
  <si>
    <t>VNZ</t>
  </si>
  <si>
    <t>TBILAVIA</t>
  </si>
  <si>
    <t>Taxi de Veracruz</t>
  </si>
  <si>
    <t>VRC</t>
  </si>
  <si>
    <t>VERACRUZ</t>
  </si>
  <si>
    <t>Travel Express Aviation Services</t>
  </si>
  <si>
    <t>XAR</t>
  </si>
  <si>
    <t>TRAVEL EXPRESS</t>
  </si>
  <si>
    <t>Taxi Aero Del Norte</t>
  </si>
  <si>
    <t>XNR</t>
  </si>
  <si>
    <t>TAXI NORTE</t>
  </si>
  <si>
    <t>Transports et Travaux A</t>
  </si>
  <si>
    <t>USAF Air Mobility Operations Control Center</t>
  </si>
  <si>
    <t>DOD</t>
  </si>
  <si>
    <t>U.S. Department of the Interior</t>
  </si>
  <si>
    <t>DOI</t>
  </si>
  <si>
    <t>INTERIOR</t>
  </si>
  <si>
    <t>United Kingdom Civil Aviation Authority</t>
  </si>
  <si>
    <t>EXM</t>
  </si>
  <si>
    <t>EXAM</t>
  </si>
  <si>
    <t>Union des Transports Africains de Guinee</t>
  </si>
  <si>
    <t>GIH</t>
  </si>
  <si>
    <t>TRANSPORT AFRICAIN</t>
  </si>
  <si>
    <t>US Army Parachute Team</t>
  </si>
  <si>
    <t>GKA</t>
  </si>
  <si>
    <t>GOLDEN KNIGHTS</t>
  </si>
  <si>
    <t>USA3000 Airlines</t>
  </si>
  <si>
    <t>U5</t>
  </si>
  <si>
    <t>GWY</t>
  </si>
  <si>
    <t>GETAWAY</t>
  </si>
  <si>
    <t>United Arabian Airlines</t>
  </si>
  <si>
    <t>UAB</t>
  </si>
  <si>
    <t>UNITED ARABIAN</t>
  </si>
  <si>
    <t>United Airlines</t>
  </si>
  <si>
    <t>UAL</t>
  </si>
  <si>
    <t>UNITED</t>
  </si>
  <si>
    <t>United Air Charters</t>
  </si>
  <si>
    <t>UAC</t>
  </si>
  <si>
    <t>UNITAIR</t>
  </si>
  <si>
    <t>United Carriers Systems</t>
  </si>
  <si>
    <t>UCS</t>
  </si>
  <si>
    <t>UNITED CARRIERS</t>
  </si>
  <si>
    <t>United Eagle Airlines</t>
  </si>
  <si>
    <t>UEA</t>
  </si>
  <si>
    <t>UNITED EAGLE</t>
  </si>
  <si>
    <t>United Feeder Service</t>
  </si>
  <si>
    <t>CFU</t>
  </si>
  <si>
    <t>MINAIR</t>
  </si>
  <si>
    <t>United Kingdom Royal VIP Flights</t>
  </si>
  <si>
    <t>KRF</t>
  </si>
  <si>
    <t>KITTYHAWK</t>
  </si>
  <si>
    <t>United Kingdom Royal VIP Flight</t>
  </si>
  <si>
    <t>KRH</t>
  </si>
  <si>
    <t>SPARROWHAWK</t>
  </si>
  <si>
    <t>SDS</t>
  </si>
  <si>
    <t>STANDARDS</t>
  </si>
  <si>
    <t>TQF</t>
  </si>
  <si>
    <t>RAINBOW</t>
  </si>
  <si>
    <t>United States Coast Guard Auxiliary</t>
  </si>
  <si>
    <t>COASTGUARD AUXAIR</t>
  </si>
  <si>
    <t>United States Department Of Agriculture</t>
  </si>
  <si>
    <t>AGR</t>
  </si>
  <si>
    <t>AGRICULTURE</t>
  </si>
  <si>
    <t>University Air Squadron</t>
  </si>
  <si>
    <t>UAD</t>
  </si>
  <si>
    <t>UAJ</t>
  </si>
  <si>
    <t>UAA</t>
  </si>
  <si>
    <t>UAH</t>
  </si>
  <si>
    <t>Universal Avia</t>
  </si>
  <si>
    <t>HBU</t>
  </si>
  <si>
    <t>KHARKIV UNIVERSAL</t>
  </si>
  <si>
    <t>UK HEMS</t>
  </si>
  <si>
    <t>HLE</t>
  </si>
  <si>
    <t>HELIMED</t>
  </si>
  <si>
    <t>USA Jet Airlines</t>
  </si>
  <si>
    <t>JUS</t>
  </si>
  <si>
    <t>JET USA</t>
  </si>
  <si>
    <t>Unijet</t>
  </si>
  <si>
    <t>LEA</t>
  </si>
  <si>
    <t>LEADAIR</t>
  </si>
  <si>
    <t>US Marshals Service</t>
  </si>
  <si>
    <t>MSH</t>
  </si>
  <si>
    <t>MARSHALAIR</t>
  </si>
  <si>
    <t>University of North Dakota</t>
  </si>
  <si>
    <t>NDU</t>
  </si>
  <si>
    <t>SIOUX</t>
  </si>
  <si>
    <t>Universal Airlines</t>
  </si>
  <si>
    <t>PNA</t>
  </si>
  <si>
    <t>PACIFIC NORTHERN</t>
  </si>
  <si>
    <t>Uganda Royal Airways</t>
  </si>
  <si>
    <t>RAU</t>
  </si>
  <si>
    <t>UGANDA ROYAL</t>
  </si>
  <si>
    <t>United Aviation Services</t>
  </si>
  <si>
    <t>SAU</t>
  </si>
  <si>
    <t>UNISERVE</t>
  </si>
  <si>
    <t>Ural Airlines</t>
  </si>
  <si>
    <t>U6</t>
  </si>
  <si>
    <t>SVR</t>
  </si>
  <si>
    <t>SVERDLOVSK AIR</t>
  </si>
  <si>
    <t>Ukraine Transavia</t>
  </si>
  <si>
    <t>TRB</t>
  </si>
  <si>
    <t>KIROVTRANS</t>
  </si>
  <si>
    <t>United Arab Emirates Air Force</t>
  </si>
  <si>
    <t>UAF</t>
  </si>
  <si>
    <t>UNIFORCE</t>
  </si>
  <si>
    <t>Union Africaine des Transports</t>
  </si>
  <si>
    <t>UAI</t>
  </si>
  <si>
    <t>UNAIR</t>
  </si>
  <si>
    <t>Uganda Air Cargo</t>
  </si>
  <si>
    <t>UCC</t>
  </si>
  <si>
    <t>UGANDA CARGO</t>
  </si>
  <si>
    <t>US Airports Air Charter</t>
  </si>
  <si>
    <t>UCH</t>
  </si>
  <si>
    <t>US CHARTER</t>
  </si>
  <si>
    <t>Ucoaviacion</t>
  </si>
  <si>
    <t>UCO</t>
  </si>
  <si>
    <t>UCOAVIACION</t>
  </si>
  <si>
    <t>Ues-Avia Aircompany</t>
  </si>
  <si>
    <t>UES</t>
  </si>
  <si>
    <t>AVIASYSTEM</t>
  </si>
  <si>
    <t>UFS</t>
  </si>
  <si>
    <t>FEEDER EXPRESS</t>
  </si>
  <si>
    <t>Uganda Airlines</t>
  </si>
  <si>
    <t>UGA</t>
  </si>
  <si>
    <t>UGANDA</t>
  </si>
  <si>
    <t>Urgemer Canarias</t>
  </si>
  <si>
    <t>UGC</t>
  </si>
  <si>
    <t>URGEMER</t>
  </si>
  <si>
    <t>Ukrainian Helicopters</t>
  </si>
  <si>
    <t>UHL</t>
  </si>
  <si>
    <t>UKRAINE COPTERS</t>
  </si>
  <si>
    <t>Ulyanovsk Higher Civil Aviation School</t>
  </si>
  <si>
    <t>UHS</t>
  </si>
  <si>
    <t>PILOT AIR</t>
  </si>
  <si>
    <t>Universal Jet Rental de Mexico</t>
  </si>
  <si>
    <t>UJR</t>
  </si>
  <si>
    <t>UNIVERSAL JET</t>
  </si>
  <si>
    <t>Universal Jet Aviation</t>
  </si>
  <si>
    <t>UJT</t>
  </si>
  <si>
    <t>UNI-JET</t>
  </si>
  <si>
    <t>UK International Airlines</t>
  </si>
  <si>
    <t>UKI</t>
  </si>
  <si>
    <t>KHALIQ</t>
  </si>
  <si>
    <t>Ukraine Air Alliance</t>
  </si>
  <si>
    <t>UKL</t>
  </si>
  <si>
    <t>UKRAINE ALLIANCE</t>
  </si>
  <si>
    <t>UM Airlines</t>
  </si>
  <si>
    <t>UF</t>
  </si>
  <si>
    <t>UKM</t>
  </si>
  <si>
    <t>UKRAINE MEDITERRANEE</t>
  </si>
  <si>
    <t>Ukraine Air Enterprise</t>
  </si>
  <si>
    <t>UKN</t>
  </si>
  <si>
    <t>ENTERPRISE UKRAINE</t>
  </si>
  <si>
    <t>United Kingdom Home Office</t>
  </si>
  <si>
    <t>UKP</t>
  </si>
  <si>
    <t>POLICE</t>
  </si>
  <si>
    <t>Ukrainian Cargo Airways</t>
  </si>
  <si>
    <t>6Z</t>
  </si>
  <si>
    <t>UKS</t>
  </si>
  <si>
    <t>CARGOTRANS</t>
  </si>
  <si>
    <t>Ultrair</t>
  </si>
  <si>
    <t>ULT</t>
  </si>
  <si>
    <t>ULTRAIR</t>
  </si>
  <si>
    <t>Unitemp-M</t>
  </si>
  <si>
    <t>UMS</t>
  </si>
  <si>
    <t>TOPAZ</t>
  </si>
  <si>
    <t>Uni-Fly</t>
  </si>
  <si>
    <t>UNC</t>
  </si>
  <si>
    <t>UNICOPTER</t>
  </si>
  <si>
    <t>Union Flights</t>
  </si>
  <si>
    <t>UNF</t>
  </si>
  <si>
    <t>UNION FLIGHTS</t>
  </si>
  <si>
    <t>Universal Jet</t>
  </si>
  <si>
    <t>UNJ</t>
  </si>
  <si>
    <t>PROJET</t>
  </si>
  <si>
    <t>Unsped Paket Servisi</t>
  </si>
  <si>
    <t>UNS</t>
  </si>
  <si>
    <t>UNSPED</t>
  </si>
  <si>
    <t>Unifly Servizi Aerei</t>
  </si>
  <si>
    <t>UNU</t>
  </si>
  <si>
    <t>UNIEURO</t>
  </si>
  <si>
    <t>Ukrainian Pilot School</t>
  </si>
  <si>
    <t>UPL</t>
  </si>
  <si>
    <t>PILOT SCHOOL</t>
  </si>
  <si>
    <t>United Parcel Service</t>
  </si>
  <si>
    <t>5X</t>
  </si>
  <si>
    <t>UPS</t>
  </si>
  <si>
    <t>Uraiavia</t>
  </si>
  <si>
    <t>URV</t>
  </si>
  <si>
    <t>URAI</t>
  </si>
  <si>
    <t>US Airways</t>
  </si>
  <si>
    <t>U S AIR</t>
  </si>
  <si>
    <t>US Check Airlines</t>
  </si>
  <si>
    <t>USC</t>
  </si>
  <si>
    <t>STAR CHECK</t>
  </si>
  <si>
    <t>USAfrica Airways</t>
  </si>
  <si>
    <t>USF</t>
  </si>
  <si>
    <t>AFRICA EXPRESS</t>
  </si>
  <si>
    <t>US Helicopter</t>
  </si>
  <si>
    <t>USH</t>
  </si>
  <si>
    <t>US-HELI</t>
  </si>
  <si>
    <t>US Jet</t>
  </si>
  <si>
    <t>USJ</t>
  </si>
  <si>
    <t>USJET</t>
  </si>
  <si>
    <t>US Express</t>
  </si>
  <si>
    <t>USX</t>
  </si>
  <si>
    <t>AIR EXPRESS</t>
  </si>
  <si>
    <t>UTair Aviation</t>
  </si>
  <si>
    <t>UT</t>
  </si>
  <si>
    <t>UTA</t>
  </si>
  <si>
    <t>UTAIR</t>
  </si>
  <si>
    <t>UTAGE</t>
  </si>
  <si>
    <t>UTG</t>
  </si>
  <si>
    <t>Utair South Africa</t>
  </si>
  <si>
    <t>UTR</t>
  </si>
  <si>
    <t>AIRUT</t>
  </si>
  <si>
    <t>Ukrainian State Air Traffic Service Enterprise</t>
  </si>
  <si>
    <t>UTS</t>
  </si>
  <si>
    <t>AIRRUH</t>
  </si>
  <si>
    <t>Urartu-Air</t>
  </si>
  <si>
    <t>UTU</t>
  </si>
  <si>
    <t>Universal Airways</t>
  </si>
  <si>
    <t>UVA</t>
  </si>
  <si>
    <t>UNIVERSAL</t>
  </si>
  <si>
    <t>UVG</t>
  </si>
  <si>
    <t>GUYANA JET</t>
  </si>
  <si>
    <t>Uvavemex</t>
  </si>
  <si>
    <t>UVM</t>
  </si>
  <si>
    <t>UVAVEMEX</t>
  </si>
  <si>
    <t>United States Air Force</t>
  </si>
  <si>
    <t>AIO</t>
  </si>
  <si>
    <t>AIR CHIEF</t>
  </si>
  <si>
    <t>United Aviation</t>
  </si>
  <si>
    <t>UVN</t>
  </si>
  <si>
    <t>UNITED AVIATION</t>
  </si>
  <si>
    <t>Uzbekistan Airways</t>
  </si>
  <si>
    <t>HY</t>
  </si>
  <si>
    <t>UZB</t>
  </si>
  <si>
    <t>UZBEK</t>
  </si>
  <si>
    <t>Ukraine International Airlines</t>
  </si>
  <si>
    <t>AUI</t>
  </si>
  <si>
    <t>UKRAINE INTERNATIONAL</t>
  </si>
  <si>
    <t>WEC</t>
  </si>
  <si>
    <t>AIRGO</t>
  </si>
  <si>
    <t>US Helicopter Corporation</t>
  </si>
  <si>
    <t>UH</t>
  </si>
  <si>
    <t>V Australia Airlines</t>
  </si>
  <si>
    <t>VA</t>
  </si>
  <si>
    <t>VAU</t>
  </si>
  <si>
    <t>KANGA</t>
  </si>
  <si>
    <t>V Bird Airlines Netherlands</t>
  </si>
  <si>
    <t>VBA</t>
  </si>
  <si>
    <t>VEEBEE</t>
  </si>
  <si>
    <t>V-avia Airline</t>
  </si>
  <si>
    <t>WIW</t>
  </si>
  <si>
    <t>VEE-AVIA</t>
  </si>
  <si>
    <t>V-Berd-Avia</t>
  </si>
  <si>
    <t>VBD</t>
  </si>
  <si>
    <t>VEEBIRD-AVIA</t>
  </si>
  <si>
    <t>Vacationair</t>
  </si>
  <si>
    <t>VAC</t>
  </si>
  <si>
    <t>VACATIONAIR</t>
  </si>
  <si>
    <t>Valair AG (Helicoptere)</t>
  </si>
  <si>
    <t>RDW</t>
  </si>
  <si>
    <t>ROADWATCH</t>
  </si>
  <si>
    <t>Valan International Cargo Charter</t>
  </si>
  <si>
    <t>VLA</t>
  </si>
  <si>
    <t>NALAU</t>
  </si>
  <si>
    <t>Valan Limited</t>
  </si>
  <si>
    <t>VLN</t>
  </si>
  <si>
    <t>VALAN</t>
  </si>
  <si>
    <t>Valfell-Verkflug</t>
  </si>
  <si>
    <t>EHR</t>
  </si>
  <si>
    <t>ROTOR</t>
  </si>
  <si>
    <t>Valuair</t>
  </si>
  <si>
    <t>VF</t>
  </si>
  <si>
    <t>VLU</t>
  </si>
  <si>
    <t>VALUAIR</t>
  </si>
  <si>
    <t>Van Air Europe</t>
  </si>
  <si>
    <t>VAA</t>
  </si>
  <si>
    <t>EUROVAN</t>
  </si>
  <si>
    <t>Vanguardia en Aviacion en Colima</t>
  </si>
  <si>
    <t>VGC</t>
  </si>
  <si>
    <t>VANGUARDIA COLIMA</t>
  </si>
  <si>
    <t>Vanguard Airlines</t>
  </si>
  <si>
    <t>VGD</t>
  </si>
  <si>
    <t>VANGUARD AIR</t>
  </si>
  <si>
    <t>Vasco Air</t>
  </si>
  <si>
    <t>VFC</t>
  </si>
  <si>
    <t>VASCO AIR</t>
  </si>
  <si>
    <t>Vega</t>
  </si>
  <si>
    <t>VAG</t>
  </si>
  <si>
    <t>SEGA</t>
  </si>
  <si>
    <t>Vega Air Company</t>
  </si>
  <si>
    <t>WGA</t>
  </si>
  <si>
    <t>WEGA FRANKO</t>
  </si>
  <si>
    <t>Veles</t>
  </si>
  <si>
    <t>WEL</t>
  </si>
  <si>
    <t xml:space="preserve"> Ukrainian Aviation Company</t>
  </si>
  <si>
    <t>VELES</t>
  </si>
  <si>
    <t>Verataxis</t>
  </si>
  <si>
    <t>VTX</t>
  </si>
  <si>
    <t>VERATAXIS</t>
  </si>
  <si>
    <t>Veritair Ltd</t>
  </si>
  <si>
    <t>BTP</t>
  </si>
  <si>
    <t>NET RAIL</t>
  </si>
  <si>
    <t>Voyageur Airways</t>
  </si>
  <si>
    <t>VAL</t>
  </si>
  <si>
    <t>VOYAGEUR</t>
  </si>
  <si>
    <t>Vernicos Aviation</t>
  </si>
  <si>
    <t>GRV</t>
  </si>
  <si>
    <t>NIGHT RIDER</t>
  </si>
  <si>
    <t>HVN</t>
  </si>
  <si>
    <t>VIET NAM AIRLINES</t>
  </si>
  <si>
    <t>Vozdushnaya Academy</t>
  </si>
  <si>
    <t>KWA</t>
  </si>
  <si>
    <t>VOZAIR</t>
  </si>
  <si>
    <t>VIM Airlines</t>
  </si>
  <si>
    <t>NN</t>
  </si>
  <si>
    <t>MOV</t>
  </si>
  <si>
    <t>MOV AIR</t>
  </si>
  <si>
    <t>VIM-Aviaservice</t>
  </si>
  <si>
    <t>MVY</t>
  </si>
  <si>
    <t>VIA Rail Canada</t>
  </si>
  <si>
    <t>2R</t>
  </si>
  <si>
    <t>Victoria Aviation</t>
  </si>
  <si>
    <t>ENV</t>
  </si>
  <si>
    <t>ENDEAVOUR</t>
  </si>
  <si>
    <t>Viscount Air Service</t>
  </si>
  <si>
    <t>VCT</t>
  </si>
  <si>
    <t>VISCOUNT AIR</t>
  </si>
  <si>
    <t>Vision Airlines</t>
  </si>
  <si>
    <t>SSI</t>
  </si>
  <si>
    <t>SUPER JET</t>
  </si>
  <si>
    <t>VIP Air Charter</t>
  </si>
  <si>
    <t>FXF</t>
  </si>
  <si>
    <t>FOX FLIGHT</t>
  </si>
  <si>
    <t>VIP Avia</t>
  </si>
  <si>
    <t>PAV</t>
  </si>
  <si>
    <t>NICOL</t>
  </si>
  <si>
    <t>PRX</t>
  </si>
  <si>
    <t>PAREX</t>
  </si>
  <si>
    <t>Visionair</t>
  </si>
  <si>
    <t>VAT</t>
  </si>
  <si>
    <t>VISIONAIR</t>
  </si>
  <si>
    <t>Viasa</t>
  </si>
  <si>
    <t>VICA - Viacao Charter Aereos</t>
  </si>
  <si>
    <t>VCA</t>
  </si>
  <si>
    <t>VICA</t>
  </si>
  <si>
    <t>Volare Air Charter Company</t>
  </si>
  <si>
    <t>VCM</t>
  </si>
  <si>
    <t>CARMEN</t>
  </si>
  <si>
    <t>Volaris</t>
  </si>
  <si>
    <t>Y4</t>
  </si>
  <si>
    <t>VOI</t>
  </si>
  <si>
    <t>VOLARIS</t>
  </si>
  <si>
    <t>Volga-Dnepr Airlines</t>
  </si>
  <si>
    <t>VI</t>
  </si>
  <si>
    <t>VDA</t>
  </si>
  <si>
    <t>VOLGA-DNEPR</t>
  </si>
  <si>
    <t>Vega Airlines</t>
  </si>
  <si>
    <t>VEA</t>
  </si>
  <si>
    <t>VEGA AIRLINES</t>
  </si>
  <si>
    <t>Venescar Internacional</t>
  </si>
  <si>
    <t>VEC</t>
  </si>
  <si>
    <t>VECAR</t>
  </si>
  <si>
    <t>Victor Echo</t>
  </si>
  <si>
    <t>VEE</t>
  </si>
  <si>
    <t>VICTOR ECHO</t>
  </si>
  <si>
    <t>Virgin Express Ireland</t>
  </si>
  <si>
    <t>VEI</t>
  </si>
  <si>
    <t>GREEN ISLE</t>
  </si>
  <si>
    <t>Virgin America</t>
  </si>
  <si>
    <t>VX</t>
  </si>
  <si>
    <t>VRD</t>
  </si>
  <si>
    <t>REDWOOD</t>
  </si>
  <si>
    <t>Vieques Air Link</t>
  </si>
  <si>
    <t>VES</t>
  </si>
  <si>
    <t>VIEQUES</t>
  </si>
  <si>
    <t>Virgin Express</t>
  </si>
  <si>
    <t>VEX</t>
  </si>
  <si>
    <t>VIRGIN EXPRESS</t>
  </si>
  <si>
    <t>VZ Flights</t>
  </si>
  <si>
    <t>VFT</t>
  </si>
  <si>
    <t>ZETA FLIGHTS</t>
  </si>
  <si>
    <t>Virgin Nigeria Airways</t>
  </si>
  <si>
    <t>VK</t>
  </si>
  <si>
    <t>VGN</t>
  </si>
  <si>
    <t>VIRGIN NIGERIA</t>
  </si>
  <si>
    <t>Vologda State Air Enterprise</t>
  </si>
  <si>
    <t>VGV</t>
  </si>
  <si>
    <t>VOLOGDA AIR</t>
  </si>
  <si>
    <t>VH-Air Industrie</t>
  </si>
  <si>
    <t>VHA</t>
  </si>
  <si>
    <t>AIR V-H</t>
  </si>
  <si>
    <t>VHM Schul-und-Charterflug</t>
  </si>
  <si>
    <t>VHM</t>
  </si>
  <si>
    <t>EARLY BIRD</t>
  </si>
  <si>
    <t>Vibroair Flugservice</t>
  </si>
  <si>
    <t>VIB</t>
  </si>
  <si>
    <t>VITUS</t>
  </si>
  <si>
    <t>VIP Servicios Aereos Ejecutivos</t>
  </si>
  <si>
    <t>VIC</t>
  </si>
  <si>
    <t>VIP-EJECUTIVO</t>
  </si>
  <si>
    <t>VIP Empresarial</t>
  </si>
  <si>
    <t>VIP EMPRESARIAL</t>
  </si>
  <si>
    <t>VIF Luftahrt</t>
  </si>
  <si>
    <t>VIF</t>
  </si>
  <si>
    <t>VIENNA FLIGHT</t>
  </si>
  <si>
    <t>Vega Aviation</t>
  </si>
  <si>
    <t>VIG</t>
  </si>
  <si>
    <t>VEGA AVIATION</t>
  </si>
  <si>
    <t>Vichi</t>
  </si>
  <si>
    <t>VIH</t>
  </si>
  <si>
    <t>VICHI</t>
  </si>
  <si>
    <t>Viking Airlines</t>
  </si>
  <si>
    <t>VIK</t>
  </si>
  <si>
    <t>SWEDJET</t>
  </si>
  <si>
    <t>Vinair - Helicoptereos</t>
  </si>
  <si>
    <t>VIN</t>
  </si>
  <si>
    <t>VINAIR</t>
  </si>
  <si>
    <t>Virgin Atlantic Airways</t>
  </si>
  <si>
    <t>VS</t>
  </si>
  <si>
    <t>VIR</t>
  </si>
  <si>
    <t>VIRGIN</t>
  </si>
  <si>
    <t>Viajes Ejecutivos Mexicanos</t>
  </si>
  <si>
    <t>VJM</t>
  </si>
  <si>
    <t>VIAJES MEXICANOS</t>
  </si>
  <si>
    <t>Vistajet</t>
  </si>
  <si>
    <t>VJT</t>
  </si>
  <si>
    <t>VISTA</t>
  </si>
  <si>
    <t>Viva Macau</t>
  </si>
  <si>
    <t>ZG</t>
  </si>
  <si>
    <t>VVM</t>
  </si>
  <si>
    <t>JACKPOT</t>
  </si>
  <si>
    <t>Volare Airlines</t>
  </si>
  <si>
    <t>VLE</t>
  </si>
  <si>
    <t>VOLA</t>
  </si>
  <si>
    <t>Vueling Airlines</t>
  </si>
  <si>
    <t>VLG</t>
  </si>
  <si>
    <t>VUELING</t>
  </si>
  <si>
    <t>Vladivostok Air</t>
  </si>
  <si>
    <t>XF</t>
  </si>
  <si>
    <t>VLK</t>
  </si>
  <si>
    <t>VLADAIR</t>
  </si>
  <si>
    <t>Varig Log</t>
  </si>
  <si>
    <t>LC</t>
  </si>
  <si>
    <t>VLO</t>
  </si>
  <si>
    <t>VELOG</t>
  </si>
  <si>
    <t>Vertical-T Air Company</t>
  </si>
  <si>
    <t>VLT</t>
  </si>
  <si>
    <t>VERTICAL</t>
  </si>
  <si>
    <t>Vero Monmouth Airlines</t>
  </si>
  <si>
    <t>VMA</t>
  </si>
  <si>
    <t>VERO MONMOUTH</t>
  </si>
  <si>
    <t>Vipport Joint Stock Company</t>
  </si>
  <si>
    <t>VNK</t>
  </si>
  <si>
    <t>Viaggio Air</t>
  </si>
  <si>
    <t>VM</t>
  </si>
  <si>
    <t>VOA</t>
  </si>
  <si>
    <t>VIAGGIO</t>
  </si>
  <si>
    <t>Voyager Airlines</t>
  </si>
  <si>
    <t>VOG</t>
  </si>
  <si>
    <t>VOYAGER AIR</t>
  </si>
  <si>
    <t>Virgin Australia</t>
  </si>
  <si>
    <t>VOZ</t>
  </si>
  <si>
    <t>Virgin Blue</t>
  </si>
  <si>
    <t>VBI</t>
  </si>
  <si>
    <t>BLUEY</t>
  </si>
  <si>
    <t>VIP Air</t>
  </si>
  <si>
    <t>VPA</t>
  </si>
  <si>
    <t>VIP TAXI</t>
  </si>
  <si>
    <t>Veteran Air</t>
  </si>
  <si>
    <t>VPB</t>
  </si>
  <si>
    <t>VETERAN</t>
  </si>
  <si>
    <t>VIP-Avia</t>
  </si>
  <si>
    <t>VPV</t>
  </si>
  <si>
    <t>VIP AVIA</t>
  </si>
  <si>
    <t>Vertair</t>
  </si>
  <si>
    <t>VRA</t>
  </si>
  <si>
    <t>VERITAIR</t>
  </si>
  <si>
    <t>VRE</t>
  </si>
  <si>
    <t>UKRAINE VOLARE</t>
  </si>
  <si>
    <t>Voar Lda</t>
  </si>
  <si>
    <t>VRL</t>
  </si>
  <si>
    <t>VOAR LINHAS</t>
  </si>
  <si>
    <t>VRG Linhas Aereas</t>
  </si>
  <si>
    <t>Varig</t>
  </si>
  <si>
    <t>VRN</t>
  </si>
  <si>
    <t>VARIG</t>
  </si>
  <si>
    <t>Vickers Limited</t>
  </si>
  <si>
    <t>VSB</t>
  </si>
  <si>
    <t>VICKERS</t>
  </si>
  <si>
    <t>Visig Operaciones Aereas</t>
  </si>
  <si>
    <t>VSG</t>
  </si>
  <si>
    <t>VISIG</t>
  </si>
  <si>
    <t>Vision Airways Corporation</t>
  </si>
  <si>
    <t>VSN</t>
  </si>
  <si>
    <t>VISION</t>
  </si>
  <si>
    <t>Voronezh Aircraft Manufacturing Society</t>
  </si>
  <si>
    <t>VSO</t>
  </si>
  <si>
    <t>VASO</t>
  </si>
  <si>
    <t>VASP</t>
  </si>
  <si>
    <t>VP</t>
  </si>
  <si>
    <t>VSP</t>
  </si>
  <si>
    <t>Virign Islands Seaplane Shuttle</t>
  </si>
  <si>
    <t>VSS</t>
  </si>
  <si>
    <t>WATERBIRD</t>
  </si>
  <si>
    <t>Vuelos Especializados Tollocan</t>
  </si>
  <si>
    <t>VTC</t>
  </si>
  <si>
    <t>VUELOS TOLLOCAN</t>
  </si>
  <si>
    <t>Vuelos Corporativos de Tehuacan</t>
  </si>
  <si>
    <t>VTH</t>
  </si>
  <si>
    <t>VUELOS TEHUACAN</t>
  </si>
  <si>
    <t>Vostok Airlines</t>
  </si>
  <si>
    <t>VTK</t>
  </si>
  <si>
    <t>VOSTOK</t>
  </si>
  <si>
    <t>Victor Tagle Larrain</t>
  </si>
  <si>
    <t>VTL</t>
  </si>
  <si>
    <t>VITALA</t>
  </si>
  <si>
    <t>Vointeh</t>
  </si>
  <si>
    <t>VTV</t>
  </si>
  <si>
    <t>VOINTEH</t>
  </si>
  <si>
    <t>Vuelos Internos Privados VIP</t>
  </si>
  <si>
    <t>VUR</t>
  </si>
  <si>
    <t>VIPEC</t>
  </si>
  <si>
    <t>Vuela Bus</t>
  </si>
  <si>
    <t>VUS</t>
  </si>
  <si>
    <t>VUELA BUS</t>
  </si>
  <si>
    <t>Vzlyet</t>
  </si>
  <si>
    <t>VZL</t>
  </si>
  <si>
    <t>VZLYET</t>
  </si>
  <si>
    <t>VLM Airlines</t>
  </si>
  <si>
    <t>VLM</t>
  </si>
  <si>
    <t>RUBENS</t>
  </si>
  <si>
    <t>Viking Express</t>
  </si>
  <si>
    <t>WCY</t>
  </si>
  <si>
    <t>TITAN AIR</t>
  </si>
  <si>
    <t>Victoria International Airways</t>
  </si>
  <si>
    <t>WEV</t>
  </si>
  <si>
    <t>VICTORIA UGANDA</t>
  </si>
  <si>
    <t>Volga Aviaexpress</t>
  </si>
  <si>
    <t>WLG</t>
  </si>
  <si>
    <t>GOUMRAK</t>
  </si>
  <si>
    <t>WDL Aviation</t>
  </si>
  <si>
    <t>WDL</t>
  </si>
  <si>
    <t>WRA Inc</t>
  </si>
  <si>
    <t>WRR</t>
  </si>
  <si>
    <t>WRAP AIR</t>
  </si>
  <si>
    <t>WSI Corporation</t>
  </si>
  <si>
    <t>XWS</t>
  </si>
  <si>
    <t>Walmart Aviation</t>
  </si>
  <si>
    <t>CGG</t>
  </si>
  <si>
    <t>CHARGE</t>
  </si>
  <si>
    <t>Walsten Air Services</t>
  </si>
  <si>
    <t>WAS</t>
  </si>
  <si>
    <t>WALSTEN</t>
  </si>
  <si>
    <t>Walter I Linkoping</t>
  </si>
  <si>
    <t>GOT</t>
  </si>
  <si>
    <t>GOTHIC</t>
  </si>
  <si>
    <t>Wapiti Aviation</t>
  </si>
  <si>
    <t>WPT</t>
  </si>
  <si>
    <t>WAPITI</t>
  </si>
  <si>
    <t>Warbelow's Air Ventures</t>
  </si>
  <si>
    <t>WAV</t>
  </si>
  <si>
    <t>WARBELOW</t>
  </si>
  <si>
    <t>Warwickshire Aerocentre Ltd.</t>
  </si>
  <si>
    <t>ATX</t>
  </si>
  <si>
    <t>AIRTAX</t>
  </si>
  <si>
    <t>Wasaya Airways</t>
  </si>
  <si>
    <t>WSG</t>
  </si>
  <si>
    <t>WASAYA</t>
  </si>
  <si>
    <t>Wayraper</t>
  </si>
  <si>
    <t>7W</t>
  </si>
  <si>
    <t>WAYRAPER</t>
  </si>
  <si>
    <t>Weasua Air Transport Company</t>
  </si>
  <si>
    <t>WTC</t>
  </si>
  <si>
    <t>WATCO</t>
  </si>
  <si>
    <t>WebJet Linhas A</t>
  </si>
  <si>
    <t>WJ</t>
  </si>
  <si>
    <t>WEB</t>
  </si>
  <si>
    <t>WEB-BRASIL</t>
  </si>
  <si>
    <t>Welch Aviation</t>
  </si>
  <si>
    <t>TDB</t>
  </si>
  <si>
    <t>THUNDER BAY</t>
  </si>
  <si>
    <t>Welcome Air</t>
  </si>
  <si>
    <t>2W</t>
  </si>
  <si>
    <t>WLC</t>
  </si>
  <si>
    <t>WELCOMEAIR</t>
  </si>
  <si>
    <t>Wermlandsflyg AB</t>
  </si>
  <si>
    <t>BLW</t>
  </si>
  <si>
    <t>BLUESTAR</t>
  </si>
  <si>
    <t>West Africa Airlines</t>
  </si>
  <si>
    <t>WCB</t>
  </si>
  <si>
    <t>KILO YANKEE</t>
  </si>
  <si>
    <t>West African Air Transport</t>
  </si>
  <si>
    <t>WTF</t>
  </si>
  <si>
    <t>WESTAF AIRTRANS</t>
  </si>
  <si>
    <t>West African Airlines</t>
  </si>
  <si>
    <t>WSF</t>
  </si>
  <si>
    <t>West African Cargo Airlines</t>
  </si>
  <si>
    <t>WAC</t>
  </si>
  <si>
    <t>WESTAF CARGO</t>
  </si>
  <si>
    <t>West Air Luxembourg</t>
  </si>
  <si>
    <t>WLX</t>
  </si>
  <si>
    <t>WEST LUX</t>
  </si>
  <si>
    <t>West Air Sweden</t>
  </si>
  <si>
    <t>SWN</t>
  </si>
  <si>
    <t>AIR SWEDEN</t>
  </si>
  <si>
    <t>West Caribbean Airways</t>
  </si>
  <si>
    <t>WCW</t>
  </si>
  <si>
    <t>West Caribbean Costa Rica</t>
  </si>
  <si>
    <t>WCR</t>
  </si>
  <si>
    <t>WEST CARIBBEAN</t>
  </si>
  <si>
    <t>West Coast Air</t>
  </si>
  <si>
    <t>8O</t>
  </si>
  <si>
    <t>West Coast Airlines</t>
  </si>
  <si>
    <t>WCG</t>
  </si>
  <si>
    <t>WHISKY INDIA</t>
  </si>
  <si>
    <t>West Coast Airways</t>
  </si>
  <si>
    <t>WCA</t>
  </si>
  <si>
    <t>WEST-LEONE</t>
  </si>
  <si>
    <t>West Freugh DTEO</t>
  </si>
  <si>
    <t>TEE</t>
  </si>
  <si>
    <t>TEEBIRD</t>
  </si>
  <si>
    <t>West Wind Aviation</t>
  </si>
  <si>
    <t>WEW</t>
  </si>
  <si>
    <t>WESTWIND</t>
  </si>
  <si>
    <t>WestJet</t>
  </si>
  <si>
    <t>WS</t>
  </si>
  <si>
    <t>WJA</t>
  </si>
  <si>
    <t>WESTJET</t>
  </si>
  <si>
    <t>Westair Aviation</t>
  </si>
  <si>
    <t>WAA</t>
  </si>
  <si>
    <t>WESTAIR WINGS</t>
  </si>
  <si>
    <t>Westair Cargo Airlines</t>
  </si>
  <si>
    <t>WSC</t>
  </si>
  <si>
    <t>WESTCAR</t>
  </si>
  <si>
    <t>Cote d'Ivoire</t>
  </si>
  <si>
    <t>Westair Industries</t>
  </si>
  <si>
    <t>PCM</t>
  </si>
  <si>
    <t>PAC VALLEY</t>
  </si>
  <si>
    <t>Westcoast Energy</t>
  </si>
  <si>
    <t>BLK</t>
  </si>
  <si>
    <t>BLUE FLAME</t>
  </si>
  <si>
    <t>Western Air</t>
  </si>
  <si>
    <t>WST</t>
  </si>
  <si>
    <t>WESTERN BAHAMAS</t>
  </si>
  <si>
    <t>Western Air Couriers</t>
  </si>
  <si>
    <t>NPC</t>
  </si>
  <si>
    <t>NORPAC</t>
  </si>
  <si>
    <t>Western Air Express</t>
  </si>
  <si>
    <t>WAE</t>
  </si>
  <si>
    <t>WESTERN EXPRESS</t>
  </si>
  <si>
    <t>Western Airlines</t>
  </si>
  <si>
    <t>WAL</t>
  </si>
  <si>
    <t>WESTERN</t>
  </si>
  <si>
    <t>Western Arctic Air</t>
  </si>
  <si>
    <t>WESTERN ARCTIC</t>
  </si>
  <si>
    <t>Western Aviators</t>
  </si>
  <si>
    <t>WTV</t>
  </si>
  <si>
    <t>WESTAVIA</t>
  </si>
  <si>
    <t>Western Express Air Lines</t>
  </si>
  <si>
    <t>WES</t>
  </si>
  <si>
    <t>WEST EX</t>
  </si>
  <si>
    <t>Western Pacific Airlines</t>
  </si>
  <si>
    <t>KMR</t>
  </si>
  <si>
    <t>KOMSTAR</t>
  </si>
  <si>
    <t>Western Pacific Airservice</t>
  </si>
  <si>
    <t>WPA</t>
  </si>
  <si>
    <t>WESTPAC</t>
  </si>
  <si>
    <t>Westflight Aviation</t>
  </si>
  <si>
    <t>WSL</t>
  </si>
  <si>
    <t>WEST LINE</t>
  </si>
  <si>
    <t>Westgates Airlines</t>
  </si>
  <si>
    <t>WSA</t>
  </si>
  <si>
    <t>WESTATES</t>
  </si>
  <si>
    <t>Westland Helicopters</t>
  </si>
  <si>
    <t>WHE</t>
  </si>
  <si>
    <t>WESTLAND</t>
  </si>
  <si>
    <t>Westpoint Air</t>
  </si>
  <si>
    <t>WTP</t>
  </si>
  <si>
    <t>WESTPOINT</t>
  </si>
  <si>
    <t>Westward Airways</t>
  </si>
  <si>
    <t>WWD</t>
  </si>
  <si>
    <t>WESTWARD</t>
  </si>
  <si>
    <t>White</t>
  </si>
  <si>
    <t>WHT</t>
  </si>
  <si>
    <t>YOUNG SKY</t>
  </si>
  <si>
    <t>White Eagle Aviation</t>
  </si>
  <si>
    <t>WEA</t>
  </si>
  <si>
    <t>WHITE EAGLE</t>
  </si>
  <si>
    <t>White River Air Services</t>
  </si>
  <si>
    <t>WRA</t>
  </si>
  <si>
    <t>Whyalla Airlines</t>
  </si>
  <si>
    <t>WWL</t>
  </si>
  <si>
    <t>WF</t>
  </si>
  <si>
    <t>WIF</t>
  </si>
  <si>
    <t>WIDEROE</t>
  </si>
  <si>
    <t>Wiggins Airways</t>
  </si>
  <si>
    <t>WIG</t>
  </si>
  <si>
    <t>WIGGINS AIRWAYS</t>
  </si>
  <si>
    <t>Wiking Helikopter Service</t>
  </si>
  <si>
    <t>WHS</t>
  </si>
  <si>
    <t>WEEKING</t>
  </si>
  <si>
    <t>Wilbur's Flight Operations</t>
  </si>
  <si>
    <t>WFO</t>
  </si>
  <si>
    <t>WILBURS</t>
  </si>
  <si>
    <t>Williams Air</t>
  </si>
  <si>
    <t>WLS</t>
  </si>
  <si>
    <t>WILLIAMS AIR</t>
  </si>
  <si>
    <t>Williams Grand Prix Engineering</t>
  </si>
  <si>
    <t>WGP</t>
  </si>
  <si>
    <t>GRAND PRIX</t>
  </si>
  <si>
    <t>Wimbi Dira Airways</t>
  </si>
  <si>
    <t>WDA</t>
  </si>
  <si>
    <t>WIMBI DIRA</t>
  </si>
  <si>
    <t>Winair</t>
  </si>
  <si>
    <t>WNA</t>
  </si>
  <si>
    <t>WINAIR</t>
  </si>
  <si>
    <t>Wind Jet</t>
  </si>
  <si>
    <t>IV</t>
  </si>
  <si>
    <t>JET</t>
  </si>
  <si>
    <t>GHIBLI</t>
  </si>
  <si>
    <t>Wind Spirit Air</t>
  </si>
  <si>
    <t>WSI</t>
  </si>
  <si>
    <t>WIND SPIRIT</t>
  </si>
  <si>
    <t>Windrose Air</t>
  </si>
  <si>
    <t>QGA</t>
  </si>
  <si>
    <t>QUADRIGA</t>
  </si>
  <si>
    <t>Windward Islands Airways International</t>
  </si>
  <si>
    <t>WIA</t>
  </si>
  <si>
    <t>WINDWARD</t>
  </si>
  <si>
    <t>Wings Air</t>
  </si>
  <si>
    <t>WON</t>
  </si>
  <si>
    <t>WINGS ABADI</t>
  </si>
  <si>
    <t>Wings Air Transport</t>
  </si>
  <si>
    <t>WAT</t>
  </si>
  <si>
    <t>Wings Airways</t>
  </si>
  <si>
    <t>WING SHUTTLE</t>
  </si>
  <si>
    <t>Wings Aviation</t>
  </si>
  <si>
    <t>WOL</t>
  </si>
  <si>
    <t>WINGJET</t>
  </si>
  <si>
    <t>Wings Express</t>
  </si>
  <si>
    <t>WEX</t>
  </si>
  <si>
    <t>WINGS EXPRESS</t>
  </si>
  <si>
    <t>Wings of Alaska</t>
  </si>
  <si>
    <t>WAK</t>
  </si>
  <si>
    <t>WINGS ALASKA</t>
  </si>
  <si>
    <t>Wings of Lebanon Aviation</t>
  </si>
  <si>
    <t>WLB</t>
  </si>
  <si>
    <t>WING LEBANON</t>
  </si>
  <si>
    <t>Winlink</t>
  </si>
  <si>
    <t>WIN</t>
  </si>
  <si>
    <t>WINLINK</t>
  </si>
  <si>
    <t>Wisconsin Air National Guard</t>
  </si>
  <si>
    <t>WAG</t>
  </si>
  <si>
    <t>Wisman Aviation</t>
  </si>
  <si>
    <t>WSM</t>
  </si>
  <si>
    <t>WISMAN</t>
  </si>
  <si>
    <t>WZZ</t>
  </si>
  <si>
    <t>WIZZ AIR</t>
  </si>
  <si>
    <t>Wizz Air Hungary</t>
  </si>
  <si>
    <t>8Z</t>
  </si>
  <si>
    <t>WVL</t>
  </si>
  <si>
    <t>WIZZBUL</t>
  </si>
  <si>
    <t>Wondair on Demand Aviation</t>
  </si>
  <si>
    <t>WNR</t>
  </si>
  <si>
    <t>WONDAIR</t>
  </si>
  <si>
    <t>Woodgate Executive Air Charter</t>
  </si>
  <si>
    <t>CWY</t>
  </si>
  <si>
    <t>CAUSEWAY</t>
  </si>
  <si>
    <t>World Airways</t>
  </si>
  <si>
    <t>WO</t>
  </si>
  <si>
    <t>WOA</t>
  </si>
  <si>
    <t>WORLD</t>
  </si>
  <si>
    <t>World Weatherwatch</t>
  </si>
  <si>
    <t>XWW</t>
  </si>
  <si>
    <t>World Wing Aviation</t>
  </si>
  <si>
    <t>WWM</t>
  </si>
  <si>
    <t>MANAS WING</t>
  </si>
  <si>
    <t>Worldspan</t>
  </si>
  <si>
    <t>1P</t>
  </si>
  <si>
    <t>Worldwide Air Charter Systems</t>
  </si>
  <si>
    <t>CSW</t>
  </si>
  <si>
    <t>CHARTER SYSTEMS</t>
  </si>
  <si>
    <t>Worldwide Aviation Services</t>
  </si>
  <si>
    <t>WWS</t>
  </si>
  <si>
    <t>Worldwide Jet Charter</t>
  </si>
  <si>
    <t>WWI</t>
  </si>
  <si>
    <t>WORLDWIDE</t>
  </si>
  <si>
    <t>Wright Air Lines</t>
  </si>
  <si>
    <t>WRT</t>
  </si>
  <si>
    <t>WRIGHT-AIR</t>
  </si>
  <si>
    <t>Wright Air Service</t>
  </si>
  <si>
    <t>WRF</t>
  </si>
  <si>
    <t>WRIGHT FLYER</t>
  </si>
  <si>
    <t>Wuhan Airlines</t>
  </si>
  <si>
    <t>CWU</t>
  </si>
  <si>
    <t>WUHAN AIR</t>
  </si>
  <si>
    <t>Wycombe Air Centre</t>
  </si>
  <si>
    <t>WYC</t>
  </si>
  <si>
    <t>WYCOMBE</t>
  </si>
  <si>
    <t>Wyoming Airlines</t>
  </si>
  <si>
    <t>WYG</t>
  </si>
  <si>
    <t>WYOMING</t>
  </si>
  <si>
    <t>XL Airways France</t>
  </si>
  <si>
    <t>SE</t>
  </si>
  <si>
    <t>SEU</t>
  </si>
  <si>
    <t>STARWAY</t>
  </si>
  <si>
    <t>XP Internation</t>
  </si>
  <si>
    <t>XPS</t>
  </si>
  <si>
    <t>XP PARCEL</t>
  </si>
  <si>
    <t>Xabre Aerolineas</t>
  </si>
  <si>
    <t>XAB</t>
  </si>
  <si>
    <t>AERO XABRE</t>
  </si>
  <si>
    <t>Xclusive Jet Charter Limited</t>
  </si>
  <si>
    <t>XJC</t>
  </si>
  <si>
    <t>EXCLUSIVE JET</t>
  </si>
  <si>
    <t>Xerox Corporation</t>
  </si>
  <si>
    <t>XER</t>
  </si>
  <si>
    <t>XEROX</t>
  </si>
  <si>
    <t>Xiamen Airlines</t>
  </si>
  <si>
    <t>MF</t>
  </si>
  <si>
    <t>CXA</t>
  </si>
  <si>
    <t>XIAMEN AIR</t>
  </si>
  <si>
    <t>Xinjiang Airlines</t>
  </si>
  <si>
    <t>CXJ</t>
  </si>
  <si>
    <t>XINJIANG</t>
  </si>
  <si>
    <t>Xjet Limited</t>
  </si>
  <si>
    <t>XJT</t>
  </si>
  <si>
    <t>XRAY</t>
  </si>
  <si>
    <t>Xtra Airways</t>
  </si>
  <si>
    <t>XP</t>
  </si>
  <si>
    <t>CXP</t>
  </si>
  <si>
    <t>RUBY MOUNTAIN</t>
  </si>
  <si>
    <t>Yak-Service</t>
  </si>
  <si>
    <t>AKY</t>
  </si>
  <si>
    <t>YAK-SERVICE</t>
  </si>
  <si>
    <t>Yakolev</t>
  </si>
  <si>
    <t>YAK</t>
  </si>
  <si>
    <t>YAK AVIA</t>
  </si>
  <si>
    <t>Yamal Airlines</t>
  </si>
  <si>
    <t>YL</t>
  </si>
  <si>
    <t>LLM</t>
  </si>
  <si>
    <t>YAMAL</t>
  </si>
  <si>
    <t>Yana Airlines</t>
  </si>
  <si>
    <t>CYG</t>
  </si>
  <si>
    <t>VICAIR</t>
  </si>
  <si>
    <t>Yangtze River Express</t>
  </si>
  <si>
    <t>Y8</t>
  </si>
  <si>
    <t>YZR</t>
  </si>
  <si>
    <t>YANGTZE RIVER</t>
  </si>
  <si>
    <t>Yellow Wings Air Services</t>
  </si>
  <si>
    <t>ELW</t>
  </si>
  <si>
    <t>YELLOW WINGS</t>
  </si>
  <si>
    <t>Yemenia</t>
  </si>
  <si>
    <t>IY</t>
  </si>
  <si>
    <t>IYE</t>
  </si>
  <si>
    <t>YEMENI</t>
  </si>
  <si>
    <t>Yerevan-Avia</t>
  </si>
  <si>
    <t>ERV</t>
  </si>
  <si>
    <t>YEREVAN-AVIA</t>
  </si>
  <si>
    <t>Young Flying Service</t>
  </si>
  <si>
    <t>YFS</t>
  </si>
  <si>
    <t>YOUNG AIR</t>
  </si>
  <si>
    <t>Yuhi Air Lines</t>
  </si>
  <si>
    <t>AYU</t>
  </si>
  <si>
    <t>Yuzhnaya Aircompany</t>
  </si>
  <si>
    <t>UGN</t>
  </si>
  <si>
    <t>PLUTON</t>
  </si>
  <si>
    <t>Yuzhmashavia</t>
  </si>
  <si>
    <t>UMK</t>
  </si>
  <si>
    <t>YUZMASH</t>
  </si>
  <si>
    <t>Z-Avia</t>
  </si>
  <si>
    <t>RZV</t>
  </si>
  <si>
    <t>ZEDAVIA</t>
  </si>
  <si>
    <t>Zagros Airlines</t>
  </si>
  <si>
    <t>IZG</t>
  </si>
  <si>
    <t>ZAGROS</t>
  </si>
  <si>
    <t>Zaire Aero Service</t>
  </si>
  <si>
    <t>ZAI</t>
  </si>
  <si>
    <t>ZASAIR</t>
  </si>
  <si>
    <t>Zairean Airlines</t>
  </si>
  <si>
    <t>ZAR</t>
  </si>
  <si>
    <t>ZAIREAN</t>
  </si>
  <si>
    <t>Zambian Airways</t>
  </si>
  <si>
    <t>Q3</t>
  </si>
  <si>
    <t>MBN</t>
  </si>
  <si>
    <t>ZAMBIANA</t>
  </si>
  <si>
    <t>Zambezi Airlines</t>
  </si>
  <si>
    <t>ZMA</t>
  </si>
  <si>
    <t>ZAMBEZI WINGS</t>
  </si>
  <si>
    <t>Zanair</t>
  </si>
  <si>
    <t>TAN</t>
  </si>
  <si>
    <t>ZANAIR</t>
  </si>
  <si>
    <t>Zantop International Airlines</t>
  </si>
  <si>
    <t>ZAN</t>
  </si>
  <si>
    <t>ZANTOP</t>
  </si>
  <si>
    <t>ZAS Airlines of Egypt</t>
  </si>
  <si>
    <t>ZAS</t>
  </si>
  <si>
    <t>ZAS AIRLINES</t>
  </si>
  <si>
    <t>Zenith Air</t>
  </si>
  <si>
    <t>AZR</t>
  </si>
  <si>
    <t>ZENAIR</t>
  </si>
  <si>
    <t>Zenmour Airlines</t>
  </si>
  <si>
    <t>EMR</t>
  </si>
  <si>
    <t>ZENMOUR</t>
  </si>
  <si>
    <t>Zephyr Express</t>
  </si>
  <si>
    <t>RZR</t>
  </si>
  <si>
    <t>RECOVERY</t>
  </si>
  <si>
    <t>Zhejiang Airlines</t>
  </si>
  <si>
    <t>CJG</t>
  </si>
  <si>
    <t>ZHEJIANG</t>
  </si>
  <si>
    <t>Zhetysu</t>
  </si>
  <si>
    <t>JTU</t>
  </si>
  <si>
    <t>ZHETYSU</t>
  </si>
  <si>
    <t>Zhez Air</t>
  </si>
  <si>
    <t>KZH</t>
  </si>
  <si>
    <t>Zhongfei General Aviation</t>
  </si>
  <si>
    <t>CFZ</t>
  </si>
  <si>
    <t>ZHONGFEI</t>
  </si>
  <si>
    <t>Zhongyuan Aviation</t>
  </si>
  <si>
    <t>CYN</t>
  </si>
  <si>
    <t>ZHONGYUAN</t>
  </si>
  <si>
    <t>Zip</t>
  </si>
  <si>
    <t>3J</t>
  </si>
  <si>
    <t>WZP</t>
  </si>
  <si>
    <t>ZIPPER</t>
  </si>
  <si>
    <t>Zimex Aviation</t>
  </si>
  <si>
    <t>IMX</t>
  </si>
  <si>
    <t>ZIMEX</t>
  </si>
  <si>
    <t>Zoom Airlines</t>
  </si>
  <si>
    <t>Z4</t>
  </si>
  <si>
    <t>OOM</t>
  </si>
  <si>
    <t>ZOOM</t>
  </si>
  <si>
    <t>Zoom Airways</t>
  </si>
  <si>
    <t>ZAW</t>
  </si>
  <si>
    <t>ZED AIR</t>
  </si>
  <si>
    <t>Zorex</t>
  </si>
  <si>
    <t>ORZ</t>
  </si>
  <si>
    <t>ZOREX</t>
  </si>
  <si>
    <t>Zracno Pristaniste Mali Losinj</t>
  </si>
  <si>
    <t>MLU</t>
  </si>
  <si>
    <t>MALI LOSINJ</t>
  </si>
  <si>
    <t>buzz</t>
  </si>
  <si>
    <t>UK</t>
  </si>
  <si>
    <t>Maldivian Air Taxi</t>
  </si>
  <si>
    <t>Yellow Air Taxi</t>
  </si>
  <si>
    <t>Y0</t>
  </si>
  <si>
    <t>Royal Air Cambodge</t>
  </si>
  <si>
    <t>Air Mandalay</t>
  </si>
  <si>
    <t>6T</t>
  </si>
  <si>
    <t>Six Tango</t>
  </si>
  <si>
    <t>Burma</t>
  </si>
  <si>
    <t>TEA Switzerland</t>
  </si>
  <si>
    <t>4SW</t>
  </si>
  <si>
    <t>TAN-SAHSA</t>
  </si>
  <si>
    <t>Sierra Hotel</t>
  </si>
  <si>
    <t>Unknown</t>
  </si>
  <si>
    <t>Air Busan</t>
  </si>
  <si>
    <t>TUI Airlines Belgium</t>
  </si>
  <si>
    <t>now Jetairlfy</t>
  </si>
  <si>
    <t>TB</t>
  </si>
  <si>
    <t>TUB</t>
  </si>
  <si>
    <t>SkyExpress</t>
  </si>
  <si>
    <t>XW</t>
  </si>
  <si>
    <t>SXR</t>
  </si>
  <si>
    <t>SKYSTORM</t>
  </si>
  <si>
    <t>Arctic Air</t>
  </si>
  <si>
    <t>AKR</t>
  </si>
  <si>
    <t>Arctic Norway</t>
  </si>
  <si>
    <t>Braathens</t>
  </si>
  <si>
    <t>Braathens SAFE</t>
  </si>
  <si>
    <t>BU</t>
  </si>
  <si>
    <t>BRA</t>
  </si>
  <si>
    <t>Globus</t>
  </si>
  <si>
    <t>GH</t>
  </si>
  <si>
    <t>GLP</t>
  </si>
  <si>
    <t>Air Kazakhstan</t>
  </si>
  <si>
    <t>9Y</t>
  </si>
  <si>
    <t>KZK</t>
  </si>
  <si>
    <t>Kazakh</t>
  </si>
  <si>
    <t>Japan Air System</t>
  </si>
  <si>
    <t>JD</t>
  </si>
  <si>
    <t>JAS</t>
  </si>
  <si>
    <t>Air System</t>
  </si>
  <si>
    <t>Annsett New Zealand (NZA)</t>
  </si>
  <si>
    <t>ZQ</t>
  </si>
  <si>
    <t>EasyJet (DS)</t>
  </si>
  <si>
    <t>DS</t>
  </si>
  <si>
    <t>Rheintalflug</t>
  </si>
  <si>
    <t>RTL</t>
  </si>
  <si>
    <t>Rheintal</t>
  </si>
  <si>
    <t>Dan-Air London</t>
  </si>
  <si>
    <t>DAN</t>
  </si>
  <si>
    <t>Fred. Olsen</t>
  </si>
  <si>
    <t>FOF</t>
  </si>
  <si>
    <t>Star Peru (2I)</t>
  </si>
  <si>
    <t>2I</t>
  </si>
  <si>
    <t>Robin Hood Aviation</t>
  </si>
  <si>
    <t>RHA</t>
  </si>
  <si>
    <t>Sherwood</t>
  </si>
  <si>
    <t>Carnival Air Lines</t>
  </si>
  <si>
    <t>KW</t>
  </si>
  <si>
    <t>Carnival Air</t>
  </si>
  <si>
    <t>United Airways</t>
  </si>
  <si>
    <t>4H</t>
  </si>
  <si>
    <t>UBD</t>
  </si>
  <si>
    <t>UNITED BANGLADESH</t>
  </si>
  <si>
    <t>Inter European Airways</t>
  </si>
  <si>
    <t>IEA</t>
  </si>
  <si>
    <t>Trans Maldivian Airways</t>
  </si>
  <si>
    <t>M8</t>
  </si>
  <si>
    <t>TMW</t>
  </si>
  <si>
    <t>Fly540</t>
  </si>
  <si>
    <t>5H</t>
  </si>
  <si>
    <t>FFV</t>
  </si>
  <si>
    <t>SWIFT TANGO</t>
  </si>
  <si>
    <t>Transavia France</t>
  </si>
  <si>
    <t>TVF</t>
  </si>
  <si>
    <t>FRENCH SUN</t>
  </si>
  <si>
    <t>Island Air (WP)</t>
  </si>
  <si>
    <t>WP</t>
  </si>
  <si>
    <t>MKU</t>
  </si>
  <si>
    <t>1-2-go</t>
  </si>
  <si>
    <t>fly 1-2-go</t>
  </si>
  <si>
    <t>OG</t>
  </si>
  <si>
    <t>Uni Air</t>
  </si>
  <si>
    <t>B7</t>
  </si>
  <si>
    <t>UIA</t>
  </si>
  <si>
    <t>Glory</t>
  </si>
  <si>
    <t>Gomelavia</t>
  </si>
  <si>
    <t>YD</t>
  </si>
  <si>
    <t>NordWind Airlines</t>
  </si>
  <si>
    <t>NWS</t>
  </si>
  <si>
    <t>NORDLAND</t>
  </si>
  <si>
    <t>Red Wings</t>
  </si>
  <si>
    <t>Avialinii 400</t>
  </si>
  <si>
    <t>WZ</t>
  </si>
  <si>
    <t>RWZ</t>
  </si>
  <si>
    <t>AIR RED</t>
  </si>
  <si>
    <t>Hellenic Star Airways</t>
  </si>
  <si>
    <t>HST</t>
  </si>
  <si>
    <t>Hellenic Star</t>
  </si>
  <si>
    <t>BAE Systems Flight Training</t>
  </si>
  <si>
    <t>BAZ</t>
  </si>
  <si>
    <t>TUIfly (X3)</t>
  </si>
  <si>
    <t>Felix Airways</t>
  </si>
  <si>
    <t>FU</t>
  </si>
  <si>
    <t>Kostromskie avialinii</t>
  </si>
  <si>
    <t>K1</t>
  </si>
  <si>
    <t>KOQ</t>
  </si>
  <si>
    <t>Greenfly</t>
  </si>
  <si>
    <t>GFY</t>
  </si>
  <si>
    <t>Tajik Air</t>
  </si>
  <si>
    <t>7J</t>
  </si>
  <si>
    <t>Air Mozambique</t>
  </si>
  <si>
    <t>TM</t>
  </si>
  <si>
    <t>ELK Airways</t>
  </si>
  <si>
    <t>--</t>
  </si>
  <si>
    <t>ELK</t>
  </si>
  <si>
    <t>Gabon Airlines</t>
  </si>
  <si>
    <t>GBK</t>
  </si>
  <si>
    <t>GABON AIRLINES</t>
  </si>
  <si>
    <t>MCA Airlines</t>
  </si>
  <si>
    <t>MCA</t>
  </si>
  <si>
    <t>CALSON</t>
  </si>
  <si>
    <t>Maldivo Airlines</t>
  </si>
  <si>
    <t>MAV</t>
  </si>
  <si>
    <t>Maldivo</t>
  </si>
  <si>
    <t>Virgin Pacific</t>
  </si>
  <si>
    <t>VH</t>
  </si>
  <si>
    <t>VNP</t>
  </si>
  <si>
    <t>Zest Air</t>
  </si>
  <si>
    <t>Z2</t>
  </si>
  <si>
    <t>Yangon Airways</t>
  </si>
  <si>
    <t>Hotel Kilo</t>
  </si>
  <si>
    <t>LIO</t>
  </si>
  <si>
    <t>Minerva Airlines</t>
  </si>
  <si>
    <t>Eastar Jet</t>
  </si>
  <si>
    <t>ESR</t>
  </si>
  <si>
    <t>Eastar</t>
  </si>
  <si>
    <t>Jin Air</t>
  </si>
  <si>
    <t>JNA</t>
  </si>
  <si>
    <t>Wataniya Airways</t>
  </si>
  <si>
    <t>KW1</t>
  </si>
  <si>
    <t>Air Arabia Maroc</t>
  </si>
  <si>
    <t>3O</t>
  </si>
  <si>
    <t>Baltic Air lines</t>
  </si>
  <si>
    <t>BA1</t>
  </si>
  <si>
    <t>Baltic</t>
  </si>
  <si>
    <t>Ciel Canadien</t>
  </si>
  <si>
    <t>YC</t>
  </si>
  <si>
    <t>YCC</t>
  </si>
  <si>
    <t>Ciel</t>
  </si>
  <si>
    <t>Canadian National Airways</t>
  </si>
  <si>
    <t>YCP</t>
  </si>
  <si>
    <t>CaNational</t>
  </si>
  <si>
    <t>Epic Holiday</t>
  </si>
  <si>
    <t>Epic Holidays</t>
  </si>
  <si>
    <t>4AA</t>
  </si>
  <si>
    <t>Epic</t>
  </si>
  <si>
    <t>Indochina Airlines</t>
  </si>
  <si>
    <t>AXC</t>
  </si>
  <si>
    <t>Airspup</t>
  </si>
  <si>
    <t>JetWind</t>
  </si>
  <si>
    <t>JWW</t>
  </si>
  <si>
    <t>Jetwind</t>
  </si>
  <si>
    <t>Air Comet Chile</t>
  </si>
  <si>
    <t>3I</t>
  </si>
  <si>
    <t>Nazca</t>
  </si>
  <si>
    <t>-.</t>
  </si>
  <si>
    <t>German Air Force - FLB</t>
  </si>
  <si>
    <t>FLB</t>
  </si>
  <si>
    <t>City-Air Germany</t>
  </si>
  <si>
    <t>CIP</t>
  </si>
  <si>
    <t>Voronezhskie Airlanes</t>
  </si>
  <si>
    <t>DN</t>
  </si>
  <si>
    <t>Line Blue</t>
  </si>
  <si>
    <t>LBL</t>
  </si>
  <si>
    <t>Bluebird</t>
  </si>
  <si>
    <t>FlyLAL Charters</t>
  </si>
  <si>
    <t>LLC</t>
  </si>
  <si>
    <t>Blue Sky America</t>
  </si>
  <si>
    <t>BKY</t>
  </si>
  <si>
    <t>Texas Spirit</t>
  </si>
  <si>
    <t>TXP</t>
  </si>
  <si>
    <t>Illinois Airways</t>
  </si>
  <si>
    <t>Salzburg arrows</t>
  </si>
  <si>
    <t>SZ</t>
  </si>
  <si>
    <t>Texas Wings</t>
  </si>
  <si>
    <t>TXW</t>
  </si>
  <si>
    <t>California Western</t>
  </si>
  <si>
    <t>KT</t>
  </si>
  <si>
    <t>CWS</t>
  </si>
  <si>
    <t>Dennis Sky</t>
  </si>
  <si>
    <t>Dennis Sky Holding</t>
  </si>
  <si>
    <t>DSY</t>
  </si>
  <si>
    <t>Zz</t>
  </si>
  <si>
    <t>ZZ</t>
  </si>
  <si>
    <t>Atifly</t>
  </si>
  <si>
    <t>A1F</t>
  </si>
  <si>
    <t>atifly</t>
  </si>
  <si>
    <t>Air UK</t>
  </si>
  <si>
    <t>Suckling Airways</t>
  </si>
  <si>
    <t>CB</t>
  </si>
  <si>
    <t>Reno Sky</t>
  </si>
  <si>
    <t>RY</t>
  </si>
  <si>
    <t>Aerolineas heredas santa maria</t>
  </si>
  <si>
    <t>SZB</t>
  </si>
  <si>
    <t>Ciao Air</t>
  </si>
  <si>
    <t>Jc royal.britannica</t>
  </si>
  <si>
    <t>JRB</t>
  </si>
  <si>
    <t>Birmingham European</t>
  </si>
  <si>
    <t>VB</t>
  </si>
  <si>
    <t>Pal airlines</t>
  </si>
  <si>
    <t>CanXpress</t>
  </si>
  <si>
    <t>CA1</t>
  </si>
  <si>
    <t>Danube Wings (V5)</t>
  </si>
  <si>
    <t>Sharp Airlines</t>
  </si>
  <si>
    <t>SHARP</t>
  </si>
  <si>
    <t>CanXplorer</t>
  </si>
  <si>
    <t>CAP</t>
  </si>
  <si>
    <t>Click (Mexicana)</t>
  </si>
  <si>
    <t>QA</t>
  </si>
  <si>
    <t>World Experience Airline</t>
  </si>
  <si>
    <t>W1</t>
  </si>
  <si>
    <t>WE1</t>
  </si>
  <si>
    <t>ALAK</t>
  </si>
  <si>
    <t>AJT Air International</t>
  </si>
  <si>
    <t>Air Choice One</t>
  </si>
  <si>
    <t>3E</t>
  </si>
  <si>
    <t>Tianjin Airlines</t>
  </si>
  <si>
    <t>GCR</t>
  </si>
  <si>
    <t>China United</t>
  </si>
  <si>
    <t>KN</t>
  </si>
  <si>
    <t>Locair</t>
  </si>
  <si>
    <t>LOC</t>
  </si>
  <si>
    <t>LOCAIR</t>
  </si>
  <si>
    <t>Safi Airlines</t>
  </si>
  <si>
    <t>4Q</t>
  </si>
  <si>
    <t>SeaPort Airlines</t>
  </si>
  <si>
    <t>SQH</t>
  </si>
  <si>
    <t>SASQUATCH</t>
  </si>
  <si>
    <t>Salmon Air</t>
  </si>
  <si>
    <t>Fly Illi</t>
  </si>
  <si>
    <t>ILY</t>
  </si>
  <si>
    <t>Bobb Air Freight</t>
  </si>
  <si>
    <t>Star1 Airlines</t>
  </si>
  <si>
    <t>HCW</t>
  </si>
  <si>
    <t>Pelita</t>
  </si>
  <si>
    <t>6D</t>
  </si>
  <si>
    <t>Alpi Eagles (E8)</t>
  </si>
  <si>
    <t>Alaska Seaplane Service</t>
  </si>
  <si>
    <t>J5</t>
  </si>
  <si>
    <t>T8</t>
  </si>
  <si>
    <t>Enerjet</t>
  </si>
  <si>
    <t>ENJ</t>
  </si>
  <si>
    <t>ENERJET AIR</t>
  </si>
  <si>
    <t>MexicanaLink</t>
  </si>
  <si>
    <t>MXI</t>
  </si>
  <si>
    <t>Island Spirit</t>
  </si>
  <si>
    <t>ISX</t>
  </si>
  <si>
    <t>TACA Peru</t>
  </si>
  <si>
    <t>T0</t>
  </si>
  <si>
    <t>TACA PERU</t>
  </si>
  <si>
    <t>Orbest</t>
  </si>
  <si>
    <t>OBS</t>
  </si>
  <si>
    <t>ORBEST</t>
  </si>
  <si>
    <t>Southern Air Charter</t>
  </si>
  <si>
    <t>SOA</t>
  </si>
  <si>
    <t>SVG Air</t>
  </si>
  <si>
    <t>SVG</t>
  </si>
  <si>
    <t>Grenadines</t>
  </si>
  <si>
    <t>Air Century</t>
  </si>
  <si>
    <t>CEY</t>
  </si>
  <si>
    <t>Pan Am World Airways Dominicana</t>
  </si>
  <si>
    <t>PAWA Dominicana</t>
  </si>
  <si>
    <t>7Q</t>
  </si>
  <si>
    <t>PAWA</t>
  </si>
  <si>
    <t>Primera Air</t>
  </si>
  <si>
    <t>PRIMERA</t>
  </si>
  <si>
    <t>Air Antilles Express</t>
  </si>
  <si>
    <t>Guadeloupe</t>
  </si>
  <si>
    <t>Sol Lineas Aereas</t>
  </si>
  <si>
    <t>OLS</t>
  </si>
  <si>
    <t>FLIGHT SOL</t>
  </si>
  <si>
    <t>Regional Paraguaya</t>
  </si>
  <si>
    <t>REP</t>
  </si>
  <si>
    <t>REGIOPAR</t>
  </si>
  <si>
    <t>VIP Ecuador</t>
  </si>
  <si>
    <t>V6</t>
  </si>
  <si>
    <t>Transportes Aereos Cielos Andinos</t>
  </si>
  <si>
    <t>NDN</t>
  </si>
  <si>
    <t>ANDINOS</t>
  </si>
  <si>
    <t>Peruvian Airlines</t>
  </si>
  <si>
    <t>EasyFly</t>
  </si>
  <si>
    <t>EFY</t>
  </si>
  <si>
    <t>EASYFLY</t>
  </si>
  <si>
    <t>Polar Airlines</t>
  </si>
  <si>
    <t>Catovair</t>
  </si>
  <si>
    <t>OC</t>
  </si>
  <si>
    <t>Andalus Lineas Aereas</t>
  </si>
  <si>
    <t>ANU</t>
  </si>
  <si>
    <t>Andalus</t>
  </si>
  <si>
    <t>Air 26</t>
  </si>
  <si>
    <t>DCD</t>
  </si>
  <si>
    <t>DUCARD</t>
  </si>
  <si>
    <t>Mauritania Airways</t>
  </si>
  <si>
    <t>MTW</t>
  </si>
  <si>
    <t>MAURITANIA AIRWAYS</t>
  </si>
  <si>
    <t>CEIBA Intercontinental</t>
  </si>
  <si>
    <t>CEL</t>
  </si>
  <si>
    <t>CEIBA LINE</t>
  </si>
  <si>
    <t>Halcyonair</t>
  </si>
  <si>
    <t>7Z</t>
  </si>
  <si>
    <t>CREOLE</t>
  </si>
  <si>
    <t>Business Aviation</t>
  </si>
  <si>
    <t>4P</t>
  </si>
  <si>
    <t>AFRICAN BUSINESS</t>
  </si>
  <si>
    <t>Congo (Kinshasa)</t>
  </si>
  <si>
    <t>Compagnie Africaine d\\'Aviation</t>
  </si>
  <si>
    <t>Zambia Skyways</t>
  </si>
  <si>
    <t>ZAMBIA SKIES</t>
  </si>
  <si>
    <t>AlMasria Universal Airlines</t>
  </si>
  <si>
    <t>UJ</t>
  </si>
  <si>
    <t>LMU</t>
  </si>
  <si>
    <t>ALMASRIA</t>
  </si>
  <si>
    <t>EgyptAir Express</t>
  </si>
  <si>
    <t>MSE</t>
  </si>
  <si>
    <t>EGYPTAIR EXPRESS</t>
  </si>
  <si>
    <t>SmartLynx Airlines</t>
  </si>
  <si>
    <t>6Y</t>
  </si>
  <si>
    <t>Air Italy Egypt</t>
  </si>
  <si>
    <t>EUD</t>
  </si>
  <si>
    <t>KoralBlue Airlines</t>
  </si>
  <si>
    <t>K7</t>
  </si>
  <si>
    <t>KBR</t>
  </si>
  <si>
    <t>KORAL BLUE</t>
  </si>
  <si>
    <t>Wind Rose Aviation</t>
  </si>
  <si>
    <t>WRC</t>
  </si>
  <si>
    <t>WIND ROSE</t>
  </si>
  <si>
    <t>Elysian Airlines</t>
  </si>
  <si>
    <t>GIE</t>
  </si>
  <si>
    <t>Sevenair</t>
  </si>
  <si>
    <t>SEN</t>
  </si>
  <si>
    <t>SEVENAIR</t>
  </si>
  <si>
    <t>Hellenic Imperial Airways</t>
  </si>
  <si>
    <t>IMP</t>
  </si>
  <si>
    <t>IMPERIAL</t>
  </si>
  <si>
    <t>Amsterdam Airlines</t>
  </si>
  <si>
    <t>AAN</t>
  </si>
  <si>
    <t>AMSTEL</t>
  </si>
  <si>
    <t>Arik Niger</t>
  </si>
  <si>
    <t>NAK</t>
  </si>
  <si>
    <t>Dana Air</t>
  </si>
  <si>
    <t>DANACO</t>
  </si>
  <si>
    <t>STP Airways</t>
  </si>
  <si>
    <t>STP</t>
  </si>
  <si>
    <t>SAOTOME AIRWAYS</t>
  </si>
  <si>
    <t>Med Airways</t>
  </si>
  <si>
    <t>7Y</t>
  </si>
  <si>
    <t>Skyjet Airlines</t>
  </si>
  <si>
    <t>SJU</t>
  </si>
  <si>
    <t>Air Volga</t>
  </si>
  <si>
    <t>Transavia Denmark</t>
  </si>
  <si>
    <t>TDK</t>
  </si>
  <si>
    <t>Royal Falcon</t>
  </si>
  <si>
    <t>RL</t>
  </si>
  <si>
    <t>RFJ</t>
  </si>
  <si>
    <t>Euroline</t>
  </si>
  <si>
    <t>MJX</t>
  </si>
  <si>
    <t>GEO-LINE</t>
  </si>
  <si>
    <t>Worldways</t>
  </si>
  <si>
    <t>WGC</t>
  </si>
  <si>
    <t>Turkuaz Airlines</t>
  </si>
  <si>
    <t>TRK</t>
  </si>
  <si>
    <t>TURKU</t>
  </si>
  <si>
    <t>Athens Airways</t>
  </si>
  <si>
    <t>ZF</t>
  </si>
  <si>
    <t>ATHENSAIR</t>
  </si>
  <si>
    <t>Viking Hellas</t>
  </si>
  <si>
    <t>VQ</t>
  </si>
  <si>
    <t>VKH</t>
  </si>
  <si>
    <t>DELPHI</t>
  </si>
  <si>
    <t>Norlandair</t>
  </si>
  <si>
    <t>FNA</t>
  </si>
  <si>
    <t>NORLAND</t>
  </si>
  <si>
    <t>Flugfelag Vestmannaeyja</t>
  </si>
  <si>
    <t>FVM</t>
  </si>
  <si>
    <t>ELEGANT</t>
  </si>
  <si>
    <t>Starline.kz</t>
  </si>
  <si>
    <t>DZ</t>
  </si>
  <si>
    <t>Euro Harmony</t>
  </si>
  <si>
    <t xml:space="preserve">Euro Harmony </t>
  </si>
  <si>
    <t>EHM</t>
  </si>
  <si>
    <t>Lugansk Airlines</t>
  </si>
  <si>
    <t>Gryphon Airlines</t>
  </si>
  <si>
    <t>Gadair European Airlines</t>
  </si>
  <si>
    <t>GDR</t>
  </si>
  <si>
    <t>GADAIR</t>
  </si>
  <si>
    <t>Spirit of Manila Airlines</t>
  </si>
  <si>
    <t>MNP</t>
  </si>
  <si>
    <t>MANILA SKY</t>
  </si>
  <si>
    <t>Chongqing Airlines</t>
  </si>
  <si>
    <t>OQ</t>
  </si>
  <si>
    <t>CQN</t>
  </si>
  <si>
    <t>CHONG QING</t>
  </si>
  <si>
    <t>Grand China Air</t>
  </si>
  <si>
    <t>GDC</t>
  </si>
  <si>
    <t>GRAND CHINA</t>
  </si>
  <si>
    <t>West Air China</t>
  </si>
  <si>
    <t>CHB</t>
  </si>
  <si>
    <t>WEST CHINA</t>
  </si>
  <si>
    <t>Falcon Air (IH)</t>
  </si>
  <si>
    <t>QatXpress</t>
  </si>
  <si>
    <t>qatXpress</t>
  </si>
  <si>
    <t>QAX</t>
  </si>
  <si>
    <t>OneChina</t>
  </si>
  <si>
    <t>1CH</t>
  </si>
  <si>
    <t>NordStar Airlines</t>
  </si>
  <si>
    <t>Y7</t>
  </si>
  <si>
    <t>Joy Air</t>
  </si>
  <si>
    <t>JOY</t>
  </si>
  <si>
    <t>JOY AIR</t>
  </si>
  <si>
    <t>Air India Regional</t>
  </si>
  <si>
    <t>MDLR Airlines</t>
  </si>
  <si>
    <t>9H</t>
  </si>
  <si>
    <t>MDLR</t>
  </si>
  <si>
    <t>Jagson Airlines</t>
  </si>
  <si>
    <t>JGN</t>
  </si>
  <si>
    <t>JAGSON</t>
  </si>
  <si>
    <t>Maldivian</t>
  </si>
  <si>
    <t>Q2</t>
  </si>
  <si>
    <t>ISLAND AVIATION</t>
  </si>
  <si>
    <t>Xpressair</t>
  </si>
  <si>
    <t>XN</t>
  </si>
  <si>
    <t>Strategic Airlines</t>
  </si>
  <si>
    <t>Fars Air Qeshm</t>
  </si>
  <si>
    <t>QFZ</t>
  </si>
  <si>
    <t>FARS AIR</t>
  </si>
  <si>
    <t>Eastok Avia</t>
  </si>
  <si>
    <t>EAA</t>
  </si>
  <si>
    <t>Jupiter Airlines</t>
  </si>
  <si>
    <t>JPU</t>
  </si>
  <si>
    <t>JUPITERAIR</t>
  </si>
  <si>
    <t>Vision Air International</t>
  </si>
  <si>
    <t>VIS</t>
  </si>
  <si>
    <t>Al-Naser Airlines</t>
  </si>
  <si>
    <t>Fuji Dream Airlines</t>
  </si>
  <si>
    <t>FUJI DREAM</t>
  </si>
  <si>
    <t>Korea Express Air</t>
  </si>
  <si>
    <t>KEA</t>
  </si>
  <si>
    <t>Eznis Airways</t>
  </si>
  <si>
    <t>EZA</t>
  </si>
  <si>
    <t>EZNIS</t>
  </si>
  <si>
    <t>Pacific Flier</t>
  </si>
  <si>
    <t>PFL</t>
  </si>
  <si>
    <t>KOROR</t>
  </si>
  <si>
    <t>Syrian Pearl Airlines</t>
  </si>
  <si>
    <t>PSB</t>
  </si>
  <si>
    <t>Syria</t>
  </si>
  <si>
    <t>SGA Airlines</t>
  </si>
  <si>
    <t>5E</t>
  </si>
  <si>
    <t>Air2there</t>
  </si>
  <si>
    <t>F8</t>
  </si>
  <si>
    <t>Avianova (Russia)</t>
  </si>
  <si>
    <t>Nova</t>
  </si>
  <si>
    <t>Parmiss Airlines (IPV)</t>
  </si>
  <si>
    <t>IPV</t>
  </si>
  <si>
    <t>EuropeSky</t>
  </si>
  <si>
    <t>EUV</t>
  </si>
  <si>
    <t>BRAZIL AIR</t>
  </si>
  <si>
    <t>BZE</t>
  </si>
  <si>
    <t>Homer Air</t>
  </si>
  <si>
    <t>Homer Sky</t>
  </si>
  <si>
    <t>OME</t>
  </si>
  <si>
    <t>Court Line</t>
  </si>
  <si>
    <t>??</t>
  </si>
  <si>
    <t>???</t>
  </si>
  <si>
    <t>South West Africa Territory Force</t>
  </si>
  <si>
    <t>SWATF</t>
  </si>
  <si>
    <t>***</t>
  </si>
  <si>
    <t>Lombards Air</t>
  </si>
  <si>
    <t>++</t>
  </si>
  <si>
    <t>---</t>
  </si>
  <si>
    <t>U.S. Air</t>
  </si>
  <si>
    <t>-+</t>
  </si>
  <si>
    <t>--+</t>
  </si>
  <si>
    <t>Flitestar</t>
  </si>
  <si>
    <t>===</t>
  </si>
  <si>
    <t>Jayrow</t>
  </si>
  <si>
    <t>\\'</t>
  </si>
  <si>
    <t>\\'\\</t>
  </si>
  <si>
    <t>Llloyd Helicopters</t>
  </si>
  <si>
    <t>::</t>
  </si>
  <si>
    <t>:::</t>
  </si>
  <si>
    <t>Wilderness Air</t>
  </si>
  <si>
    <t>;;</t>
  </si>
  <si>
    <t>Whitaker Air</t>
  </si>
  <si>
    <t>^^</t>
  </si>
  <si>
    <t>PanAm World Airways</t>
  </si>
  <si>
    <t>WQ</t>
  </si>
  <si>
    <t>PQW</t>
  </si>
  <si>
    <t>Virginwings</t>
  </si>
  <si>
    <t>YY</t>
  </si>
  <si>
    <t>VWA</t>
  </si>
  <si>
    <t>KSY</t>
  </si>
  <si>
    <t>Kreta Sky</t>
  </si>
  <si>
    <t>BQB</t>
  </si>
  <si>
    <t>SOCHI AIR</t>
  </si>
  <si>
    <t>SOCHI</t>
  </si>
  <si>
    <t>KOL</t>
  </si>
  <si>
    <t>SLOW FROG</t>
  </si>
  <si>
    <t>Wizz Air Ukraine</t>
  </si>
  <si>
    <t>WU</t>
  </si>
  <si>
    <t>WAU</t>
  </si>
  <si>
    <t>WIZZAIR UKRAINE</t>
  </si>
  <si>
    <t>LCM AIRLINES</t>
  </si>
  <si>
    <t>LMM</t>
  </si>
  <si>
    <t>Aero Brazil</t>
  </si>
  <si>
    <t>BZL</t>
  </si>
  <si>
    <t>Cambodia Angkor Air (K6)</t>
  </si>
  <si>
    <t>Skyline nepc</t>
  </si>
  <si>
    <t>THREE</t>
  </si>
  <si>
    <t>H3</t>
  </si>
  <si>
    <t>T33</t>
  </si>
  <si>
    <t>Royal European Airlines</t>
  </si>
  <si>
    <t>Tom\\'s &amp; co airliners</t>
  </si>
  <si>
    <t>Tom\\'s air</t>
  </si>
  <si>
    <t>&amp;T</t>
  </si>
  <si>
    <t>T&amp;O</t>
  </si>
  <si>
    <t>T&amp;</t>
  </si>
  <si>
    <t>Azul</t>
  </si>
  <si>
    <t>AZU</t>
  </si>
  <si>
    <t>LSM Airlines</t>
  </si>
  <si>
    <t>slowbird</t>
  </si>
  <si>
    <t>LOO</t>
  </si>
  <si>
    <t>Zapolyarie Airlines</t>
  </si>
  <si>
    <t>Zapolyarye Airlines</t>
  </si>
  <si>
    <t>PZY</t>
  </si>
  <si>
    <t>Finlandian</t>
  </si>
  <si>
    <t>FN1</t>
  </si>
  <si>
    <t>LionXpress</t>
  </si>
  <si>
    <t>lionXpress</t>
  </si>
  <si>
    <t>LIX</t>
  </si>
  <si>
    <t>Nik Airways</t>
  </si>
  <si>
    <t>X1</t>
  </si>
  <si>
    <t>Genesis</t>
  </si>
  <si>
    <t>Congo Express</t>
  </si>
  <si>
    <t>XZ</t>
  </si>
  <si>
    <t>Fly Dubai</t>
  </si>
  <si>
    <t>FZ</t>
  </si>
  <si>
    <t>FDB</t>
  </si>
  <si>
    <t>Domenican Airlines</t>
  </si>
  <si>
    <t>Domenican</t>
  </si>
  <si>
    <t>MDO</t>
  </si>
  <si>
    <t>ConneX European Airline</t>
  </si>
  <si>
    <t>2CO</t>
  </si>
  <si>
    <t>ConneX</t>
  </si>
  <si>
    <t>Air Atlantic</t>
  </si>
  <si>
    <t>9A</t>
  </si>
  <si>
    <t>Atlantic</t>
  </si>
  <si>
    <t>Air Ops</t>
  </si>
  <si>
    <t>Aereonautica militare</t>
  </si>
  <si>
    <t>AXZ</t>
  </si>
  <si>
    <t>Kal Star Aviation</t>
  </si>
  <si>
    <t>KLS</t>
  </si>
  <si>
    <t xml:space="preserve">LSM AIRLINES </t>
  </si>
  <si>
    <t xml:space="preserve">Russian. Yours Air Lines </t>
  </si>
  <si>
    <t>YZ</t>
  </si>
  <si>
    <t>YZZ</t>
  </si>
  <si>
    <t xml:space="preserve">Moscow frog </t>
  </si>
  <si>
    <t>Aero Lloyd (YP)</t>
  </si>
  <si>
    <t>YP</t>
  </si>
  <si>
    <t>AEF</t>
  </si>
  <si>
    <t>UTair-Express</t>
  </si>
  <si>
    <t>UR</t>
  </si>
  <si>
    <t>Huaxia</t>
  </si>
  <si>
    <t>HUAXIA</t>
  </si>
  <si>
    <t>G5</t>
  </si>
  <si>
    <t>Zabaykalskii Airlines</t>
  </si>
  <si>
    <t>Baikal Airlines</t>
  </si>
  <si>
    <t>ZZZ</t>
  </si>
  <si>
    <t>Lakeair</t>
  </si>
  <si>
    <t>CBM America</t>
  </si>
  <si>
    <t>XBM</t>
  </si>
  <si>
    <t>AIRMAX</t>
  </si>
  <si>
    <t>Marysya Airlines</t>
  </si>
  <si>
    <t>MARYSYA AIRLINES</t>
  </si>
  <si>
    <t>1QA</t>
  </si>
  <si>
    <t>MARSHAK AIR</t>
  </si>
  <si>
    <t>N1</t>
  </si>
  <si>
    <t>Airlink (SAA)</t>
  </si>
  <si>
    <t>4Z</t>
  </si>
  <si>
    <t>Westfalia Express VA</t>
  </si>
  <si>
    <t>WFX</t>
  </si>
  <si>
    <t>JobAir</t>
  </si>
  <si>
    <t>3B</t>
  </si>
  <si>
    <t>Zuliana de Aviacion</t>
  </si>
  <si>
    <t>Zuliana</t>
  </si>
  <si>
    <t>OD</t>
  </si>
  <si>
    <t>ULA</t>
  </si>
  <si>
    <t>Black Stallion Airways</t>
  </si>
  <si>
    <t>BSA</t>
  </si>
  <si>
    <t>Stallion</t>
  </si>
  <si>
    <t>German International Air Lines</t>
  </si>
  <si>
    <t>Germanair</t>
  </si>
  <si>
    <t>GER</t>
  </si>
  <si>
    <t>TrasBrasil</t>
  </si>
  <si>
    <t>TBZ</t>
  </si>
  <si>
    <t>TransBrasil Airlines</t>
  </si>
  <si>
    <t>THS</t>
  </si>
  <si>
    <t>China SSS</t>
  </si>
  <si>
    <t>Chunqiu Airlines</t>
  </si>
  <si>
    <t>9C</t>
  </si>
  <si>
    <t>Nihon.jet</t>
  </si>
  <si>
    <t>NJ</t>
  </si>
  <si>
    <t>AIR INDOCHINE</t>
  </si>
  <si>
    <t>IIA</t>
  </si>
  <si>
    <t>Aereos Selva</t>
  </si>
  <si>
    <t>Happy Air</t>
  </si>
  <si>
    <t>HPY</t>
  </si>
  <si>
    <t>Solar Air</t>
  </si>
  <si>
    <t>SRB</t>
  </si>
  <si>
    <t>Air Mekong</t>
  </si>
  <si>
    <t>MKG</t>
  </si>
  <si>
    <t>Harbour Air (Priv)</t>
  </si>
  <si>
    <t>Air Hamburg (AHO)</t>
  </si>
  <si>
    <t>AHO</t>
  </si>
  <si>
    <t>Air Hamburg</t>
  </si>
  <si>
    <t>ZABAIKAL AIRLINES</t>
  </si>
  <si>
    <t xml:space="preserve">ZABAIKAL </t>
  </si>
  <si>
    <t>Z6</t>
  </si>
  <si>
    <t>ZTT</t>
  </si>
  <si>
    <t xml:space="preserve">BAIKAL </t>
  </si>
  <si>
    <t>TransHolding</t>
  </si>
  <si>
    <t>Trans</t>
  </si>
  <si>
    <t>THI</t>
  </si>
  <si>
    <t>SUR Lineas Aereas</t>
  </si>
  <si>
    <t>SZZ</t>
  </si>
  <si>
    <t>Aerolineas Africanas</t>
  </si>
  <si>
    <t>AA1</t>
  </si>
  <si>
    <t>Yeti Airways</t>
  </si>
  <si>
    <t>Georgian Airlines</t>
  </si>
  <si>
    <t>GEG</t>
  </si>
  <si>
    <t>Yellowstone Club Private Shuttle</t>
  </si>
  <si>
    <t>Y1</t>
  </si>
  <si>
    <t>YCS</t>
  </si>
  <si>
    <t>Caucasus Airlines</t>
  </si>
  <si>
    <t>Serbian Airlines</t>
  </si>
  <si>
    <t>S1</t>
  </si>
  <si>
    <t>SA1</t>
  </si>
  <si>
    <t>Windward Islands Airways</t>
  </si>
  <si>
    <t>WM</t>
  </si>
  <si>
    <t>TransHolding System</t>
  </si>
  <si>
    <t>YO</t>
  </si>
  <si>
    <t>TYS</t>
  </si>
  <si>
    <t>CCML Airlines</t>
  </si>
  <si>
    <t>CCC</t>
  </si>
  <si>
    <t>Air Charter International</t>
  </si>
  <si>
    <t>Small Planet Airlines</t>
  </si>
  <si>
    <t>ELC</t>
  </si>
  <si>
    <t>Fly Brasil</t>
  </si>
  <si>
    <t>F1</t>
  </si>
  <si>
    <t>FBL</t>
  </si>
  <si>
    <t>AUOS</t>
  </si>
  <si>
    <t>AUK</t>
  </si>
  <si>
    <t>CB Airways UK ( Interliging Flights )</t>
  </si>
  <si>
    <t>CIF</t>
  </si>
  <si>
    <t>Fly Colombia ( Interliging Flights )</t>
  </si>
  <si>
    <t>3F</t>
  </si>
  <si>
    <t>3FF</t>
  </si>
  <si>
    <t>Trans Pas Air</t>
  </si>
  <si>
    <t>TP6</t>
  </si>
  <si>
    <t>Air Minvody</t>
  </si>
  <si>
    <t>Himalayan Airlines</t>
  </si>
  <si>
    <t>Himalaya</t>
  </si>
  <si>
    <t>HYM</t>
  </si>
  <si>
    <t>Himalayan</t>
  </si>
  <si>
    <t>Indya Airline Group</t>
  </si>
  <si>
    <t>Indya1</t>
  </si>
  <si>
    <t>IG1</t>
  </si>
  <si>
    <t>Sunwing</t>
  </si>
  <si>
    <t>sunwing</t>
  </si>
  <si>
    <t>Turkish Wings Domestic</t>
  </si>
  <si>
    <t>TWD</t>
  </si>
  <si>
    <t>Japan Regio</t>
  </si>
  <si>
    <t>ZXY</t>
  </si>
  <si>
    <t>OCEAN AIR CARGO</t>
  </si>
  <si>
    <t>IXO</t>
  </si>
  <si>
    <t>Norte Lineas Aereas</t>
  </si>
  <si>
    <t>NORTE</t>
  </si>
  <si>
    <t>N0</t>
  </si>
  <si>
    <t>Austral Brasil</t>
  </si>
  <si>
    <t>Austral Brasil lineas aereas</t>
  </si>
  <si>
    <t>W7</t>
  </si>
  <si>
    <t>PEGASUS AIRLINES-</t>
  </si>
  <si>
    <t>Nihon.jet connect</t>
  </si>
  <si>
    <t>NX1</t>
  </si>
  <si>
    <t>Camair-co</t>
  </si>
  <si>
    <t>Aerocontinente (Priv)</t>
  </si>
  <si>
    <t>Sky Regional</t>
  </si>
  <si>
    <t>Air Canada Express</t>
  </si>
  <si>
    <t>TUR European Airways</t>
  </si>
  <si>
    <t>YI</t>
  </si>
  <si>
    <t>TurAvrupa</t>
  </si>
  <si>
    <t>Cruzeiro do Sul Servicos Aereos</t>
  </si>
  <si>
    <t>CRZ</t>
  </si>
  <si>
    <t xml:space="preserve">LSM International </t>
  </si>
  <si>
    <t>Moskva-air</t>
  </si>
  <si>
    <t>UWW</t>
  </si>
  <si>
    <t>moose</t>
  </si>
  <si>
    <t xml:space="preserve">Baikotovitchestrian Airlines </t>
  </si>
  <si>
    <t>BUU</t>
  </si>
  <si>
    <t>American Samoa</t>
  </si>
  <si>
    <t xml:space="preserve">Luchsh Airlines </t>
  </si>
  <si>
    <t>Air luch</t>
  </si>
  <si>
    <t>L4</t>
  </si>
  <si>
    <t>LJJ</t>
  </si>
  <si>
    <t>russian sky</t>
  </si>
  <si>
    <t>ENTERair</t>
  </si>
  <si>
    <t>QQQ</t>
  </si>
  <si>
    <t>Zimbabwean Airlines</t>
  </si>
  <si>
    <t>Air Cargo Germany</t>
  </si>
  <si>
    <t>Loadmaster</t>
  </si>
  <si>
    <t xml:space="preserve">Mongolian International Air Lines </t>
  </si>
  <si>
    <t xml:space="preserve">Mongol Air </t>
  </si>
  <si>
    <t>7M</t>
  </si>
  <si>
    <t>ZTF</t>
  </si>
  <si>
    <t xml:space="preserve">Mongol_AIr </t>
  </si>
  <si>
    <t>Alaniya Airlines</t>
  </si>
  <si>
    <t>Tway Airlines</t>
  </si>
  <si>
    <t>TWB</t>
  </si>
  <si>
    <t>TWAY AIR</t>
  </si>
  <si>
    <t>Papillon Grand Canyon Helicopters</t>
  </si>
  <si>
    <t>HI</t>
  </si>
  <si>
    <t>Jusur airways</t>
  </si>
  <si>
    <t>JSR</t>
  </si>
  <si>
    <t>NEXT Brasil</t>
  </si>
  <si>
    <t>NEXT</t>
  </si>
  <si>
    <t>XB</t>
  </si>
  <si>
    <t>NXB</t>
  </si>
  <si>
    <t xml:space="preserve">AeroWorld </t>
  </si>
  <si>
    <t xml:space="preserve">Sovet Air </t>
  </si>
  <si>
    <t>WER</t>
  </si>
  <si>
    <t>sovet</t>
  </si>
  <si>
    <t>Cook Island Air</t>
  </si>
  <si>
    <t>KH</t>
  </si>
  <si>
    <t>US Africa Airways</t>
  </si>
  <si>
    <t>GNB Linhas Aereas</t>
  </si>
  <si>
    <t>Usa Sky Cargo</t>
  </si>
  <si>
    <t>USky</t>
  </si>
  <si>
    <t>ES2</t>
  </si>
  <si>
    <t>USKY</t>
  </si>
  <si>
    <t>Hankook Airline</t>
  </si>
  <si>
    <t>HNX</t>
  </si>
  <si>
    <t>Red Jet America</t>
  </si>
  <si>
    <t>REDjet</t>
  </si>
  <si>
    <t>Hellenic Airways</t>
  </si>
  <si>
    <t>HEY</t>
  </si>
  <si>
    <t>Hellenic</t>
  </si>
  <si>
    <t>Red Jet Andes</t>
  </si>
  <si>
    <t>Red Jet Canada</t>
  </si>
  <si>
    <t>Sprintair</t>
  </si>
  <si>
    <t>Red Jet Mexico</t>
  </si>
  <si>
    <t>4X</t>
  </si>
  <si>
    <t>Marusya Airways</t>
  </si>
  <si>
    <t>Marusya Air</t>
  </si>
  <si>
    <t>MRS</t>
  </si>
  <si>
    <t>snowball</t>
  </si>
  <si>
    <t>Era Alaska</t>
  </si>
  <si>
    <t>7H</t>
  </si>
  <si>
    <t>ERR</t>
  </si>
  <si>
    <t>AirRussia</t>
  </si>
  <si>
    <t>RussianConector</t>
  </si>
  <si>
    <t>RRJ</t>
  </si>
  <si>
    <t>russiancloud</t>
  </si>
  <si>
    <t>Hankook Air US</t>
  </si>
  <si>
    <t>H1</t>
  </si>
  <si>
    <t>HA1</t>
  </si>
  <si>
    <t>NEPC Airlines</t>
  </si>
  <si>
    <t>Canadian World</t>
  </si>
  <si>
    <t>CNN</t>
  </si>
  <si>
    <t>Canadian</t>
  </si>
  <si>
    <t>Pim Air</t>
  </si>
  <si>
    <t>PHJ</t>
  </si>
  <si>
    <t>Carpatair Flight Training</t>
  </si>
  <si>
    <t>SMW</t>
  </si>
  <si>
    <t>Smartwings</t>
  </si>
  <si>
    <t>I-Fly</t>
  </si>
  <si>
    <t>RSY</t>
  </si>
  <si>
    <t>RUSSIAN SKY</t>
  </si>
  <si>
    <t>T.A.T</t>
  </si>
  <si>
    <t>Compania de Aviacion Faucett</t>
  </si>
  <si>
    <t>CFP</t>
  </si>
  <si>
    <t>Kar-Air</t>
  </si>
  <si>
    <t>KAR</t>
  </si>
  <si>
    <t>Alinord</t>
  </si>
  <si>
    <t>Pacific Express</t>
  </si>
  <si>
    <t>Whitejets</t>
  </si>
  <si>
    <t>WTJ</t>
  </si>
  <si>
    <t>WHITEJET</t>
  </si>
  <si>
    <t>VickJet</t>
  </si>
  <si>
    <t>VKJ</t>
  </si>
  <si>
    <t>Vickjet</t>
  </si>
  <si>
    <t>BVI Airways</t>
  </si>
  <si>
    <t>XV</t>
  </si>
  <si>
    <t>British Virgin Islands</t>
  </si>
  <si>
    <t>Hamburg Airways</t>
  </si>
  <si>
    <t>HAY</t>
  </si>
  <si>
    <t>Salsa d\\'Haiti</t>
  </si>
  <si>
    <t>SLC</t>
  </si>
  <si>
    <t>SALSA</t>
  </si>
  <si>
    <t>Zambezi Airlines (ZMA)</t>
  </si>
  <si>
    <t>ZJ</t>
  </si>
  <si>
    <t>Kan Air</t>
  </si>
  <si>
    <t>KND</t>
  </si>
  <si>
    <t>Air Cudlua</t>
  </si>
  <si>
    <t>CUD</t>
  </si>
  <si>
    <t>Cudlua</t>
  </si>
  <si>
    <t>Polet Airlines (Priv)</t>
  </si>
  <si>
    <t>YQ</t>
  </si>
  <si>
    <t>Air Explore</t>
  </si>
  <si>
    <t>AXE</t>
  </si>
  <si>
    <t>TROPICAL LINHAS AEREAS</t>
  </si>
  <si>
    <t>TROPICAL</t>
  </si>
  <si>
    <t>T1</t>
  </si>
  <si>
    <t>TP3</t>
  </si>
  <si>
    <t>12 North</t>
  </si>
  <si>
    <t>N12</t>
  </si>
  <si>
    <t>12N</t>
  </si>
  <si>
    <t>Holidays Czech Airlines</t>
  </si>
  <si>
    <t>HCC</t>
  </si>
  <si>
    <t>Comtel Air</t>
  </si>
  <si>
    <t>COE</t>
  </si>
  <si>
    <t>Mint Airways</t>
  </si>
  <si>
    <t>MIC</t>
  </si>
  <si>
    <t>Orbit Airlines</t>
  </si>
  <si>
    <t>Orbit</t>
  </si>
  <si>
    <t>OBT</t>
  </si>
  <si>
    <t>Air Bucharest</t>
  </si>
  <si>
    <t>BUR</t>
  </si>
  <si>
    <t>AlbaStar</t>
  </si>
  <si>
    <t>LAV</t>
  </si>
  <si>
    <t>Mauritania Airlines International</t>
  </si>
  <si>
    <t>L6</t>
  </si>
  <si>
    <t>MAT Airways</t>
  </si>
  <si>
    <t>6F</t>
  </si>
  <si>
    <t>MKD</t>
  </si>
  <si>
    <t>Asian Wings Airways</t>
  </si>
  <si>
    <t>AWM</t>
  </si>
  <si>
    <t>Asian Star</t>
  </si>
  <si>
    <t>Air Arabia Egypt</t>
  </si>
  <si>
    <t>RBG</t>
  </si>
  <si>
    <t>Eagles Airlines</t>
  </si>
  <si>
    <t>EGS</t>
  </si>
  <si>
    <t>EAGLES</t>
  </si>
  <si>
    <t>YES Airways</t>
  </si>
  <si>
    <t>YEP</t>
  </si>
  <si>
    <t>Alitalia Cityliner</t>
  </si>
  <si>
    <t>Direct Aero Services</t>
  </si>
  <si>
    <t>DSV</t>
  </si>
  <si>
    <t>Medallion Air</t>
  </si>
  <si>
    <t>MDP</t>
  </si>
  <si>
    <t>MEDALS</t>
  </si>
  <si>
    <t>Orchid Airlines</t>
  </si>
  <si>
    <t>OI</t>
  </si>
  <si>
    <t>ORC</t>
  </si>
  <si>
    <t>Asia Wings</t>
  </si>
  <si>
    <t>AWA</t>
  </si>
  <si>
    <t>Georgian International Airlines</t>
  </si>
  <si>
    <t>GNN</t>
  </si>
  <si>
    <t>Air Batumi</t>
  </si>
  <si>
    <t>BTM</t>
  </si>
  <si>
    <t>Skywest Australia</t>
  </si>
  <si>
    <t>XR</t>
  </si>
  <si>
    <t>Nile Air</t>
  </si>
  <si>
    <t>NP</t>
  </si>
  <si>
    <t>NIA</t>
  </si>
  <si>
    <t>NILEBIRD</t>
  </si>
  <si>
    <t>Feeder Airlines</t>
  </si>
  <si>
    <t>FDD</t>
  </si>
  <si>
    <t>Senegal Airlines</t>
  </si>
  <si>
    <t>SGG</t>
  </si>
  <si>
    <t>Fly 6ix</t>
  </si>
  <si>
    <t>Starbow Airlines</t>
  </si>
  <si>
    <t>Copenhagen Express</t>
  </si>
  <si>
    <t>0X</t>
  </si>
  <si>
    <t>CX0</t>
  </si>
  <si>
    <t>Copex</t>
  </si>
  <si>
    <t>BusinessAir</t>
  </si>
  <si>
    <t>BCC</t>
  </si>
  <si>
    <t>SENIC AIRLINES</t>
  </si>
  <si>
    <t>YR</t>
  </si>
  <si>
    <t>Compass Airlines (Australia)</t>
  </si>
  <si>
    <t>Southern Cross Airlines</t>
  </si>
  <si>
    <t>CYM</t>
  </si>
  <si>
    <t>Compair</t>
  </si>
  <si>
    <t>XOJET</t>
  </si>
  <si>
    <t>XOJ</t>
  </si>
  <si>
    <t>Dexter (DXT)</t>
  </si>
  <si>
    <t>DXT</t>
  </si>
  <si>
    <t>Dexter</t>
  </si>
  <si>
    <t>Sky Wing Pacific</t>
  </si>
  <si>
    <t>Bateleur Air</t>
  </si>
  <si>
    <t>BEU</t>
  </si>
  <si>
    <t>Air Indus</t>
  </si>
  <si>
    <t>Indus Airlines Pak</t>
  </si>
  <si>
    <t>PP</t>
  </si>
  <si>
    <t>AI0</t>
  </si>
  <si>
    <t>AIPL</t>
  </si>
  <si>
    <t>Samurai Airlines</t>
  </si>
  <si>
    <t>Samurai Airlines (DUMMY)</t>
  </si>
  <si>
    <t>Sam</t>
  </si>
  <si>
    <t>AirOne Continental</t>
  </si>
  <si>
    <t>Eastern</t>
  </si>
  <si>
    <t>AirOne Polska</t>
  </si>
  <si>
    <t>U1</t>
  </si>
  <si>
    <t>Orbit International Airlines</t>
  </si>
  <si>
    <t>OAI</t>
  </si>
  <si>
    <t>Orbit Regional Airlines</t>
  </si>
  <si>
    <t>OAR</t>
  </si>
  <si>
    <t>Orbit Atlantic Airways</t>
  </si>
  <si>
    <t>OAN</t>
  </si>
  <si>
    <t>Volotea</t>
  </si>
  <si>
    <t>VOO</t>
  </si>
  <si>
    <t>Go Fly (United Kingdom)</t>
  </si>
  <si>
    <t>GOE</t>
  </si>
  <si>
    <t>Go Flight</t>
  </si>
  <si>
    <t>Peach Aviation</t>
  </si>
  <si>
    <t>Air Peach</t>
  </si>
  <si>
    <t>HTH</t>
  </si>
  <si>
    <t>Russia State Transport</t>
  </si>
  <si>
    <t>Federal State Budget Inst</t>
  </si>
  <si>
    <t>RSD</t>
  </si>
  <si>
    <t>STATE AERO</t>
  </si>
  <si>
    <t>Malaysia Wings</t>
  </si>
  <si>
    <t>MWI</t>
  </si>
  <si>
    <t>Aviabus</t>
  </si>
  <si>
    <t>ABI</t>
  </si>
  <si>
    <t>Michael Airlines</t>
  </si>
  <si>
    <t>Javi</t>
  </si>
  <si>
    <t>DF</t>
  </si>
  <si>
    <t>MJG</t>
  </si>
  <si>
    <t>Puerto Rico</t>
  </si>
  <si>
    <t>Korongo Airlines</t>
  </si>
  <si>
    <t>ZC</t>
  </si>
  <si>
    <t>KGO</t>
  </si>
  <si>
    <t>KORONGO</t>
  </si>
  <si>
    <t>Indonesia Sky</t>
  </si>
  <si>
    <t>I5</t>
  </si>
  <si>
    <t>IDS</t>
  </si>
  <si>
    <t xml:space="preserve">Pelangi </t>
  </si>
  <si>
    <t>9P</t>
  </si>
  <si>
    <t>Aws express</t>
  </si>
  <si>
    <t>B0</t>
  </si>
  <si>
    <t>aws</t>
  </si>
  <si>
    <t>Southjet</t>
  </si>
  <si>
    <t>SJS</t>
  </si>
  <si>
    <t>Southjet connect</t>
  </si>
  <si>
    <t>ZCS</t>
  </si>
  <si>
    <t>Air Cape</t>
  </si>
  <si>
    <t>Southjet cargo</t>
  </si>
  <si>
    <t>XAN</t>
  </si>
  <si>
    <t>Iberia Express</t>
  </si>
  <si>
    <t>I2</t>
  </si>
  <si>
    <t>IBS</t>
  </si>
  <si>
    <t>Interjet (ABC Aerolineas)</t>
  </si>
  <si>
    <t>4O</t>
  </si>
  <si>
    <t>AirOnix</t>
  </si>
  <si>
    <t>Nordic Global Airlines</t>
  </si>
  <si>
    <t>NGB</t>
  </si>
  <si>
    <t>Nordic Global</t>
  </si>
  <si>
    <t>Scoot</t>
  </si>
  <si>
    <t>TZ</t>
  </si>
  <si>
    <t>Starling Airlines Spain</t>
  </si>
  <si>
    <t>STS</t>
  </si>
  <si>
    <t>STARLING</t>
  </si>
  <si>
    <t>Hi Fly (5K)</t>
  </si>
  <si>
    <t>China Northwest Airlines (WH)</t>
  </si>
  <si>
    <t>Zenith International Airline</t>
  </si>
  <si>
    <t>Zenith</t>
  </si>
  <si>
    <t>ZN</t>
  </si>
  <si>
    <t>ZNA</t>
  </si>
  <si>
    <t>ZENITH</t>
  </si>
  <si>
    <t>Orbit Airlines Azerbaijan</t>
  </si>
  <si>
    <t>Orbit Azerbaijan</t>
  </si>
  <si>
    <t>O1</t>
  </si>
  <si>
    <t>OAB</t>
  </si>
  <si>
    <t>Orbitaz</t>
  </si>
  <si>
    <t>Air Engiadina-BRN</t>
  </si>
  <si>
    <t>RQX</t>
  </si>
  <si>
    <t>Engiadina</t>
  </si>
  <si>
    <t>VG Airlines (IV)</t>
  </si>
  <si>
    <t>FVG</t>
  </si>
  <si>
    <t>Nico</t>
  </si>
  <si>
    <t>Air Alps Aviation (A6)</t>
  </si>
  <si>
    <t>Austrian Airtransport</t>
  </si>
  <si>
    <t>AAT</t>
  </si>
  <si>
    <t>Flying kangaroo Airline</t>
  </si>
  <si>
    <t>Skippy</t>
  </si>
  <si>
    <t>FKA</t>
  </si>
  <si>
    <t>RusJet</t>
  </si>
  <si>
    <t>RSJ</t>
  </si>
  <si>
    <t>VietJet Air</t>
  </si>
  <si>
    <t>VietJet</t>
  </si>
  <si>
    <t>VJC</t>
  </si>
  <si>
    <t>VIETJETAIR</t>
  </si>
  <si>
    <t>Spantax S.A.</t>
  </si>
  <si>
    <t>BXS</t>
  </si>
  <si>
    <t>Patriot Airways</t>
  </si>
  <si>
    <t>P4</t>
  </si>
  <si>
    <t>Vision Airlines (V2)</t>
  </si>
  <si>
    <t>RBY</t>
  </si>
  <si>
    <t>RUBY</t>
  </si>
  <si>
    <t>Chicago Express (C8)</t>
  </si>
  <si>
    <t>ATA Connection</t>
  </si>
  <si>
    <t>BQB Lineas Aereas</t>
  </si>
  <si>
    <t>Buquebus</t>
  </si>
  <si>
    <t>5Q</t>
  </si>
  <si>
    <t>AirAsia Japan</t>
  </si>
  <si>
    <t>WAJ</t>
  </si>
  <si>
    <t>WING ASIA</t>
  </si>
  <si>
    <t>Yellowtail</t>
  </si>
  <si>
    <t>YE</t>
  </si>
  <si>
    <t>YEL</t>
  </si>
  <si>
    <t>Royal Airways</t>
  </si>
  <si>
    <t>Royal Inc.</t>
  </si>
  <si>
    <t>RAW</t>
  </si>
  <si>
    <t>FlyHigh Airlines Ireland (FH)</t>
  </si>
  <si>
    <t>FHI</t>
  </si>
  <si>
    <t>FLYHIRELAND</t>
  </si>
  <si>
    <t>Executive AirShare</t>
  </si>
  <si>
    <t>XSR</t>
  </si>
  <si>
    <t>Hebei Airlines</t>
  </si>
  <si>
    <t>HBH</t>
  </si>
  <si>
    <t>Hebei Air</t>
  </si>
  <si>
    <t>Air KBZ</t>
  </si>
  <si>
    <t>KBZ</t>
  </si>
  <si>
    <t>Aero VIP (2D)</t>
  </si>
  <si>
    <t>Yangon Airways Ltd.</t>
  </si>
  <si>
    <t>YH</t>
  </si>
  <si>
    <t>T.J. Air</t>
  </si>
  <si>
    <t>TJA</t>
  </si>
  <si>
    <t xml:space="preserve">SkyWork Airlines </t>
  </si>
  <si>
    <t>ValueJet</t>
  </si>
  <si>
    <t>VJA</t>
  </si>
  <si>
    <t>CRITTER</t>
  </si>
  <si>
    <t>Maastricht Airlines</t>
  </si>
  <si>
    <t>CheapFlyingInternational</t>
  </si>
  <si>
    <t>CheapFlying</t>
  </si>
  <si>
    <t>WL</t>
  </si>
  <si>
    <t>FQR</t>
  </si>
  <si>
    <t>cheapflying</t>
  </si>
  <si>
    <t>Aviaexpresscruise</t>
  </si>
  <si>
    <t>Euro Jet</t>
  </si>
  <si>
    <t>Ukraine Atlantic</t>
  </si>
  <si>
    <t>UAT</t>
  </si>
  <si>
    <t>AirOne Atlantic</t>
  </si>
  <si>
    <t>AirOneAtlantic</t>
  </si>
  <si>
    <t>AO1</t>
  </si>
  <si>
    <t>HQ- Business Express</t>
  </si>
  <si>
    <t>BizEx</t>
  </si>
  <si>
    <t>Nesma Airlines</t>
  </si>
  <si>
    <t>NMA</t>
  </si>
  <si>
    <t>East Horizon</t>
  </si>
  <si>
    <t>EHN</t>
  </si>
  <si>
    <t>EAST HORIZON</t>
  </si>
  <si>
    <t>Royal Southern Airlines.</t>
  </si>
  <si>
    <t>Royal Southern</t>
  </si>
  <si>
    <t>RS1</t>
  </si>
  <si>
    <t>Air Majoro</t>
  </si>
  <si>
    <t>MJP</t>
  </si>
  <si>
    <t>Fly Zoom</t>
  </si>
  <si>
    <t>UKZ</t>
  </si>
  <si>
    <t>Rotana Jet</t>
  </si>
  <si>
    <t>RJD</t>
  </si>
  <si>
    <t>ROTANA</t>
  </si>
  <si>
    <t>SOCHI AIR CHATER</t>
  </si>
  <si>
    <t xml:space="preserve">Sochi Air </t>
  </si>
  <si>
    <t>QER</t>
  </si>
  <si>
    <t>russian doll</t>
  </si>
  <si>
    <t xml:space="preserve">Denim Air </t>
  </si>
  <si>
    <t>FlyNonstop</t>
  </si>
  <si>
    <t>WestAir</t>
  </si>
  <si>
    <t>WestAir Airlines</t>
  </si>
  <si>
    <t xml:space="preserve">WestAir Airlines </t>
  </si>
  <si>
    <t>North Pacific Airlines</t>
  </si>
  <si>
    <t>Malindo Air</t>
  </si>
  <si>
    <t>MXD</t>
  </si>
  <si>
    <t>Malindo</t>
  </si>
  <si>
    <t>Tramm Airlines</t>
  </si>
  <si>
    <t>9F</t>
  </si>
  <si>
    <t>TLM</t>
  </si>
  <si>
    <t>Lina Congo</t>
  </si>
  <si>
    <t>Congo (Brazzaville)</t>
  </si>
  <si>
    <t>Hermes Airlines</t>
  </si>
  <si>
    <t>HRM</t>
  </si>
  <si>
    <t>HERMES</t>
  </si>
  <si>
    <t>Flightlink Tanzania</t>
  </si>
  <si>
    <t>Flightlink</t>
  </si>
  <si>
    <t>Z9</t>
  </si>
  <si>
    <t>IzAvia</t>
  </si>
  <si>
    <t>I8</t>
  </si>
  <si>
    <t>PKV</t>
  </si>
  <si>
    <t>3 Valleys Airlines</t>
  </si>
  <si>
    <t>VA3</t>
  </si>
  <si>
    <t>3 Valleys</t>
  </si>
  <si>
    <t>Maryland Air</t>
  </si>
  <si>
    <t>Maryland</t>
  </si>
  <si>
    <t>M1</t>
  </si>
  <si>
    <t>M1F</t>
  </si>
  <si>
    <t>Maryland Flight</t>
  </si>
  <si>
    <t>Insel Air (7I/INC) (Priv)</t>
  </si>
  <si>
    <t>7I</t>
  </si>
  <si>
    <t>VivaColombia</t>
  </si>
  <si>
    <t>VVC</t>
  </si>
  <si>
    <t>Flybe Finland Oy</t>
  </si>
  <si>
    <t>FCM</t>
  </si>
  <si>
    <t>FINNCOMM</t>
  </si>
  <si>
    <t>Bingo Airways</t>
  </si>
  <si>
    <t>Bingo</t>
  </si>
  <si>
    <t>BGY</t>
  </si>
  <si>
    <t>Bluebird Airways (BZ)</t>
  </si>
  <si>
    <t>BBG</t>
  </si>
  <si>
    <t>Apache Air</t>
  </si>
  <si>
    <t>Apache</t>
  </si>
  <si>
    <t>ZM</t>
  </si>
  <si>
    <t>IWA</t>
  </si>
  <si>
    <t>APACHE</t>
  </si>
  <si>
    <t>Taunus Air Gmbh</t>
  </si>
  <si>
    <t>TAQ</t>
  </si>
  <si>
    <t>Taunusair</t>
  </si>
  <si>
    <t>MHS Aviation GmbH</t>
  </si>
  <si>
    <t>Jettor Airlines</t>
  </si>
  <si>
    <t>Jettor</t>
  </si>
  <si>
    <t>JTO</t>
  </si>
  <si>
    <t>JETHAPPY</t>
  </si>
  <si>
    <t>Eastern Atlantic Charters</t>
  </si>
  <si>
    <t>EDI</t>
  </si>
  <si>
    <t>GoDutch</t>
  </si>
  <si>
    <t>GOD</t>
  </si>
  <si>
    <t>Flyme (VP)</t>
  </si>
  <si>
    <t>VQI</t>
  </si>
  <si>
    <t>Thai Lion Air</t>
  </si>
  <si>
    <t>Deutsche Luftverkehrsgesellschaft</t>
  </si>
  <si>
    <t>DLT</t>
  </si>
  <si>
    <t>NFD</t>
  </si>
  <si>
    <t>Golden Myanmar Airlines</t>
  </si>
  <si>
    <t>GMR</t>
  </si>
  <si>
    <t>Golden Myanmar</t>
  </si>
  <si>
    <t>ViznAir</t>
  </si>
  <si>
    <t>VZA</t>
  </si>
  <si>
    <t>Brian</t>
  </si>
  <si>
    <t>Canaryfly</t>
  </si>
  <si>
    <t>CNF</t>
  </si>
  <si>
    <t>Sunrise Airways</t>
  </si>
  <si>
    <t>KSZ</t>
  </si>
  <si>
    <t>National Air Cargo</t>
  </si>
  <si>
    <t>NCR</t>
  </si>
  <si>
    <t>Eastern Atlantic Virtual Airlines</t>
  </si>
  <si>
    <t>EAV</t>
  </si>
  <si>
    <t>EAVA</t>
  </si>
  <si>
    <t>Citilink Indonesia</t>
  </si>
  <si>
    <t>QG</t>
  </si>
  <si>
    <t>SUPERGREEN</t>
  </si>
  <si>
    <t>Gulisano airways</t>
  </si>
  <si>
    <t>GU</t>
  </si>
  <si>
    <t>GU1</t>
  </si>
  <si>
    <t>Transair</t>
  </si>
  <si>
    <t>TTZ</t>
  </si>
  <si>
    <t>Comfort Express Virtual Charters Albany</t>
  </si>
  <si>
    <t>EVC</t>
  </si>
  <si>
    <t>Comfort Express</t>
  </si>
  <si>
    <t>Comfort Express Virtual Charters</t>
  </si>
  <si>
    <t>CEO</t>
  </si>
  <si>
    <t>Caribbean Wings</t>
  </si>
  <si>
    <t>ZYZ</t>
  </si>
  <si>
    <t>caribbean Wings</t>
  </si>
  <si>
    <t>FLYJET</t>
  </si>
  <si>
    <t>FYJ</t>
  </si>
  <si>
    <t>Fast Jet</t>
  </si>
  <si>
    <t>Snowbird Airlines</t>
  </si>
  <si>
    <t>SBD</t>
  </si>
  <si>
    <t>Russkie Krylya</t>
  </si>
  <si>
    <t>KRY</t>
  </si>
  <si>
    <t>Kharkiv Airlines</t>
  </si>
  <si>
    <t>KHK</t>
  </si>
  <si>
    <t>Key Air</t>
  </si>
  <si>
    <t>KWY</t>
  </si>
  <si>
    <t>KeyAir</t>
  </si>
  <si>
    <t>XAIR USA</t>
  </si>
  <si>
    <t>XA</t>
  </si>
  <si>
    <t>XAU</t>
  </si>
  <si>
    <t>XAIR</t>
  </si>
  <si>
    <t>Air Costa</t>
  </si>
  <si>
    <t>Simrik Airlines</t>
  </si>
  <si>
    <t>RMK</t>
  </si>
  <si>
    <t>Global Freightways</t>
  </si>
  <si>
    <t>GF5</t>
  </si>
  <si>
    <t>Freight</t>
  </si>
  <si>
    <t>XPTO</t>
  </si>
  <si>
    <t xml:space="preserve">XPTO  </t>
  </si>
  <si>
    <t>XPT</t>
  </si>
  <si>
    <t>Royal Flight</t>
  </si>
  <si>
    <t>DME</t>
  </si>
  <si>
    <t>BBN-Airways</t>
  </si>
  <si>
    <t>BlackBurn</t>
  </si>
  <si>
    <t>EGH</t>
  </si>
  <si>
    <t>BBN</t>
  </si>
  <si>
    <t>Tomsk-Avia</t>
  </si>
  <si>
    <t>TKS</t>
  </si>
  <si>
    <t>Vintage Props and Jets</t>
  </si>
  <si>
    <t>VPP</t>
  </si>
  <si>
    <t>VINTAGE</t>
  </si>
  <si>
    <t>Malawian Airlines</t>
  </si>
  <si>
    <t xml:space="preserve">Yeti Airlines </t>
  </si>
  <si>
    <t>NYT</t>
  </si>
  <si>
    <t>Avilu</t>
  </si>
  <si>
    <t>Avilu' SA</t>
  </si>
  <si>
    <t>..</t>
  </si>
  <si>
    <t>...</t>
  </si>
  <si>
    <t>Skyline Ulasim Ticaret A.S.</t>
  </si>
  <si>
    <t>KCU</t>
  </si>
  <si>
    <t>Kocoglu</t>
  </si>
  <si>
    <t>Envoy Air</t>
  </si>
  <si>
    <t>ENY</t>
  </si>
  <si>
    <t>Envoy</t>
  </si>
  <si>
    <t>CARICOM AIRWAYS (BARBADOS) INC.</t>
  </si>
  <si>
    <t>CARICOM AIRWAYS</t>
  </si>
  <si>
    <t>CCB</t>
  </si>
  <si>
    <t>Rainbow Air (RAI)</t>
  </si>
  <si>
    <t>RN</t>
  </si>
  <si>
    <t>RAB</t>
  </si>
  <si>
    <t>Rainbow</t>
  </si>
  <si>
    <t>Rainbow Air Canada</t>
  </si>
  <si>
    <t>Rainbow Air CAN</t>
  </si>
  <si>
    <t>RAY</t>
  </si>
  <si>
    <t>Rainbow CAN</t>
  </si>
  <si>
    <t>Rainbow Air Polynesia</t>
  </si>
  <si>
    <t>Rainbow Air POL</t>
  </si>
  <si>
    <t>RPO</t>
  </si>
  <si>
    <t>Rainbow Air</t>
  </si>
  <si>
    <t>Rainbow Air Euro</t>
  </si>
  <si>
    <t>Rainbow Air EU</t>
  </si>
  <si>
    <t>RUE</t>
  </si>
  <si>
    <t>Rainbow Air US</t>
  </si>
  <si>
    <t>RM</t>
  </si>
  <si>
    <t>RNY</t>
  </si>
  <si>
    <t>Transilvania</t>
  </si>
  <si>
    <t>TNS</t>
  </si>
  <si>
    <t>Dobrolet</t>
  </si>
  <si>
    <t>DOB</t>
  </si>
  <si>
    <t>DOBROLET</t>
  </si>
  <si>
    <t>Spike Airlines</t>
  </si>
  <si>
    <t>Aero Spike</t>
  </si>
  <si>
    <t>SAL</t>
  </si>
  <si>
    <t>Spike Air</t>
  </si>
  <si>
    <t>Grand Cru Airlines</t>
  </si>
  <si>
    <t>GCA</t>
  </si>
  <si>
    <t>Go2Sky</t>
  </si>
  <si>
    <t>RLX</t>
  </si>
  <si>
    <t>All Argentina</t>
  </si>
  <si>
    <t>AL1</t>
  </si>
  <si>
    <t>All America</t>
  </si>
  <si>
    <t>AL2</t>
  </si>
  <si>
    <t>All Asia</t>
  </si>
  <si>
    <t>AL3</t>
  </si>
  <si>
    <t>All Africa</t>
  </si>
  <si>
    <t>99F</t>
  </si>
  <si>
    <t>J88</t>
  </si>
  <si>
    <t>All Europe</t>
  </si>
  <si>
    <t>N99</t>
  </si>
  <si>
    <t>All Spain</t>
  </si>
  <si>
    <t>N77</t>
  </si>
  <si>
    <t>Regional Air Iceland</t>
  </si>
  <si>
    <t>9N</t>
  </si>
  <si>
    <t>N78</t>
  </si>
  <si>
    <t>British Air Ferries</t>
  </si>
  <si>
    <t>??!</t>
  </si>
  <si>
    <t>Voestar</t>
  </si>
  <si>
    <t>Voestar Brasil</t>
  </si>
  <si>
    <t>8K</t>
  </si>
  <si>
    <t>K88</t>
  </si>
  <si>
    <t>All Colombia</t>
  </si>
  <si>
    <t>7KK</t>
  </si>
  <si>
    <t>Regionalia Uruguay</t>
  </si>
  <si>
    <t>2X</t>
  </si>
  <si>
    <t>2K2</t>
  </si>
  <si>
    <t>Regionalia Venezuela</t>
  </si>
  <si>
    <t>9XX</t>
  </si>
  <si>
    <t>Regionalia Chile</t>
  </si>
  <si>
    <t>9J</t>
  </si>
  <si>
    <t>Vuela Cuba</t>
  </si>
  <si>
    <t>6C</t>
  </si>
  <si>
    <t>6CC</t>
  </si>
  <si>
    <t>All Australia</t>
  </si>
  <si>
    <t>8K8</t>
  </si>
  <si>
    <t>Fly Europa</t>
  </si>
  <si>
    <t>RWW</t>
  </si>
  <si>
    <t>FlyPortugal</t>
  </si>
  <si>
    <t>FPT</t>
  </si>
  <si>
    <t>FTI Fluggesellschaft</t>
  </si>
  <si>
    <t>FTI</t>
  </si>
  <si>
    <t>Name</t>
  </si>
  <si>
    <t>Alias</t>
  </si>
  <si>
    <t>Callsign</t>
  </si>
  <si>
    <t>Country</t>
  </si>
  <si>
    <t>Active</t>
  </si>
  <si>
    <t>04</t>
  </si>
  <si>
    <t>AeroMéxico</t>
  </si>
  <si>
    <t>Air Caraïbes</t>
  </si>
  <si>
    <t>20</t>
  </si>
  <si>
    <t>Cubana de Aviación</t>
  </si>
  <si>
    <t>Fundació Rego</t>
  </si>
  <si>
    <t>Gol Transportes Aéreos</t>
  </si>
  <si>
    <t>Hydro-Québec</t>
  </si>
  <si>
    <t>Héli Sécurité Helicopter Airlines</t>
  </si>
  <si>
    <t>Malmö Aviation</t>
  </si>
  <si>
    <t>Malév</t>
  </si>
  <si>
    <t>Pantanal Linhas Aéreas</t>
  </si>
  <si>
    <t>Peau Vava_x001B_%Gʻ_x001B_%@u</t>
  </si>
  <si>
    <t>Régional</t>
  </si>
  <si>
    <t>Widerøe</t>
  </si>
  <si>
    <t>11</t>
  </si>
  <si>
    <t>Transport Aérien Transrégional</t>
  </si>
  <si>
    <t>LÍO Flugmennt</t>
  </si>
  <si>
    <t>Aéris (Priv)</t>
  </si>
  <si>
    <t>99</t>
  </si>
  <si>
    <t>01</t>
  </si>
  <si>
    <t>ЯП</t>
  </si>
  <si>
    <t>Buquebus Líneas Aéreas</t>
  </si>
  <si>
    <t>88</t>
  </si>
  <si>
    <t>47</t>
  </si>
  <si>
    <t>69</t>
  </si>
  <si>
    <t>Azul Linhas Aéreas Brasileiras</t>
  </si>
  <si>
    <t>Transportes Aéreos Nacionales de Selva</t>
  </si>
  <si>
    <t>МИ</t>
  </si>
  <si>
    <t>AirLiberté</t>
  </si>
  <si>
    <t>TUR Avrupa Hava YollarÄ±</t>
  </si>
  <si>
    <t>Алания</t>
  </si>
  <si>
    <t>10</t>
  </si>
  <si>
    <t>12</t>
  </si>
  <si>
    <t>Декстер авиатакси</t>
  </si>
  <si>
    <t>07</t>
  </si>
  <si>
    <t>770</t>
  </si>
  <si>
    <t>00</t>
  </si>
  <si>
    <t>000</t>
  </si>
  <si>
    <t>001</t>
  </si>
  <si>
    <t>Helitt Líneas Aéreas</t>
  </si>
  <si>
    <t>666</t>
  </si>
  <si>
    <t>76</t>
  </si>
  <si>
    <t>77</t>
  </si>
  <si>
    <t>78</t>
  </si>
  <si>
    <t>24</t>
  </si>
  <si>
    <t>Катэкавиа</t>
  </si>
  <si>
    <t>КТК</t>
  </si>
  <si>
    <t>Псковавиа</t>
  </si>
  <si>
    <t>Псков Авиа</t>
  </si>
  <si>
    <t>Nürnberger Flugdienst</t>
  </si>
  <si>
    <t>13</t>
  </si>
  <si>
    <t>Добролёт</t>
  </si>
  <si>
    <t>Regionalia México</t>
  </si>
  <si>
    <t>Salsa d'Haiti</t>
  </si>
  <si>
    <t>Delay</t>
  </si>
  <si>
    <t>Turnaround</t>
  </si>
  <si>
    <t>Turnaroundtotaal</t>
  </si>
  <si>
    <t>Som van Turnaroundtotaal</t>
  </si>
  <si>
    <t>Periode</t>
  </si>
  <si>
    <t>Aanduiding</t>
  </si>
  <si>
    <t>London Gatwick</t>
  </si>
  <si>
    <t>Curacao</t>
  </si>
  <si>
    <t>Willemstad</t>
  </si>
  <si>
    <t>Mallorca</t>
  </si>
  <si>
    <t>O'Hare International</t>
  </si>
  <si>
    <t>Wake</t>
  </si>
  <si>
    <t>Capaciteit</t>
  </si>
  <si>
    <t>Vracht</t>
  </si>
  <si>
    <t>M</t>
  </si>
  <si>
    <t>British Aerospace</t>
  </si>
  <si>
    <t>BAe 146-100 Pax</t>
  </si>
  <si>
    <t>BAe 146-200 Pax</t>
  </si>
  <si>
    <t>BAe 146-300 Pax</t>
  </si>
  <si>
    <t>BAe 146 all pax models</t>
  </si>
  <si>
    <t>14F</t>
  </si>
  <si>
    <t>BAe 146 Freighter (-100/200/300QT &amp; QC)</t>
  </si>
  <si>
    <t>14X</t>
  </si>
  <si>
    <t>BAe 146 Freighter (-100QT &amp; QC)</t>
  </si>
  <si>
    <t>14Y</t>
  </si>
  <si>
    <t>BAe 146 Freighter (-200QT &amp; QC)</t>
  </si>
  <si>
    <t>14Z</t>
  </si>
  <si>
    <t>Airbus</t>
  </si>
  <si>
    <t>Airbus A310 all pax models</t>
  </si>
  <si>
    <t>H</t>
  </si>
  <si>
    <t>Airbus A310-200 pax</t>
  </si>
  <si>
    <t>Airbus A310-300 pax</t>
  </si>
  <si>
    <t>31F</t>
  </si>
  <si>
    <t>Airbus A310 Freighter</t>
  </si>
  <si>
    <t>31X</t>
  </si>
  <si>
    <t>Airbus A310-200 Freighter</t>
  </si>
  <si>
    <t>31Y</t>
  </si>
  <si>
    <t>Airbus A310-300 Freighter</t>
  </si>
  <si>
    <t>Airbus A320-100/200</t>
  </si>
  <si>
    <t>Airbus A321-100/200</t>
  </si>
  <si>
    <t>32S</t>
  </si>
  <si>
    <t>n/a</t>
  </si>
  <si>
    <t>Airbus A318/319/320/321</t>
  </si>
  <si>
    <t>Airbus A330 all models</t>
  </si>
  <si>
    <t>Airbus A340 all models</t>
  </si>
  <si>
    <t>Airbus A380 pax</t>
  </si>
  <si>
    <t>38F</t>
  </si>
  <si>
    <t>Airbus A380 Freighter</t>
  </si>
  <si>
    <t>Boeing 707-300 pax</t>
  </si>
  <si>
    <t>Boeing 707/720 all pax models</t>
  </si>
  <si>
    <t>70F</t>
  </si>
  <si>
    <t>Boeing 707 Freighter</t>
  </si>
  <si>
    <t>70M</t>
  </si>
  <si>
    <t>Boeing 707 Combi</t>
  </si>
  <si>
    <t>Boeing 727-100 pax</t>
  </si>
  <si>
    <t>Boeing 727-200 pax</t>
  </si>
  <si>
    <t>Boeing 727 all pax models</t>
  </si>
  <si>
    <t>72B</t>
  </si>
  <si>
    <t>Boeing 727-100 Mixed Configuration</t>
  </si>
  <si>
    <t>72C</t>
  </si>
  <si>
    <t>Boeing 727-200 Mixed Configuration</t>
  </si>
  <si>
    <t>72F</t>
  </si>
  <si>
    <t>Boeing 727 Freighter (-100/200)</t>
  </si>
  <si>
    <t>72M</t>
  </si>
  <si>
    <t>Boeing 727 Combi</t>
  </si>
  <si>
    <t>72S</t>
  </si>
  <si>
    <t>Boeing 727-200 Advanced pax</t>
  </si>
  <si>
    <t>72X</t>
  </si>
  <si>
    <t>Boeing 727-100 Freighter</t>
  </si>
  <si>
    <t>72Y</t>
  </si>
  <si>
    <t>Boeing 727-200 Freighter</t>
  </si>
  <si>
    <t>Boeing 737-100 pax</t>
  </si>
  <si>
    <t>Boeing 737-200 pax</t>
  </si>
  <si>
    <t>Boeing 737-300 pax</t>
  </si>
  <si>
    <t>Boeing 737-400 pax</t>
  </si>
  <si>
    <t>Boeing 737-500 pax</t>
  </si>
  <si>
    <t>Boeing 737-600 pax</t>
  </si>
  <si>
    <t>Boeing 737 all pax models</t>
  </si>
  <si>
    <t>Boeing 737-800 pax</t>
  </si>
  <si>
    <t>Boeing 737-900 pax</t>
  </si>
  <si>
    <t>73F</t>
  </si>
  <si>
    <t>Boeing 737 all Freighter models</t>
  </si>
  <si>
    <t>Boeing 737-700 pax</t>
  </si>
  <si>
    <t>73H</t>
  </si>
  <si>
    <t>Boeing 737-800 (winglets) pax</t>
  </si>
  <si>
    <t>73M</t>
  </si>
  <si>
    <t>Boeing 737-200 Combi</t>
  </si>
  <si>
    <t>73W</t>
  </si>
  <si>
    <t>Boeing 737-700 (winglets) pax</t>
  </si>
  <si>
    <t>73X</t>
  </si>
  <si>
    <t>Boeing 737-200 Freighter</t>
  </si>
  <si>
    <t>73Y</t>
  </si>
  <si>
    <t>Boeing 737-300 Freighter</t>
  </si>
  <si>
    <t>Boeing 747-100 pax</t>
  </si>
  <si>
    <t>Boeing 747-200 pax</t>
  </si>
  <si>
    <t>Boeing 747-300 pax</t>
  </si>
  <si>
    <t>Boeing 747-400 pax</t>
  </si>
  <si>
    <t>Boeing 747 all pax models</t>
  </si>
  <si>
    <t>74C</t>
  </si>
  <si>
    <t>Boeing 747-200 Combi</t>
  </si>
  <si>
    <t>74D</t>
  </si>
  <si>
    <t>Boeing 747-300 Combi</t>
  </si>
  <si>
    <t>74E</t>
  </si>
  <si>
    <t>Boeing 747-400 Combi</t>
  </si>
  <si>
    <t>74F</t>
  </si>
  <si>
    <t>Boeing 747 all Freighter models</t>
  </si>
  <si>
    <t>74J</t>
  </si>
  <si>
    <t>Boeing 747-400 (Domestic) pax</t>
  </si>
  <si>
    <t>N74S</t>
  </si>
  <si>
    <t>74M</t>
  </si>
  <si>
    <t>Boeing 747 all Combi models</t>
  </si>
  <si>
    <t>Boeing 747SR pax</t>
  </si>
  <si>
    <t>74T</t>
  </si>
  <si>
    <t>Boeing 747-100 Freighter</t>
  </si>
  <si>
    <t>74U</t>
  </si>
  <si>
    <t>Boeing 747-300 / 747-200 SUD Freighter</t>
  </si>
  <si>
    <t>74V</t>
  </si>
  <si>
    <t>Boeing 747SR Freighter</t>
  </si>
  <si>
    <t>74X</t>
  </si>
  <si>
    <t>Boeing 747-200 Freighter</t>
  </si>
  <si>
    <t>74Y</t>
  </si>
  <si>
    <t>Boeing 747-400 Freighter</t>
  </si>
  <si>
    <t>Boeing 757-200 pax</t>
  </si>
  <si>
    <t>Boeing 757-300 pax</t>
  </si>
  <si>
    <t>Boeing 757 all pax models</t>
  </si>
  <si>
    <t>75F</t>
  </si>
  <si>
    <t>Boeing 757 Freighter</t>
  </si>
  <si>
    <t>75M</t>
  </si>
  <si>
    <t>Boeing 757 Mixed Configuration</t>
  </si>
  <si>
    <t>Boeing 767-200 pax</t>
  </si>
  <si>
    <t>Boeing 767-300 pax</t>
  </si>
  <si>
    <t>Boeing 767-400 pax</t>
  </si>
  <si>
    <t>Boeing 767 all pax models</t>
  </si>
  <si>
    <t>76F</t>
  </si>
  <si>
    <t>Boeing 767 all Freighter models</t>
  </si>
  <si>
    <t>76X</t>
  </si>
  <si>
    <t>Boeing 767-200 Freighter</t>
  </si>
  <si>
    <t>76Y</t>
  </si>
  <si>
    <t>Boeing 767-300 Freighter</t>
  </si>
  <si>
    <t>Boeing 777-200 pax</t>
  </si>
  <si>
    <t>Boeing 777-300 pax</t>
  </si>
  <si>
    <t>Boeing 777 all pax models</t>
  </si>
  <si>
    <t>Antonov</t>
  </si>
  <si>
    <t>Antonov AN-28 / PZL Miele M-28 Skytruck</t>
  </si>
  <si>
    <t>Airbus Industrie A300 pax</t>
  </si>
  <si>
    <t>AB4</t>
  </si>
  <si>
    <t>Airbus Industrie A300B2/B4/C4 pax</t>
  </si>
  <si>
    <t>AB6</t>
  </si>
  <si>
    <t>Airbus Industrie A300-600 pax</t>
  </si>
  <si>
    <t>Airbus Industrie A300-600ST Beluga Freighter</t>
  </si>
  <si>
    <t>Airbus Industrie A300 Freighter</t>
  </si>
  <si>
    <t>Airbus Industrie A300C4/F4 Freighter</t>
  </si>
  <si>
    <t>Airbus Industrie A600-600 Freighter</t>
  </si>
  <si>
    <t>Gulfstream</t>
  </si>
  <si>
    <t>Gulfstream/Rockwell (Aero) Commander/Turbo Commander</t>
  </si>
  <si>
    <t>Ayres</t>
  </si>
  <si>
    <t>Ayres LM-200 Loadmaster</t>
  </si>
  <si>
    <t>AN6</t>
  </si>
  <si>
    <t>Antonov AN-26 / AN-30 /AN-32</t>
  </si>
  <si>
    <t>Aerospatiale</t>
  </si>
  <si>
    <t>Eurocopter (Aerospatiale) SA330 Puma / AS332 Super Puma</t>
  </si>
  <si>
    <t>Avro</t>
  </si>
  <si>
    <t>Avro RJ100 Avroliner</t>
  </si>
  <si>
    <t>Avro RJ70 Avroliner</t>
  </si>
  <si>
    <t>Avro RJ85 Avroliner</t>
  </si>
  <si>
    <t>Avro RJ70 / RJ85 / RJ100 Avroliner</t>
  </si>
  <si>
    <t>Avro RJX85 / RJX100</t>
  </si>
  <si>
    <t>Aerospatiale/Alenia ATR 42/ ATR 72</t>
  </si>
  <si>
    <t>British Aerospace (BAC) One Eleven / RomBAC One Eleven</t>
  </si>
  <si>
    <t>B12</t>
  </si>
  <si>
    <t>British Aerospace (BAC) One Eleven 200</t>
  </si>
  <si>
    <t>B13</t>
  </si>
  <si>
    <t>British Aerospace (BAC) One Eleven 300</t>
  </si>
  <si>
    <t>B14</t>
  </si>
  <si>
    <t>British Aerospace (BAC) One Eleven 400/475</t>
  </si>
  <si>
    <t>B15</t>
  </si>
  <si>
    <t>British Aerospace (BAC) One Eleven 500 / RomBAC One Eleven</t>
  </si>
  <si>
    <t>Boeing 720B pax</t>
  </si>
  <si>
    <t>BE1</t>
  </si>
  <si>
    <t xml:space="preserve">Beechcraft </t>
  </si>
  <si>
    <t>Beechcraft 1900/1900C/1900D</t>
  </si>
  <si>
    <t>BE2</t>
  </si>
  <si>
    <t>Beechcraft twin piston engines</t>
  </si>
  <si>
    <t>Beechcraft light aircraft</t>
  </si>
  <si>
    <t>Beechcraft 1900D</t>
  </si>
  <si>
    <t>BEP</t>
  </si>
  <si>
    <t>Beechcraft light aircraft - single engine</t>
  </si>
  <si>
    <t>Beechcfrat 1900/1900C</t>
  </si>
  <si>
    <t>Beechcraft light aircraft - twin turboprop engine</t>
  </si>
  <si>
    <t>Bell</t>
  </si>
  <si>
    <t>Bell Helicopters</t>
  </si>
  <si>
    <t>Pilatus</t>
  </si>
  <si>
    <t>BUS</t>
  </si>
  <si>
    <t>Bus</t>
  </si>
  <si>
    <t>Canadair Global Express</t>
  </si>
  <si>
    <t>Cessna</t>
  </si>
  <si>
    <t>Cessna light aircraft - single piston engine</t>
  </si>
  <si>
    <t>CN2</t>
  </si>
  <si>
    <t>Cessna light aircraft - twin piston engines</t>
  </si>
  <si>
    <t>Cessna light aircraft</t>
  </si>
  <si>
    <t>Cessna light aircraft - single turboprop engine</t>
  </si>
  <si>
    <t>Cessna Citation</t>
  </si>
  <si>
    <t>Cessna light aircraft - twin turboprop engines</t>
  </si>
  <si>
    <t>Canadair Regional Jet</t>
  </si>
  <si>
    <t>CASA</t>
  </si>
  <si>
    <t>CASA / IPTN CN-235</t>
  </si>
  <si>
    <t>Convair</t>
  </si>
  <si>
    <t>Convair CV-440 Metropolitan pax</t>
  </si>
  <si>
    <t>Convair CV-580 pax</t>
  </si>
  <si>
    <t>Convair CV-240 / 440 / 580 / 600 / 640 Freighter</t>
  </si>
  <si>
    <t>Convair CV-240 / 440 / 580 / 600 / 640 pax</t>
  </si>
  <si>
    <t>Convair CV-240 Freighter</t>
  </si>
  <si>
    <t>CVX</t>
  </si>
  <si>
    <t>Convair CV-440 Freighter</t>
  </si>
  <si>
    <t>CVY</t>
  </si>
  <si>
    <t>Convair CV-580 / 600 / 640 Freighter</t>
  </si>
  <si>
    <t>Curtiss</t>
  </si>
  <si>
    <t>Douglas</t>
  </si>
  <si>
    <t>Douglas DC-10 pax</t>
  </si>
  <si>
    <t>D11</t>
  </si>
  <si>
    <t>Douglas DC-10-10/15 pax</t>
  </si>
  <si>
    <t>D1C</t>
  </si>
  <si>
    <t>Douglas DC-10-30/40 pax</t>
  </si>
  <si>
    <t>D1F</t>
  </si>
  <si>
    <t>Douglas DC-10 all Freighters</t>
  </si>
  <si>
    <t>D1M</t>
  </si>
  <si>
    <t>Douglas DC-10 all Combi models</t>
  </si>
  <si>
    <t>D1X</t>
  </si>
  <si>
    <t>Douglas DC-10-10 Freighter</t>
  </si>
  <si>
    <t>D1Y</t>
  </si>
  <si>
    <t>Douglas DC-10-30 / 40 Freighters</t>
  </si>
  <si>
    <t>Fairchild</t>
  </si>
  <si>
    <t>Douglas DC-3 Freighter</t>
  </si>
  <si>
    <t>Douglas DC-6A/B/C Freighter</t>
  </si>
  <si>
    <t>D8F</t>
  </si>
  <si>
    <t>Douglas DC-8 all Freighters</t>
  </si>
  <si>
    <t>Douglas DC-8-62 pax</t>
  </si>
  <si>
    <t>D8M</t>
  </si>
  <si>
    <t>Douglas DC-8 all Combi models</t>
  </si>
  <si>
    <t>Douglas DC-8-72 pax</t>
  </si>
  <si>
    <t>Douglas DC-8-50 Freighter</t>
  </si>
  <si>
    <t>D8X</t>
  </si>
  <si>
    <t>Douglas DC-8-61 / 62 / 63 Freighters</t>
  </si>
  <si>
    <t>D8Y</t>
  </si>
  <si>
    <t>Douglas DC-8-71 / 72 / 73 Freighters</t>
  </si>
  <si>
    <t>Douglas DC-9-10 pax</t>
  </si>
  <si>
    <t>Douglas DC-9-20 pax</t>
  </si>
  <si>
    <t>Douglas DC-9-30 pax</t>
  </si>
  <si>
    <t>Douglas DC-9-40 pax</t>
  </si>
  <si>
    <t>Douglas DC-9-50 pax</t>
  </si>
  <si>
    <t>D9C</t>
  </si>
  <si>
    <t>Douglas DC-9-30 Freighter</t>
  </si>
  <si>
    <t>D9F</t>
  </si>
  <si>
    <t>Douglas DC-9-40 Freighter</t>
  </si>
  <si>
    <t>Douglas DC-9 all Freighters</t>
  </si>
  <si>
    <t>D9X</t>
  </si>
  <si>
    <t>Douglas DC-9-10 Freighter</t>
  </si>
  <si>
    <t>Douglas DC-3 pax</t>
  </si>
  <si>
    <t>Douglas DC6A/B pax</t>
  </si>
  <si>
    <t>DC8</t>
  </si>
  <si>
    <t>Douglas DC-8 all pax models</t>
  </si>
  <si>
    <t>Douglas DC-9 all pax models</t>
  </si>
  <si>
    <t>DF2</t>
  </si>
  <si>
    <t>Dassault</t>
  </si>
  <si>
    <t>Dassault (Breguet Mystere) Falcon 10 / 100 / 20 / 200 / 2000</t>
  </si>
  <si>
    <t>DF3</t>
  </si>
  <si>
    <t>Dassault (Breguet Mystere) Falcon 50 / 900</t>
  </si>
  <si>
    <t>DFL</t>
  </si>
  <si>
    <t>Dassault (Breguet Mystere) Falcon</t>
  </si>
  <si>
    <t>De Haviland Canada</t>
  </si>
  <si>
    <t>DH8</t>
  </si>
  <si>
    <t>De Havilland Canada DHC-8 Dash 8 all models</t>
  </si>
  <si>
    <t>DHB</t>
  </si>
  <si>
    <t>De Havilland Canada DHC-2 Beaver / Turbo Beaver</t>
  </si>
  <si>
    <t>De Havilland Canada DHC-3 Turbo Otter</t>
  </si>
  <si>
    <t>DHO</t>
  </si>
  <si>
    <t>De Havilland Canada DHC-3 Otter / Turbo Otter</t>
  </si>
  <si>
    <t>DHS</t>
  </si>
  <si>
    <t>Embraer</t>
  </si>
  <si>
    <t>Embraer EMB.120 Brasilia</t>
  </si>
  <si>
    <t>Embraer EMB.110 Bandeirnate</t>
  </si>
  <si>
    <t>EMJ</t>
  </si>
  <si>
    <t>Embraer 170/190</t>
  </si>
  <si>
    <t>Embraer RJ145 Amazon</t>
  </si>
  <si>
    <t>Embraer RJ135 / RJ140 / RJ145</t>
  </si>
  <si>
    <t>Fokker F.28 Fellowship 1000</t>
  </si>
  <si>
    <t>F22</t>
  </si>
  <si>
    <t>Fokker F.28 Fellowship 2000</t>
  </si>
  <si>
    <t>F23</t>
  </si>
  <si>
    <t>Fokker F.28 Fellowship 3000</t>
  </si>
  <si>
    <t>F24</t>
  </si>
  <si>
    <t>Fokker F.28 Fellowship 4000</t>
  </si>
  <si>
    <t>Fokker F.27 Friendship / Fairchild F.27</t>
  </si>
  <si>
    <t>Fokker F.28 Fellowship</t>
  </si>
  <si>
    <t>FA7</t>
  </si>
  <si>
    <t>Fairchild Dornier 728JET</t>
  </si>
  <si>
    <t>FK7</t>
  </si>
  <si>
    <t>Fairchild FH.227</t>
  </si>
  <si>
    <t>Grumman</t>
  </si>
  <si>
    <t>Grumman G.21 Goose</t>
  </si>
  <si>
    <t>GRJ</t>
  </si>
  <si>
    <t>Gulfstream Aerospace G-1159 Gulfstream II / III / IV / V</t>
  </si>
  <si>
    <t>Grumman G.73 Turbo Mallard</t>
  </si>
  <si>
    <t>British Aerospace (Hawker Siddeley) HS.125</t>
  </si>
  <si>
    <t>Helio</t>
  </si>
  <si>
    <t>HOV</t>
  </si>
  <si>
    <t>Hovercraft</t>
  </si>
  <si>
    <t>Hawker</t>
  </si>
  <si>
    <t>Hawker Siddeley HS.748</t>
  </si>
  <si>
    <t>Ilyushin</t>
  </si>
  <si>
    <t>Ilyushin IL96-300 pax</t>
  </si>
  <si>
    <t>I9F</t>
  </si>
  <si>
    <t>Ilyushin IL96 Freighters</t>
  </si>
  <si>
    <t>I9M</t>
  </si>
  <si>
    <t>Ilyushin IL96M pax</t>
  </si>
  <si>
    <t>I9X</t>
  </si>
  <si>
    <t>Ilyushin IL96-300 Freighter</t>
  </si>
  <si>
    <t>I9Y</t>
  </si>
  <si>
    <t>Ilyushin IL96T Freighter</t>
  </si>
  <si>
    <t>IL9</t>
  </si>
  <si>
    <t>Ilyushin IL96 pax</t>
  </si>
  <si>
    <t>British Aerospace Jetstream 31 / 32 / 41</t>
  </si>
  <si>
    <t>L/M</t>
  </si>
  <si>
    <t>Junkers</t>
  </si>
  <si>
    <t>Lockheed</t>
  </si>
  <si>
    <t>Lockheed L-1011 Tristar pax</t>
  </si>
  <si>
    <t>L11</t>
  </si>
  <si>
    <t>Lockheed L-1011 1 / 50 / 100 / 150 / 200 / 250 Tristar pax</t>
  </si>
  <si>
    <t>L15</t>
  </si>
  <si>
    <t>Lockheed L-1011 500 Tristar pax</t>
  </si>
  <si>
    <t>L1F</t>
  </si>
  <si>
    <t>Lockheed L-1011 Tristar Freighter</t>
  </si>
  <si>
    <t>Launch - Boat</t>
  </si>
  <si>
    <t>Limousine</t>
  </si>
  <si>
    <t>Lockheed L-188 Electra pax</t>
  </si>
  <si>
    <t>Lockheed L-188 Electra Freighter</t>
  </si>
  <si>
    <t>LOM</t>
  </si>
  <si>
    <t>Lockheed L-188 Electra Mixed Configuration</t>
  </si>
  <si>
    <t>Gates</t>
  </si>
  <si>
    <t>Gates Learjet</t>
  </si>
  <si>
    <t>McDonnell Douglas MD11 pax</t>
  </si>
  <si>
    <t>McDonnell Douglas MD11 Freighter</t>
  </si>
  <si>
    <t>M1M</t>
  </si>
  <si>
    <t>McDonnell Douglas MD11 Mixed Configuration</t>
  </si>
  <si>
    <t>M80</t>
  </si>
  <si>
    <t>MD80</t>
  </si>
  <si>
    <t>McDonnell Douglas MD80</t>
  </si>
  <si>
    <t>McDonnell Douglas MD81</t>
  </si>
  <si>
    <t>McDonnell Douglas MD82</t>
  </si>
  <si>
    <t>McDonnell Douglas MD83</t>
  </si>
  <si>
    <t>McDonnell Douglas MD87</t>
  </si>
  <si>
    <t>McDonnell Douglas MD88</t>
  </si>
  <si>
    <t>McDonnell Douglas MD90</t>
  </si>
  <si>
    <t>MIL</t>
  </si>
  <si>
    <t>MIL Mi-8 / Mi-17 / Mi-171 / Mil-172</t>
  </si>
  <si>
    <t>Mitsubishi</t>
  </si>
  <si>
    <t>Eurocopter (Aerospatiale) AS350 Ecureuil / AS355 Ecureuil 2</t>
  </si>
  <si>
    <t>PA1</t>
  </si>
  <si>
    <t>Piper light aircraft - single piston engine</t>
  </si>
  <si>
    <t>Piper light aircraft - twin piston engines</t>
  </si>
  <si>
    <t>Piper light aircraft</t>
  </si>
  <si>
    <t>Piper light aircraft - twin turboprop engines</t>
  </si>
  <si>
    <t>Partenavia</t>
  </si>
  <si>
    <t>Saab</t>
  </si>
  <si>
    <t>Sikorsky</t>
  </si>
  <si>
    <t>Shorts</t>
  </si>
  <si>
    <t>Tupolev</t>
  </si>
  <si>
    <t>Train</t>
  </si>
  <si>
    <t>Tupolev Tu134</t>
  </si>
  <si>
    <t>Tupolev Tu154</t>
  </si>
  <si>
    <t>Vickers</t>
  </si>
  <si>
    <t>Yakovlev</t>
  </si>
  <si>
    <t>Yakovlev Yak 42</t>
  </si>
  <si>
    <t>Yakovlev Yak 40</t>
  </si>
  <si>
    <t>Harbin</t>
  </si>
  <si>
    <t>YN7</t>
  </si>
  <si>
    <t>Xi'an</t>
  </si>
  <si>
    <t>Xian Yunshuji Y7</t>
  </si>
  <si>
    <t>Nihon Aircraft</t>
  </si>
  <si>
    <t/>
  </si>
  <si>
    <t>.</t>
  </si>
  <si>
    <t>38.2</t>
  </si>
  <si>
    <t>Merk</t>
  </si>
  <si>
    <t>Type</t>
  </si>
  <si>
    <t>33F</t>
  </si>
  <si>
    <t>A33F</t>
  </si>
  <si>
    <t>A31F</t>
  </si>
  <si>
    <t>Freighter</t>
  </si>
  <si>
    <t>Airbus A330-200 Freighter</t>
  </si>
  <si>
    <t>359</t>
  </si>
  <si>
    <t>351</t>
  </si>
  <si>
    <t>A351</t>
  </si>
  <si>
    <t>Airbus A350-1000</t>
  </si>
  <si>
    <t>Zomerdrukte</t>
  </si>
  <si>
    <t>Vliegtuigtype</t>
  </si>
  <si>
    <t>320</t>
  </si>
  <si>
    <t>321</t>
  </si>
  <si>
    <t>332</t>
  </si>
  <si>
    <t>333</t>
  </si>
  <si>
    <t>343</t>
  </si>
  <si>
    <t>736</t>
  </si>
  <si>
    <t>738</t>
  </si>
  <si>
    <t>739</t>
  </si>
  <si>
    <t>744</t>
  </si>
  <si>
    <t>752</t>
  </si>
  <si>
    <t>763</t>
  </si>
  <si>
    <t>764</t>
  </si>
  <si>
    <t>772</t>
  </si>
  <si>
    <t>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</si>
</sst>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wrapText="1"/>
    </xf>
    <xf numFmtId="1" fontId="0" fillId="2" borderId="0" xfId="0" applyNumberFormat="1" applyFill="1"/>
    <xf numFmtId="3" fontId="0" fillId="2" borderId="0" xfId="0" applyNumberFormat="1" applyFill="1" applyAlignment="1">
      <alignment wrapText="1"/>
    </xf>
    <xf numFmtId="3" fontId="0" fillId="2" borderId="0" xfId="0" applyNumberFormat="1" applyFill="1"/>
    <xf numFmtId="49" fontId="0" fillId="0" borderId="0" xfId="0" applyNumberFormat="1"/>
    <xf numFmtId="14" fontId="0" fillId="0" borderId="0" xfId="0" applyNumberFormat="1"/>
    <xf numFmtId="0" fontId="1" fillId="0" borderId="0" xfId="1"/>
    <xf numFmtId="0" fontId="1" fillId="0" borderId="0" xfId="1" applyFill="1"/>
    <xf numFmtId="49" fontId="1" fillId="0" borderId="0" xfId="1" applyNumberFormat="1"/>
    <xf numFmtId="165" fontId="0" fillId="2" borderId="0" xfId="0" applyNumberFormat="1" applyFill="1"/>
    <xf numFmtId="0" fontId="0" fillId="0" borderId="0" xfId="0" applyFill="1"/>
    <xf numFmtId="0" fontId="0" fillId="0" borderId="0" xfId="0" applyFont="1" applyFill="1"/>
    <xf numFmtId="166" fontId="0" fillId="2" borderId="0" xfId="0" applyNumberFormat="1" applyFill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m, Anton" refreshedDate="42776.725157754627" createdVersion="5" refreshedVersion="5" minRefreshableVersion="3" recordCount="184">
  <cacheSource type="worksheet">
    <worksheetSource ref="C1:M1048576" sheet="routes"/>
  </cacheSource>
  <cacheFields count="10">
    <cacheField name="Destcode" numFmtId="0">
      <sharedItems containsBlank="1"/>
    </cacheField>
    <cacheField name="Destnaam" numFmtId="0">
      <sharedItems containsBlank="1" count="105">
        <s v="Dublin"/>
        <s v="Gran Canaria"/>
        <s v="Manchester"/>
        <s v="Alicante"/>
        <s v="Lisbon"/>
        <s v="Malta"/>
        <s v="Antalya"/>
        <s v="Lanzarote"/>
        <s v="Tenerife"/>
        <s v="Sofia"/>
        <s v="Athens"/>
        <s v="Prague"/>
        <s v="Venice"/>
        <s v="Ljubljana"/>
        <s v="Barcelona"/>
        <s v="Mallorca"/>
        <s v="Thessaloniki"/>
        <s v="Kos"/>
        <s v="Faro"/>
        <s v="Kiev"/>
        <s v="Madrid"/>
        <s v="Helsinki"/>
        <s v="Berlin"/>
        <s v="Zagreb"/>
        <s v="Brussels"/>
        <s v="Isle Of Man"/>
        <s v="Milan"/>
        <s v="Rome"/>
        <s v="Warsaw"/>
        <s v="Zurich"/>
        <s v="Vilnius"/>
        <s v="Vienna"/>
        <s v="Copenhagen"/>
        <s v="Oslo"/>
        <s v="Cork"/>
        <s v="Stockholm"/>
        <s v="Istanbul"/>
        <s v="Ankara"/>
        <s v="Frankfurt"/>
        <s v="Hamburg"/>
        <s v="Dusseldorf"/>
        <s v="Valencia"/>
        <s v="London"/>
        <s v="Munich"/>
        <s v="Geneva"/>
        <s v="Paris"/>
        <s v="London Gatwick"/>
        <s v="Salzburg"/>
        <s v="Glasgow"/>
        <s v="Liverpool"/>
        <s v="Strasbourg"/>
        <s v="Tel Aviv Yafo"/>
        <s v="Kingston"/>
        <s v="Aruba"/>
        <s v="Toronto"/>
        <s v="Miami"/>
        <s v="Delhi"/>
        <s v="Dubai"/>
        <s v="Abu Dhabi"/>
        <s v="Jakarta"/>
        <s v="Tehran"/>
        <s v="Doha"/>
        <s v="Moscow"/>
        <s v="Mexico City"/>
        <s v="Port Au Prince"/>
        <s v="Paramaribo"/>
        <s v="Bangkok"/>
        <s v="Taipei"/>
        <s v="Hong Kong"/>
        <s v="Guangzhou"/>
        <s v="Beijing"/>
        <s v="Tokyo"/>
        <s v="Seoul"/>
        <s v="Shanghai"/>
        <s v="Singapore"/>
        <s v="Boston"/>
        <s v="New York"/>
        <s v="Detroit"/>
        <s v="Seattle"/>
        <s v="Las Vegas"/>
        <s v="Calgary"/>
        <s v="Vancouver"/>
        <s v="Johannesburg"/>
        <s v="Cape Town"/>
        <s v="Dar Es Salaam"/>
        <s v="Los Angeles"/>
        <s v="Montreal"/>
        <s v="Curacao"/>
        <s v="Kuala Lumpur"/>
        <s v="Manila"/>
        <s v="Washington"/>
        <s v="Havana"/>
        <s v="St Maarten"/>
        <s v="St Petersburg"/>
        <s v="Houston"/>
        <s v="Chicago"/>
        <s v="Rio De Janeiro"/>
        <s v="Buenos Aires"/>
        <s v="Casablanca"/>
        <s v="Nairobi"/>
        <s v="Cairo"/>
        <s v="Tunis"/>
        <m/>
        <s v="Palma de Mallorca" u="1"/>
        <s v="Willemstad / Curacao Island" u="1"/>
      </sharedItems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am, Anton" refreshedDate="42776.725194328705" createdVersion="5" refreshedVersion="5" minRefreshableVersion="3" recordCount="184">
  <cacheSource type="worksheet">
    <worksheetSource ref="A1:N1048576" sheet="routes"/>
  </cacheSource>
  <cacheFields count="13">
    <cacheField name="Airlinecode" numFmtId="0">
      <sharedItems containsBlank="1"/>
    </cacheField>
    <cacheField name="Airlinenaam" numFmtId="0">
      <sharedItems containsBlank="1" count="123">
        <s v="Ryanair"/>
        <s v="Transavia Holland"/>
        <s v="Adria Airways"/>
        <s v="Air Malta"/>
        <s v="Ukraine International Airlines"/>
        <s v="Air Europa"/>
        <s v="Finnair"/>
        <s v="Eurowings"/>
        <s v="Croatia Airlines"/>
        <s v="TAP Portugal"/>
        <s v="Aegean Airlines"/>
        <s v="Corendon Airlines"/>
        <s v="Bulgaria Air"/>
        <s v="Brussels Airlines"/>
        <s v="Thomas Cook Airlines"/>
        <s v="TUI Airlines"/>
        <s v="Alitalia"/>
        <s v="LOT Polish Airlines"/>
        <s v="Czech Airlines"/>
        <s v="Swissair"/>
        <s v="Air Baltic"/>
        <s v="Austrian Airlines"/>
        <s v="Scandinavian Airlines System"/>
        <s v="Aer Lingus"/>
        <s v="Turkish Airlines"/>
        <s v="KLM Royal Dutch Airlines"/>
        <s v="British Airways"/>
        <s v="Lufthansa"/>
        <s v="easyJet"/>
        <s v="Air France"/>
        <s v="Norwegian Air Shuttle"/>
        <s v="Iberia Airlines"/>
        <s v="Caribbean Airlines"/>
        <s v="Jet Airways"/>
        <s v="Emirates"/>
        <s v="Etihad Airways"/>
        <s v="Garuda Indonesia"/>
        <s v="Iran Air"/>
        <s v="El Al Israel Airlines"/>
        <s v="Qatar Airways"/>
        <s v="Aeroflot Russian Airlines"/>
        <s v="AeroMéxico"/>
        <s v="Salsa d'Haiti"/>
        <s v="Surinam Airways"/>
        <s v="EVA Air"/>
        <s v="China Airlines"/>
        <s v="Cathay Pacific"/>
        <s v="China Southern Airlines"/>
        <s v="Japan Airlines"/>
        <s v="Korean Air"/>
        <s v="China Eastern Airlines"/>
        <s v="Singapore Airlines"/>
        <s v="Delta Air Lines"/>
        <s v="American Airlines"/>
        <s v="Air Canada"/>
        <s v="Air Transat"/>
        <s v="United Airlines"/>
        <s v="Royal Air Maroc"/>
        <s v="Kenya Airways"/>
        <s v="Egyptair"/>
        <s v="Tunisair"/>
        <m/>
        <s v="South African Airlines" u="1"/>
        <e v="#N/A" u="1"/>
        <s v="Salsa d'Haïti" u="1"/>
        <s v="TAP Portugal " u="1"/>
        <s v="EVA Airways " u="1"/>
        <s v="Croatia Airlines " u="1"/>
        <s v="THY Turkish Airlines " u="1"/>
        <s v="British Airways " u="1"/>
        <s v="Vietnam Airlines" u="1"/>
        <s v="Phillipine Airlines" u="1"/>
        <s v="SAS Scandinavian Airlines " u="1"/>
        <s v="Air Canada " u="1"/>
        <s v="Royal Air Maroc " u="1"/>
        <s v="Shanghai Airlines" u="1"/>
        <s v="El Al Israel Airlines " u="1"/>
        <s v="Iran Air " u="1"/>
        <s v="Lufthansa " u="1"/>
        <s v="Adria Airways " u="1"/>
        <s v="Bulgaria Air " u="1"/>
        <s v="Alitalia " u="1"/>
        <s v="Aeroflot Russian Int. Airlines" u="1"/>
        <s v="Qantas" u="1"/>
        <s v="Malaysia Airlines " u="1"/>
        <s v="Kenya Airways " u="1"/>
        <s v="Japan Airlines " u="1"/>
        <s v="Aegean Airlines " u="1"/>
        <s v="China Southern Airlines " u="1"/>
        <s v="CSA Czech Airlines " u="1"/>
        <s v="Swiss International Air Lines" u="1"/>
        <s v="Phuket Air " u="1"/>
        <s v="Korean Air " u="1"/>
        <s v="Air Berlin " u="1"/>
        <s v="Egypt Air " u="1"/>
        <s v="United Airlines " u="1"/>
        <s v="Corendon Airlines " u="1"/>
        <s v="Iberia " u="1"/>
        <s v="Air France " u="1"/>
        <s v="Surinam Airways " u="1"/>
        <s v="Air Transat " u="1"/>
        <s v="Boliviana de Aviacion" u="1"/>
        <s v="Singapore Airlines " u="1"/>
        <s v="Lithuanian Airlines " u="1"/>
        <s v="All Nippon Airways" u="1"/>
        <s v="transavia.com " u="1"/>
        <s v="Austrian " u="1"/>
        <s v="Cyprus Airways " u="1"/>
        <s v="Nederlandse Spoorwegen" u="1"/>
        <s v="Ukraine International Airlines " u="1"/>
        <s v="AirBaltic " u="1"/>
        <s v="Cathay Pacific Airways " u="1"/>
        <s v="KLM Royal Dutch Airlines " u="1"/>
        <s v="Finnair " u="1"/>
        <s v="easyJet " u="1"/>
        <s v="Delta Air Lines " u="1"/>
        <s v="Carribean Airlines" u="1"/>
        <s v="Air Malta " u="1"/>
        <s v="Tunis Air " u="1"/>
        <s v="LOT Polish Airlines " u="1"/>
        <s v="Wizz Air" u="1"/>
        <s v="Swiss International Air Lines " u="1"/>
        <s v="China Airlines " u="1"/>
      </sharedItems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am, Anton" refreshedDate="42776.725223611109" createdVersion="5" refreshedVersion="5" minRefreshableVersion="3" recordCount="184">
  <cacheSource type="worksheet">
    <worksheetSource ref="A1:P1048576" sheet="routes"/>
  </cacheSource>
  <cacheFields count="15">
    <cacheField name="Airlinecode" numFmtId="0">
      <sharedItems containsBlank="1"/>
    </cacheField>
    <cacheField name="Airlinenaam" numFmtId="0">
      <sharedItems containsBlank="1"/>
    </cacheField>
    <cacheField name="Destcode" numFmtId="0">
      <sharedItems containsBlank="1"/>
    </cacheField>
    <cacheField name="Destnaam" numFmtId="0">
      <sharedItems containsBlank="1"/>
    </cacheField>
    <cacheField name="Periode" numFmtId="0">
      <sharedItems containsBlank="1"/>
    </cacheField>
    <cacheField name="Vluchten" numFmtId="0">
      <sharedItems containsString="0" containsBlank="1" containsNumber="1" minValue="0.5" maxValue="2"/>
    </cacheField>
    <cacheField name="Delay" numFmtId="0">
      <sharedItems containsString="0" containsBlank="1" containsNumber="1" containsInteger="1" minValue="0" maxValue="1"/>
    </cacheField>
    <cacheField name="Turnaround" numFmtId="0">
      <sharedItems containsString="0" containsBlank="1" containsNumber="1" minValue="0.75" maxValue="1.25"/>
    </cacheField>
    <cacheField name="Turnaroundtotaal" numFmtId="0">
      <sharedItems containsString="0" containsBlank="1" containsNumber="1" minValue="0.625" maxValue="2.5"/>
    </cacheField>
    <cacheField name="Continent" numFmtId="0">
      <sharedItems containsBlank="1"/>
    </cacheField>
    <cacheField name="Afstand" numFmtId="0">
      <sharedItems containsString="0" containsBlank="1" containsNumber="1" minValue="135.55158294681547" maxValue="11461.590941236098"/>
    </cacheField>
    <cacheField name="Duur" numFmtId="0">
      <sharedItems containsString="0" containsBlank="1" containsNumber="1" minValue="0.82762393555710223" maxValue="17.061613682438406"/>
    </cacheField>
    <cacheField name="Totaal" numFmtId="166">
      <sharedItems containsString="0" containsBlank="1" containsNumber="1" minValue="0.5" maxValue="10"/>
    </cacheField>
    <cacheField name="Terminal" numFmtId="0">
      <sharedItems containsBlank="1" count="6">
        <s v="A"/>
        <s v="B"/>
        <s v="C"/>
        <s v="D"/>
        <s v="E"/>
        <m/>
      </sharedItems>
    </cacheField>
    <cacheField name="Gate" numFmtId="0">
      <sharedItems containsBlank="1" count="33">
        <s v="A1"/>
        <s v="A2"/>
        <s v="A3"/>
        <s v="A4"/>
        <s v="A5"/>
        <s v="A6"/>
        <s v="B1"/>
        <s v="B2"/>
        <s v="B3"/>
        <s v="B4"/>
        <s v="B5"/>
        <s v="C1"/>
        <s v="C2"/>
        <s v="C3"/>
        <s v="C4"/>
        <s v="C5"/>
        <s v="C6"/>
        <s v="C7"/>
        <s v="D1"/>
        <s v="D2"/>
        <s v="D3"/>
        <s v="D4"/>
        <s v="D5"/>
        <s v="D6"/>
        <s v="E1"/>
        <s v="E2"/>
        <s v="E3"/>
        <s v="E4"/>
        <s v="E5"/>
        <m/>
        <s v="B6" u="1"/>
        <s v="C8" u="1"/>
        <s v="E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DUB"/>
    <x v="0"/>
    <s v="z"/>
    <n v="1"/>
    <n v="0"/>
    <n v="0.75"/>
    <n v="0.75"/>
    <s v="Eur"/>
    <n v="780.20989150006517"/>
    <n v="1.7516341778167601"/>
  </r>
  <r>
    <s v="LPA"/>
    <x v="1"/>
    <s v="z"/>
    <n v="1"/>
    <n v="0"/>
    <n v="0.75"/>
    <n v="0.75"/>
    <s v="Eur"/>
    <n v="3176.423224886616"/>
    <n v="5.1862066223374823"/>
  </r>
  <r>
    <s v="MAN"/>
    <x v="2"/>
    <s v="j"/>
    <n v="2"/>
    <n v="0"/>
    <n v="0.75"/>
    <n v="1.5"/>
    <s v="Eur"/>
    <n v="517.8542641422664"/>
    <n v="1.3755911119372484"/>
  </r>
  <r>
    <s v="DUB"/>
    <x v="0"/>
    <s v="j"/>
    <n v="2"/>
    <n v="0"/>
    <n v="0.75"/>
    <n v="1.5"/>
    <s v="Eur"/>
    <n v="780.20989150006517"/>
    <n v="1.7516341778167601"/>
  </r>
  <r>
    <s v="ALC"/>
    <x v="3"/>
    <s v="z"/>
    <n v="2"/>
    <n v="0"/>
    <n v="0.75"/>
    <n v="1.5"/>
    <s v="Eur"/>
    <n v="1593.5566480917669"/>
    <n v="2.9174311955981991"/>
  </r>
  <r>
    <s v="LIS"/>
    <x v="4"/>
    <s v="j"/>
    <n v="2"/>
    <n v="0"/>
    <n v="0.75"/>
    <n v="1.5"/>
    <s v="Eur"/>
    <n v="1841.0513119403968"/>
    <n v="3.2721735471145688"/>
  </r>
  <r>
    <s v="MLA"/>
    <x v="5"/>
    <s v="z"/>
    <n v="2"/>
    <n v="0"/>
    <n v="0.75"/>
    <n v="1.5"/>
    <s v="Eur"/>
    <n v="1947.2136342664132"/>
    <n v="3.4243395424485255"/>
  </r>
  <r>
    <s v="AYT"/>
    <x v="6"/>
    <s v="j"/>
    <n v="2"/>
    <n v="0"/>
    <n v="0.75"/>
    <n v="1.5"/>
    <s v="Eur"/>
    <n v="2620.306245645078"/>
    <n v="4.3891056187579442"/>
  </r>
  <r>
    <s v="ACE"/>
    <x v="7"/>
    <s v="z"/>
    <n v="2"/>
    <n v="0"/>
    <n v="0.75"/>
    <n v="1.5"/>
    <s v="Eur"/>
    <n v="2998.2353495276038"/>
    <n v="4.9308040009895651"/>
  </r>
  <r>
    <s v="LPA"/>
    <x v="1"/>
    <s v="z"/>
    <n v="1"/>
    <n v="0"/>
    <n v="0.75"/>
    <n v="0.75"/>
    <s v="Eur"/>
    <n v="3176.423224886616"/>
    <n v="5.1862066223374823"/>
  </r>
  <r>
    <s v="TFS"/>
    <x v="8"/>
    <s v="j"/>
    <n v="1"/>
    <n v="0"/>
    <n v="0.75"/>
    <n v="0.75"/>
    <s v="Eur"/>
    <n v="3218.8606501815702"/>
    <n v="5.2470335985935836"/>
  </r>
  <r>
    <s v="ALC"/>
    <x v="3"/>
    <s v="j"/>
    <n v="2"/>
    <n v="0"/>
    <n v="0.75"/>
    <n v="1.5"/>
    <s v="Eur"/>
    <n v="1593.5566480917669"/>
    <n v="2.9174311955981991"/>
  </r>
  <r>
    <s v="SOF"/>
    <x v="9"/>
    <s v="j"/>
    <n v="2"/>
    <n v="0"/>
    <n v="0.75"/>
    <n v="1.5"/>
    <s v="Eur"/>
    <n v="1718.5378184270699"/>
    <n v="3.0965708730787997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PRG"/>
    <x v="11"/>
    <s v="j"/>
    <n v="2"/>
    <n v="0"/>
    <n v="0.75"/>
    <n v="1.5"/>
    <s v="Eur"/>
    <n v="674.55052565537517"/>
    <n v="1.6001890867727042"/>
  </r>
  <r>
    <s v="VCE"/>
    <x v="12"/>
    <s v="z"/>
    <n v="2"/>
    <n v="0"/>
    <n v="0.75"/>
    <n v="1.5"/>
    <s v="Eur"/>
    <n v="900.21174425090055"/>
    <n v="1.9236368334262905"/>
  </r>
  <r>
    <s v="LJU"/>
    <x v="13"/>
    <s v="j"/>
    <n v="2"/>
    <n v="0"/>
    <n v="0.75"/>
    <n v="1.5"/>
    <s v="Eur"/>
    <n v="938.25347686825341"/>
    <n v="1.9781633168444965"/>
  </r>
  <r>
    <s v="BCN"/>
    <x v="14"/>
    <s v="j"/>
    <n v="2"/>
    <n v="0"/>
    <n v="0.75"/>
    <n v="1.5"/>
    <s v="Eur"/>
    <n v="1218.25015188967"/>
    <n v="2.3794918843751933"/>
  </r>
  <r>
    <s v="BCN"/>
    <x v="14"/>
    <s v="j"/>
    <n v="2"/>
    <n v="0"/>
    <n v="0.75"/>
    <n v="1.5"/>
    <s v="Eur"/>
    <n v="1218.25015188967"/>
    <n v="2.3794918843751933"/>
  </r>
  <r>
    <s v="PMI"/>
    <x v="15"/>
    <s v="z"/>
    <n v="2"/>
    <n v="0"/>
    <n v="0.75"/>
    <n v="1.5"/>
    <s v="Eur"/>
    <n v="1402.2517268880417"/>
    <n v="2.6432274752061931"/>
  </r>
  <r>
    <s v="SKG"/>
    <x v="16"/>
    <s v="z"/>
    <n v="2"/>
    <n v="0"/>
    <n v="0.75"/>
    <n v="1.5"/>
    <s v="Eur"/>
    <n v="1869.1256944451213"/>
    <n v="3.3124134953713402"/>
  </r>
  <r>
    <s v="KGS"/>
    <x v="17"/>
    <s v="z"/>
    <n v="2"/>
    <n v="0"/>
    <n v="0.75"/>
    <n v="1.5"/>
    <s v="Eur"/>
    <n v="2416.3223826328453"/>
    <n v="4.0967287484404116"/>
  </r>
  <r>
    <s v="ACE"/>
    <x v="7"/>
    <s v="z"/>
    <n v="2"/>
    <n v="0"/>
    <n v="0.75"/>
    <n v="1.5"/>
    <s v="Eur"/>
    <n v="2998.2353495276038"/>
    <n v="4.9308040009895651"/>
  </r>
  <r>
    <s v="FAO"/>
    <x v="18"/>
    <s v="j"/>
    <n v="2"/>
    <n v="0"/>
    <n v="0.75"/>
    <n v="1.5"/>
    <s v="Eur"/>
    <n v="1960.9624013887719"/>
    <n v="3.4440461086572394"/>
  </r>
  <r>
    <s v="LJU"/>
    <x v="13"/>
    <s v="j"/>
    <n v="2"/>
    <n v="0"/>
    <n v="0.75"/>
    <n v="1.5"/>
    <s v="Eur"/>
    <n v="938.25347686825341"/>
    <n v="1.9781633168444965"/>
  </r>
  <r>
    <s v="MLA"/>
    <x v="5"/>
    <s v="j"/>
    <n v="2"/>
    <n v="0"/>
    <n v="0.75"/>
    <n v="1.5"/>
    <s v="Eur"/>
    <n v="1947.2136342664132"/>
    <n v="3.4243395424485255"/>
  </r>
  <r>
    <s v="KBP"/>
    <x v="19"/>
    <s v="j"/>
    <n v="2"/>
    <n v="0"/>
    <n v="0.75"/>
    <n v="1.5"/>
    <s v="Eur"/>
    <n v="1796.9141931135807"/>
    <n v="3.2089103434627986"/>
  </r>
  <r>
    <s v="MAD"/>
    <x v="20"/>
    <s v="z"/>
    <n v="2"/>
    <n v="0"/>
    <n v="0.75"/>
    <n v="1.5"/>
    <s v="Eur"/>
    <n v="1446.0233093051877"/>
    <n v="2.7059667433374357"/>
  </r>
  <r>
    <s v="HEL"/>
    <x v="21"/>
    <s v="j"/>
    <n v="2"/>
    <n v="0"/>
    <n v="0.75"/>
    <n v="1.5"/>
    <s v="Eur"/>
    <n v="1523.9231406741771"/>
    <n v="2.817623168299654"/>
  </r>
  <r>
    <s v="TXL"/>
    <x v="22"/>
    <s v="j"/>
    <n v="2"/>
    <n v="0"/>
    <n v="0.75"/>
    <n v="1.5"/>
    <s v="Eur"/>
    <n v="558.40517989215277"/>
    <n v="1.4337140911787525"/>
  </r>
  <r>
    <s v="SOF"/>
    <x v="9"/>
    <s v="j"/>
    <n v="2"/>
    <n v="0"/>
    <n v="0.75"/>
    <n v="1.5"/>
    <s v="Eur"/>
    <n v="1718.5378184270699"/>
    <n v="3.0965708730787997"/>
  </r>
  <r>
    <s v="ZAG"/>
    <x v="23"/>
    <s v="j"/>
    <n v="2"/>
    <n v="0"/>
    <n v="0.75"/>
    <n v="1.5"/>
    <s v="Eur"/>
    <n v="1063.0459911972405"/>
    <n v="2.157032587382711"/>
  </r>
  <r>
    <s v="LIS"/>
    <x v="4"/>
    <s v="j"/>
    <n v="2"/>
    <n v="0"/>
    <n v="0.75"/>
    <n v="1.5"/>
    <s v="Eur"/>
    <n v="1841.0513119403968"/>
    <n v="3.2721735471145688"/>
  </r>
  <r>
    <s v="ATH"/>
    <x v="10"/>
    <s v="j"/>
    <n v="2"/>
    <n v="0"/>
    <n v="0.75"/>
    <n v="1.5"/>
    <s v="Eur"/>
    <n v="2145.6316477606752"/>
    <n v="3.7087386951236341"/>
  </r>
  <r>
    <s v="ATH"/>
    <x v="10"/>
    <s v="z"/>
    <n v="2"/>
    <n v="0"/>
    <n v="0.75"/>
    <n v="1.5"/>
    <s v="Eur"/>
    <n v="2145.6316477606752"/>
    <n v="3.7087386951236341"/>
  </r>
  <r>
    <s v="AYT"/>
    <x v="6"/>
    <s v="z"/>
    <n v="2"/>
    <n v="0"/>
    <n v="0.75"/>
    <n v="1.5"/>
    <s v="Eur"/>
    <n v="2620.306245645078"/>
    <n v="4.3891056187579442"/>
  </r>
  <r>
    <s v="SOF"/>
    <x v="9"/>
    <s v="j"/>
    <n v="2"/>
    <n v="0"/>
    <n v="0.75"/>
    <n v="1.5"/>
    <s v="Eur"/>
    <n v="1718.5378184270699"/>
    <n v="3.0965708730787997"/>
  </r>
  <r>
    <s v="BRU"/>
    <x v="24"/>
    <s v="j"/>
    <n v="2"/>
    <n v="0"/>
    <n v="0.75"/>
    <n v="1.5"/>
    <s v="Eur"/>
    <n v="135.55158294681547"/>
    <n v="0.82762393555710223"/>
  </r>
  <r>
    <s v="LPA"/>
    <x v="1"/>
    <s v="z"/>
    <n v="1"/>
    <n v="0"/>
    <n v="0.75"/>
    <n v="0.75"/>
    <s v="Eur"/>
    <n v="3176.423224886616"/>
    <n v="5.1862066223374823"/>
  </r>
  <r>
    <s v="TFS"/>
    <x v="8"/>
    <s v="z"/>
    <n v="1"/>
    <n v="0"/>
    <n v="0.75"/>
    <n v="0.75"/>
    <s v="Eur"/>
    <n v="3218.8606501815702"/>
    <n v="5.2470335985935836"/>
  </r>
  <r>
    <s v="IOM"/>
    <x v="25"/>
    <s v="z"/>
    <n v="2"/>
    <n v="0"/>
    <n v="0.75"/>
    <n v="1.5"/>
    <s v="Eur"/>
    <n v="687.67362659510422"/>
    <n v="1.618998864786316"/>
  </r>
  <r>
    <s v="PMI"/>
    <x v="15"/>
    <s v="z"/>
    <n v="2"/>
    <n v="0"/>
    <n v="0.75"/>
    <n v="1.5"/>
    <s v="Eur"/>
    <n v="1402.2517268880417"/>
    <n v="2.6432274752061931"/>
  </r>
  <r>
    <s v="TFS"/>
    <x v="8"/>
    <s v="z"/>
    <n v="1"/>
    <n v="0"/>
    <n v="0.75"/>
    <n v="0.75"/>
    <s v="Eur"/>
    <n v="3218.8606501815702"/>
    <n v="5.2470335985935836"/>
  </r>
  <r>
    <s v="KGS"/>
    <x v="17"/>
    <s v="z"/>
    <n v="2"/>
    <n v="0"/>
    <n v="0.75"/>
    <n v="1.5"/>
    <s v="Eur"/>
    <n v="2416.3223826328453"/>
    <n v="4.0967287484404116"/>
  </r>
  <r>
    <s v="FAO"/>
    <x v="18"/>
    <s v="z"/>
    <n v="2"/>
    <n v="0"/>
    <n v="0.75"/>
    <n v="1.5"/>
    <s v="Eur"/>
    <n v="1960.9624013887719"/>
    <n v="3.4440461086572394"/>
  </r>
  <r>
    <s v="KGS"/>
    <x v="17"/>
    <s v="z"/>
    <n v="2"/>
    <n v="0"/>
    <n v="0.75"/>
    <n v="1.5"/>
    <s v="Eur"/>
    <n v="2416.3223826328453"/>
    <n v="4.0967287484404116"/>
  </r>
  <r>
    <s v="MXP"/>
    <x v="26"/>
    <s v="j"/>
    <n v="2"/>
    <n v="0"/>
    <n v="0.75"/>
    <n v="1.5"/>
    <s v="Eur"/>
    <n v="761.70874360226992"/>
    <n v="1.7251158658299202"/>
  </r>
  <r>
    <s v="FCO"/>
    <x v="27"/>
    <s v="j"/>
    <n v="2"/>
    <n v="0"/>
    <n v="0.75"/>
    <n v="1.5"/>
    <s v="Eur"/>
    <n v="1260.8394103136059"/>
    <n v="2.4405364881161682"/>
  </r>
  <r>
    <s v="FCO"/>
    <x v="27"/>
    <s v="z"/>
    <n v="2"/>
    <n v="0"/>
    <n v="0.75"/>
    <n v="1.5"/>
    <s v="Eur"/>
    <n v="1260.8394103136059"/>
    <n v="2.4405364881161682"/>
  </r>
  <r>
    <s v="WAW"/>
    <x v="28"/>
    <s v="j"/>
    <n v="2"/>
    <n v="0"/>
    <n v="0.75"/>
    <n v="1.5"/>
    <s v="Eur"/>
    <n v="1080.6951171665173"/>
    <n v="2.1823296679386748"/>
  </r>
  <r>
    <s v="PRG"/>
    <x v="11"/>
    <s v="j"/>
    <n v="2"/>
    <n v="0"/>
    <n v="0.75"/>
    <n v="1.5"/>
    <s v="Eur"/>
    <n v="674.55052565537517"/>
    <n v="1.6001890867727042"/>
  </r>
  <r>
    <s v="ZRH"/>
    <x v="29"/>
    <s v="j"/>
    <n v="2"/>
    <n v="0"/>
    <n v="0.75"/>
    <n v="1.5"/>
    <s v="Eur"/>
    <n v="566.98980793614703"/>
    <n v="1.4460187247084775"/>
  </r>
  <r>
    <s v="VNO"/>
    <x v="30"/>
    <s v="j"/>
    <n v="2"/>
    <n v="0"/>
    <n v="0.75"/>
    <n v="1.5"/>
    <s v="Eur"/>
    <n v="1364.4999242805475"/>
    <n v="2.5891165581354509"/>
  </r>
  <r>
    <s v="VIE"/>
    <x v="31"/>
    <s v="j"/>
    <n v="2"/>
    <n v="0"/>
    <n v="0.75"/>
    <n v="1.5"/>
    <s v="Eur"/>
    <n v="926.42183642768862"/>
    <n v="1.9612046322130203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ORK"/>
    <x v="34"/>
    <s v="j"/>
    <n v="2"/>
    <n v="0"/>
    <n v="0.75"/>
    <n v="1.5"/>
    <s v="Eur"/>
    <n v="931.19497837462109"/>
    <n v="1.9680461356702901"/>
  </r>
  <r>
    <s v="ARN"/>
    <x v="35"/>
    <s v="j"/>
    <n v="2"/>
    <n v="0"/>
    <n v="0.75"/>
    <n v="1.5"/>
    <s v="Eur"/>
    <n v="1159.0839741429565"/>
    <n v="2.294687029604904"/>
  </r>
  <r>
    <s v="IST"/>
    <x v="36"/>
    <s v="j"/>
    <n v="2"/>
    <n v="0"/>
    <n v="0.75"/>
    <n v="1.5"/>
    <s v="Eur"/>
    <n v="2176.7286176584958"/>
    <n v="3.7533110186438434"/>
  </r>
  <r>
    <s v="ESB"/>
    <x v="37"/>
    <s v="j"/>
    <n v="2"/>
    <n v="0"/>
    <n v="0.75"/>
    <n v="1.5"/>
    <s v="Eur"/>
    <n v="2502.8483274107039"/>
    <n v="4.2207492692886754"/>
  </r>
  <r>
    <s v="FRA"/>
    <x v="38"/>
    <s v="j"/>
    <n v="2"/>
    <n v="0"/>
    <n v="0.75"/>
    <n v="1.5"/>
    <s v="Eur"/>
    <n v="329.35837714328153"/>
    <n v="1.1054136739053702"/>
  </r>
  <r>
    <s v="HAM"/>
    <x v="39"/>
    <s v="j"/>
    <n v="2"/>
    <n v="0"/>
    <n v="0.75"/>
    <n v="1.5"/>
    <s v="Eur"/>
    <n v="371.27522625889333"/>
    <n v="1.1654944909710805"/>
  </r>
  <r>
    <s v="DUS"/>
    <x v="40"/>
    <s v="j"/>
    <n v="2"/>
    <n v="0"/>
    <n v="0.75"/>
    <n v="1.5"/>
    <s v="Eur"/>
    <n v="142.49215667400384"/>
    <n v="0.83757209123273879"/>
  </r>
  <r>
    <s v="BCN"/>
    <x v="14"/>
    <s v="j"/>
    <n v="2"/>
    <n v="0"/>
    <n v="0.75"/>
    <n v="1.5"/>
    <s v="Eur"/>
    <n v="1218.25015188967"/>
    <n v="2.3794918843751933"/>
  </r>
  <r>
    <s v="VLC"/>
    <x v="41"/>
    <s v="j"/>
    <n v="2"/>
    <n v="0"/>
    <n v="0.75"/>
    <n v="1.5"/>
    <s v="Eur"/>
    <n v="1462.0546163404836"/>
    <n v="2.7289449500880263"/>
  </r>
  <r>
    <s v="HEL"/>
    <x v="21"/>
    <s v="j"/>
    <n v="2"/>
    <n v="0"/>
    <n v="0.75"/>
    <n v="1.5"/>
    <s v="Eur"/>
    <n v="1523.9231406741771"/>
    <n v="2.817623168299654"/>
  </r>
  <r>
    <s v="LIS"/>
    <x v="4"/>
    <s v="j"/>
    <n v="2"/>
    <n v="0"/>
    <n v="0.75"/>
    <n v="1.5"/>
    <s v="Eur"/>
    <n v="1841.0513119403968"/>
    <n v="3.2721735471145688"/>
  </r>
  <r>
    <s v="IST"/>
    <x v="36"/>
    <s v="j"/>
    <n v="2"/>
    <n v="0"/>
    <n v="0.75"/>
    <n v="1.5"/>
    <s v="Eur"/>
    <n v="2176.7286176584958"/>
    <n v="3.7533110186438434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TXL"/>
    <x v="22"/>
    <s v="j"/>
    <n v="2"/>
    <n v="0"/>
    <n v="0.75"/>
    <n v="1.5"/>
    <s v="Eur"/>
    <n v="558.40517989215277"/>
    <n v="1.4337140911787525"/>
  </r>
  <r>
    <s v="MUC"/>
    <x v="43"/>
    <s v="j"/>
    <n v="2"/>
    <n v="0"/>
    <n v="0.75"/>
    <n v="1.5"/>
    <s v="Eur"/>
    <n v="628.17586285687719"/>
    <n v="1.5337187367615239"/>
  </r>
  <r>
    <s v="CPH"/>
    <x v="32"/>
    <s v="j"/>
    <n v="2"/>
    <n v="0"/>
    <n v="0.75"/>
    <n v="1.5"/>
    <s v="Eur"/>
    <n v="633.37746879510416"/>
    <n v="1.5411743719396493"/>
  </r>
  <r>
    <s v="GVA"/>
    <x v="44"/>
    <s v="j"/>
    <n v="2"/>
    <n v="0"/>
    <n v="0.75"/>
    <n v="1.5"/>
    <s v="Eur"/>
    <n v="650.99729467759732"/>
    <n v="1.5664294557045559"/>
  </r>
  <r>
    <s v="VIE"/>
    <x v="31"/>
    <s v="j"/>
    <n v="2"/>
    <n v="0"/>
    <n v="0.75"/>
    <n v="1.5"/>
    <s v="Eur"/>
    <n v="926.42183642768862"/>
    <n v="1.9612046322130203"/>
  </r>
  <r>
    <s v="CDG"/>
    <x v="45"/>
    <s v="j"/>
    <n v="2"/>
    <n v="0"/>
    <n v="0.75"/>
    <n v="1.5"/>
    <s v="Eur"/>
    <n v="383.73084037778011"/>
    <n v="1.1833475378748182"/>
  </r>
  <r>
    <s v="LGW"/>
    <x v="46"/>
    <s v="j"/>
    <n v="2"/>
    <n v="0"/>
    <n v="0.75"/>
    <n v="1.5"/>
    <s v="Eur"/>
    <n v="379.71425778046296"/>
    <n v="1.1775904361519969"/>
  </r>
  <r>
    <s v="LHR"/>
    <x v="42"/>
    <s v="j"/>
    <n v="2"/>
    <n v="0"/>
    <n v="0.75"/>
    <n v="1.5"/>
    <s v="Eur"/>
    <n v="388.72884957080532"/>
    <n v="1.1905113510514875"/>
  </r>
  <r>
    <s v="LHR"/>
    <x v="42"/>
    <s v="j"/>
    <n v="2"/>
    <n v="0"/>
    <n v="0.75"/>
    <n v="1.5"/>
    <s v="Eur"/>
    <n v="388.72884957080532"/>
    <n v="1.1905113510514875"/>
  </r>
  <r>
    <s v="FRA"/>
    <x v="38"/>
    <s v="j"/>
    <n v="2"/>
    <n v="0"/>
    <n v="0.75"/>
    <n v="1.5"/>
    <s v="Eur"/>
    <n v="329.35837714328153"/>
    <n v="1.1054136739053702"/>
  </r>
  <r>
    <s v="FRA"/>
    <x v="38"/>
    <s v="j"/>
    <n v="2"/>
    <n v="0"/>
    <n v="0.75"/>
    <n v="1.5"/>
    <s v="Eur"/>
    <n v="329.35837714328153"/>
    <n v="1.1054136739053702"/>
  </r>
  <r>
    <s v="MUC"/>
    <x v="43"/>
    <s v="j"/>
    <n v="2"/>
    <n v="0"/>
    <n v="0.75"/>
    <n v="1.5"/>
    <s v="Eur"/>
    <n v="628.17586285687719"/>
    <n v="1.5337187367615239"/>
  </r>
  <r>
    <s v="TXL"/>
    <x v="22"/>
    <s v="j"/>
    <n v="2"/>
    <n v="0"/>
    <n v="0.75"/>
    <n v="1.5"/>
    <s v="Eur"/>
    <n v="558.40517989215277"/>
    <n v="1.4337140911787525"/>
  </r>
  <r>
    <s v="FCO"/>
    <x v="27"/>
    <s v="j"/>
    <n v="2"/>
    <n v="0"/>
    <n v="0.75"/>
    <n v="1.5"/>
    <s v="Eur"/>
    <n v="1260.8394103136059"/>
    <n v="2.4405364881161682"/>
  </r>
  <r>
    <s v="ACE"/>
    <x v="7"/>
    <s v="j"/>
    <n v="2"/>
    <n v="0"/>
    <n v="0.75"/>
    <n v="1.5"/>
    <s v="Eur"/>
    <n v="2998.2353495276038"/>
    <n v="4.9308040009895651"/>
  </r>
  <r>
    <s v="LGW"/>
    <x v="46"/>
    <s v="j"/>
    <n v="2"/>
    <n v="0"/>
    <n v="0.75"/>
    <n v="1.5"/>
    <s v="Eur"/>
    <n v="379.71425778046296"/>
    <n v="1.1775904361519969"/>
  </r>
  <r>
    <s v="LIS"/>
    <x v="4"/>
    <s v="z"/>
    <n v="2"/>
    <n v="0"/>
    <n v="0.75"/>
    <n v="1.5"/>
    <s v="Eur"/>
    <n v="1841.0513119403968"/>
    <n v="3.2721735471145688"/>
  </r>
  <r>
    <s v="SZG"/>
    <x v="47"/>
    <s v="j"/>
    <n v="2"/>
    <n v="0"/>
    <n v="0.75"/>
    <n v="1.5"/>
    <s v="Eur"/>
    <n v="736.82382553728098"/>
    <n v="1.6894474832701027"/>
  </r>
  <r>
    <s v="TFS"/>
    <x v="8"/>
    <s v="z"/>
    <n v="1"/>
    <n v="0"/>
    <n v="0.75"/>
    <n v="0.75"/>
    <s v="Eur"/>
    <n v="3218.8606501815702"/>
    <n v="5.2470335985935836"/>
  </r>
  <r>
    <s v="MAN"/>
    <x v="2"/>
    <s v="j"/>
    <n v="2"/>
    <n v="0"/>
    <n v="0.75"/>
    <n v="1.5"/>
    <s v="Eur"/>
    <n v="517.8542641422664"/>
    <n v="1.3755911119372484"/>
  </r>
  <r>
    <s v="GVA"/>
    <x v="44"/>
    <s v="j"/>
    <n v="2"/>
    <n v="0"/>
    <n v="0.75"/>
    <n v="1.5"/>
    <s v="Eur"/>
    <n v="650.99729467759732"/>
    <n v="1.5664294557045559"/>
  </r>
  <r>
    <s v="PRG"/>
    <x v="11"/>
    <s v="j"/>
    <n v="2"/>
    <n v="0"/>
    <n v="0.75"/>
    <n v="1.5"/>
    <s v="Eur"/>
    <n v="674.55052565537517"/>
    <n v="1.6001890867727042"/>
  </r>
  <r>
    <s v="GLA"/>
    <x v="48"/>
    <s v="j"/>
    <n v="2"/>
    <n v="0"/>
    <n v="0.75"/>
    <n v="1.5"/>
    <s v="Eur"/>
    <n v="753.82715229552309"/>
    <n v="1.7138189182902497"/>
  </r>
  <r>
    <s v="MXP"/>
    <x v="26"/>
    <s v="z"/>
    <n v="2"/>
    <n v="0"/>
    <n v="0.75"/>
    <n v="1.5"/>
    <s v="Eur"/>
    <n v="761.70874360226992"/>
    <n v="1.7251158658299202"/>
  </r>
  <r>
    <s v="LPL"/>
    <x v="49"/>
    <s v="j"/>
    <n v="2"/>
    <n v="0"/>
    <n v="0.75"/>
    <n v="1.5"/>
    <s v="Eur"/>
    <n v="554.63728669708291"/>
    <n v="1.4283134442658187"/>
  </r>
  <r>
    <s v="CDG"/>
    <x v="45"/>
    <s v="z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CDG"/>
    <x v="45"/>
    <s v="j"/>
    <n v="2"/>
    <n v="0"/>
    <n v="0.75"/>
    <n v="1.5"/>
    <s v="Eur"/>
    <n v="383.73084037778011"/>
    <n v="1.1833475378748182"/>
  </r>
  <r>
    <s v="SXB"/>
    <x v="50"/>
    <s v="j"/>
    <n v="2"/>
    <n v="0"/>
    <n v="0.75"/>
    <n v="1.5"/>
    <s v="Eur"/>
    <n v="430.03837667436403"/>
    <n v="1.2497216732332552"/>
  </r>
  <r>
    <s v="DUB"/>
    <x v="0"/>
    <s v="j"/>
    <n v="2"/>
    <n v="0"/>
    <n v="0.75"/>
    <n v="1.5"/>
    <s v="Eur"/>
    <n v="780.20989150006517"/>
    <n v="1.7516341778167601"/>
  </r>
  <r>
    <s v="CPH"/>
    <x v="32"/>
    <s v="j"/>
    <n v="2"/>
    <n v="0"/>
    <n v="0.75"/>
    <n v="1.5"/>
    <s v="Eur"/>
    <n v="633.37746879510416"/>
    <n v="1.5411743719396493"/>
  </r>
  <r>
    <s v="OSL"/>
    <x v="33"/>
    <s v="j"/>
    <n v="2"/>
    <n v="0"/>
    <n v="0.75"/>
    <n v="1.5"/>
    <s v="Eur"/>
    <n v="934.55839079491557"/>
    <n v="1.9728670268060455"/>
  </r>
  <r>
    <s v="ARN"/>
    <x v="35"/>
    <s v="j"/>
    <n v="2"/>
    <n v="0"/>
    <n v="0.75"/>
    <n v="1.5"/>
    <s v="Eur"/>
    <n v="1159.0839741429565"/>
    <n v="2.294687029604904"/>
  </r>
  <r>
    <s v="HEL"/>
    <x v="21"/>
    <s v="j"/>
    <n v="2"/>
    <n v="0"/>
    <n v="0.75"/>
    <n v="1.5"/>
    <s v="Eur"/>
    <n v="1523.9231406741771"/>
    <n v="2.817623168299654"/>
  </r>
  <r>
    <s v="MAD"/>
    <x v="20"/>
    <s v="j"/>
    <n v="2"/>
    <n v="0"/>
    <n v="0.75"/>
    <n v="1.5"/>
    <s v="Eur"/>
    <n v="1446.0233093051877"/>
    <n v="2.7059667433374357"/>
  </r>
  <r>
    <s v="TLV"/>
    <x v="51"/>
    <s v="j"/>
    <n v="1"/>
    <n v="0"/>
    <n v="1.25"/>
    <n v="1.25"/>
    <s v="Az"/>
    <n v="3277.2287086644201"/>
    <n v="5.3306944824190019"/>
  </r>
  <r>
    <s v="KIN"/>
    <x v="52"/>
    <s v="j"/>
    <n v="1"/>
    <n v="0"/>
    <n v="1.25"/>
    <n v="1.25"/>
    <s v="NAm"/>
    <n v="7896.6779269496319"/>
    <n v="11.951905028627804"/>
  </r>
  <r>
    <s v="AUA"/>
    <x v="53"/>
    <s v="z"/>
    <n v="1"/>
    <n v="0"/>
    <n v="1.25"/>
    <n v="1.25"/>
    <s v="NAm"/>
    <n v="7900.0233734153289"/>
    <n v="11.956700168561971"/>
  </r>
  <r>
    <s v="YYZ"/>
    <x v="54"/>
    <s v="z"/>
    <n v="1"/>
    <n v="0"/>
    <n v="1.25"/>
    <n v="1.25"/>
    <s v="NAm"/>
    <n v="6023.5254035183225"/>
    <n v="9.2670530783762608"/>
  </r>
  <r>
    <s v="MIA"/>
    <x v="55"/>
    <s v="z"/>
    <n v="1"/>
    <n v="0"/>
    <n v="1.25"/>
    <n v="1.25"/>
    <s v="NAm"/>
    <n v="7472.1962343179603"/>
    <n v="11.343481269189075"/>
  </r>
  <r>
    <s v="DEL"/>
    <x v="56"/>
    <s v="z"/>
    <n v="1"/>
    <n v="0"/>
    <n v="1.25"/>
    <n v="1.25"/>
    <s v="Az"/>
    <n v="6342.5863506367186"/>
    <n v="9.7243737692459629"/>
  </r>
  <r>
    <s v="DXB"/>
    <x v="57"/>
    <s v="j"/>
    <n v="1"/>
    <n v="0"/>
    <n v="1.25"/>
    <n v="1.25"/>
    <s v="Az"/>
    <n v="5138.3258860908809"/>
    <n v="7.9982671033969286"/>
  </r>
  <r>
    <s v="AUH"/>
    <x v="58"/>
    <s v="j"/>
    <n v="1"/>
    <n v="0"/>
    <n v="1.25"/>
    <n v="1.25"/>
    <s v="Az"/>
    <n v="5160.7516133170311"/>
    <n v="8.0304106457544098"/>
  </r>
  <r>
    <s v="CGK"/>
    <x v="59"/>
    <s v="j"/>
    <n v="0.5"/>
    <n v="1"/>
    <n v="1.25"/>
    <n v="0.625"/>
    <s v="Az"/>
    <n v="11332.745088548378"/>
    <n v="16.87693462691934"/>
  </r>
  <r>
    <s v="THR"/>
    <x v="60"/>
    <s v="j"/>
    <n v="1"/>
    <n v="0"/>
    <n v="1.25"/>
    <n v="1.25"/>
    <s v="Az"/>
    <n v="4038.6676758723238"/>
    <n v="6.4220903354169971"/>
  </r>
  <r>
    <s v="TLV"/>
    <x v="51"/>
    <s v="j"/>
    <n v="1"/>
    <n v="0"/>
    <n v="1.25"/>
    <n v="1.25"/>
    <s v="Az"/>
    <n v="3277.2287086644201"/>
    <n v="5.3306944824190019"/>
  </r>
  <r>
    <s v="DOH"/>
    <x v="61"/>
    <s v="j"/>
    <n v="1"/>
    <n v="0"/>
    <n v="1.25"/>
    <n v="1.25"/>
    <s v="Az"/>
    <n v="4889.7677469317614"/>
    <n v="7.6420004372688579"/>
  </r>
  <r>
    <s v="DOH"/>
    <x v="61"/>
    <s v="j"/>
    <n v="1"/>
    <n v="0"/>
    <n v="1.25"/>
    <n v="1.25"/>
    <s v="Az"/>
    <n v="4889.7677469317614"/>
    <n v="7.6420004372688579"/>
  </r>
  <r>
    <s v="SVO"/>
    <x v="62"/>
    <s v="j"/>
    <n v="2"/>
    <n v="0"/>
    <n v="1.25"/>
    <n v="2.5"/>
    <s v="Az"/>
    <n v="2134.2772833438885"/>
    <n v="3.69246410612624"/>
  </r>
  <r>
    <s v="MEX"/>
    <x v="63"/>
    <s v="j"/>
    <n v="0.5"/>
    <n v="1"/>
    <n v="1.25"/>
    <n v="0.625"/>
    <s v="NAm"/>
    <n v="9238.9756936167832"/>
    <n v="13.87586516085072"/>
  </r>
  <r>
    <s v="PAP"/>
    <x v="64"/>
    <s v="z"/>
    <n v="1"/>
    <n v="0"/>
    <n v="1.25"/>
    <n v="1.25"/>
    <s v="NAm"/>
    <n v="7535.290784286487"/>
    <n v="11.433916790810631"/>
  </r>
  <r>
    <s v="PBM"/>
    <x v="65"/>
    <s v="j"/>
    <n v="1"/>
    <n v="0"/>
    <n v="1.25"/>
    <n v="1.25"/>
    <s v="ZAm"/>
    <n v="7536.3922593940933"/>
    <n v="11.435495571798201"/>
  </r>
  <r>
    <s v="PBM"/>
    <x v="65"/>
    <s v="z"/>
    <n v="1"/>
    <n v="0"/>
    <n v="1.25"/>
    <n v="1.25"/>
    <s v="ZAm"/>
    <n v="7536.3922593940933"/>
    <n v="11.435495571798201"/>
  </r>
  <r>
    <s v="BKK"/>
    <x v="66"/>
    <s v="j"/>
    <n v="0.5"/>
    <n v="0"/>
    <n v="1.25"/>
    <n v="0.625"/>
    <s v="Az"/>
    <n v="9190.8013643887771"/>
    <n v="13.806815288957246"/>
  </r>
  <r>
    <s v="TPE"/>
    <x v="67"/>
    <s v="j"/>
    <n v="0.5"/>
    <n v="1"/>
    <n v="1.25"/>
    <n v="0.625"/>
    <s v="Az"/>
    <n v="9439.4517442381784"/>
    <n v="14.163214166741389"/>
  </r>
  <r>
    <s v="TPE"/>
    <x v="67"/>
    <s v="j"/>
    <n v="0.5"/>
    <n v="0"/>
    <n v="1.25"/>
    <n v="0.625"/>
    <s v="Az"/>
    <n v="9439.4517442381784"/>
    <n v="14.163214166741389"/>
  </r>
  <r>
    <s v="HKG"/>
    <x v="68"/>
    <s v="z"/>
    <n v="0.5"/>
    <n v="1"/>
    <n v="1.25"/>
    <n v="0.625"/>
    <s v="Az"/>
    <n v="9266.8371976619528"/>
    <n v="13.915799983315464"/>
  </r>
  <r>
    <s v="CAN"/>
    <x v="69"/>
    <s v="j"/>
    <n v="0.5"/>
    <n v="1"/>
    <n v="1.25"/>
    <n v="0.625"/>
    <s v="Az"/>
    <n v="9132.2778615506613"/>
    <n v="13.722931601555947"/>
  </r>
  <r>
    <s v="PEK"/>
    <x v="70"/>
    <s v="j"/>
    <n v="1"/>
    <n v="0"/>
    <n v="1.25"/>
    <n v="1.25"/>
    <s v="Az"/>
    <n v="7827.6035783781072"/>
    <n v="11.852898462341953"/>
  </r>
  <r>
    <s v="PEK"/>
    <x v="70"/>
    <s v="z"/>
    <n v="1"/>
    <n v="0"/>
    <n v="1.25"/>
    <n v="1.25"/>
    <s v="Az"/>
    <n v="7827.6035783781072"/>
    <n v="11.852898462341953"/>
  </r>
  <r>
    <s v="NRT"/>
    <x v="71"/>
    <s v="j"/>
    <n v="0.5"/>
    <n v="1"/>
    <n v="1.25"/>
    <n v="0.625"/>
    <s v="Az"/>
    <n v="9328.2431027226576"/>
    <n v="14.003815113902474"/>
  </r>
  <r>
    <s v="ICN"/>
    <x v="72"/>
    <s v="j"/>
    <n v="0.5"/>
    <n v="0"/>
    <n v="1.25"/>
    <n v="0.625"/>
    <s v="Az"/>
    <n v="8555.7009689911756"/>
    <n v="12.896504722220685"/>
  </r>
  <r>
    <s v="SHA"/>
    <x v="73"/>
    <s v="j"/>
    <n v="0.5"/>
    <n v="0"/>
    <n v="1.25"/>
    <n v="0.625"/>
    <s v="Az"/>
    <n v="8879.8914499294951"/>
    <n v="13.361177744898942"/>
  </r>
  <r>
    <s v="SIN"/>
    <x v="74"/>
    <s v="j"/>
    <n v="0.5"/>
    <n v="0"/>
    <n v="1.25"/>
    <n v="0.625"/>
    <s v="Az"/>
    <n v="10494.405858631886"/>
    <n v="15.675315064039037"/>
  </r>
  <r>
    <s v="BOS"/>
    <x v="75"/>
    <s v="j"/>
    <n v="1"/>
    <n v="0"/>
    <n v="1.25"/>
    <n v="1.25"/>
    <s v="NAm"/>
    <n v="5579.421709748045"/>
    <n v="8.6305044506388633"/>
  </r>
  <r>
    <s v="JFK"/>
    <x v="76"/>
    <s v="j"/>
    <n v="1"/>
    <n v="0"/>
    <n v="1.25"/>
    <n v="1.25"/>
    <s v="NAm"/>
    <n v="5879.607481195676"/>
    <n v="9.0607707230471348"/>
  </r>
  <r>
    <s v="JFK"/>
    <x v="76"/>
    <s v="z"/>
    <n v="1"/>
    <n v="0"/>
    <n v="1.25"/>
    <n v="1.25"/>
    <s v="NAm"/>
    <n v="5879.607481195676"/>
    <n v="9.0607707230471348"/>
  </r>
  <r>
    <s v="DTW"/>
    <x v="77"/>
    <s v="j"/>
    <n v="1"/>
    <n v="0"/>
    <n v="1.25"/>
    <n v="1.25"/>
    <s v="NAm"/>
    <n v="6357.6858777920188"/>
    <n v="9.7460164248352275"/>
  </r>
  <r>
    <s v="SEA"/>
    <x v="78"/>
    <s v="j"/>
    <n v="1"/>
    <n v="0"/>
    <n v="1.25"/>
    <n v="1.25"/>
    <s v="NAm"/>
    <n v="7876.5582590493123"/>
    <n v="11.92306683797068"/>
  </r>
  <r>
    <s v="LAS"/>
    <x v="79"/>
    <s v="j"/>
    <n v="0.5"/>
    <n v="0"/>
    <n v="1.25"/>
    <n v="0.625"/>
    <s v="NAm"/>
    <n v="8633.6689424960823"/>
    <n v="13.008258817577717"/>
  </r>
  <r>
    <s v="YYZ"/>
    <x v="54"/>
    <s v="j"/>
    <n v="1"/>
    <n v="0"/>
    <n v="1.25"/>
    <n v="1.25"/>
    <s v="NAm"/>
    <n v="6023.5254035183225"/>
    <n v="9.2670530783762608"/>
  </r>
  <r>
    <s v="YYZ"/>
    <x v="54"/>
    <s v="j"/>
    <n v="1"/>
    <n v="0"/>
    <n v="1.25"/>
    <n v="1.25"/>
    <s v="NAm"/>
    <n v="6023.5254035183225"/>
    <n v="9.2670530783762608"/>
  </r>
  <r>
    <s v="YYC"/>
    <x v="80"/>
    <s v="j"/>
    <n v="1"/>
    <n v="0"/>
    <n v="1.25"/>
    <n v="1.25"/>
    <s v="NAm"/>
    <n v="7204.3053964674418"/>
    <n v="10.959504401603333"/>
  </r>
  <r>
    <s v="YVR"/>
    <x v="81"/>
    <s v="j"/>
    <n v="1"/>
    <n v="0"/>
    <n v="1.25"/>
    <n v="1.25"/>
    <s v="NAm"/>
    <n v="7743.7220250440014"/>
    <n v="11.732668235896401"/>
  </r>
  <r>
    <s v="JNB"/>
    <x v="82"/>
    <s v="j"/>
    <n v="0.5"/>
    <n v="1"/>
    <n v="1.25"/>
    <n v="0.625"/>
    <s v="Afr"/>
    <n v="8982.6007831141378"/>
    <n v="13.508394455796928"/>
  </r>
  <r>
    <s v="CPT"/>
    <x v="83"/>
    <s v="j"/>
    <n v="0.5"/>
    <n v="0"/>
    <n v="1.25"/>
    <n v="0.625"/>
    <s v="Afr"/>
    <n v="9654.9310537021429"/>
    <n v="14.472067843639737"/>
  </r>
  <r>
    <s v="DAR"/>
    <x v="84"/>
    <s v="j"/>
    <n v="1"/>
    <n v="0"/>
    <n v="1.25"/>
    <n v="1.25"/>
    <s v="Afr"/>
    <n v="7308.3523749650549"/>
    <n v="11.108638404116579"/>
  </r>
  <r>
    <s v="LAX"/>
    <x v="85"/>
    <s v="j"/>
    <n v="0.5"/>
    <n v="1"/>
    <n v="1.25"/>
    <n v="0.625"/>
    <s v="NAm"/>
    <n v="8992.549207473754"/>
    <n v="13.522653864045713"/>
  </r>
  <r>
    <s v="YUL"/>
    <x v="86"/>
    <s v="j"/>
    <n v="1"/>
    <n v="0"/>
    <n v="1.25"/>
    <n v="1.25"/>
    <s v="NAm"/>
    <n v="5536.5916453667551"/>
    <n v="8.5691146916923504"/>
  </r>
  <r>
    <s v="CUR"/>
    <x v="87"/>
    <s v="j"/>
    <n v="1"/>
    <n v="0"/>
    <n v="1.25"/>
    <n v="1.25"/>
    <s v="NAm"/>
    <n v="7855.1371924811074"/>
    <n v="11.892363309222921"/>
  </r>
  <r>
    <s v="AUA"/>
    <x v="53"/>
    <s v="j"/>
    <n v="1"/>
    <n v="0"/>
    <n v="1.25"/>
    <n v="1.25"/>
    <s v="NAm"/>
    <n v="7900.0233734153289"/>
    <n v="11.956700168561971"/>
  </r>
  <r>
    <s v="JFK"/>
    <x v="76"/>
    <s v="j"/>
    <n v="1"/>
    <n v="0"/>
    <n v="1.25"/>
    <n v="1.25"/>
    <s v="NAm"/>
    <n v="5879.607481195676"/>
    <n v="9.0607707230471348"/>
  </r>
  <r>
    <s v="MIA"/>
    <x v="55"/>
    <s v="z"/>
    <n v="1"/>
    <n v="0"/>
    <n v="1.25"/>
    <n v="1.25"/>
    <s v="NAm"/>
    <n v="7472.1962343179603"/>
    <n v="11.343481269189075"/>
  </r>
  <r>
    <s v="ICN"/>
    <x v="72"/>
    <s v="j"/>
    <n v="0.5"/>
    <n v="1"/>
    <n v="1.25"/>
    <n v="0.625"/>
    <s v="Az"/>
    <n v="8555.7009689911756"/>
    <n v="12.896504722220685"/>
  </r>
  <r>
    <s v="HKG"/>
    <x v="68"/>
    <s v="j"/>
    <n v="0.5"/>
    <n v="0"/>
    <n v="1.25"/>
    <n v="0.625"/>
    <s v="Az"/>
    <n v="9266.8371976619528"/>
    <n v="13.915799983315464"/>
  </r>
  <r>
    <s v="NRT"/>
    <x v="71"/>
    <s v="j"/>
    <n v="0.5"/>
    <n v="1"/>
    <n v="1.25"/>
    <n v="0.625"/>
    <s v="Az"/>
    <n v="9328.2431027226576"/>
    <n v="14.003815113902474"/>
  </r>
  <r>
    <s v="TPE"/>
    <x v="67"/>
    <s v="j"/>
    <n v="0.5"/>
    <n v="0"/>
    <n v="1.25"/>
    <n v="0.625"/>
    <s v="Az"/>
    <n v="9439.4517442381784"/>
    <n v="14.163214166741389"/>
  </r>
  <r>
    <s v="SIN"/>
    <x v="74"/>
    <s v="j"/>
    <n v="0.5"/>
    <n v="1"/>
    <n v="1.25"/>
    <n v="0.625"/>
    <s v="Az"/>
    <n v="10494.405858631886"/>
    <n v="15.675315064039037"/>
  </r>
  <r>
    <s v="CGK"/>
    <x v="59"/>
    <s v="j"/>
    <n v="0.5"/>
    <n v="0"/>
    <n v="1.25"/>
    <n v="0.625"/>
    <s v="Az"/>
    <n v="11332.745088548378"/>
    <n v="16.87693462691934"/>
  </r>
  <r>
    <s v="KUL"/>
    <x v="88"/>
    <s v="j"/>
    <n v="0.5"/>
    <n v="0"/>
    <n v="1.25"/>
    <n v="0.625"/>
    <s v="Az"/>
    <n v="10216.576363656332"/>
    <n v="15.277092787907407"/>
  </r>
  <r>
    <s v="MNL"/>
    <x v="89"/>
    <s v="j"/>
    <n v="0.5"/>
    <n v="1"/>
    <n v="1.25"/>
    <n v="0.625"/>
    <s v="Az"/>
    <n v="10406.176970651135"/>
    <n v="15.548853657933291"/>
  </r>
  <r>
    <s v="PEK"/>
    <x v="70"/>
    <s v="j"/>
    <n v="1"/>
    <n v="0"/>
    <n v="1.25"/>
    <n v="1.25"/>
    <s v="Az"/>
    <n v="7827.6035783781072"/>
    <n v="11.852898462341953"/>
  </r>
  <r>
    <s v="IAD"/>
    <x v="90"/>
    <s v="j"/>
    <n v="1"/>
    <n v="0"/>
    <n v="1.25"/>
    <n v="1.25"/>
    <s v="NAm"/>
    <n v="6239.4097209436122"/>
    <n v="9.5764872666858434"/>
  </r>
  <r>
    <s v="HAV"/>
    <x v="91"/>
    <s v="j"/>
    <n v="1"/>
    <n v="0"/>
    <n v="1.25"/>
    <n v="1.25"/>
    <s v="NAm"/>
    <n v="7848.1357527176424"/>
    <n v="11.88232791222862"/>
  </r>
  <r>
    <s v="SXM"/>
    <x v="92"/>
    <s v="j"/>
    <n v="1"/>
    <n v="0"/>
    <n v="1.25"/>
    <n v="1.25"/>
    <s v="NAm"/>
    <n v="6953.8767922632751"/>
    <n v="10.60055673557736"/>
  </r>
  <r>
    <s v="TLV"/>
    <x v="51"/>
    <s v="j"/>
    <n v="1"/>
    <n v="0"/>
    <n v="1.25"/>
    <n v="1.25"/>
    <s v="Az"/>
    <n v="3277.2287086644201"/>
    <n v="5.3306944824190019"/>
  </r>
  <r>
    <s v="AUH"/>
    <x v="58"/>
    <s v="j"/>
    <n v="1"/>
    <n v="0"/>
    <n v="1.25"/>
    <n v="1.25"/>
    <s v="Az"/>
    <n v="5160.7516133170311"/>
    <n v="8.0304106457544098"/>
  </r>
  <r>
    <s v="DEL"/>
    <x v="56"/>
    <s v="j"/>
    <n v="1"/>
    <n v="0"/>
    <n v="1.25"/>
    <n v="1.25"/>
    <s v="Az"/>
    <n v="6342.5863506367186"/>
    <n v="9.7243737692459629"/>
  </r>
  <r>
    <s v="LED"/>
    <x v="93"/>
    <s v="j"/>
    <n v="2"/>
    <n v="0"/>
    <n v="1.25"/>
    <n v="2.5"/>
    <s v="Az"/>
    <n v="1772.3313745893606"/>
    <n v="3.17367497024475"/>
  </r>
  <r>
    <s v="SVO"/>
    <x v="62"/>
    <s v="j"/>
    <n v="2"/>
    <n v="0"/>
    <n v="1.25"/>
    <n v="2.5"/>
    <s v="Az"/>
    <n v="2134.2772833438885"/>
    <n v="3.69246410612624"/>
  </r>
  <r>
    <s v="IAH"/>
    <x v="94"/>
    <s v="j"/>
    <n v="0.5"/>
    <n v="0"/>
    <n v="1.25"/>
    <n v="0.625"/>
    <s v="NAm"/>
    <n v="8083.0445471588728"/>
    <n v="12.219030517594383"/>
  </r>
  <r>
    <s v="IAD"/>
    <x v="90"/>
    <s v="j"/>
    <n v="1"/>
    <n v="0"/>
    <n v="1.25"/>
    <n v="1.25"/>
    <s v="NAm"/>
    <n v="6239.4097209436122"/>
    <n v="9.5764872666858434"/>
  </r>
  <r>
    <s v="CGX"/>
    <x v="95"/>
    <s v="j"/>
    <n v="1"/>
    <n v="0"/>
    <n v="1.25"/>
    <n v="1.25"/>
    <s v="NAm"/>
    <n v="6638.4148805809727"/>
    <n v="10.14839466216606"/>
  </r>
  <r>
    <s v="GIG"/>
    <x v="96"/>
    <s v="j"/>
    <n v="0.5"/>
    <n v="0"/>
    <n v="1.25"/>
    <n v="0.625"/>
    <s v="ZAm"/>
    <n v="9555.2203329740187"/>
    <n v="14.329149143929424"/>
  </r>
  <r>
    <s v="EZE"/>
    <x v="97"/>
    <s v="j"/>
    <n v="0.5"/>
    <n v="1"/>
    <n v="1.25"/>
    <n v="0.625"/>
    <s v="ZAm"/>
    <n v="11461.590941236098"/>
    <n v="17.061613682438406"/>
  </r>
  <r>
    <s v="PBM"/>
    <x v="65"/>
    <s v="j"/>
    <n v="1"/>
    <n v="0"/>
    <n v="1.25"/>
    <n v="1.25"/>
    <s v="ZAm"/>
    <n v="7536.3922593940933"/>
    <n v="11.435495571798201"/>
  </r>
  <r>
    <s v="CMN"/>
    <x v="98"/>
    <s v="j"/>
    <n v="2"/>
    <n v="0"/>
    <n v="1.25"/>
    <n v="2.5"/>
    <s v="Afr"/>
    <n v="2314.9824314160683"/>
    <n v="3.9514748183630308"/>
  </r>
  <r>
    <s v="NBO"/>
    <x v="99"/>
    <s v="j"/>
    <n v="1"/>
    <n v="0"/>
    <n v="1.25"/>
    <n v="1.25"/>
    <s v="Afr"/>
    <n v="6640.7435298329538"/>
    <n v="10.151732392760566"/>
  </r>
  <r>
    <s v="CAI"/>
    <x v="100"/>
    <s v="j"/>
    <n v="1"/>
    <n v="0"/>
    <n v="1.25"/>
    <n v="1.25"/>
    <s v="Afr"/>
    <n v="3251.3379483063459"/>
    <n v="5.2935843925724289"/>
  </r>
  <r>
    <s v="CAI"/>
    <x v="100"/>
    <s v="z"/>
    <n v="1"/>
    <n v="0"/>
    <n v="1.25"/>
    <n v="1.25"/>
    <s v="Afr"/>
    <n v="3251.3379483063459"/>
    <n v="5.2935843925724289"/>
  </r>
  <r>
    <s v="TUN"/>
    <x v="101"/>
    <s v="j"/>
    <n v="2"/>
    <n v="0"/>
    <n v="1.25"/>
    <n v="2.5"/>
    <s v="Afr"/>
    <n v="1737.7261767719256"/>
    <n v="3.1240741867064261"/>
  </r>
  <r>
    <m/>
    <x v="10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4">
  <r>
    <s v="FR"/>
    <x v="0"/>
    <s v="DUB"/>
    <s v="Dublin"/>
    <s v="z"/>
    <n v="1"/>
    <n v="0"/>
    <n v="0.75"/>
    <n v="0.75"/>
    <s v="Eur"/>
    <n v="780.20989150006517"/>
    <n v="1.7516341778167601"/>
    <n v="5"/>
  </r>
  <r>
    <s v="FR"/>
    <x v="0"/>
    <s v="LPA"/>
    <s v="Gran Canaria"/>
    <s v="z"/>
    <n v="1"/>
    <n v="0"/>
    <n v="0.75"/>
    <n v="0.75"/>
    <s v="Eur"/>
    <n v="3176.423224886616"/>
    <n v="5.1862066223374823"/>
    <n v="3"/>
  </r>
  <r>
    <s v="FR"/>
    <x v="0"/>
    <s v="MAN"/>
    <s v="Manchester"/>
    <s v="j"/>
    <n v="2"/>
    <n v="0"/>
    <n v="0.75"/>
    <n v="1.5"/>
    <s v="Eur"/>
    <n v="517.8542641422664"/>
    <n v="1.3755911119372484"/>
    <n v="4"/>
  </r>
  <r>
    <s v="FR"/>
    <x v="0"/>
    <s v="DUB"/>
    <s v="Dublin"/>
    <s v="j"/>
    <n v="2"/>
    <n v="0"/>
    <n v="0.75"/>
    <n v="1.5"/>
    <s v="Eur"/>
    <n v="780.20989150006517"/>
    <n v="1.7516341778167601"/>
    <n v="5"/>
  </r>
  <r>
    <s v="FR"/>
    <x v="0"/>
    <s v="ALC"/>
    <s v="Alicante"/>
    <s v="z"/>
    <n v="2"/>
    <n v="0"/>
    <n v="0.75"/>
    <n v="1.5"/>
    <s v="Eur"/>
    <n v="1593.5566480917669"/>
    <n v="2.9174311955981991"/>
    <n v="4"/>
  </r>
  <r>
    <s v="FR"/>
    <x v="0"/>
    <s v="LIS"/>
    <s v="Lisbon"/>
    <s v="j"/>
    <n v="2"/>
    <n v="0"/>
    <n v="0.75"/>
    <n v="1.5"/>
    <s v="Eur"/>
    <n v="1841.0513119403968"/>
    <n v="3.2721735471145688"/>
    <n v="10"/>
  </r>
  <r>
    <s v="FR"/>
    <x v="0"/>
    <s v="MLA"/>
    <s v="Malta"/>
    <s v="z"/>
    <n v="2"/>
    <n v="0"/>
    <n v="0.75"/>
    <n v="1.5"/>
    <s v="Eur"/>
    <n v="1947.2136342664132"/>
    <n v="3.4243395424485255"/>
    <n v="4"/>
  </r>
  <r>
    <s v="FR"/>
    <x v="0"/>
    <s v="AYT"/>
    <s v="Antalya"/>
    <s v="j"/>
    <n v="2"/>
    <n v="0"/>
    <n v="0.75"/>
    <n v="1.5"/>
    <s v="Eur"/>
    <n v="2620.306245645078"/>
    <n v="4.3891056187579442"/>
    <n v="6"/>
  </r>
  <r>
    <s v="FR"/>
    <x v="0"/>
    <s v="ACE"/>
    <s v="Lanzarote"/>
    <s v="z"/>
    <n v="2"/>
    <n v="0"/>
    <n v="0.75"/>
    <n v="1.5"/>
    <s v="Eur"/>
    <n v="2998.2353495276038"/>
    <n v="4.9308040009895651"/>
    <n v="6"/>
  </r>
  <r>
    <s v="HV"/>
    <x v="1"/>
    <s v="LPA"/>
    <s v="Gran Canaria"/>
    <s v="z"/>
    <n v="1"/>
    <n v="0"/>
    <n v="0.75"/>
    <n v="0.75"/>
    <s v="Eur"/>
    <n v="3176.423224886616"/>
    <n v="5.1862066223374823"/>
    <n v="3"/>
  </r>
  <r>
    <s v="HV"/>
    <x v="1"/>
    <s v="TFS"/>
    <s v="Tenerife"/>
    <s v="j"/>
    <n v="1"/>
    <n v="0"/>
    <n v="0.75"/>
    <n v="0.75"/>
    <s v="Eur"/>
    <n v="3218.8606501815702"/>
    <n v="5.2470335985935836"/>
    <n v="4"/>
  </r>
  <r>
    <s v="HV"/>
    <x v="1"/>
    <s v="ALC"/>
    <s v="Alicante"/>
    <s v="j"/>
    <n v="2"/>
    <n v="0"/>
    <n v="0.75"/>
    <n v="1.5"/>
    <s v="Eur"/>
    <n v="1593.5566480917669"/>
    <n v="2.9174311955981991"/>
    <n v="4"/>
  </r>
  <r>
    <s v="HV"/>
    <x v="1"/>
    <s v="SOF"/>
    <s v="Sofia"/>
    <s v="j"/>
    <n v="2"/>
    <n v="0"/>
    <n v="0.75"/>
    <n v="1.5"/>
    <s v="Eur"/>
    <n v="1718.5378184270699"/>
    <n v="3.0965708730787997"/>
    <n v="6"/>
  </r>
  <r>
    <s v="HV"/>
    <x v="1"/>
    <s v="LIS"/>
    <s v="Lisbon"/>
    <s v="j"/>
    <n v="2"/>
    <n v="0"/>
    <n v="0.75"/>
    <n v="1.5"/>
    <s v="Eur"/>
    <n v="1841.0513119403968"/>
    <n v="3.2721735471145688"/>
    <n v="10"/>
  </r>
  <r>
    <s v="HV"/>
    <x v="1"/>
    <s v="ATH"/>
    <s v="Athens"/>
    <s v="j"/>
    <n v="2"/>
    <n v="0"/>
    <n v="0.75"/>
    <n v="1.5"/>
    <s v="Eur"/>
    <n v="2145.6316477606752"/>
    <n v="3.7087386951236341"/>
    <n v="6"/>
  </r>
  <r>
    <s v="HV"/>
    <x v="1"/>
    <s v="AYT"/>
    <s v="Antalya"/>
    <s v="z"/>
    <n v="2"/>
    <n v="0"/>
    <n v="0.75"/>
    <n v="1.5"/>
    <s v="Eur"/>
    <n v="2620.306245645078"/>
    <n v="4.3891056187579442"/>
    <n v="6"/>
  </r>
  <r>
    <s v="HV"/>
    <x v="1"/>
    <s v="PRG"/>
    <s v="Prague"/>
    <s v="j"/>
    <n v="2"/>
    <n v="0"/>
    <n v="0.75"/>
    <n v="1.5"/>
    <s v="Eur"/>
    <n v="674.55052565537517"/>
    <n v="1.6001890867727042"/>
    <n v="6"/>
  </r>
  <r>
    <s v="HV"/>
    <x v="1"/>
    <s v="VCE"/>
    <s v="Venice"/>
    <s v="z"/>
    <n v="2"/>
    <n v="0"/>
    <n v="0.75"/>
    <n v="1.5"/>
    <s v="Eur"/>
    <n v="900.21174425090055"/>
    <n v="1.9236368334262905"/>
    <n v="2"/>
  </r>
  <r>
    <s v="HV"/>
    <x v="1"/>
    <s v="LJU"/>
    <s v="Ljubljana"/>
    <s v="j"/>
    <n v="2"/>
    <n v="0"/>
    <n v="0.75"/>
    <n v="1.5"/>
    <s v="Eur"/>
    <n v="938.25347686825341"/>
    <n v="1.9781633168444965"/>
    <n v="4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BCN"/>
    <s v="Barcelona"/>
    <s v="j"/>
    <n v="2"/>
    <n v="0"/>
    <n v="0.75"/>
    <n v="1.5"/>
    <s v="Eur"/>
    <n v="1218.25015188967"/>
    <n v="2.3794918843751933"/>
    <n v="6"/>
  </r>
  <r>
    <s v="HV"/>
    <x v="1"/>
    <s v="PMI"/>
    <s v="Mallorca"/>
    <s v="z"/>
    <n v="2"/>
    <n v="0"/>
    <n v="0.75"/>
    <n v="1.5"/>
    <s v="Eur"/>
    <n v="1402.2517268880417"/>
    <n v="2.6432274752061931"/>
    <n v="4"/>
  </r>
  <r>
    <s v="HV"/>
    <x v="1"/>
    <s v="SKG"/>
    <s v="Thessaloniki"/>
    <s v="z"/>
    <n v="2"/>
    <n v="0"/>
    <n v="0.75"/>
    <n v="1.5"/>
    <s v="Eur"/>
    <n v="1869.1256944451213"/>
    <n v="3.3124134953713402"/>
    <n v="2"/>
  </r>
  <r>
    <s v="HV"/>
    <x v="1"/>
    <s v="KGS"/>
    <s v="Kos"/>
    <s v="z"/>
    <n v="2"/>
    <n v="0"/>
    <n v="0.75"/>
    <n v="1.5"/>
    <s v="Eur"/>
    <n v="2416.3223826328453"/>
    <n v="4.0967287484404116"/>
    <n v="6"/>
  </r>
  <r>
    <s v="HV"/>
    <x v="1"/>
    <s v="ACE"/>
    <s v="Lanzarote"/>
    <s v="z"/>
    <n v="2"/>
    <n v="0"/>
    <n v="0.75"/>
    <n v="1.5"/>
    <s v="Eur"/>
    <n v="2998.2353495276038"/>
    <n v="4.9308040009895651"/>
    <n v="6"/>
  </r>
  <r>
    <s v="HV"/>
    <x v="1"/>
    <s v="FAO"/>
    <s v="Faro"/>
    <s v="j"/>
    <n v="2"/>
    <n v="0"/>
    <n v="0.75"/>
    <n v="1.5"/>
    <s v="Eur"/>
    <n v="1960.9624013887719"/>
    <n v="3.4440461086572394"/>
    <n v="4"/>
  </r>
  <r>
    <s v="JP"/>
    <x v="2"/>
    <s v="LJU"/>
    <s v="Ljubljana"/>
    <s v="j"/>
    <n v="2"/>
    <n v="0"/>
    <n v="0.75"/>
    <n v="1.5"/>
    <s v="Eur"/>
    <n v="938.25347686825341"/>
    <n v="1.9781633168444965"/>
    <n v="4"/>
  </r>
  <r>
    <s v="KM"/>
    <x v="3"/>
    <s v="MLA"/>
    <s v="Malta"/>
    <s v="j"/>
    <n v="2"/>
    <n v="0"/>
    <n v="0.75"/>
    <n v="1.5"/>
    <s v="Eur"/>
    <n v="1947.2136342664132"/>
    <n v="3.4243395424485255"/>
    <n v="4"/>
  </r>
  <r>
    <s v="PS"/>
    <x v="4"/>
    <s v="KBP"/>
    <s v="Kiev"/>
    <s v="j"/>
    <n v="2"/>
    <n v="0"/>
    <n v="0.75"/>
    <n v="1.5"/>
    <s v="Eur"/>
    <n v="1796.9141931135807"/>
    <n v="3.2089103434627986"/>
    <n v="2"/>
  </r>
  <r>
    <s v="UX"/>
    <x v="5"/>
    <s v="MAD"/>
    <s v="Madrid"/>
    <s v="z"/>
    <n v="2"/>
    <n v="0"/>
    <n v="0.75"/>
    <n v="1.5"/>
    <s v="Eur"/>
    <n v="1446.0233093051877"/>
    <n v="2.7059667433374357"/>
    <n v="4"/>
  </r>
  <r>
    <s v="AY"/>
    <x v="6"/>
    <s v="HEL"/>
    <s v="Helsinki"/>
    <s v="j"/>
    <n v="2"/>
    <n v="0"/>
    <n v="0.75"/>
    <n v="1.5"/>
    <s v="Eur"/>
    <n v="1523.9231406741771"/>
    <n v="2.817623168299654"/>
    <n v="6"/>
  </r>
  <r>
    <s v="EW"/>
    <x v="7"/>
    <s v="TXL"/>
    <s v="Berlin"/>
    <s v="j"/>
    <n v="2"/>
    <n v="0"/>
    <n v="0.75"/>
    <n v="1.5"/>
    <s v="Eur"/>
    <n v="558.40517989215277"/>
    <n v="1.4337140911787525"/>
    <n v="6"/>
  </r>
  <r>
    <s v="FR"/>
    <x v="0"/>
    <s v="SOF"/>
    <s v="Sofia"/>
    <s v="j"/>
    <n v="2"/>
    <n v="0"/>
    <n v="0.75"/>
    <n v="1.5"/>
    <s v="Eur"/>
    <n v="1718.5378184270699"/>
    <n v="3.0965708730787997"/>
    <n v="6"/>
  </r>
  <r>
    <s v="OU"/>
    <x v="8"/>
    <s v="ZAG"/>
    <s v="Zagreb"/>
    <s v="j"/>
    <n v="2"/>
    <n v="0"/>
    <n v="0.75"/>
    <n v="1.5"/>
    <s v="Eur"/>
    <n v="1063.0459911972405"/>
    <n v="2.157032587382711"/>
    <n v="2"/>
  </r>
  <r>
    <s v="TP"/>
    <x v="9"/>
    <s v="LIS"/>
    <s v="Lisbon"/>
    <s v="j"/>
    <n v="2"/>
    <n v="0"/>
    <n v="0.75"/>
    <n v="1.5"/>
    <s v="Eur"/>
    <n v="1841.0513119403968"/>
    <n v="3.2721735471145688"/>
    <n v="10"/>
  </r>
  <r>
    <s v="A3"/>
    <x v="10"/>
    <s v="ATH"/>
    <s v="Athens"/>
    <s v="j"/>
    <n v="2"/>
    <n v="0"/>
    <n v="0.75"/>
    <n v="1.5"/>
    <s v="Eur"/>
    <n v="2145.6316477606752"/>
    <n v="3.7087386951236341"/>
    <n v="6"/>
  </r>
  <r>
    <s v="A3"/>
    <x v="10"/>
    <s v="ATH"/>
    <s v="Athens"/>
    <s v="z"/>
    <n v="2"/>
    <n v="0"/>
    <n v="0.75"/>
    <n v="1.5"/>
    <s v="Eur"/>
    <n v="2145.6316477606752"/>
    <n v="3.7087386951236341"/>
    <n v="6"/>
  </r>
  <r>
    <s v="CAI"/>
    <x v="11"/>
    <s v="AYT"/>
    <s v="Antalya"/>
    <s v="z"/>
    <n v="2"/>
    <n v="0"/>
    <n v="0.75"/>
    <n v="1.5"/>
    <s v="Eur"/>
    <n v="2620.306245645078"/>
    <n v="4.3891056187579442"/>
    <n v="6"/>
  </r>
  <r>
    <s v="FB"/>
    <x v="12"/>
    <s v="SOF"/>
    <s v="Sofia"/>
    <s v="j"/>
    <n v="2"/>
    <n v="0"/>
    <n v="0.75"/>
    <n v="1.5"/>
    <s v="Eur"/>
    <n v="1718.5378184270699"/>
    <n v="3.0965708730787997"/>
    <n v="6"/>
  </r>
  <r>
    <s v="SN"/>
    <x v="13"/>
    <s v="BRU"/>
    <s v="Brussels"/>
    <s v="j"/>
    <n v="2"/>
    <n v="0"/>
    <n v="0.75"/>
    <n v="1.5"/>
    <s v="Eur"/>
    <n v="135.55158294681547"/>
    <n v="0.82762393555710223"/>
    <n v="2"/>
  </r>
  <r>
    <s v="MT"/>
    <x v="14"/>
    <s v="LPA"/>
    <s v="Gran Canaria"/>
    <s v="z"/>
    <n v="1"/>
    <n v="0"/>
    <n v="0.75"/>
    <n v="0.75"/>
    <s v="Eur"/>
    <n v="3176.423224886616"/>
    <n v="5.1862066223374823"/>
    <n v="3"/>
  </r>
  <r>
    <s v="MT"/>
    <x v="14"/>
    <s v="TFS"/>
    <s v="Tenerife"/>
    <s v="z"/>
    <n v="1"/>
    <n v="0"/>
    <n v="0.75"/>
    <n v="0.75"/>
    <s v="Eur"/>
    <n v="3218.8606501815702"/>
    <n v="5.2470335985935836"/>
    <n v="4"/>
  </r>
  <r>
    <s v="MT"/>
    <x v="14"/>
    <s v="IOM"/>
    <s v="Isle Of Man"/>
    <s v="z"/>
    <n v="2"/>
    <n v="0"/>
    <n v="0.75"/>
    <n v="1.5"/>
    <s v="Eur"/>
    <n v="687.67362659510422"/>
    <n v="1.618998864786316"/>
    <n v="2"/>
  </r>
  <r>
    <s v="MT"/>
    <x v="14"/>
    <s v="PMI"/>
    <s v="Mallorca"/>
    <s v="z"/>
    <n v="2"/>
    <n v="0"/>
    <n v="0.75"/>
    <n v="1.5"/>
    <s v="Eur"/>
    <n v="1402.2517268880417"/>
    <n v="2.6432274752061931"/>
    <n v="4"/>
  </r>
  <r>
    <s v="OR"/>
    <x v="15"/>
    <s v="TFS"/>
    <s v="Tenerife"/>
    <s v="z"/>
    <n v="1"/>
    <n v="0"/>
    <n v="0.75"/>
    <n v="0.75"/>
    <s v="Eur"/>
    <n v="3218.8606501815702"/>
    <n v="5.2470335985935836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OR"/>
    <x v="15"/>
    <s v="FAO"/>
    <s v="Faro"/>
    <s v="z"/>
    <n v="2"/>
    <n v="0"/>
    <n v="0.75"/>
    <n v="1.5"/>
    <s v="Eur"/>
    <n v="1960.9624013887719"/>
    <n v="3.4440461086572394"/>
    <n v="4"/>
  </r>
  <r>
    <s v="OR"/>
    <x v="15"/>
    <s v="KGS"/>
    <s v="Kos"/>
    <s v="z"/>
    <n v="2"/>
    <n v="0"/>
    <n v="0.75"/>
    <n v="1.5"/>
    <s v="Eur"/>
    <n v="2416.3223826328453"/>
    <n v="4.0967287484404116"/>
    <n v="6"/>
  </r>
  <r>
    <s v="AZ"/>
    <x v="16"/>
    <s v="MXP"/>
    <s v="Milan"/>
    <s v="j"/>
    <n v="2"/>
    <n v="0"/>
    <n v="0.75"/>
    <n v="1.5"/>
    <s v="Eur"/>
    <n v="761.70874360226992"/>
    <n v="1.7251158658299202"/>
    <n v="4"/>
  </r>
  <r>
    <s v="AZ"/>
    <x v="16"/>
    <s v="FCO"/>
    <s v="Rome"/>
    <s v="j"/>
    <n v="2"/>
    <n v="0"/>
    <n v="0.75"/>
    <n v="1.5"/>
    <s v="Eur"/>
    <n v="1260.8394103136059"/>
    <n v="2.4405364881161682"/>
    <n v="6"/>
  </r>
  <r>
    <s v="AZ"/>
    <x v="16"/>
    <s v="FCO"/>
    <s v="Rome"/>
    <s v="z"/>
    <n v="2"/>
    <n v="0"/>
    <n v="0.75"/>
    <n v="1.5"/>
    <s v="Eur"/>
    <n v="1260.8394103136059"/>
    <n v="2.4405364881161682"/>
    <n v="6"/>
  </r>
  <r>
    <s v="LO"/>
    <x v="17"/>
    <s v="WAW"/>
    <s v="Warsaw"/>
    <s v="j"/>
    <n v="2"/>
    <n v="0"/>
    <n v="0.75"/>
    <n v="1.5"/>
    <s v="Eur"/>
    <n v="1080.6951171665173"/>
    <n v="2.1823296679386748"/>
    <n v="2"/>
  </r>
  <r>
    <s v="OK"/>
    <x v="18"/>
    <s v="PRG"/>
    <s v="Prague"/>
    <s v="j"/>
    <n v="2"/>
    <n v="0"/>
    <n v="0.75"/>
    <n v="1.5"/>
    <s v="Eur"/>
    <n v="674.55052565537517"/>
    <n v="1.6001890867727042"/>
    <n v="6"/>
  </r>
  <r>
    <s v="SR"/>
    <x v="19"/>
    <s v="ZRH"/>
    <s v="Zurich"/>
    <s v="j"/>
    <n v="2"/>
    <n v="0"/>
    <n v="0.75"/>
    <n v="1.5"/>
    <s v="Eur"/>
    <n v="566.98980793614703"/>
    <n v="1.4460187247084775"/>
    <n v="2"/>
  </r>
  <r>
    <s v="BT"/>
    <x v="20"/>
    <s v="VNO"/>
    <s v="Vilnius"/>
    <s v="j"/>
    <n v="2"/>
    <n v="0"/>
    <n v="0.75"/>
    <n v="1.5"/>
    <s v="Eur"/>
    <n v="1364.4999242805475"/>
    <n v="2.5891165581354509"/>
    <n v="2"/>
  </r>
  <r>
    <s v="OS"/>
    <x v="21"/>
    <s v="VIE"/>
    <s v="Vienna"/>
    <s v="j"/>
    <n v="2"/>
    <n v="0"/>
    <n v="0.75"/>
    <n v="1.5"/>
    <s v="Eur"/>
    <n v="926.42183642768862"/>
    <n v="1.9612046322130203"/>
    <n v="4"/>
  </r>
  <r>
    <s v="SK"/>
    <x v="22"/>
    <s v="CPH"/>
    <s v="Copenhagen"/>
    <s v="j"/>
    <n v="2"/>
    <n v="0"/>
    <n v="0.75"/>
    <n v="1.5"/>
    <s v="Eur"/>
    <n v="633.37746879510416"/>
    <n v="1.5411743719396493"/>
    <n v="6"/>
  </r>
  <r>
    <s v="SK"/>
    <x v="22"/>
    <s v="OSL"/>
    <s v="Oslo"/>
    <s v="j"/>
    <n v="2"/>
    <n v="0"/>
    <n v="0.75"/>
    <n v="1.5"/>
    <s v="Eur"/>
    <n v="934.55839079491557"/>
    <n v="1.9728670268060455"/>
    <n v="4"/>
  </r>
  <r>
    <s v="EI"/>
    <x v="23"/>
    <s v="ORK"/>
    <s v="Cork"/>
    <s v="j"/>
    <n v="2"/>
    <n v="0"/>
    <n v="0.75"/>
    <n v="1.5"/>
    <s v="Eur"/>
    <n v="931.19497837462109"/>
    <n v="1.9680461356702901"/>
    <n v="2"/>
  </r>
  <r>
    <s v="SK"/>
    <x v="22"/>
    <s v="ARN"/>
    <s v="Stockholm"/>
    <s v="j"/>
    <n v="2"/>
    <n v="0"/>
    <n v="0.75"/>
    <n v="1.5"/>
    <s v="Eur"/>
    <n v="1159.0839741429565"/>
    <n v="2.294687029604904"/>
    <n v="4"/>
  </r>
  <r>
    <s v="TK"/>
    <x v="24"/>
    <s v="IST"/>
    <s v="Istanbul"/>
    <s v="j"/>
    <n v="2"/>
    <n v="0"/>
    <n v="0.75"/>
    <n v="1.5"/>
    <s v="Eur"/>
    <n v="2176.7286176584958"/>
    <n v="3.7533110186438434"/>
    <n v="4"/>
  </r>
  <r>
    <s v="TK"/>
    <x v="24"/>
    <s v="ESB"/>
    <s v="Ankara"/>
    <s v="j"/>
    <n v="2"/>
    <n v="0"/>
    <n v="0.75"/>
    <n v="1.5"/>
    <s v="Eur"/>
    <n v="2502.8483274107039"/>
    <n v="4.2207492692886754"/>
    <n v="2"/>
  </r>
  <r>
    <s v="KL"/>
    <x v="25"/>
    <s v="FRA"/>
    <s v="Frankfurt"/>
    <s v="j"/>
    <n v="2"/>
    <n v="0"/>
    <n v="0.75"/>
    <n v="1.5"/>
    <s v="Eur"/>
    <n v="329.35837714328153"/>
    <n v="1.1054136739053702"/>
    <n v="6"/>
  </r>
  <r>
    <s v="KL"/>
    <x v="25"/>
    <s v="HAM"/>
    <s v="Hamburg"/>
    <s v="j"/>
    <n v="2"/>
    <n v="0"/>
    <n v="0.75"/>
    <n v="1.5"/>
    <s v="Eur"/>
    <n v="371.27522625889333"/>
    <n v="1.1654944909710805"/>
    <n v="2"/>
  </r>
  <r>
    <s v="KL"/>
    <x v="25"/>
    <s v="DUS"/>
    <s v="Dusseldorf"/>
    <s v="j"/>
    <n v="2"/>
    <n v="0"/>
    <n v="0.75"/>
    <n v="1.5"/>
    <s v="Eur"/>
    <n v="142.49215667400384"/>
    <n v="0.83757209123273879"/>
    <n v="2"/>
  </r>
  <r>
    <s v="KL"/>
    <x v="25"/>
    <s v="BCN"/>
    <s v="Barcelona"/>
    <s v="j"/>
    <n v="2"/>
    <n v="0"/>
    <n v="0.75"/>
    <n v="1.5"/>
    <s v="Eur"/>
    <n v="1218.25015188967"/>
    <n v="2.3794918843751933"/>
    <n v="6"/>
  </r>
  <r>
    <s v="KL"/>
    <x v="25"/>
    <s v="VLC"/>
    <s v="Valencia"/>
    <s v="j"/>
    <n v="2"/>
    <n v="0"/>
    <n v="0.75"/>
    <n v="1.5"/>
    <s v="Eur"/>
    <n v="1462.0546163404836"/>
    <n v="2.7289449500880263"/>
    <n v="2"/>
  </r>
  <r>
    <s v="KL"/>
    <x v="25"/>
    <s v="HEL"/>
    <s v="Helsinki"/>
    <s v="j"/>
    <n v="2"/>
    <n v="0"/>
    <n v="0.75"/>
    <n v="1.5"/>
    <s v="Eur"/>
    <n v="1523.9231406741771"/>
    <n v="2.817623168299654"/>
    <n v="6"/>
  </r>
  <r>
    <s v="KL"/>
    <x v="25"/>
    <s v="LIS"/>
    <s v="Lisbon"/>
    <s v="j"/>
    <n v="2"/>
    <n v="0"/>
    <n v="0.75"/>
    <n v="1.5"/>
    <s v="Eur"/>
    <n v="1841.0513119403968"/>
    <n v="3.2721735471145688"/>
    <n v="10"/>
  </r>
  <r>
    <s v="KL"/>
    <x v="25"/>
    <s v="IST"/>
    <s v="Istanbul"/>
    <s v="j"/>
    <n v="2"/>
    <n v="0"/>
    <n v="0.75"/>
    <n v="1.5"/>
    <s v="Eur"/>
    <n v="2176.7286176584958"/>
    <n v="3.7533110186438434"/>
    <n v="4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LHR"/>
    <s v="London"/>
    <s v="j"/>
    <n v="2"/>
    <n v="0"/>
    <n v="0.75"/>
    <n v="1.5"/>
    <s v="Eur"/>
    <n v="388.72884957080532"/>
    <n v="1.1905113510514875"/>
    <n v="8"/>
  </r>
  <r>
    <s v="KL"/>
    <x v="25"/>
    <s v="TXL"/>
    <s v="Berlin"/>
    <s v="j"/>
    <n v="2"/>
    <n v="0"/>
    <n v="0.75"/>
    <n v="1.5"/>
    <s v="Eur"/>
    <n v="558.40517989215277"/>
    <n v="1.4337140911787525"/>
    <n v="6"/>
  </r>
  <r>
    <s v="KL"/>
    <x v="25"/>
    <s v="MUC"/>
    <s v="Munich"/>
    <s v="j"/>
    <n v="2"/>
    <n v="0"/>
    <n v="0.75"/>
    <n v="1.5"/>
    <s v="Eur"/>
    <n v="628.17586285687719"/>
    <n v="1.5337187367615239"/>
    <n v="4"/>
  </r>
  <r>
    <s v="KL"/>
    <x v="25"/>
    <s v="CPH"/>
    <s v="Copenhagen"/>
    <s v="j"/>
    <n v="2"/>
    <n v="0"/>
    <n v="0.75"/>
    <n v="1.5"/>
    <s v="Eur"/>
    <n v="633.37746879510416"/>
    <n v="1.5411743719396493"/>
    <n v="6"/>
  </r>
  <r>
    <s v="KL"/>
    <x v="25"/>
    <s v="GVA"/>
    <s v="Geneva"/>
    <s v="j"/>
    <n v="2"/>
    <n v="0"/>
    <n v="0.75"/>
    <n v="1.5"/>
    <s v="Eur"/>
    <n v="650.99729467759732"/>
    <n v="1.5664294557045559"/>
    <n v="4"/>
  </r>
  <r>
    <s v="KL"/>
    <x v="25"/>
    <s v="VIE"/>
    <s v="Vienna"/>
    <s v="j"/>
    <n v="2"/>
    <n v="0"/>
    <n v="0.75"/>
    <n v="1.5"/>
    <s v="Eur"/>
    <n v="926.42183642768862"/>
    <n v="1.9612046322130203"/>
    <n v="4"/>
  </r>
  <r>
    <s v="KL"/>
    <x v="25"/>
    <s v="CDG"/>
    <s v="Paris"/>
    <s v="j"/>
    <n v="2"/>
    <n v="0"/>
    <n v="0.75"/>
    <n v="1.5"/>
    <s v="Eur"/>
    <n v="383.73084037778011"/>
    <n v="1.1833475378748182"/>
    <n v="8"/>
  </r>
  <r>
    <s v="BA"/>
    <x v="26"/>
    <s v="LGW"/>
    <s v="London Gatwick"/>
    <s v="j"/>
    <n v="2"/>
    <n v="0"/>
    <n v="0.75"/>
    <n v="1.5"/>
    <s v="Eur"/>
    <n v="379.71425778046296"/>
    <n v="1.1775904361519969"/>
    <n v="4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BA"/>
    <x v="26"/>
    <s v="LHR"/>
    <s v="London"/>
    <s v="j"/>
    <n v="2"/>
    <n v="0"/>
    <n v="0.75"/>
    <n v="1.5"/>
    <s v="Eur"/>
    <n v="388.72884957080532"/>
    <n v="1.1905113510514875"/>
    <n v="8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FRA"/>
    <s v="Frankfurt"/>
    <s v="j"/>
    <n v="2"/>
    <n v="0"/>
    <n v="0.75"/>
    <n v="1.5"/>
    <s v="Eur"/>
    <n v="329.35837714328153"/>
    <n v="1.1054136739053702"/>
    <n v="6"/>
  </r>
  <r>
    <s v="LH"/>
    <x v="27"/>
    <s v="MUC"/>
    <s v="Munich"/>
    <s v="j"/>
    <n v="2"/>
    <n v="0"/>
    <n v="0.75"/>
    <n v="1.5"/>
    <s v="Eur"/>
    <n v="628.17586285687719"/>
    <n v="1.5337187367615239"/>
    <n v="4"/>
  </r>
  <r>
    <s v="EZY"/>
    <x v="28"/>
    <s v="TXL"/>
    <s v="Berlin"/>
    <s v="j"/>
    <n v="2"/>
    <n v="0"/>
    <n v="0.75"/>
    <n v="1.5"/>
    <s v="Eur"/>
    <n v="558.40517989215277"/>
    <n v="1.4337140911787525"/>
    <n v="6"/>
  </r>
  <r>
    <s v="EZY"/>
    <x v="28"/>
    <s v="FCO"/>
    <s v="Rome"/>
    <s v="j"/>
    <n v="2"/>
    <n v="0"/>
    <n v="0.75"/>
    <n v="1.5"/>
    <s v="Eur"/>
    <n v="1260.8394103136059"/>
    <n v="2.4405364881161682"/>
    <n v="6"/>
  </r>
  <r>
    <s v="EZY"/>
    <x v="28"/>
    <s v="ACE"/>
    <s v="Lanzarote"/>
    <s v="j"/>
    <n v="2"/>
    <n v="0"/>
    <n v="0.75"/>
    <n v="1.5"/>
    <s v="Eur"/>
    <n v="2998.2353495276038"/>
    <n v="4.9308040009895651"/>
    <n v="6"/>
  </r>
  <r>
    <s v="EZY"/>
    <x v="28"/>
    <s v="LGW"/>
    <s v="London Gatwick"/>
    <s v="j"/>
    <n v="2"/>
    <n v="0"/>
    <n v="0.75"/>
    <n v="1.5"/>
    <s v="Eur"/>
    <n v="379.71425778046296"/>
    <n v="1.1775904361519969"/>
    <n v="4"/>
  </r>
  <r>
    <s v="EZY"/>
    <x v="28"/>
    <s v="LIS"/>
    <s v="Lisbon"/>
    <s v="z"/>
    <n v="2"/>
    <n v="0"/>
    <n v="0.75"/>
    <n v="1.5"/>
    <s v="Eur"/>
    <n v="1841.0513119403968"/>
    <n v="3.2721735471145688"/>
    <n v="10"/>
  </r>
  <r>
    <s v="EZY"/>
    <x v="28"/>
    <s v="SZG"/>
    <s v="Salzburg"/>
    <s v="j"/>
    <n v="2"/>
    <n v="0"/>
    <n v="0.75"/>
    <n v="1.5"/>
    <s v="Eur"/>
    <n v="736.82382553728098"/>
    <n v="1.6894474832701027"/>
    <n v="2"/>
  </r>
  <r>
    <s v="EZY"/>
    <x v="28"/>
    <s v="TFS"/>
    <s v="Tenerife"/>
    <s v="z"/>
    <n v="1"/>
    <n v="0"/>
    <n v="0.75"/>
    <n v="0.75"/>
    <s v="Eur"/>
    <n v="3218.8606501815702"/>
    <n v="5.2470335985935836"/>
    <n v="4"/>
  </r>
  <r>
    <s v="EZY"/>
    <x v="28"/>
    <s v="MAN"/>
    <s v="Manchester"/>
    <s v="j"/>
    <n v="2"/>
    <n v="0"/>
    <n v="0.75"/>
    <n v="1.5"/>
    <s v="Eur"/>
    <n v="517.8542641422664"/>
    <n v="1.3755911119372484"/>
    <n v="4"/>
  </r>
  <r>
    <s v="EZY"/>
    <x v="28"/>
    <s v="GVA"/>
    <s v="Geneva"/>
    <s v="j"/>
    <n v="2"/>
    <n v="0"/>
    <n v="0.75"/>
    <n v="1.5"/>
    <s v="Eur"/>
    <n v="650.99729467759732"/>
    <n v="1.5664294557045559"/>
    <n v="4"/>
  </r>
  <r>
    <s v="EZY"/>
    <x v="28"/>
    <s v="PRG"/>
    <s v="Prague"/>
    <s v="j"/>
    <n v="2"/>
    <n v="0"/>
    <n v="0.75"/>
    <n v="1.5"/>
    <s v="Eur"/>
    <n v="674.55052565537517"/>
    <n v="1.6001890867727042"/>
    <n v="6"/>
  </r>
  <r>
    <s v="EZY"/>
    <x v="28"/>
    <s v="GLA"/>
    <s v="Glasgow"/>
    <s v="j"/>
    <n v="2"/>
    <n v="0"/>
    <n v="0.75"/>
    <n v="1.5"/>
    <s v="Eur"/>
    <n v="753.82715229552309"/>
    <n v="1.7138189182902497"/>
    <n v="2"/>
  </r>
  <r>
    <s v="EZY"/>
    <x v="28"/>
    <s v="MXP"/>
    <s v="Milan"/>
    <s v="z"/>
    <n v="2"/>
    <n v="0"/>
    <n v="0.75"/>
    <n v="1.5"/>
    <s v="Eur"/>
    <n v="761.70874360226992"/>
    <n v="1.7251158658299202"/>
    <n v="4"/>
  </r>
  <r>
    <s v="EZY"/>
    <x v="28"/>
    <s v="LPL"/>
    <s v="Liverpool"/>
    <s v="j"/>
    <n v="2"/>
    <n v="0"/>
    <n v="0.75"/>
    <n v="1.5"/>
    <s v="Eur"/>
    <n v="554.63728669708291"/>
    <n v="1.4283134442658187"/>
    <n v="2"/>
  </r>
  <r>
    <s v="AF"/>
    <x v="29"/>
    <s v="CDG"/>
    <s v="Paris"/>
    <s v="z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CDG"/>
    <s v="Paris"/>
    <s v="j"/>
    <n v="2"/>
    <n v="0"/>
    <n v="0.75"/>
    <n v="1.5"/>
    <s v="Eur"/>
    <n v="383.73084037778011"/>
    <n v="1.1833475378748182"/>
    <n v="8"/>
  </r>
  <r>
    <s v="AF"/>
    <x v="29"/>
    <s v="SXB"/>
    <s v="Strasbourg"/>
    <s v="j"/>
    <n v="2"/>
    <n v="0"/>
    <n v="0.75"/>
    <n v="1.5"/>
    <s v="Eur"/>
    <n v="430.03837667436403"/>
    <n v="1.2497216732332552"/>
    <n v="2"/>
  </r>
  <r>
    <s v="EI"/>
    <x v="23"/>
    <s v="DUB"/>
    <s v="Dublin"/>
    <s v="j"/>
    <n v="2"/>
    <n v="0"/>
    <n v="0.75"/>
    <n v="1.5"/>
    <s v="Eur"/>
    <n v="780.20989150006517"/>
    <n v="1.7516341778167601"/>
    <n v="5"/>
  </r>
  <r>
    <s v="DY"/>
    <x v="30"/>
    <s v="CPH"/>
    <s v="Copenhagen"/>
    <s v="j"/>
    <n v="2"/>
    <n v="0"/>
    <n v="0.75"/>
    <n v="1.5"/>
    <s v="Eur"/>
    <n v="633.37746879510416"/>
    <n v="1.5411743719396493"/>
    <n v="6"/>
  </r>
  <r>
    <s v="DY"/>
    <x v="30"/>
    <s v="OSL"/>
    <s v="Oslo"/>
    <s v="j"/>
    <n v="2"/>
    <n v="0"/>
    <n v="0.75"/>
    <n v="1.5"/>
    <s v="Eur"/>
    <n v="934.55839079491557"/>
    <n v="1.9728670268060455"/>
    <n v="4"/>
  </r>
  <r>
    <s v="DY"/>
    <x v="30"/>
    <s v="ARN"/>
    <s v="Stockholm"/>
    <s v="j"/>
    <n v="2"/>
    <n v="0"/>
    <n v="0.75"/>
    <n v="1.5"/>
    <s v="Eur"/>
    <n v="1159.0839741429565"/>
    <n v="2.294687029604904"/>
    <n v="4"/>
  </r>
  <r>
    <s v="DY"/>
    <x v="30"/>
    <s v="HEL"/>
    <s v="Helsinki"/>
    <s v="j"/>
    <n v="2"/>
    <n v="0"/>
    <n v="0.75"/>
    <n v="1.5"/>
    <s v="Eur"/>
    <n v="1523.9231406741771"/>
    <n v="2.817623168299654"/>
    <n v="6"/>
  </r>
  <r>
    <s v="IB"/>
    <x v="31"/>
    <s v="MAD"/>
    <s v="Madrid"/>
    <s v="j"/>
    <n v="2"/>
    <n v="0"/>
    <n v="0.75"/>
    <n v="1.5"/>
    <s v="Eur"/>
    <n v="1446.0233093051877"/>
    <n v="2.7059667433374357"/>
    <n v="4"/>
  </r>
  <r>
    <s v="HV"/>
    <x v="1"/>
    <s v="TLV"/>
    <s v="Tel Aviv Yafo"/>
    <s v="j"/>
    <n v="1"/>
    <n v="0"/>
    <n v="1.25"/>
    <n v="1.25"/>
    <s v="Az"/>
    <n v="3277.2287086644201"/>
    <n v="5.3306944824190019"/>
    <n v="3"/>
  </r>
  <r>
    <s v="BW"/>
    <x v="32"/>
    <s v="KIN"/>
    <s v="Kingston"/>
    <s v="j"/>
    <n v="1"/>
    <n v="0"/>
    <n v="1.25"/>
    <n v="1.25"/>
    <s v="NAm"/>
    <n v="7896.6779269496319"/>
    <n v="11.951905028627804"/>
    <n v="1"/>
  </r>
  <r>
    <s v="BW"/>
    <x v="32"/>
    <s v="AUA"/>
    <s v="Aruba"/>
    <s v="z"/>
    <n v="1"/>
    <n v="0"/>
    <n v="1.25"/>
    <n v="1.25"/>
    <s v="NAm"/>
    <n v="7900.0233734153289"/>
    <n v="11.956700168561971"/>
    <n v="2"/>
  </r>
  <r>
    <s v="OR"/>
    <x v="15"/>
    <s v="YYZ"/>
    <s v="Toronto"/>
    <s v="z"/>
    <n v="1"/>
    <n v="0"/>
    <n v="1.25"/>
    <n v="1.25"/>
    <s v="NAm"/>
    <n v="6023.5254035183225"/>
    <n v="9.2670530783762608"/>
    <n v="3"/>
  </r>
  <r>
    <s v="OR"/>
    <x v="15"/>
    <s v="MIA"/>
    <s v="Miami"/>
    <s v="z"/>
    <n v="1"/>
    <n v="0"/>
    <n v="1.25"/>
    <n v="1.25"/>
    <s v="NAm"/>
    <n v="7472.1962343179603"/>
    <n v="11.343481269189075"/>
    <n v="2"/>
  </r>
  <r>
    <s v="9W"/>
    <x v="33"/>
    <s v="DEL"/>
    <s v="Delhi"/>
    <s v="z"/>
    <n v="1"/>
    <n v="0"/>
    <n v="1.25"/>
    <n v="1.25"/>
    <s v="Az"/>
    <n v="6342.5863506367186"/>
    <n v="9.7243737692459629"/>
    <n v="2"/>
  </r>
  <r>
    <s v="EK"/>
    <x v="34"/>
    <s v="DXB"/>
    <s v="Dubai"/>
    <s v="j"/>
    <n v="1"/>
    <n v="0"/>
    <n v="1.25"/>
    <n v="1.25"/>
    <s v="Az"/>
    <n v="5138.3258860908809"/>
    <n v="7.9982671033969286"/>
    <n v="1"/>
  </r>
  <r>
    <s v="EY"/>
    <x v="35"/>
    <s v="AUH"/>
    <s v="Abu Dhabi"/>
    <s v="j"/>
    <n v="1"/>
    <n v="0"/>
    <n v="1.25"/>
    <n v="1.25"/>
    <s v="Az"/>
    <n v="5160.7516133170311"/>
    <n v="8.0304106457544098"/>
    <n v="2"/>
  </r>
  <r>
    <s v="GA"/>
    <x v="36"/>
    <s v="CGK"/>
    <s v="Jakarta"/>
    <s v="j"/>
    <n v="0.5"/>
    <n v="1"/>
    <n v="1.25"/>
    <n v="0.625"/>
    <s v="Az"/>
    <n v="11332.745088548378"/>
    <n v="16.87693462691934"/>
    <n v="1"/>
  </r>
  <r>
    <s v="IR"/>
    <x v="37"/>
    <s v="THR"/>
    <s v="Tehran"/>
    <s v="j"/>
    <n v="1"/>
    <n v="0"/>
    <n v="1.25"/>
    <n v="1.25"/>
    <s v="Az"/>
    <n v="4038.6676758723238"/>
    <n v="6.4220903354169971"/>
    <n v="1"/>
  </r>
  <r>
    <s v="LY"/>
    <x v="38"/>
    <s v="TLV"/>
    <s v="Tel Aviv Yafo"/>
    <s v="j"/>
    <n v="1"/>
    <n v="0"/>
    <n v="1.25"/>
    <n v="1.25"/>
    <s v="Az"/>
    <n v="3277.2287086644201"/>
    <n v="5.3306944824190019"/>
    <n v="3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QR"/>
    <x v="39"/>
    <s v="DOH"/>
    <s v="Doha"/>
    <s v="j"/>
    <n v="1"/>
    <n v="0"/>
    <n v="1.25"/>
    <n v="1.25"/>
    <s v="Az"/>
    <n v="4889.7677469317614"/>
    <n v="7.6420004372688579"/>
    <n v="2"/>
  </r>
  <r>
    <s v="SU"/>
    <x v="40"/>
    <s v="SVO"/>
    <s v="Moscow"/>
    <s v="j"/>
    <n v="2"/>
    <n v="0"/>
    <n v="1.25"/>
    <n v="2.5"/>
    <s v="Az"/>
    <n v="2134.2772833438885"/>
    <n v="3.69246410612624"/>
    <n v="4"/>
  </r>
  <r>
    <s v="AM"/>
    <x v="41"/>
    <s v="MEX"/>
    <s v="Mexico City"/>
    <s v="j"/>
    <n v="0.5"/>
    <n v="1"/>
    <n v="1.25"/>
    <n v="0.625"/>
    <s v="NAm"/>
    <n v="9238.9756936167832"/>
    <n v="13.87586516085072"/>
    <n v="0.5"/>
  </r>
  <r>
    <s v="SO"/>
    <x v="42"/>
    <s v="PAP"/>
    <s v="Port Au Prince"/>
    <s v="z"/>
    <n v="1"/>
    <n v="0"/>
    <n v="1.25"/>
    <n v="1.25"/>
    <s v="NAm"/>
    <n v="7535.290784286487"/>
    <n v="11.433916790810631"/>
    <n v="1"/>
  </r>
  <r>
    <s v="PY"/>
    <x v="43"/>
    <s v="PBM"/>
    <s v="Paramaribo"/>
    <s v="j"/>
    <n v="1"/>
    <n v="0"/>
    <n v="1.25"/>
    <n v="1.25"/>
    <s v="ZAm"/>
    <n v="7536.3922593940933"/>
    <n v="11.435495571798201"/>
    <n v="3"/>
  </r>
  <r>
    <s v="PY"/>
    <x v="43"/>
    <s v="PBM"/>
    <s v="Paramaribo"/>
    <s v="z"/>
    <n v="1"/>
    <n v="0"/>
    <n v="1.25"/>
    <n v="1.25"/>
    <s v="ZAm"/>
    <n v="7536.3922593940933"/>
    <n v="11.435495571798201"/>
    <n v="3"/>
  </r>
  <r>
    <s v="BR"/>
    <x v="44"/>
    <s v="BKK"/>
    <s v="Bangkok"/>
    <s v="j"/>
    <n v="0.5"/>
    <n v="0"/>
    <n v="1.25"/>
    <n v="0.625"/>
    <s v="Az"/>
    <n v="9190.8013643887771"/>
    <n v="13.806815288957246"/>
    <n v="0.5"/>
  </r>
  <r>
    <s v="BR"/>
    <x v="44"/>
    <s v="TPE"/>
    <s v="Taipei"/>
    <s v="j"/>
    <n v="0.5"/>
    <n v="1"/>
    <n v="1.25"/>
    <n v="0.625"/>
    <s v="Az"/>
    <n v="9439.4517442381784"/>
    <n v="14.163214166741389"/>
    <n v="1.5"/>
  </r>
  <r>
    <s v="CI"/>
    <x v="45"/>
    <s v="TPE"/>
    <s v="Taipei"/>
    <s v="j"/>
    <n v="0.5"/>
    <n v="0"/>
    <n v="1.25"/>
    <n v="0.625"/>
    <s v="Az"/>
    <n v="9439.4517442381784"/>
    <n v="14.163214166741389"/>
    <n v="1.5"/>
  </r>
  <r>
    <s v="CX"/>
    <x v="46"/>
    <s v="HKG"/>
    <s v="Hong Kong"/>
    <s v="z"/>
    <n v="0.5"/>
    <n v="1"/>
    <n v="1.25"/>
    <n v="0.625"/>
    <s v="Az"/>
    <n v="9266.8371976619528"/>
    <n v="13.915799983315464"/>
    <n v="1"/>
  </r>
  <r>
    <s v="CZ"/>
    <x v="47"/>
    <s v="CAN"/>
    <s v="Guangzhou"/>
    <s v="j"/>
    <n v="0.5"/>
    <n v="1"/>
    <n v="1.25"/>
    <n v="0.625"/>
    <s v="Az"/>
    <n v="9132.2778615506613"/>
    <n v="13.722931601555947"/>
    <n v="0.5"/>
  </r>
  <r>
    <s v="CZ"/>
    <x v="47"/>
    <s v="PEK"/>
    <s v="Beijing"/>
    <s v="j"/>
    <n v="1"/>
    <n v="0"/>
    <n v="1.25"/>
    <n v="1.25"/>
    <s v="Az"/>
    <n v="7827.6035783781072"/>
    <n v="11.852898462341953"/>
    <n v="3"/>
  </r>
  <r>
    <s v="CZ"/>
    <x v="47"/>
    <s v="PEK"/>
    <s v="Beijing"/>
    <s v="z"/>
    <n v="1"/>
    <n v="0"/>
    <n v="1.25"/>
    <n v="1.25"/>
    <s v="Az"/>
    <n v="7827.6035783781072"/>
    <n v="11.852898462341953"/>
    <n v="3"/>
  </r>
  <r>
    <s v="JL"/>
    <x v="48"/>
    <s v="NRT"/>
    <s v="Tokyo"/>
    <s v="j"/>
    <n v="0.5"/>
    <n v="1"/>
    <n v="1.25"/>
    <n v="0.625"/>
    <s v="Az"/>
    <n v="9328.2431027226576"/>
    <n v="14.003815113902474"/>
    <n v="1"/>
  </r>
  <r>
    <s v="KE"/>
    <x v="49"/>
    <s v="ICN"/>
    <s v="Seoul"/>
    <s v="j"/>
    <n v="0.5"/>
    <n v="0"/>
    <n v="1.25"/>
    <n v="0.625"/>
    <s v="Az"/>
    <n v="8555.7009689911756"/>
    <n v="12.896504722220685"/>
    <n v="1"/>
  </r>
  <r>
    <s v="MU"/>
    <x v="50"/>
    <s v="SHA"/>
    <s v="Shanghai"/>
    <s v="j"/>
    <n v="0.5"/>
    <n v="0"/>
    <n v="1.25"/>
    <n v="0.625"/>
    <s v="Az"/>
    <n v="8879.8914499294951"/>
    <n v="13.361177744898942"/>
    <n v="0.5"/>
  </r>
  <r>
    <s v="SQ"/>
    <x v="51"/>
    <s v="SIN"/>
    <s v="Singapore"/>
    <s v="j"/>
    <n v="0.5"/>
    <n v="0"/>
    <n v="1.25"/>
    <n v="0.625"/>
    <s v="Az"/>
    <n v="10494.405858631886"/>
    <n v="15.675315064039037"/>
    <n v="1"/>
  </r>
  <r>
    <s v="DL"/>
    <x v="52"/>
    <s v="BOS"/>
    <s v="Boston"/>
    <s v="j"/>
    <n v="1"/>
    <n v="0"/>
    <n v="1.25"/>
    <n v="1.25"/>
    <s v="NAm"/>
    <n v="5579.421709748045"/>
    <n v="8.6305044506388633"/>
    <n v="1"/>
  </r>
  <r>
    <s v="DL"/>
    <x v="52"/>
    <s v="JFK"/>
    <s v="New York"/>
    <s v="j"/>
    <n v="1"/>
    <n v="0"/>
    <n v="1.25"/>
    <n v="1.25"/>
    <s v="NAm"/>
    <n v="5879.607481195676"/>
    <n v="9.0607707230471348"/>
    <n v="3"/>
  </r>
  <r>
    <s v="DL"/>
    <x v="52"/>
    <s v="JFK"/>
    <s v="New York"/>
    <s v="z"/>
    <n v="1"/>
    <n v="0"/>
    <n v="1.25"/>
    <n v="1.25"/>
    <s v="NAm"/>
    <n v="5879.607481195676"/>
    <n v="9.0607707230471348"/>
    <n v="3"/>
  </r>
  <r>
    <s v="DL"/>
    <x v="52"/>
    <s v="DTW"/>
    <s v="Detroit"/>
    <s v="j"/>
    <n v="1"/>
    <n v="0"/>
    <n v="1.25"/>
    <n v="1.25"/>
    <s v="NAm"/>
    <n v="6357.6858777920188"/>
    <n v="9.7460164248352275"/>
    <n v="1"/>
  </r>
  <r>
    <s v="DL"/>
    <x v="52"/>
    <s v="SEA"/>
    <s v="Seattle"/>
    <s v="j"/>
    <n v="1"/>
    <n v="0"/>
    <n v="1.25"/>
    <n v="1.25"/>
    <s v="NAm"/>
    <n v="7876.5582590493123"/>
    <n v="11.92306683797068"/>
    <n v="1"/>
  </r>
  <r>
    <s v="AA"/>
    <x v="53"/>
    <s v="LAS"/>
    <s v="Las Vegas"/>
    <s v="j"/>
    <n v="0.5"/>
    <n v="0"/>
    <n v="1.25"/>
    <n v="0.625"/>
    <s v="NAm"/>
    <n v="8633.6689424960823"/>
    <n v="13.008258817577717"/>
    <n v="0.5"/>
  </r>
  <r>
    <s v="AC"/>
    <x v="54"/>
    <s v="YYZ"/>
    <s v="Toronto"/>
    <s v="j"/>
    <n v="1"/>
    <n v="0"/>
    <n v="1.25"/>
    <n v="1.25"/>
    <s v="NAm"/>
    <n v="6023.5254035183225"/>
    <n v="9.2670530783762608"/>
    <n v="3"/>
  </r>
  <r>
    <s v="TS"/>
    <x v="55"/>
    <s v="YYZ"/>
    <s v="Toronto"/>
    <s v="j"/>
    <n v="1"/>
    <n v="0"/>
    <n v="1.25"/>
    <n v="1.25"/>
    <s v="NAm"/>
    <n v="6023.5254035183225"/>
    <n v="9.2670530783762608"/>
    <n v="3"/>
  </r>
  <r>
    <s v="TS"/>
    <x v="55"/>
    <s v="YYC"/>
    <s v="Calgary"/>
    <s v="j"/>
    <n v="1"/>
    <n v="0"/>
    <n v="1.25"/>
    <n v="1.25"/>
    <s v="NAm"/>
    <n v="7204.3053964674418"/>
    <n v="10.959504401603333"/>
    <n v="1"/>
  </r>
  <r>
    <s v="TS"/>
    <x v="55"/>
    <s v="YVR"/>
    <s v="Vancouver"/>
    <s v="j"/>
    <n v="1"/>
    <n v="0"/>
    <n v="1.25"/>
    <n v="1.25"/>
    <s v="NAm"/>
    <n v="7743.7220250440014"/>
    <n v="11.732668235896401"/>
    <n v="1"/>
  </r>
  <r>
    <s v="KL"/>
    <x v="25"/>
    <s v="JNB"/>
    <s v="Johannesburg"/>
    <s v="j"/>
    <n v="0.5"/>
    <n v="1"/>
    <n v="1.25"/>
    <n v="0.625"/>
    <s v="Afr"/>
    <n v="8982.6007831141378"/>
    <n v="13.508394455796928"/>
    <n v="0.5"/>
  </r>
  <r>
    <s v="KL"/>
    <x v="25"/>
    <s v="CPT"/>
    <s v="Cape Town"/>
    <s v="j"/>
    <n v="0.5"/>
    <n v="0"/>
    <n v="1.25"/>
    <n v="0.625"/>
    <s v="Afr"/>
    <n v="9654.9310537021429"/>
    <n v="14.472067843639737"/>
    <n v="0.5"/>
  </r>
  <r>
    <s v="KL"/>
    <x v="25"/>
    <s v="DAR"/>
    <s v="Dar Es Salaam"/>
    <s v="j"/>
    <n v="1"/>
    <n v="0"/>
    <n v="1.25"/>
    <n v="1.25"/>
    <s v="Afr"/>
    <n v="7308.3523749650549"/>
    <n v="11.108638404116579"/>
    <n v="1"/>
  </r>
  <r>
    <s v="KL"/>
    <x v="25"/>
    <s v="LAX"/>
    <s v="Los Angeles"/>
    <s v="j"/>
    <n v="0.5"/>
    <n v="1"/>
    <n v="1.25"/>
    <n v="0.625"/>
    <s v="NAm"/>
    <n v="8992.549207473754"/>
    <n v="13.522653864045713"/>
    <n v="0.5"/>
  </r>
  <r>
    <s v="KL"/>
    <x v="25"/>
    <s v="YUL"/>
    <s v="Montreal"/>
    <s v="j"/>
    <n v="1"/>
    <n v="0"/>
    <n v="1.25"/>
    <n v="1.25"/>
    <s v="NAm"/>
    <n v="5536.5916453667551"/>
    <n v="8.5691146916923504"/>
    <n v="1"/>
  </r>
  <r>
    <s v="KL"/>
    <x v="25"/>
    <s v="CUR"/>
    <s v="Curacao"/>
    <s v="j"/>
    <n v="1"/>
    <n v="0"/>
    <n v="1.25"/>
    <n v="1.25"/>
    <s v="NAm"/>
    <n v="7855.1371924811074"/>
    <n v="11.892363309222921"/>
    <n v="1"/>
  </r>
  <r>
    <s v="KL"/>
    <x v="25"/>
    <s v="AUA"/>
    <s v="Aruba"/>
    <s v="j"/>
    <n v="1"/>
    <n v="0"/>
    <n v="1.25"/>
    <n v="1.25"/>
    <s v="NAm"/>
    <n v="7900.0233734153289"/>
    <n v="11.956700168561971"/>
    <n v="2"/>
  </r>
  <r>
    <s v="KL"/>
    <x v="25"/>
    <s v="JFK"/>
    <s v="New York"/>
    <s v="j"/>
    <n v="1"/>
    <n v="0"/>
    <n v="1.25"/>
    <n v="1.25"/>
    <s v="NAm"/>
    <n v="5879.607481195676"/>
    <n v="9.0607707230471348"/>
    <n v="3"/>
  </r>
  <r>
    <s v="KL"/>
    <x v="25"/>
    <s v="MIA"/>
    <s v="Miami"/>
    <s v="z"/>
    <n v="1"/>
    <n v="0"/>
    <n v="1.25"/>
    <n v="1.25"/>
    <s v="NAm"/>
    <n v="7472.1962343179603"/>
    <n v="11.343481269189075"/>
    <n v="2"/>
  </r>
  <r>
    <s v="KL"/>
    <x v="25"/>
    <s v="ICN"/>
    <s v="Seoul"/>
    <s v="j"/>
    <n v="0.5"/>
    <n v="1"/>
    <n v="1.25"/>
    <n v="0.625"/>
    <s v="Az"/>
    <n v="8555.7009689911756"/>
    <n v="12.896504722220685"/>
    <n v="1"/>
  </r>
  <r>
    <s v="KL"/>
    <x v="25"/>
    <s v="HKG"/>
    <s v="Hong Kong"/>
    <s v="j"/>
    <n v="0.5"/>
    <n v="0"/>
    <n v="1.25"/>
    <n v="0.625"/>
    <s v="Az"/>
    <n v="9266.8371976619528"/>
    <n v="13.915799983315464"/>
    <n v="1"/>
  </r>
  <r>
    <s v="KL"/>
    <x v="25"/>
    <s v="NRT"/>
    <s v="Tokyo"/>
    <s v="j"/>
    <n v="0.5"/>
    <n v="1"/>
    <n v="1.25"/>
    <n v="0.625"/>
    <s v="Az"/>
    <n v="9328.2431027226576"/>
    <n v="14.003815113902474"/>
    <n v="1"/>
  </r>
  <r>
    <s v="KL"/>
    <x v="25"/>
    <s v="TPE"/>
    <s v="Taipei"/>
    <s v="j"/>
    <n v="0.5"/>
    <n v="0"/>
    <n v="1.25"/>
    <n v="0.625"/>
    <s v="Az"/>
    <n v="9439.4517442381784"/>
    <n v="14.163214166741389"/>
    <n v="1.5"/>
  </r>
  <r>
    <s v="KL"/>
    <x v="25"/>
    <s v="SIN"/>
    <s v="Singapore"/>
    <s v="j"/>
    <n v="0.5"/>
    <n v="1"/>
    <n v="1.25"/>
    <n v="0.625"/>
    <s v="Az"/>
    <n v="10494.405858631886"/>
    <n v="15.675315064039037"/>
    <n v="1"/>
  </r>
  <r>
    <s v="KL"/>
    <x v="25"/>
    <s v="CGK"/>
    <s v="Jakarta"/>
    <s v="j"/>
    <n v="0.5"/>
    <n v="0"/>
    <n v="1.25"/>
    <n v="0.625"/>
    <s v="Az"/>
    <n v="11332.745088548378"/>
    <n v="16.87693462691934"/>
    <n v="1"/>
  </r>
  <r>
    <s v="KL"/>
    <x v="25"/>
    <s v="KUL"/>
    <s v="Kuala Lumpur"/>
    <s v="j"/>
    <n v="0.5"/>
    <n v="0"/>
    <n v="1.25"/>
    <n v="0.625"/>
    <s v="Az"/>
    <n v="10216.576363656332"/>
    <n v="15.277092787907407"/>
    <n v="0.5"/>
  </r>
  <r>
    <s v="KL"/>
    <x v="25"/>
    <s v="MNL"/>
    <s v="Manila"/>
    <s v="j"/>
    <n v="0.5"/>
    <n v="1"/>
    <n v="1.25"/>
    <n v="0.625"/>
    <s v="Az"/>
    <n v="10406.176970651135"/>
    <n v="15.548853657933291"/>
    <n v="0.5"/>
  </r>
  <r>
    <s v="KL"/>
    <x v="25"/>
    <s v="PEK"/>
    <s v="Beijing"/>
    <s v="j"/>
    <n v="1"/>
    <n v="0"/>
    <n v="1.25"/>
    <n v="1.25"/>
    <s v="Az"/>
    <n v="7827.6035783781072"/>
    <n v="11.852898462341953"/>
    <n v="3"/>
  </r>
  <r>
    <s v="KL"/>
    <x v="25"/>
    <s v="IAD"/>
    <s v="Washington"/>
    <s v="j"/>
    <n v="1"/>
    <n v="0"/>
    <n v="1.25"/>
    <n v="1.25"/>
    <s v="NAm"/>
    <n v="6239.4097209436122"/>
    <n v="9.5764872666858434"/>
    <n v="2"/>
  </r>
  <r>
    <s v="KL"/>
    <x v="25"/>
    <s v="HAV"/>
    <s v="Havana"/>
    <s v="j"/>
    <n v="1"/>
    <n v="0"/>
    <n v="1.25"/>
    <n v="1.25"/>
    <s v="NAm"/>
    <n v="7848.1357527176424"/>
    <n v="11.88232791222862"/>
    <n v="1"/>
  </r>
  <r>
    <s v="KL"/>
    <x v="25"/>
    <s v="SXM"/>
    <s v="St Maarten"/>
    <s v="j"/>
    <n v="1"/>
    <n v="0"/>
    <n v="1.25"/>
    <n v="1.25"/>
    <s v="NAm"/>
    <n v="6953.8767922632751"/>
    <n v="10.60055673557736"/>
    <n v="1"/>
  </r>
  <r>
    <s v="KL"/>
    <x v="25"/>
    <s v="TLV"/>
    <s v="Tel Aviv Yafo"/>
    <s v="j"/>
    <n v="1"/>
    <n v="0"/>
    <n v="1.25"/>
    <n v="1.25"/>
    <s v="Az"/>
    <n v="3277.2287086644201"/>
    <n v="5.3306944824190019"/>
    <n v="3"/>
  </r>
  <r>
    <s v="KL"/>
    <x v="25"/>
    <s v="AUH"/>
    <s v="Abu Dhabi"/>
    <s v="j"/>
    <n v="1"/>
    <n v="0"/>
    <n v="1.25"/>
    <n v="1.25"/>
    <s v="Az"/>
    <n v="5160.7516133170311"/>
    <n v="8.0304106457544098"/>
    <n v="2"/>
  </r>
  <r>
    <s v="KL"/>
    <x v="25"/>
    <s v="DEL"/>
    <s v="Delhi"/>
    <s v="j"/>
    <n v="1"/>
    <n v="0"/>
    <n v="1.25"/>
    <n v="1.25"/>
    <s v="Az"/>
    <n v="6342.5863506367186"/>
    <n v="9.7243737692459629"/>
    <n v="2"/>
  </r>
  <r>
    <s v="KL"/>
    <x v="25"/>
    <s v="LED"/>
    <s v="St Petersburg"/>
    <s v="j"/>
    <n v="2"/>
    <n v="0"/>
    <n v="1.25"/>
    <n v="2.5"/>
    <s v="Az"/>
    <n v="1772.3313745893606"/>
    <n v="3.17367497024475"/>
    <n v="2"/>
  </r>
  <r>
    <s v="KL"/>
    <x v="25"/>
    <s v="SVO"/>
    <s v="Moscow"/>
    <s v="j"/>
    <n v="2"/>
    <n v="0"/>
    <n v="1.25"/>
    <n v="2.5"/>
    <s v="Az"/>
    <n v="2134.2772833438885"/>
    <n v="3.69246410612624"/>
    <n v="4"/>
  </r>
  <r>
    <s v="UA"/>
    <x v="56"/>
    <s v="IAH"/>
    <s v="Houston"/>
    <s v="j"/>
    <n v="0.5"/>
    <n v="0"/>
    <n v="1.25"/>
    <n v="0.625"/>
    <s v="NAm"/>
    <n v="8083.0445471588728"/>
    <n v="12.219030517594383"/>
    <n v="0.5"/>
  </r>
  <r>
    <s v="UA"/>
    <x v="56"/>
    <s v="IAD"/>
    <s v="Washington"/>
    <s v="j"/>
    <n v="1"/>
    <n v="0"/>
    <n v="1.25"/>
    <n v="1.25"/>
    <s v="NAm"/>
    <n v="6239.4097209436122"/>
    <n v="9.5764872666858434"/>
    <n v="2"/>
  </r>
  <r>
    <s v="UA"/>
    <x v="56"/>
    <s v="CGX"/>
    <s v="Chicago"/>
    <s v="j"/>
    <n v="1"/>
    <n v="0"/>
    <n v="1.25"/>
    <n v="1.25"/>
    <s v="NAm"/>
    <n v="6638.4148805809727"/>
    <n v="10.14839466216606"/>
    <n v="1"/>
  </r>
  <r>
    <s v="KL"/>
    <x v="25"/>
    <s v="GIG"/>
    <s v="Rio De Janeiro"/>
    <s v="j"/>
    <n v="0.5"/>
    <n v="0"/>
    <n v="1.25"/>
    <n v="0.625"/>
    <s v="ZAm"/>
    <n v="9555.2203329740187"/>
    <n v="14.329149143929424"/>
    <n v="0.5"/>
  </r>
  <r>
    <s v="KL"/>
    <x v="25"/>
    <s v="EZE"/>
    <s v="Buenos Aires"/>
    <s v="j"/>
    <n v="0.5"/>
    <n v="1"/>
    <n v="1.25"/>
    <n v="0.625"/>
    <s v="ZAm"/>
    <n v="11461.590941236098"/>
    <n v="17.061613682438406"/>
    <n v="0.5"/>
  </r>
  <r>
    <s v="KL"/>
    <x v="25"/>
    <s v="PBM"/>
    <s v="Paramaribo"/>
    <s v="j"/>
    <n v="1"/>
    <n v="0"/>
    <n v="1.25"/>
    <n v="1.25"/>
    <s v="ZAm"/>
    <n v="7536.3922593940933"/>
    <n v="11.435495571798201"/>
    <n v="3"/>
  </r>
  <r>
    <s v="AT"/>
    <x v="57"/>
    <s v="CMN"/>
    <s v="Casablanca"/>
    <s v="j"/>
    <n v="2"/>
    <n v="0"/>
    <n v="1.25"/>
    <n v="2.5"/>
    <s v="Afr"/>
    <n v="2314.9824314160683"/>
    <n v="3.9514748183630308"/>
    <n v="2"/>
  </r>
  <r>
    <s v="KQ"/>
    <x v="58"/>
    <s v="NBO"/>
    <s v="Nairobi"/>
    <s v="j"/>
    <n v="1"/>
    <n v="0"/>
    <n v="1.25"/>
    <n v="1.25"/>
    <s v="Afr"/>
    <n v="6640.7435298329538"/>
    <n v="10.151732392760566"/>
    <n v="1"/>
  </r>
  <r>
    <s v="MS"/>
    <x v="59"/>
    <s v="CAI"/>
    <s v="Cairo"/>
    <s v="j"/>
    <n v="1"/>
    <n v="0"/>
    <n v="1.25"/>
    <n v="1.25"/>
    <s v="Afr"/>
    <n v="3251.3379483063459"/>
    <n v="5.2935843925724289"/>
    <n v="2"/>
  </r>
  <r>
    <s v="MS"/>
    <x v="59"/>
    <s v="CAI"/>
    <s v="Cairo"/>
    <s v="z"/>
    <n v="1"/>
    <n v="0"/>
    <n v="1.25"/>
    <n v="1.25"/>
    <s v="Afr"/>
    <n v="3251.3379483063459"/>
    <n v="5.2935843925724289"/>
    <n v="2"/>
  </r>
  <r>
    <s v="TU"/>
    <x v="60"/>
    <s v="TUN"/>
    <s v="Tunis"/>
    <s v="j"/>
    <n v="2"/>
    <n v="0"/>
    <n v="1.25"/>
    <n v="2.5"/>
    <s v="Afr"/>
    <n v="1737.7261767719256"/>
    <n v="3.1240741867064261"/>
    <n v="2"/>
  </r>
  <r>
    <m/>
    <x v="61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4">
  <r>
    <s v="FR"/>
    <s v="Ryanair"/>
    <s v="DUB"/>
    <s v="Dublin"/>
    <s v="z"/>
    <n v="1"/>
    <n v="0"/>
    <n v="0.75"/>
    <n v="0.75"/>
    <s v="Eur"/>
    <n v="780.20989150006517"/>
    <n v="1.7516341778167601"/>
    <n v="5"/>
    <x v="0"/>
    <x v="0"/>
  </r>
  <r>
    <s v="FR"/>
    <s v="Ryanair"/>
    <s v="LPA"/>
    <s v="Gran Canaria"/>
    <s v="z"/>
    <n v="1"/>
    <n v="0"/>
    <n v="0.75"/>
    <n v="0.75"/>
    <s v="Eur"/>
    <n v="3176.423224886616"/>
    <n v="5.1862066223374823"/>
    <n v="3"/>
    <x v="0"/>
    <x v="0"/>
  </r>
  <r>
    <s v="FR"/>
    <s v="Ryanair"/>
    <s v="MAN"/>
    <s v="Manchester"/>
    <s v="j"/>
    <n v="2"/>
    <n v="0"/>
    <n v="0.75"/>
    <n v="1.5"/>
    <s v="Eur"/>
    <n v="517.8542641422664"/>
    <n v="1.3755911119372484"/>
    <n v="4"/>
    <x v="0"/>
    <x v="0"/>
  </r>
  <r>
    <s v="FR"/>
    <s v="Ryanair"/>
    <s v="DUB"/>
    <s v="Dublin"/>
    <s v="j"/>
    <n v="2"/>
    <n v="0"/>
    <n v="0.75"/>
    <n v="1.5"/>
    <s v="Eur"/>
    <n v="780.20989150006517"/>
    <n v="1.7516341778167601"/>
    <n v="5"/>
    <x v="0"/>
    <x v="0"/>
  </r>
  <r>
    <s v="FR"/>
    <s v="Ryanair"/>
    <s v="ALC"/>
    <s v="Alicante"/>
    <s v="z"/>
    <n v="2"/>
    <n v="0"/>
    <n v="0.75"/>
    <n v="1.5"/>
    <s v="Eur"/>
    <n v="1593.5566480917669"/>
    <n v="2.9174311955981991"/>
    <n v="4"/>
    <x v="0"/>
    <x v="0"/>
  </r>
  <r>
    <s v="FR"/>
    <s v="Ryanair"/>
    <s v="LIS"/>
    <s v="Lisbon"/>
    <s v="j"/>
    <n v="2"/>
    <n v="0"/>
    <n v="0.75"/>
    <n v="1.5"/>
    <s v="Eur"/>
    <n v="1841.0513119403968"/>
    <n v="3.2721735471145688"/>
    <n v="10"/>
    <x v="0"/>
    <x v="0"/>
  </r>
  <r>
    <s v="FR"/>
    <s v="Ryanair"/>
    <s v="MLA"/>
    <s v="Malta"/>
    <s v="z"/>
    <n v="2"/>
    <n v="0"/>
    <n v="0.75"/>
    <n v="1.5"/>
    <s v="Eur"/>
    <n v="1947.2136342664132"/>
    <n v="3.4243395424485255"/>
    <n v="4"/>
    <x v="0"/>
    <x v="0"/>
  </r>
  <r>
    <s v="FR"/>
    <s v="Ryanair"/>
    <s v="AYT"/>
    <s v="Antalya"/>
    <s v="j"/>
    <n v="2"/>
    <n v="0"/>
    <n v="0.75"/>
    <n v="1.5"/>
    <s v="Eur"/>
    <n v="2620.306245645078"/>
    <n v="4.3891056187579442"/>
    <n v="6"/>
    <x v="0"/>
    <x v="0"/>
  </r>
  <r>
    <s v="FR"/>
    <s v="Ryanair"/>
    <s v="ACE"/>
    <s v="Lanzarote"/>
    <s v="z"/>
    <n v="2"/>
    <n v="0"/>
    <n v="0.75"/>
    <n v="1.5"/>
    <s v="Eur"/>
    <n v="2998.2353495276038"/>
    <n v="4.9308040009895651"/>
    <n v="6"/>
    <x v="0"/>
    <x v="0"/>
  </r>
  <r>
    <s v="HV"/>
    <s v="Transavia Holland"/>
    <s v="LPA"/>
    <s v="Gran Canaria"/>
    <s v="z"/>
    <n v="1"/>
    <n v="0"/>
    <n v="0.75"/>
    <n v="0.75"/>
    <s v="Eur"/>
    <n v="3176.423224886616"/>
    <n v="5.1862066223374823"/>
    <n v="3"/>
    <x v="0"/>
    <x v="1"/>
  </r>
  <r>
    <s v="HV"/>
    <s v="Transavia Holland"/>
    <s v="TFS"/>
    <s v="Tenerife"/>
    <s v="j"/>
    <n v="1"/>
    <n v="0"/>
    <n v="0.75"/>
    <n v="0.75"/>
    <s v="Eur"/>
    <n v="3218.8606501815702"/>
    <n v="5.2470335985935836"/>
    <n v="4"/>
    <x v="0"/>
    <x v="1"/>
  </r>
  <r>
    <s v="HV"/>
    <s v="Transavia Holland"/>
    <s v="ALC"/>
    <s v="Alicante"/>
    <s v="j"/>
    <n v="2"/>
    <n v="0"/>
    <n v="0.75"/>
    <n v="1.5"/>
    <s v="Eur"/>
    <n v="1593.5566480917669"/>
    <n v="2.9174311955981991"/>
    <n v="4"/>
    <x v="0"/>
    <x v="1"/>
  </r>
  <r>
    <s v="HV"/>
    <s v="Transavia Holland"/>
    <s v="SOF"/>
    <s v="Sofia"/>
    <s v="j"/>
    <n v="2"/>
    <n v="0"/>
    <n v="0.75"/>
    <n v="1.5"/>
    <s v="Eur"/>
    <n v="1718.5378184270699"/>
    <n v="3.0965708730787997"/>
    <n v="6"/>
    <x v="0"/>
    <x v="1"/>
  </r>
  <r>
    <s v="HV"/>
    <s v="Transavia Holland"/>
    <s v="LIS"/>
    <s v="Lisbon"/>
    <s v="j"/>
    <n v="2"/>
    <n v="0"/>
    <n v="0.75"/>
    <n v="1.5"/>
    <s v="Eur"/>
    <n v="1841.0513119403968"/>
    <n v="3.2721735471145688"/>
    <n v="10"/>
    <x v="0"/>
    <x v="1"/>
  </r>
  <r>
    <s v="HV"/>
    <s v="Transavia Holland"/>
    <s v="ATH"/>
    <s v="Athens"/>
    <s v="j"/>
    <n v="2"/>
    <n v="0"/>
    <n v="0.75"/>
    <n v="1.5"/>
    <s v="Eur"/>
    <n v="2145.6316477606752"/>
    <n v="3.7087386951236341"/>
    <n v="6"/>
    <x v="0"/>
    <x v="1"/>
  </r>
  <r>
    <s v="HV"/>
    <s v="Transavia Holland"/>
    <s v="AYT"/>
    <s v="Antalya"/>
    <s v="z"/>
    <n v="2"/>
    <n v="0"/>
    <n v="0.75"/>
    <n v="1.5"/>
    <s v="Eur"/>
    <n v="2620.306245645078"/>
    <n v="4.3891056187579442"/>
    <n v="6"/>
    <x v="0"/>
    <x v="1"/>
  </r>
  <r>
    <s v="HV"/>
    <s v="Transavia Holland"/>
    <s v="PRG"/>
    <s v="Prague"/>
    <s v="j"/>
    <n v="2"/>
    <n v="0"/>
    <n v="0.75"/>
    <n v="1.5"/>
    <s v="Eur"/>
    <n v="674.55052565537517"/>
    <n v="1.6001890867727042"/>
    <n v="6"/>
    <x v="0"/>
    <x v="1"/>
  </r>
  <r>
    <s v="HV"/>
    <s v="Transavia Holland"/>
    <s v="VCE"/>
    <s v="Venice"/>
    <s v="z"/>
    <n v="2"/>
    <n v="0"/>
    <n v="0.75"/>
    <n v="1.5"/>
    <s v="Eur"/>
    <n v="900.21174425090055"/>
    <n v="1.9236368334262905"/>
    <n v="2"/>
    <x v="0"/>
    <x v="2"/>
  </r>
  <r>
    <s v="HV"/>
    <s v="Transavia Holland"/>
    <s v="LJU"/>
    <s v="Ljubljana"/>
    <s v="j"/>
    <n v="2"/>
    <n v="0"/>
    <n v="0.75"/>
    <n v="1.5"/>
    <s v="Eur"/>
    <n v="938.25347686825341"/>
    <n v="1.9781633168444965"/>
    <n v="4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BCN"/>
    <s v="Barcelona"/>
    <s v="j"/>
    <n v="2"/>
    <n v="0"/>
    <n v="0.75"/>
    <n v="1.5"/>
    <s v="Eur"/>
    <n v="1218.25015188967"/>
    <n v="2.3794918843751933"/>
    <n v="6"/>
    <x v="0"/>
    <x v="2"/>
  </r>
  <r>
    <s v="HV"/>
    <s v="Transavia Holland"/>
    <s v="PMI"/>
    <s v="Mallorca"/>
    <s v="z"/>
    <n v="2"/>
    <n v="0"/>
    <n v="0.75"/>
    <n v="1.5"/>
    <s v="Eur"/>
    <n v="1402.2517268880417"/>
    <n v="2.6432274752061931"/>
    <n v="4"/>
    <x v="0"/>
    <x v="2"/>
  </r>
  <r>
    <s v="HV"/>
    <s v="Transavia Holland"/>
    <s v="SKG"/>
    <s v="Thessaloniki"/>
    <s v="z"/>
    <n v="2"/>
    <n v="0"/>
    <n v="0.75"/>
    <n v="1.5"/>
    <s v="Eur"/>
    <n v="1869.1256944451213"/>
    <n v="3.3124134953713402"/>
    <n v="2"/>
    <x v="0"/>
    <x v="2"/>
  </r>
  <r>
    <s v="HV"/>
    <s v="Transavia Holland"/>
    <s v="KGS"/>
    <s v="Kos"/>
    <s v="z"/>
    <n v="2"/>
    <n v="0"/>
    <n v="0.75"/>
    <n v="1.5"/>
    <s v="Eur"/>
    <n v="2416.3223826328453"/>
    <n v="4.0967287484404116"/>
    <n v="6"/>
    <x v="0"/>
    <x v="2"/>
  </r>
  <r>
    <s v="HV"/>
    <s v="Transavia Holland"/>
    <s v="ACE"/>
    <s v="Lanzarote"/>
    <s v="z"/>
    <n v="2"/>
    <n v="0"/>
    <n v="0.75"/>
    <n v="1.5"/>
    <s v="Eur"/>
    <n v="2998.2353495276038"/>
    <n v="4.9308040009895651"/>
    <n v="6"/>
    <x v="0"/>
    <x v="2"/>
  </r>
  <r>
    <s v="HV"/>
    <s v="Transavia Holland"/>
    <s v="FAO"/>
    <s v="Faro"/>
    <s v="j"/>
    <n v="2"/>
    <n v="0"/>
    <n v="0.75"/>
    <n v="1.5"/>
    <s v="Eur"/>
    <n v="1960.9624013887719"/>
    <n v="3.4440461086572394"/>
    <n v="4"/>
    <x v="0"/>
    <x v="3"/>
  </r>
  <r>
    <s v="JP"/>
    <s v="Adria Airways"/>
    <s v="LJU"/>
    <s v="Ljubljana"/>
    <s v="j"/>
    <n v="2"/>
    <n v="0"/>
    <n v="0.75"/>
    <n v="1.5"/>
    <s v="Eur"/>
    <n v="938.25347686825341"/>
    <n v="1.9781633168444965"/>
    <n v="4"/>
    <x v="0"/>
    <x v="3"/>
  </r>
  <r>
    <s v="KM"/>
    <s v="Air Malta"/>
    <s v="MLA"/>
    <s v="Malta"/>
    <s v="j"/>
    <n v="2"/>
    <n v="0"/>
    <n v="0.75"/>
    <n v="1.5"/>
    <s v="Eur"/>
    <n v="1947.2136342664132"/>
    <n v="3.4243395424485255"/>
    <n v="4"/>
    <x v="0"/>
    <x v="3"/>
  </r>
  <r>
    <s v="PS"/>
    <s v="Ukraine International Airlines"/>
    <s v="KBP"/>
    <s v="Kiev"/>
    <s v="j"/>
    <n v="2"/>
    <n v="0"/>
    <n v="0.75"/>
    <n v="1.5"/>
    <s v="Eur"/>
    <n v="1796.9141931135807"/>
    <n v="3.2089103434627986"/>
    <n v="2"/>
    <x v="0"/>
    <x v="3"/>
  </r>
  <r>
    <s v="UX"/>
    <s v="Air Europa"/>
    <s v="MAD"/>
    <s v="Madrid"/>
    <s v="z"/>
    <n v="2"/>
    <n v="0"/>
    <n v="0.75"/>
    <n v="1.5"/>
    <s v="Eur"/>
    <n v="1446.0233093051877"/>
    <n v="2.7059667433374357"/>
    <n v="4"/>
    <x v="0"/>
    <x v="3"/>
  </r>
  <r>
    <s v="AY"/>
    <s v="Finnair"/>
    <s v="HEL"/>
    <s v="Helsinki"/>
    <s v="j"/>
    <n v="2"/>
    <n v="0"/>
    <n v="0.75"/>
    <n v="1.5"/>
    <s v="Eur"/>
    <n v="1523.9231406741771"/>
    <n v="2.817623168299654"/>
    <n v="6"/>
    <x v="0"/>
    <x v="4"/>
  </r>
  <r>
    <s v="EW"/>
    <s v="Eurowings"/>
    <s v="TXL"/>
    <s v="Berlin"/>
    <s v="j"/>
    <n v="2"/>
    <n v="0"/>
    <n v="0.75"/>
    <n v="1.5"/>
    <s v="Eur"/>
    <n v="558.40517989215277"/>
    <n v="1.4337140911787525"/>
    <n v="6"/>
    <x v="0"/>
    <x v="4"/>
  </r>
  <r>
    <s v="FR"/>
    <s v="Ryanair"/>
    <s v="SOF"/>
    <s v="Sofia"/>
    <s v="j"/>
    <n v="2"/>
    <n v="0"/>
    <n v="0.75"/>
    <n v="1.5"/>
    <s v="Eur"/>
    <n v="1718.5378184270699"/>
    <n v="3.0965708730787997"/>
    <n v="6"/>
    <x v="0"/>
    <x v="4"/>
  </r>
  <r>
    <s v="OU"/>
    <s v="Croatia Airlines"/>
    <s v="ZAG"/>
    <s v="Zagreb"/>
    <s v="j"/>
    <n v="2"/>
    <n v="0"/>
    <n v="0.75"/>
    <n v="1.5"/>
    <s v="Eur"/>
    <n v="1063.0459911972405"/>
    <n v="2.157032587382711"/>
    <n v="2"/>
    <x v="0"/>
    <x v="4"/>
  </r>
  <r>
    <s v="TP"/>
    <s v="TAP Portugal"/>
    <s v="LIS"/>
    <s v="Lisbon"/>
    <s v="j"/>
    <n v="2"/>
    <n v="0"/>
    <n v="0.75"/>
    <n v="1.5"/>
    <s v="Eur"/>
    <n v="1841.0513119403968"/>
    <n v="3.2721735471145688"/>
    <n v="10"/>
    <x v="0"/>
    <x v="4"/>
  </r>
  <r>
    <s v="A3"/>
    <s v="Aegean Airlines"/>
    <s v="ATH"/>
    <s v="Athens"/>
    <s v="j"/>
    <n v="2"/>
    <n v="0"/>
    <n v="0.75"/>
    <n v="1.5"/>
    <s v="Eur"/>
    <n v="2145.6316477606752"/>
    <n v="3.7087386951236341"/>
    <n v="6"/>
    <x v="0"/>
    <x v="5"/>
  </r>
  <r>
    <s v="A3"/>
    <s v="Aegean Airlines"/>
    <s v="ATH"/>
    <s v="Athens"/>
    <s v="z"/>
    <n v="2"/>
    <n v="0"/>
    <n v="0.75"/>
    <n v="1.5"/>
    <s v="Eur"/>
    <n v="2145.6316477606752"/>
    <n v="3.7087386951236341"/>
    <n v="6"/>
    <x v="0"/>
    <x v="5"/>
  </r>
  <r>
    <s v="CAI"/>
    <s v="Corendon Airlines"/>
    <s v="AYT"/>
    <s v="Antalya"/>
    <s v="z"/>
    <n v="2"/>
    <n v="0"/>
    <n v="0.75"/>
    <n v="1.5"/>
    <s v="Eur"/>
    <n v="2620.306245645078"/>
    <n v="4.3891056187579442"/>
    <n v="6"/>
    <x v="0"/>
    <x v="5"/>
  </r>
  <r>
    <s v="FB"/>
    <s v="Bulgaria Air"/>
    <s v="SOF"/>
    <s v="Sofia"/>
    <s v="j"/>
    <n v="2"/>
    <n v="0"/>
    <n v="0.75"/>
    <n v="1.5"/>
    <s v="Eur"/>
    <n v="1718.5378184270699"/>
    <n v="3.0965708730787997"/>
    <n v="6"/>
    <x v="0"/>
    <x v="5"/>
  </r>
  <r>
    <s v="SN"/>
    <s v="Brussels Airlines"/>
    <s v="BRU"/>
    <s v="Brussels"/>
    <s v="j"/>
    <n v="2"/>
    <n v="0"/>
    <n v="0.75"/>
    <n v="1.5"/>
    <s v="Eur"/>
    <n v="135.55158294681547"/>
    <n v="0.82762393555710223"/>
    <n v="2"/>
    <x v="0"/>
    <x v="5"/>
  </r>
  <r>
    <s v="MT"/>
    <s v="Thomas Cook Airlines"/>
    <s v="LPA"/>
    <s v="Gran Canaria"/>
    <s v="z"/>
    <n v="1"/>
    <n v="0"/>
    <n v="0.75"/>
    <n v="0.75"/>
    <s v="Eur"/>
    <n v="3176.423224886616"/>
    <n v="5.1862066223374823"/>
    <n v="3"/>
    <x v="1"/>
    <x v="6"/>
  </r>
  <r>
    <s v="MT"/>
    <s v="Thomas Cook Airlines"/>
    <s v="TFS"/>
    <s v="Tenerife"/>
    <s v="z"/>
    <n v="1"/>
    <n v="0"/>
    <n v="0.75"/>
    <n v="0.75"/>
    <s v="Eur"/>
    <n v="3218.8606501815702"/>
    <n v="5.2470335985935836"/>
    <n v="4"/>
    <x v="1"/>
    <x v="6"/>
  </r>
  <r>
    <s v="MT"/>
    <s v="Thomas Cook Airlines"/>
    <s v="IOM"/>
    <s v="Isle Of Man"/>
    <s v="z"/>
    <n v="2"/>
    <n v="0"/>
    <n v="0.75"/>
    <n v="1.5"/>
    <s v="Eur"/>
    <n v="687.67362659510422"/>
    <n v="1.618998864786316"/>
    <n v="2"/>
    <x v="1"/>
    <x v="6"/>
  </r>
  <r>
    <s v="MT"/>
    <s v="Thomas Cook Airlines"/>
    <s v="PMI"/>
    <s v="Mallorca"/>
    <s v="z"/>
    <n v="2"/>
    <n v="0"/>
    <n v="0.75"/>
    <n v="1.5"/>
    <s v="Eur"/>
    <n v="1402.2517268880417"/>
    <n v="2.6432274752061931"/>
    <n v="4"/>
    <x v="1"/>
    <x v="6"/>
  </r>
  <r>
    <s v="OR"/>
    <s v="TUI Airlines"/>
    <s v="TFS"/>
    <s v="Tenerife"/>
    <s v="z"/>
    <n v="1"/>
    <n v="0"/>
    <n v="0.75"/>
    <n v="0.75"/>
    <s v="Eur"/>
    <n v="3218.8606501815702"/>
    <n v="5.2470335985935836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OR"/>
    <s v="TUI Airlines"/>
    <s v="FAO"/>
    <s v="Faro"/>
    <s v="z"/>
    <n v="2"/>
    <n v="0"/>
    <n v="0.75"/>
    <n v="1.5"/>
    <s v="Eur"/>
    <n v="1960.9624013887719"/>
    <n v="3.4440461086572394"/>
    <n v="4"/>
    <x v="1"/>
    <x v="7"/>
  </r>
  <r>
    <s v="OR"/>
    <s v="TUI Airlines"/>
    <s v="KGS"/>
    <s v="Kos"/>
    <s v="z"/>
    <n v="2"/>
    <n v="0"/>
    <n v="0.75"/>
    <n v="1.5"/>
    <s v="Eur"/>
    <n v="2416.3223826328453"/>
    <n v="4.0967287484404116"/>
    <n v="6"/>
    <x v="1"/>
    <x v="7"/>
  </r>
  <r>
    <s v="AZ"/>
    <s v="Alitalia"/>
    <s v="MXP"/>
    <s v="Milan"/>
    <s v="j"/>
    <n v="2"/>
    <n v="0"/>
    <n v="0.75"/>
    <n v="1.5"/>
    <s v="Eur"/>
    <n v="761.70874360226992"/>
    <n v="1.7251158658299202"/>
    <n v="4"/>
    <x v="1"/>
    <x v="8"/>
  </r>
  <r>
    <s v="AZ"/>
    <s v="Alitalia"/>
    <s v="FCO"/>
    <s v="Rome"/>
    <s v="j"/>
    <n v="2"/>
    <n v="0"/>
    <n v="0.75"/>
    <n v="1.5"/>
    <s v="Eur"/>
    <n v="1260.8394103136059"/>
    <n v="2.4405364881161682"/>
    <n v="6"/>
    <x v="1"/>
    <x v="8"/>
  </r>
  <r>
    <s v="AZ"/>
    <s v="Alitalia"/>
    <s v="FCO"/>
    <s v="Rome"/>
    <s v="z"/>
    <n v="2"/>
    <n v="0"/>
    <n v="0.75"/>
    <n v="1.5"/>
    <s v="Eur"/>
    <n v="1260.8394103136059"/>
    <n v="2.4405364881161682"/>
    <n v="6"/>
    <x v="1"/>
    <x v="8"/>
  </r>
  <r>
    <s v="LO"/>
    <s v="LOT Polish Airlines"/>
    <s v="WAW"/>
    <s v="Warsaw"/>
    <s v="j"/>
    <n v="2"/>
    <n v="0"/>
    <n v="0.75"/>
    <n v="1.5"/>
    <s v="Eur"/>
    <n v="1080.6951171665173"/>
    <n v="2.1823296679386748"/>
    <n v="2"/>
    <x v="1"/>
    <x v="8"/>
  </r>
  <r>
    <s v="OK"/>
    <s v="Czech Airlines"/>
    <s v="PRG"/>
    <s v="Prague"/>
    <s v="j"/>
    <n v="2"/>
    <n v="0"/>
    <n v="0.75"/>
    <n v="1.5"/>
    <s v="Eur"/>
    <n v="674.55052565537517"/>
    <n v="1.6001890867727042"/>
    <n v="6"/>
    <x v="1"/>
    <x v="8"/>
  </r>
  <r>
    <s v="SR"/>
    <s v="Swissair"/>
    <s v="ZRH"/>
    <s v="Zurich"/>
    <s v="j"/>
    <n v="2"/>
    <n v="0"/>
    <n v="0.75"/>
    <n v="1.5"/>
    <s v="Eur"/>
    <n v="566.98980793614703"/>
    <n v="1.4460187247084775"/>
    <n v="2"/>
    <x v="1"/>
    <x v="8"/>
  </r>
  <r>
    <s v="BT"/>
    <s v="Air Baltic"/>
    <s v="VNO"/>
    <s v="Vilnius"/>
    <s v="j"/>
    <n v="2"/>
    <n v="0"/>
    <n v="0.75"/>
    <n v="1.5"/>
    <s v="Eur"/>
    <n v="1364.4999242805475"/>
    <n v="2.5891165581354509"/>
    <n v="2"/>
    <x v="1"/>
    <x v="9"/>
  </r>
  <r>
    <s v="OS"/>
    <s v="Austrian Airlines"/>
    <s v="VIE"/>
    <s v="Vienna"/>
    <s v="j"/>
    <n v="2"/>
    <n v="0"/>
    <n v="0.75"/>
    <n v="1.5"/>
    <s v="Eur"/>
    <n v="926.42183642768862"/>
    <n v="1.9612046322130203"/>
    <n v="4"/>
    <x v="1"/>
    <x v="9"/>
  </r>
  <r>
    <s v="SK"/>
    <s v="Scandinavian Airlines System"/>
    <s v="CPH"/>
    <s v="Copenhagen"/>
    <s v="j"/>
    <n v="2"/>
    <n v="0"/>
    <n v="0.75"/>
    <n v="1.5"/>
    <s v="Eur"/>
    <n v="633.37746879510416"/>
    <n v="1.5411743719396493"/>
    <n v="6"/>
    <x v="1"/>
    <x v="9"/>
  </r>
  <r>
    <s v="SK"/>
    <s v="Scandinavian Airlines System"/>
    <s v="OSL"/>
    <s v="Oslo"/>
    <s v="j"/>
    <n v="2"/>
    <n v="0"/>
    <n v="0.75"/>
    <n v="1.5"/>
    <s v="Eur"/>
    <n v="934.55839079491557"/>
    <n v="1.9728670268060455"/>
    <n v="4"/>
    <x v="1"/>
    <x v="9"/>
  </r>
  <r>
    <s v="EI"/>
    <s v="Aer Lingus"/>
    <s v="ORK"/>
    <s v="Cork"/>
    <s v="j"/>
    <n v="2"/>
    <n v="0"/>
    <n v="0.75"/>
    <n v="1.5"/>
    <s v="Eur"/>
    <n v="931.19497837462109"/>
    <n v="1.9680461356702901"/>
    <n v="2"/>
    <x v="1"/>
    <x v="10"/>
  </r>
  <r>
    <s v="SK"/>
    <s v="Scandinavian Airlines System"/>
    <s v="ARN"/>
    <s v="Stockholm"/>
    <s v="j"/>
    <n v="2"/>
    <n v="0"/>
    <n v="0.75"/>
    <n v="1.5"/>
    <s v="Eur"/>
    <n v="1159.0839741429565"/>
    <n v="2.294687029604904"/>
    <n v="4"/>
    <x v="1"/>
    <x v="10"/>
  </r>
  <r>
    <s v="TK"/>
    <s v="Turkish Airlines"/>
    <s v="IST"/>
    <s v="Istanbul"/>
    <s v="j"/>
    <n v="2"/>
    <n v="0"/>
    <n v="0.75"/>
    <n v="1.5"/>
    <s v="Eur"/>
    <n v="2176.7286176584958"/>
    <n v="3.7533110186438434"/>
    <n v="4"/>
    <x v="1"/>
    <x v="10"/>
  </r>
  <r>
    <s v="TK"/>
    <s v="Turkish Airlines"/>
    <s v="ESB"/>
    <s v="Ankara"/>
    <s v="j"/>
    <n v="2"/>
    <n v="0"/>
    <n v="0.75"/>
    <n v="1.5"/>
    <s v="Eur"/>
    <n v="2502.8483274107039"/>
    <n v="4.2207492692886754"/>
    <n v="2"/>
    <x v="1"/>
    <x v="10"/>
  </r>
  <r>
    <s v="KL"/>
    <s v="KLM Royal Dutch Airlines"/>
    <s v="FRA"/>
    <s v="Frankfurt"/>
    <s v="j"/>
    <n v="2"/>
    <n v="0"/>
    <n v="0.75"/>
    <n v="1.5"/>
    <s v="Eur"/>
    <n v="329.35837714328153"/>
    <n v="1.1054136739053702"/>
    <n v="6"/>
    <x v="2"/>
    <x v="11"/>
  </r>
  <r>
    <s v="KL"/>
    <s v="KLM Royal Dutch Airlines"/>
    <s v="HAM"/>
    <s v="Hamburg"/>
    <s v="j"/>
    <n v="2"/>
    <n v="0"/>
    <n v="0.75"/>
    <n v="1.5"/>
    <s v="Eur"/>
    <n v="371.27522625889333"/>
    <n v="1.1654944909710805"/>
    <n v="2"/>
    <x v="2"/>
    <x v="11"/>
  </r>
  <r>
    <s v="KL"/>
    <s v="KLM Royal Dutch Airlines"/>
    <s v="DUS"/>
    <s v="Dusseldorf"/>
    <s v="j"/>
    <n v="2"/>
    <n v="0"/>
    <n v="0.75"/>
    <n v="1.5"/>
    <s v="Eur"/>
    <n v="142.49215667400384"/>
    <n v="0.83757209123273879"/>
    <n v="2"/>
    <x v="2"/>
    <x v="11"/>
  </r>
  <r>
    <s v="KL"/>
    <s v="KLM Royal Dutch Airlines"/>
    <s v="BCN"/>
    <s v="Barcelona"/>
    <s v="j"/>
    <n v="2"/>
    <n v="0"/>
    <n v="0.75"/>
    <n v="1.5"/>
    <s v="Eur"/>
    <n v="1218.25015188967"/>
    <n v="2.3794918843751933"/>
    <n v="6"/>
    <x v="2"/>
    <x v="11"/>
  </r>
  <r>
    <s v="KL"/>
    <s v="KLM Royal Dutch Airlines"/>
    <s v="VLC"/>
    <s v="Valencia"/>
    <s v="j"/>
    <n v="2"/>
    <n v="0"/>
    <n v="0.75"/>
    <n v="1.5"/>
    <s v="Eur"/>
    <n v="1462.0546163404836"/>
    <n v="2.7289449500880263"/>
    <n v="2"/>
    <x v="2"/>
    <x v="11"/>
  </r>
  <r>
    <s v="KL"/>
    <s v="KLM Royal Dutch Airlines"/>
    <s v="HEL"/>
    <s v="Helsinki"/>
    <s v="j"/>
    <n v="2"/>
    <n v="0"/>
    <n v="0.75"/>
    <n v="1.5"/>
    <s v="Eur"/>
    <n v="1523.9231406741771"/>
    <n v="2.817623168299654"/>
    <n v="6"/>
    <x v="2"/>
    <x v="11"/>
  </r>
  <r>
    <s v="KL"/>
    <s v="KLM Royal Dutch Airlines"/>
    <s v="LIS"/>
    <s v="Lisbon"/>
    <s v="j"/>
    <n v="2"/>
    <n v="0"/>
    <n v="0.75"/>
    <n v="1.5"/>
    <s v="Eur"/>
    <n v="1841.0513119403968"/>
    <n v="3.2721735471145688"/>
    <n v="10"/>
    <x v="2"/>
    <x v="11"/>
  </r>
  <r>
    <s v="KL"/>
    <s v="KLM Royal Dutch Airlines"/>
    <s v="IST"/>
    <s v="Istanbul"/>
    <s v="j"/>
    <n v="2"/>
    <n v="0"/>
    <n v="0.75"/>
    <n v="1.5"/>
    <s v="Eur"/>
    <n v="2176.7286176584958"/>
    <n v="3.7533110186438434"/>
    <n v="4"/>
    <x v="2"/>
    <x v="11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LHR"/>
    <s v="London"/>
    <s v="j"/>
    <n v="2"/>
    <n v="0"/>
    <n v="0.75"/>
    <n v="1.5"/>
    <s v="Eur"/>
    <n v="388.72884957080532"/>
    <n v="1.1905113510514875"/>
    <n v="8"/>
    <x v="2"/>
    <x v="12"/>
  </r>
  <r>
    <s v="KL"/>
    <s v="KLM Royal Dutch Airlines"/>
    <s v="TXL"/>
    <s v="Berlin"/>
    <s v="j"/>
    <n v="2"/>
    <n v="0"/>
    <n v="0.75"/>
    <n v="1.5"/>
    <s v="Eur"/>
    <n v="558.40517989215277"/>
    <n v="1.4337140911787525"/>
    <n v="6"/>
    <x v="2"/>
    <x v="12"/>
  </r>
  <r>
    <s v="KL"/>
    <s v="KLM Royal Dutch Airlines"/>
    <s v="MUC"/>
    <s v="Munich"/>
    <s v="j"/>
    <n v="2"/>
    <n v="0"/>
    <n v="0.75"/>
    <n v="1.5"/>
    <s v="Eur"/>
    <n v="628.17586285687719"/>
    <n v="1.5337187367615239"/>
    <n v="4"/>
    <x v="2"/>
    <x v="12"/>
  </r>
  <r>
    <s v="KL"/>
    <s v="KLM Royal Dutch Airlines"/>
    <s v="CPH"/>
    <s v="Copenhagen"/>
    <s v="j"/>
    <n v="2"/>
    <n v="0"/>
    <n v="0.75"/>
    <n v="1.5"/>
    <s v="Eur"/>
    <n v="633.37746879510416"/>
    <n v="1.5411743719396493"/>
    <n v="6"/>
    <x v="2"/>
    <x v="12"/>
  </r>
  <r>
    <s v="KL"/>
    <s v="KLM Royal Dutch Airlines"/>
    <s v="GVA"/>
    <s v="Geneva"/>
    <s v="j"/>
    <n v="2"/>
    <n v="0"/>
    <n v="0.75"/>
    <n v="1.5"/>
    <s v="Eur"/>
    <n v="650.99729467759732"/>
    <n v="1.5664294557045559"/>
    <n v="4"/>
    <x v="2"/>
    <x v="12"/>
  </r>
  <r>
    <s v="KL"/>
    <s v="KLM Royal Dutch Airlines"/>
    <s v="VIE"/>
    <s v="Vienna"/>
    <s v="j"/>
    <n v="2"/>
    <n v="0"/>
    <n v="0.75"/>
    <n v="1.5"/>
    <s v="Eur"/>
    <n v="926.42183642768862"/>
    <n v="1.9612046322130203"/>
    <n v="4"/>
    <x v="2"/>
    <x v="12"/>
  </r>
  <r>
    <s v="KL"/>
    <s v="KLM Royal Dutch Airlines"/>
    <s v="CDG"/>
    <s v="Paris"/>
    <s v="j"/>
    <n v="2"/>
    <n v="0"/>
    <n v="0.75"/>
    <n v="1.5"/>
    <s v="Eur"/>
    <n v="383.73084037778011"/>
    <n v="1.1833475378748182"/>
    <n v="8"/>
    <x v="2"/>
    <x v="12"/>
  </r>
  <r>
    <s v="BA"/>
    <s v="British Airways"/>
    <s v="LGW"/>
    <s v="London Gatwick"/>
    <s v="j"/>
    <n v="2"/>
    <n v="0"/>
    <n v="0.75"/>
    <n v="1.5"/>
    <s v="Eur"/>
    <n v="379.71425778046296"/>
    <n v="1.1775904361519969"/>
    <n v="4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BA"/>
    <s v="British Airways"/>
    <s v="LHR"/>
    <s v="London"/>
    <s v="j"/>
    <n v="2"/>
    <n v="0"/>
    <n v="0.75"/>
    <n v="1.5"/>
    <s v="Eur"/>
    <n v="388.72884957080532"/>
    <n v="1.1905113510514875"/>
    <n v="8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FRA"/>
    <s v="Frankfurt"/>
    <s v="j"/>
    <n v="2"/>
    <n v="0"/>
    <n v="0.75"/>
    <n v="1.5"/>
    <s v="Eur"/>
    <n v="329.35837714328153"/>
    <n v="1.1054136739053702"/>
    <n v="6"/>
    <x v="2"/>
    <x v="13"/>
  </r>
  <r>
    <s v="LH"/>
    <s v="Lufthansa"/>
    <s v="MUC"/>
    <s v="Munich"/>
    <s v="j"/>
    <n v="2"/>
    <n v="0"/>
    <n v="0.75"/>
    <n v="1.5"/>
    <s v="Eur"/>
    <n v="628.17586285687719"/>
    <n v="1.5337187367615239"/>
    <n v="4"/>
    <x v="2"/>
    <x v="13"/>
  </r>
  <r>
    <s v="EZY"/>
    <s v="easyJet"/>
    <s v="TXL"/>
    <s v="Berlin"/>
    <s v="j"/>
    <n v="2"/>
    <n v="0"/>
    <n v="0.75"/>
    <n v="1.5"/>
    <s v="Eur"/>
    <n v="558.40517989215277"/>
    <n v="1.4337140911787525"/>
    <n v="6"/>
    <x v="2"/>
    <x v="14"/>
  </r>
  <r>
    <s v="EZY"/>
    <s v="easyJet"/>
    <s v="FCO"/>
    <s v="Rome"/>
    <s v="j"/>
    <n v="2"/>
    <n v="0"/>
    <n v="0.75"/>
    <n v="1.5"/>
    <s v="Eur"/>
    <n v="1260.8394103136059"/>
    <n v="2.4405364881161682"/>
    <n v="6"/>
    <x v="2"/>
    <x v="14"/>
  </r>
  <r>
    <s v="EZY"/>
    <s v="easyJet"/>
    <s v="ACE"/>
    <s v="Lanzarote"/>
    <s v="j"/>
    <n v="2"/>
    <n v="0"/>
    <n v="0.75"/>
    <n v="1.5"/>
    <s v="Eur"/>
    <n v="2998.2353495276038"/>
    <n v="4.9308040009895651"/>
    <n v="6"/>
    <x v="2"/>
    <x v="14"/>
  </r>
  <r>
    <s v="EZY"/>
    <s v="easyJet"/>
    <s v="LGW"/>
    <s v="London Gatwick"/>
    <s v="j"/>
    <n v="2"/>
    <n v="0"/>
    <n v="0.75"/>
    <n v="1.5"/>
    <s v="Eur"/>
    <n v="379.71425778046296"/>
    <n v="1.1775904361519969"/>
    <n v="4"/>
    <x v="2"/>
    <x v="14"/>
  </r>
  <r>
    <s v="EZY"/>
    <s v="easyJet"/>
    <s v="LIS"/>
    <s v="Lisbon"/>
    <s v="z"/>
    <n v="2"/>
    <n v="0"/>
    <n v="0.75"/>
    <n v="1.5"/>
    <s v="Eur"/>
    <n v="1841.0513119403968"/>
    <n v="3.2721735471145688"/>
    <n v="10"/>
    <x v="2"/>
    <x v="14"/>
  </r>
  <r>
    <s v="EZY"/>
    <s v="easyJet"/>
    <s v="SZG"/>
    <s v="Salzburg"/>
    <s v="j"/>
    <n v="2"/>
    <n v="0"/>
    <n v="0.75"/>
    <n v="1.5"/>
    <s v="Eur"/>
    <n v="736.82382553728098"/>
    <n v="1.6894474832701027"/>
    <n v="2"/>
    <x v="2"/>
    <x v="14"/>
  </r>
  <r>
    <s v="EZY"/>
    <s v="easyJet"/>
    <s v="TFS"/>
    <s v="Tenerife"/>
    <s v="z"/>
    <n v="1"/>
    <n v="0"/>
    <n v="0.75"/>
    <n v="0.75"/>
    <s v="Eur"/>
    <n v="3218.8606501815702"/>
    <n v="5.2470335985935836"/>
    <n v="4"/>
    <x v="2"/>
    <x v="15"/>
  </r>
  <r>
    <s v="EZY"/>
    <s v="easyJet"/>
    <s v="MAN"/>
    <s v="Manchester"/>
    <s v="j"/>
    <n v="2"/>
    <n v="0"/>
    <n v="0.75"/>
    <n v="1.5"/>
    <s v="Eur"/>
    <n v="517.8542641422664"/>
    <n v="1.3755911119372484"/>
    <n v="4"/>
    <x v="2"/>
    <x v="15"/>
  </r>
  <r>
    <s v="EZY"/>
    <s v="easyJet"/>
    <s v="GVA"/>
    <s v="Geneva"/>
    <s v="j"/>
    <n v="2"/>
    <n v="0"/>
    <n v="0.75"/>
    <n v="1.5"/>
    <s v="Eur"/>
    <n v="650.99729467759732"/>
    <n v="1.5664294557045559"/>
    <n v="4"/>
    <x v="2"/>
    <x v="15"/>
  </r>
  <r>
    <s v="EZY"/>
    <s v="easyJet"/>
    <s v="PRG"/>
    <s v="Prague"/>
    <s v="j"/>
    <n v="2"/>
    <n v="0"/>
    <n v="0.75"/>
    <n v="1.5"/>
    <s v="Eur"/>
    <n v="674.55052565537517"/>
    <n v="1.6001890867727042"/>
    <n v="6"/>
    <x v="2"/>
    <x v="15"/>
  </r>
  <r>
    <s v="EZY"/>
    <s v="easyJet"/>
    <s v="GLA"/>
    <s v="Glasgow"/>
    <s v="j"/>
    <n v="2"/>
    <n v="0"/>
    <n v="0.75"/>
    <n v="1.5"/>
    <s v="Eur"/>
    <n v="753.82715229552309"/>
    <n v="1.7138189182902497"/>
    <n v="2"/>
    <x v="2"/>
    <x v="15"/>
  </r>
  <r>
    <s v="EZY"/>
    <s v="easyJet"/>
    <s v="MXP"/>
    <s v="Milan"/>
    <s v="z"/>
    <n v="2"/>
    <n v="0"/>
    <n v="0.75"/>
    <n v="1.5"/>
    <s v="Eur"/>
    <n v="761.70874360226992"/>
    <n v="1.7251158658299202"/>
    <n v="4"/>
    <x v="2"/>
    <x v="15"/>
  </r>
  <r>
    <s v="EZY"/>
    <s v="easyJet"/>
    <s v="LPL"/>
    <s v="Liverpool"/>
    <s v="j"/>
    <n v="2"/>
    <n v="0"/>
    <n v="0.75"/>
    <n v="1.5"/>
    <s v="Eur"/>
    <n v="554.63728669708291"/>
    <n v="1.4283134442658187"/>
    <n v="2"/>
    <x v="2"/>
    <x v="15"/>
  </r>
  <r>
    <s v="AF"/>
    <s v="Air France"/>
    <s v="CDG"/>
    <s v="Paris"/>
    <s v="z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CDG"/>
    <s v="Paris"/>
    <s v="j"/>
    <n v="2"/>
    <n v="0"/>
    <n v="0.75"/>
    <n v="1.5"/>
    <s v="Eur"/>
    <n v="383.73084037778011"/>
    <n v="1.1833475378748182"/>
    <n v="8"/>
    <x v="2"/>
    <x v="16"/>
  </r>
  <r>
    <s v="AF"/>
    <s v="Air France"/>
    <s v="SXB"/>
    <s v="Strasbourg"/>
    <s v="j"/>
    <n v="2"/>
    <n v="0"/>
    <n v="0.75"/>
    <n v="1.5"/>
    <s v="Eur"/>
    <n v="430.03837667436403"/>
    <n v="1.2497216732332552"/>
    <n v="2"/>
    <x v="2"/>
    <x v="16"/>
  </r>
  <r>
    <s v="EI"/>
    <s v="Aer Lingus"/>
    <s v="DUB"/>
    <s v="Dublin"/>
    <s v="j"/>
    <n v="2"/>
    <n v="0"/>
    <n v="0.75"/>
    <n v="1.5"/>
    <s v="Eur"/>
    <n v="780.20989150006517"/>
    <n v="1.7516341778167601"/>
    <n v="5"/>
    <x v="2"/>
    <x v="16"/>
  </r>
  <r>
    <s v="DY"/>
    <s v="Norwegian Air Shuttle"/>
    <s v="CPH"/>
    <s v="Copenhagen"/>
    <s v="j"/>
    <n v="2"/>
    <n v="0"/>
    <n v="0.75"/>
    <n v="1.5"/>
    <s v="Eur"/>
    <n v="633.37746879510416"/>
    <n v="1.5411743719396493"/>
    <n v="6"/>
    <x v="2"/>
    <x v="17"/>
  </r>
  <r>
    <s v="DY"/>
    <s v="Norwegian Air Shuttle"/>
    <s v="OSL"/>
    <s v="Oslo"/>
    <s v="j"/>
    <n v="2"/>
    <n v="0"/>
    <n v="0.75"/>
    <n v="1.5"/>
    <s v="Eur"/>
    <n v="934.55839079491557"/>
    <n v="1.9728670268060455"/>
    <n v="4"/>
    <x v="2"/>
    <x v="17"/>
  </r>
  <r>
    <s v="DY"/>
    <s v="Norwegian Air Shuttle"/>
    <s v="ARN"/>
    <s v="Stockholm"/>
    <s v="j"/>
    <n v="2"/>
    <n v="0"/>
    <n v="0.75"/>
    <n v="1.5"/>
    <s v="Eur"/>
    <n v="1159.0839741429565"/>
    <n v="2.294687029604904"/>
    <n v="4"/>
    <x v="2"/>
    <x v="17"/>
  </r>
  <r>
    <s v="DY"/>
    <s v="Norwegian Air Shuttle"/>
    <s v="HEL"/>
    <s v="Helsinki"/>
    <s v="j"/>
    <n v="2"/>
    <n v="0"/>
    <n v="0.75"/>
    <n v="1.5"/>
    <s v="Eur"/>
    <n v="1523.9231406741771"/>
    <n v="2.817623168299654"/>
    <n v="6"/>
    <x v="2"/>
    <x v="17"/>
  </r>
  <r>
    <s v="IB"/>
    <s v="Iberia Airlines"/>
    <s v="MAD"/>
    <s v="Madrid"/>
    <s v="j"/>
    <n v="2"/>
    <n v="0"/>
    <n v="0.75"/>
    <n v="1.5"/>
    <s v="Eur"/>
    <n v="1446.0233093051877"/>
    <n v="2.7059667433374357"/>
    <n v="4"/>
    <x v="2"/>
    <x v="17"/>
  </r>
  <r>
    <s v="HV"/>
    <s v="Transavia Holland"/>
    <s v="TLV"/>
    <s v="Tel Aviv Yafo"/>
    <s v="j"/>
    <n v="1"/>
    <n v="0"/>
    <n v="1.25"/>
    <n v="1.25"/>
    <s v="Az"/>
    <n v="3277.2287086644201"/>
    <n v="5.3306944824190019"/>
    <n v="3"/>
    <x v="3"/>
    <x v="18"/>
  </r>
  <r>
    <s v="BW"/>
    <s v="Caribbean Airlines"/>
    <s v="KIN"/>
    <s v="Kingston"/>
    <s v="j"/>
    <n v="1"/>
    <n v="0"/>
    <n v="1.25"/>
    <n v="1.25"/>
    <s v="NAm"/>
    <n v="7896.6779269496319"/>
    <n v="11.951905028627804"/>
    <n v="1"/>
    <x v="3"/>
    <x v="18"/>
  </r>
  <r>
    <s v="BW"/>
    <s v="Caribbean Airlines"/>
    <s v="AUA"/>
    <s v="Aruba"/>
    <s v="z"/>
    <n v="1"/>
    <n v="0"/>
    <n v="1.25"/>
    <n v="1.25"/>
    <s v="NAm"/>
    <n v="7900.0233734153289"/>
    <n v="11.956700168561971"/>
    <n v="2"/>
    <x v="3"/>
    <x v="18"/>
  </r>
  <r>
    <s v="OR"/>
    <s v="TUI Airlines"/>
    <s v="YYZ"/>
    <s v="Toronto"/>
    <s v="z"/>
    <n v="1"/>
    <n v="0"/>
    <n v="1.25"/>
    <n v="1.25"/>
    <s v="NAm"/>
    <n v="6023.5254035183225"/>
    <n v="9.2670530783762608"/>
    <n v="3"/>
    <x v="3"/>
    <x v="18"/>
  </r>
  <r>
    <s v="OR"/>
    <s v="TUI Airlines"/>
    <s v="MIA"/>
    <s v="Miami"/>
    <s v="z"/>
    <n v="1"/>
    <n v="0"/>
    <n v="1.25"/>
    <n v="1.25"/>
    <s v="NAm"/>
    <n v="7472.1962343179603"/>
    <n v="11.343481269189075"/>
    <n v="2"/>
    <x v="3"/>
    <x v="18"/>
  </r>
  <r>
    <s v="9W"/>
    <s v="Jet Airways"/>
    <s v="DEL"/>
    <s v="Delhi"/>
    <s v="z"/>
    <n v="1"/>
    <n v="0"/>
    <n v="1.25"/>
    <n v="1.25"/>
    <s v="Az"/>
    <n v="6342.5863506367186"/>
    <n v="9.7243737692459629"/>
    <n v="2"/>
    <x v="3"/>
    <x v="19"/>
  </r>
  <r>
    <s v="EK"/>
    <s v="Emirates"/>
    <s v="DXB"/>
    <s v="Dubai"/>
    <s v="j"/>
    <n v="1"/>
    <n v="0"/>
    <n v="1.25"/>
    <n v="1.25"/>
    <s v="Az"/>
    <n v="5138.3258860908809"/>
    <n v="7.9982671033969286"/>
    <n v="1"/>
    <x v="3"/>
    <x v="19"/>
  </r>
  <r>
    <s v="EY"/>
    <s v="Etihad Airways"/>
    <s v="AUH"/>
    <s v="Abu Dhabi"/>
    <s v="j"/>
    <n v="1"/>
    <n v="0"/>
    <n v="1.25"/>
    <n v="1.25"/>
    <s v="Az"/>
    <n v="5160.7516133170311"/>
    <n v="8.0304106457544098"/>
    <n v="2"/>
    <x v="3"/>
    <x v="19"/>
  </r>
  <r>
    <s v="GA"/>
    <s v="Garuda Indonesia"/>
    <s v="CGK"/>
    <s v="Jakarta"/>
    <s v="j"/>
    <n v="0.5"/>
    <n v="1"/>
    <n v="1.25"/>
    <n v="0.625"/>
    <s v="Az"/>
    <n v="11332.745088548378"/>
    <n v="16.87693462691934"/>
    <n v="1"/>
    <x v="3"/>
    <x v="19"/>
  </r>
  <r>
    <s v="IR"/>
    <s v="Iran Air"/>
    <s v="THR"/>
    <s v="Tehran"/>
    <s v="j"/>
    <n v="1"/>
    <n v="0"/>
    <n v="1.25"/>
    <n v="1.25"/>
    <s v="Az"/>
    <n v="4038.6676758723238"/>
    <n v="6.4220903354169971"/>
    <n v="1"/>
    <x v="3"/>
    <x v="19"/>
  </r>
  <r>
    <s v="LY"/>
    <s v="El Al Israel Airlines"/>
    <s v="TLV"/>
    <s v="Tel Aviv Yafo"/>
    <s v="j"/>
    <n v="1"/>
    <n v="0"/>
    <n v="1.25"/>
    <n v="1.25"/>
    <s v="Az"/>
    <n v="3277.2287086644201"/>
    <n v="5.3306944824190019"/>
    <n v="3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QR"/>
    <s v="Qatar Airways"/>
    <s v="DOH"/>
    <s v="Doha"/>
    <s v="j"/>
    <n v="1"/>
    <n v="0"/>
    <n v="1.25"/>
    <n v="1.25"/>
    <s v="Az"/>
    <n v="4889.7677469317614"/>
    <n v="7.6420004372688579"/>
    <n v="2"/>
    <x v="3"/>
    <x v="19"/>
  </r>
  <r>
    <s v="SU"/>
    <s v="Aeroflot Russian Airlines"/>
    <s v="SVO"/>
    <s v="Moscow"/>
    <s v="j"/>
    <n v="2"/>
    <n v="0"/>
    <n v="1.25"/>
    <n v="2.5"/>
    <s v="Az"/>
    <n v="2134.2772833438885"/>
    <n v="3.69246410612624"/>
    <n v="4"/>
    <x v="3"/>
    <x v="20"/>
  </r>
  <r>
    <s v="AM"/>
    <s v="AeroMéxico"/>
    <s v="MEX"/>
    <s v="Mexico City"/>
    <s v="j"/>
    <n v="0.5"/>
    <n v="1"/>
    <n v="1.25"/>
    <n v="0.625"/>
    <s v="NAm"/>
    <n v="9238.9756936167832"/>
    <n v="13.87586516085072"/>
    <n v="0.5"/>
    <x v="3"/>
    <x v="20"/>
  </r>
  <r>
    <s v="SO"/>
    <s v="Salsa d'Haiti"/>
    <s v="PAP"/>
    <s v="Port Au Prince"/>
    <s v="z"/>
    <n v="1"/>
    <n v="0"/>
    <n v="1.25"/>
    <n v="1.25"/>
    <s v="NAm"/>
    <n v="7535.290784286487"/>
    <n v="11.433916790810631"/>
    <n v="1"/>
    <x v="3"/>
    <x v="20"/>
  </r>
  <r>
    <s v="PY"/>
    <s v="Surinam Airways"/>
    <s v="PBM"/>
    <s v="Paramaribo"/>
    <s v="j"/>
    <n v="1"/>
    <n v="0"/>
    <n v="1.25"/>
    <n v="1.25"/>
    <s v="ZAm"/>
    <n v="7536.3922593940933"/>
    <n v="11.435495571798201"/>
    <n v="3"/>
    <x v="3"/>
    <x v="20"/>
  </r>
  <r>
    <s v="PY"/>
    <s v="Surinam Airways"/>
    <s v="PBM"/>
    <s v="Paramaribo"/>
    <s v="z"/>
    <n v="1"/>
    <n v="0"/>
    <n v="1.25"/>
    <n v="1.25"/>
    <s v="ZAm"/>
    <n v="7536.3922593940933"/>
    <n v="11.435495571798201"/>
    <n v="3"/>
    <x v="3"/>
    <x v="20"/>
  </r>
  <r>
    <s v="BR"/>
    <s v="EVA Air"/>
    <s v="BKK"/>
    <s v="Bangkok"/>
    <s v="j"/>
    <n v="0.5"/>
    <n v="0"/>
    <n v="1.25"/>
    <n v="0.625"/>
    <s v="Az"/>
    <n v="9190.8013643887771"/>
    <n v="13.806815288957246"/>
    <n v="0.5"/>
    <x v="3"/>
    <x v="21"/>
  </r>
  <r>
    <s v="BR"/>
    <s v="EVA Air"/>
    <s v="TPE"/>
    <s v="Taipei"/>
    <s v="j"/>
    <n v="0.5"/>
    <n v="1"/>
    <n v="1.25"/>
    <n v="0.625"/>
    <s v="Az"/>
    <n v="9439.4517442381784"/>
    <n v="14.163214166741389"/>
    <n v="1.5"/>
    <x v="3"/>
    <x v="21"/>
  </r>
  <r>
    <s v="CI"/>
    <s v="China Airlines"/>
    <s v="TPE"/>
    <s v="Taipei"/>
    <s v="j"/>
    <n v="0.5"/>
    <n v="0"/>
    <n v="1.25"/>
    <n v="0.625"/>
    <s v="Az"/>
    <n v="9439.4517442381784"/>
    <n v="14.163214166741389"/>
    <n v="1.5"/>
    <x v="3"/>
    <x v="21"/>
  </r>
  <r>
    <s v="CX"/>
    <s v="Cathay Pacific"/>
    <s v="HKG"/>
    <s v="Hong Kong"/>
    <s v="z"/>
    <n v="0.5"/>
    <n v="1"/>
    <n v="1.25"/>
    <n v="0.625"/>
    <s v="Az"/>
    <n v="9266.8371976619528"/>
    <n v="13.915799983315464"/>
    <n v="1"/>
    <x v="3"/>
    <x v="21"/>
  </r>
  <r>
    <s v="CZ"/>
    <s v="China Southern Airlines"/>
    <s v="CAN"/>
    <s v="Guangzhou"/>
    <s v="j"/>
    <n v="0.5"/>
    <n v="1"/>
    <n v="1.25"/>
    <n v="0.625"/>
    <s v="Az"/>
    <n v="9132.2778615506613"/>
    <n v="13.722931601555947"/>
    <n v="0.5"/>
    <x v="3"/>
    <x v="21"/>
  </r>
  <r>
    <s v="CZ"/>
    <s v="China Southern Airlines"/>
    <s v="PEK"/>
    <s v="Beijing"/>
    <s v="j"/>
    <n v="1"/>
    <n v="0"/>
    <n v="1.25"/>
    <n v="1.25"/>
    <s v="Az"/>
    <n v="7827.6035783781072"/>
    <n v="11.852898462341953"/>
    <n v="3"/>
    <x v="3"/>
    <x v="21"/>
  </r>
  <r>
    <s v="CZ"/>
    <s v="China Southern Airlines"/>
    <s v="PEK"/>
    <s v="Beijing"/>
    <s v="z"/>
    <n v="1"/>
    <n v="0"/>
    <n v="1.25"/>
    <n v="1.25"/>
    <s v="Az"/>
    <n v="7827.6035783781072"/>
    <n v="11.852898462341953"/>
    <n v="3"/>
    <x v="3"/>
    <x v="21"/>
  </r>
  <r>
    <s v="JL"/>
    <s v="Japan Airlines"/>
    <s v="NRT"/>
    <s v="Tokyo"/>
    <s v="j"/>
    <n v="0.5"/>
    <n v="1"/>
    <n v="1.25"/>
    <n v="0.625"/>
    <s v="Az"/>
    <n v="9328.2431027226576"/>
    <n v="14.003815113902474"/>
    <n v="1"/>
    <x v="3"/>
    <x v="21"/>
  </r>
  <r>
    <s v="KE"/>
    <s v="Korean Air"/>
    <s v="ICN"/>
    <s v="Seoul"/>
    <s v="j"/>
    <n v="0.5"/>
    <n v="0"/>
    <n v="1.25"/>
    <n v="0.625"/>
    <s v="Az"/>
    <n v="8555.7009689911756"/>
    <n v="12.896504722220685"/>
    <n v="1"/>
    <x v="3"/>
    <x v="21"/>
  </r>
  <r>
    <s v="MU"/>
    <s v="China Eastern Airlines"/>
    <s v="SHA"/>
    <s v="Shanghai"/>
    <s v="j"/>
    <n v="0.5"/>
    <n v="0"/>
    <n v="1.25"/>
    <n v="0.625"/>
    <s v="Az"/>
    <n v="8879.8914499294951"/>
    <n v="13.361177744898942"/>
    <n v="0.5"/>
    <x v="3"/>
    <x v="21"/>
  </r>
  <r>
    <s v="SQ"/>
    <s v="Singapore Airlines"/>
    <s v="SIN"/>
    <s v="Singapore"/>
    <s v="j"/>
    <n v="0.5"/>
    <n v="0"/>
    <n v="1.25"/>
    <n v="0.625"/>
    <s v="Az"/>
    <n v="10494.405858631886"/>
    <n v="15.675315064039037"/>
    <n v="1"/>
    <x v="3"/>
    <x v="21"/>
  </r>
  <r>
    <s v="DL"/>
    <s v="Delta Air Lines"/>
    <s v="BOS"/>
    <s v="Boston"/>
    <s v="j"/>
    <n v="1"/>
    <n v="0"/>
    <n v="1.25"/>
    <n v="1.25"/>
    <s v="NAm"/>
    <n v="5579.421709748045"/>
    <n v="8.6305044506388633"/>
    <n v="1"/>
    <x v="3"/>
    <x v="22"/>
  </r>
  <r>
    <s v="DL"/>
    <s v="Delta Air Lines"/>
    <s v="JFK"/>
    <s v="New York"/>
    <s v="j"/>
    <n v="1"/>
    <n v="0"/>
    <n v="1.25"/>
    <n v="1.25"/>
    <s v="NAm"/>
    <n v="5879.607481195676"/>
    <n v="9.0607707230471348"/>
    <n v="3"/>
    <x v="3"/>
    <x v="22"/>
  </r>
  <r>
    <s v="DL"/>
    <s v="Delta Air Lines"/>
    <s v="JFK"/>
    <s v="New York"/>
    <s v="z"/>
    <n v="1"/>
    <n v="0"/>
    <n v="1.25"/>
    <n v="1.25"/>
    <s v="NAm"/>
    <n v="5879.607481195676"/>
    <n v="9.0607707230471348"/>
    <n v="3"/>
    <x v="3"/>
    <x v="22"/>
  </r>
  <r>
    <s v="DL"/>
    <s v="Delta Air Lines"/>
    <s v="DTW"/>
    <s v="Detroit"/>
    <s v="j"/>
    <n v="1"/>
    <n v="0"/>
    <n v="1.25"/>
    <n v="1.25"/>
    <s v="NAm"/>
    <n v="6357.6858777920188"/>
    <n v="9.7460164248352275"/>
    <n v="1"/>
    <x v="3"/>
    <x v="22"/>
  </r>
  <r>
    <s v="DL"/>
    <s v="Delta Air Lines"/>
    <s v="SEA"/>
    <s v="Seattle"/>
    <s v="j"/>
    <n v="1"/>
    <n v="0"/>
    <n v="1.25"/>
    <n v="1.25"/>
    <s v="NAm"/>
    <n v="7876.5582590493123"/>
    <n v="11.92306683797068"/>
    <n v="1"/>
    <x v="3"/>
    <x v="22"/>
  </r>
  <r>
    <s v="AA"/>
    <s v="American Airlines"/>
    <s v="LAS"/>
    <s v="Las Vegas"/>
    <s v="j"/>
    <n v="0.5"/>
    <n v="0"/>
    <n v="1.25"/>
    <n v="0.625"/>
    <s v="NAm"/>
    <n v="8633.6689424960823"/>
    <n v="13.008258817577717"/>
    <n v="0.5"/>
    <x v="3"/>
    <x v="23"/>
  </r>
  <r>
    <s v="AC"/>
    <s v="Air Canada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Z"/>
    <s v="Toronto"/>
    <s v="j"/>
    <n v="1"/>
    <n v="0"/>
    <n v="1.25"/>
    <n v="1.25"/>
    <s v="NAm"/>
    <n v="6023.5254035183225"/>
    <n v="9.2670530783762608"/>
    <n v="3"/>
    <x v="3"/>
    <x v="23"/>
  </r>
  <r>
    <s v="TS"/>
    <s v="Air Transat"/>
    <s v="YYC"/>
    <s v="Calgary"/>
    <s v="j"/>
    <n v="1"/>
    <n v="0"/>
    <n v="1.25"/>
    <n v="1.25"/>
    <s v="NAm"/>
    <n v="7204.3053964674418"/>
    <n v="10.959504401603333"/>
    <n v="1"/>
    <x v="3"/>
    <x v="23"/>
  </r>
  <r>
    <s v="TS"/>
    <s v="Air Transat"/>
    <s v="YVR"/>
    <s v="Vancouver"/>
    <s v="j"/>
    <n v="1"/>
    <n v="0"/>
    <n v="1.25"/>
    <n v="1.25"/>
    <s v="NAm"/>
    <n v="7743.7220250440014"/>
    <n v="11.732668235896401"/>
    <n v="1"/>
    <x v="3"/>
    <x v="23"/>
  </r>
  <r>
    <s v="KL"/>
    <s v="KLM Royal Dutch Airlines"/>
    <s v="JNB"/>
    <s v="Johannesburg"/>
    <s v="j"/>
    <n v="0.5"/>
    <n v="1"/>
    <n v="1.25"/>
    <n v="0.625"/>
    <s v="Afr"/>
    <n v="8982.6007831141378"/>
    <n v="13.508394455796928"/>
    <n v="0.5"/>
    <x v="4"/>
    <x v="24"/>
  </r>
  <r>
    <s v="KL"/>
    <s v="KLM Royal Dutch Airlines"/>
    <s v="CPT"/>
    <s v="Cape Town"/>
    <s v="j"/>
    <n v="0.5"/>
    <n v="0"/>
    <n v="1.25"/>
    <n v="0.625"/>
    <s v="Afr"/>
    <n v="9654.9310537021429"/>
    <n v="14.472067843639737"/>
    <n v="0.5"/>
    <x v="4"/>
    <x v="24"/>
  </r>
  <r>
    <s v="KL"/>
    <s v="KLM Royal Dutch Airlines"/>
    <s v="DAR"/>
    <s v="Dar Es Salaam"/>
    <s v="j"/>
    <n v="1"/>
    <n v="0"/>
    <n v="1.25"/>
    <n v="1.25"/>
    <s v="Afr"/>
    <n v="7308.3523749650549"/>
    <n v="11.108638404116579"/>
    <n v="1"/>
    <x v="4"/>
    <x v="24"/>
  </r>
  <r>
    <s v="KL"/>
    <s v="KLM Royal Dutch Airlines"/>
    <s v="LAX"/>
    <s v="Los Angeles"/>
    <s v="j"/>
    <n v="0.5"/>
    <n v="1"/>
    <n v="1.25"/>
    <n v="0.625"/>
    <s v="NAm"/>
    <n v="8992.549207473754"/>
    <n v="13.522653864045713"/>
    <n v="0.5"/>
    <x v="4"/>
    <x v="24"/>
  </r>
  <r>
    <s v="KL"/>
    <s v="KLM Royal Dutch Airlines"/>
    <s v="YUL"/>
    <s v="Montreal"/>
    <s v="j"/>
    <n v="1"/>
    <n v="0"/>
    <n v="1.25"/>
    <n v="1.25"/>
    <s v="NAm"/>
    <n v="5536.5916453667551"/>
    <n v="8.5691146916923504"/>
    <n v="1"/>
    <x v="4"/>
    <x v="24"/>
  </r>
  <r>
    <s v="KL"/>
    <s v="KLM Royal Dutch Airlines"/>
    <s v="CUR"/>
    <s v="Curacao"/>
    <s v="j"/>
    <n v="1"/>
    <n v="0"/>
    <n v="1.25"/>
    <n v="1.25"/>
    <s v="NAm"/>
    <n v="7855.1371924811074"/>
    <n v="11.892363309222921"/>
    <n v="1"/>
    <x v="4"/>
    <x v="24"/>
  </r>
  <r>
    <s v="KL"/>
    <s v="KLM Royal Dutch Airlines"/>
    <s v="AUA"/>
    <s v="Aruba"/>
    <s v="j"/>
    <n v="1"/>
    <n v="0"/>
    <n v="1.25"/>
    <n v="1.25"/>
    <s v="NAm"/>
    <n v="7900.0233734153289"/>
    <n v="11.956700168561971"/>
    <n v="2"/>
    <x v="4"/>
    <x v="24"/>
  </r>
  <r>
    <s v="KL"/>
    <s v="KLM Royal Dutch Airlines"/>
    <s v="JFK"/>
    <s v="New York"/>
    <s v="j"/>
    <n v="1"/>
    <n v="0"/>
    <n v="1.25"/>
    <n v="1.25"/>
    <s v="NAm"/>
    <n v="5879.607481195676"/>
    <n v="9.0607707230471348"/>
    <n v="3"/>
    <x v="4"/>
    <x v="24"/>
  </r>
  <r>
    <s v="KL"/>
    <s v="KLM Royal Dutch Airlines"/>
    <s v="MIA"/>
    <s v="Miami"/>
    <s v="z"/>
    <n v="1"/>
    <n v="0"/>
    <n v="1.25"/>
    <n v="1.25"/>
    <s v="NAm"/>
    <n v="7472.1962343179603"/>
    <n v="11.343481269189075"/>
    <n v="2"/>
    <x v="4"/>
    <x v="24"/>
  </r>
  <r>
    <s v="KL"/>
    <s v="KLM Royal Dutch Airlines"/>
    <s v="ICN"/>
    <s v="Seoul"/>
    <s v="j"/>
    <n v="0.5"/>
    <n v="1"/>
    <n v="1.25"/>
    <n v="0.625"/>
    <s v="Az"/>
    <n v="8555.7009689911756"/>
    <n v="12.896504722220685"/>
    <n v="1"/>
    <x v="4"/>
    <x v="25"/>
  </r>
  <r>
    <s v="KL"/>
    <s v="KLM Royal Dutch Airlines"/>
    <s v="HKG"/>
    <s v="Hong Kong"/>
    <s v="j"/>
    <n v="0.5"/>
    <n v="0"/>
    <n v="1.25"/>
    <n v="0.625"/>
    <s v="Az"/>
    <n v="9266.8371976619528"/>
    <n v="13.915799983315464"/>
    <n v="1"/>
    <x v="4"/>
    <x v="25"/>
  </r>
  <r>
    <s v="KL"/>
    <s v="KLM Royal Dutch Airlines"/>
    <s v="NRT"/>
    <s v="Tokyo"/>
    <s v="j"/>
    <n v="0.5"/>
    <n v="1"/>
    <n v="1.25"/>
    <n v="0.625"/>
    <s v="Az"/>
    <n v="9328.2431027226576"/>
    <n v="14.003815113902474"/>
    <n v="1"/>
    <x v="4"/>
    <x v="25"/>
  </r>
  <r>
    <s v="KL"/>
    <s v="KLM Royal Dutch Airlines"/>
    <s v="TPE"/>
    <s v="Taipei"/>
    <s v="j"/>
    <n v="0.5"/>
    <n v="0"/>
    <n v="1.25"/>
    <n v="0.625"/>
    <s v="Az"/>
    <n v="9439.4517442381784"/>
    <n v="14.163214166741389"/>
    <n v="1.5"/>
    <x v="4"/>
    <x v="25"/>
  </r>
  <r>
    <s v="KL"/>
    <s v="KLM Royal Dutch Airlines"/>
    <s v="SIN"/>
    <s v="Singapore"/>
    <s v="j"/>
    <n v="0.5"/>
    <n v="1"/>
    <n v="1.25"/>
    <n v="0.625"/>
    <s v="Az"/>
    <n v="10494.405858631886"/>
    <n v="15.675315064039037"/>
    <n v="1"/>
    <x v="4"/>
    <x v="25"/>
  </r>
  <r>
    <s v="KL"/>
    <s v="KLM Royal Dutch Airlines"/>
    <s v="CGK"/>
    <s v="Jakarta"/>
    <s v="j"/>
    <n v="0.5"/>
    <n v="0"/>
    <n v="1.25"/>
    <n v="0.625"/>
    <s v="Az"/>
    <n v="11332.745088548378"/>
    <n v="16.87693462691934"/>
    <n v="1"/>
    <x v="4"/>
    <x v="25"/>
  </r>
  <r>
    <s v="KL"/>
    <s v="KLM Royal Dutch Airlines"/>
    <s v="KUL"/>
    <s v="Kuala Lumpur"/>
    <s v="j"/>
    <n v="0.5"/>
    <n v="0"/>
    <n v="1.25"/>
    <n v="0.625"/>
    <s v="Az"/>
    <n v="10216.576363656332"/>
    <n v="15.277092787907407"/>
    <n v="0.5"/>
    <x v="4"/>
    <x v="25"/>
  </r>
  <r>
    <s v="KL"/>
    <s v="KLM Royal Dutch Airlines"/>
    <s v="MNL"/>
    <s v="Manila"/>
    <s v="j"/>
    <n v="0.5"/>
    <n v="1"/>
    <n v="1.25"/>
    <n v="0.625"/>
    <s v="Az"/>
    <n v="10406.176970651135"/>
    <n v="15.548853657933291"/>
    <n v="0.5"/>
    <x v="4"/>
    <x v="25"/>
  </r>
  <r>
    <s v="KL"/>
    <s v="KLM Royal Dutch Airlines"/>
    <s v="PEK"/>
    <s v="Beijing"/>
    <s v="j"/>
    <n v="1"/>
    <n v="0"/>
    <n v="1.25"/>
    <n v="1.25"/>
    <s v="Az"/>
    <n v="7827.6035783781072"/>
    <n v="11.852898462341953"/>
    <n v="3"/>
    <x v="4"/>
    <x v="25"/>
  </r>
  <r>
    <s v="KL"/>
    <s v="KLM Royal Dutch Airlines"/>
    <s v="IAD"/>
    <s v="Washington"/>
    <s v="j"/>
    <n v="1"/>
    <n v="0"/>
    <n v="1.25"/>
    <n v="1.25"/>
    <s v="NAm"/>
    <n v="6239.4097209436122"/>
    <n v="9.5764872666858434"/>
    <n v="2"/>
    <x v="4"/>
    <x v="25"/>
  </r>
  <r>
    <s v="KL"/>
    <s v="KLM Royal Dutch Airlines"/>
    <s v="HAV"/>
    <s v="Havana"/>
    <s v="j"/>
    <n v="1"/>
    <n v="0"/>
    <n v="1.25"/>
    <n v="1.25"/>
    <s v="NAm"/>
    <n v="7848.1357527176424"/>
    <n v="11.88232791222862"/>
    <n v="1"/>
    <x v="4"/>
    <x v="25"/>
  </r>
  <r>
    <s v="KL"/>
    <s v="KLM Royal Dutch Airlines"/>
    <s v="SXM"/>
    <s v="St Maarten"/>
    <s v="j"/>
    <n v="1"/>
    <n v="0"/>
    <n v="1.25"/>
    <n v="1.25"/>
    <s v="NAm"/>
    <n v="6953.8767922632751"/>
    <n v="10.60055673557736"/>
    <n v="1"/>
    <x v="4"/>
    <x v="25"/>
  </r>
  <r>
    <s v="KL"/>
    <s v="KLM Royal Dutch Airlines"/>
    <s v="TLV"/>
    <s v="Tel Aviv Yafo"/>
    <s v="j"/>
    <n v="1"/>
    <n v="0"/>
    <n v="1.25"/>
    <n v="1.25"/>
    <s v="Az"/>
    <n v="3277.2287086644201"/>
    <n v="5.3306944824190019"/>
    <n v="3"/>
    <x v="4"/>
    <x v="26"/>
  </r>
  <r>
    <s v="KL"/>
    <s v="KLM Royal Dutch Airlines"/>
    <s v="AUH"/>
    <s v="Abu Dhabi"/>
    <s v="j"/>
    <n v="1"/>
    <n v="0"/>
    <n v="1.25"/>
    <n v="1.25"/>
    <s v="Az"/>
    <n v="5160.7516133170311"/>
    <n v="8.0304106457544098"/>
    <n v="2"/>
    <x v="4"/>
    <x v="26"/>
  </r>
  <r>
    <s v="KL"/>
    <s v="KLM Royal Dutch Airlines"/>
    <s v="DEL"/>
    <s v="Delhi"/>
    <s v="j"/>
    <n v="1"/>
    <n v="0"/>
    <n v="1.25"/>
    <n v="1.25"/>
    <s v="Az"/>
    <n v="6342.5863506367186"/>
    <n v="9.7243737692459629"/>
    <n v="2"/>
    <x v="4"/>
    <x v="26"/>
  </r>
  <r>
    <s v="KL"/>
    <s v="KLM Royal Dutch Airlines"/>
    <s v="LED"/>
    <s v="St Petersburg"/>
    <s v="j"/>
    <n v="2"/>
    <n v="0"/>
    <n v="1.25"/>
    <n v="2.5"/>
    <s v="Az"/>
    <n v="1772.3313745893606"/>
    <n v="3.17367497024475"/>
    <n v="2"/>
    <x v="4"/>
    <x v="26"/>
  </r>
  <r>
    <s v="KL"/>
    <s v="KLM Royal Dutch Airlines"/>
    <s v="SVO"/>
    <s v="Moscow"/>
    <s v="j"/>
    <n v="2"/>
    <n v="0"/>
    <n v="1.25"/>
    <n v="2.5"/>
    <s v="Az"/>
    <n v="2134.2772833438885"/>
    <n v="3.69246410612624"/>
    <n v="4"/>
    <x v="4"/>
    <x v="26"/>
  </r>
  <r>
    <s v="UA"/>
    <s v="United Airlines"/>
    <s v="IAH"/>
    <s v="Houston"/>
    <s v="j"/>
    <n v="0.5"/>
    <n v="0"/>
    <n v="1.25"/>
    <n v="0.625"/>
    <s v="NAm"/>
    <n v="8083.0445471588728"/>
    <n v="12.219030517594383"/>
    <n v="0.5"/>
    <x v="4"/>
    <x v="27"/>
  </r>
  <r>
    <s v="UA"/>
    <s v="United Airlines"/>
    <s v="IAD"/>
    <s v="Washington"/>
    <s v="j"/>
    <n v="1"/>
    <n v="0"/>
    <n v="1.25"/>
    <n v="1.25"/>
    <s v="NAm"/>
    <n v="6239.4097209436122"/>
    <n v="9.5764872666858434"/>
    <n v="2"/>
    <x v="4"/>
    <x v="27"/>
  </r>
  <r>
    <s v="UA"/>
    <s v="United Airlines"/>
    <s v="CGX"/>
    <s v="Chicago"/>
    <s v="j"/>
    <n v="1"/>
    <n v="0"/>
    <n v="1.25"/>
    <n v="1.25"/>
    <s v="NAm"/>
    <n v="6638.4148805809727"/>
    <n v="10.14839466216606"/>
    <n v="1"/>
    <x v="4"/>
    <x v="27"/>
  </r>
  <r>
    <s v="KL"/>
    <s v="KLM Royal Dutch Airlines"/>
    <s v="GIG"/>
    <s v="Rio De Janeiro"/>
    <s v="j"/>
    <n v="0.5"/>
    <n v="0"/>
    <n v="1.25"/>
    <n v="0.625"/>
    <s v="ZAm"/>
    <n v="9555.2203329740187"/>
    <n v="14.329149143929424"/>
    <n v="0.5"/>
    <x v="4"/>
    <x v="27"/>
  </r>
  <r>
    <s v="KL"/>
    <s v="KLM Royal Dutch Airlines"/>
    <s v="EZE"/>
    <s v="Buenos Aires"/>
    <s v="j"/>
    <n v="0.5"/>
    <n v="1"/>
    <n v="1.25"/>
    <n v="0.625"/>
    <s v="ZAm"/>
    <n v="11461.590941236098"/>
    <n v="17.061613682438406"/>
    <n v="0.5"/>
    <x v="4"/>
    <x v="27"/>
  </r>
  <r>
    <s v="KL"/>
    <s v="KLM Royal Dutch Airlines"/>
    <s v="PBM"/>
    <s v="Paramaribo"/>
    <s v="j"/>
    <n v="1"/>
    <n v="0"/>
    <n v="1.25"/>
    <n v="1.25"/>
    <s v="ZAm"/>
    <n v="7536.3922593940933"/>
    <n v="11.435495571798201"/>
    <n v="3"/>
    <x v="4"/>
    <x v="27"/>
  </r>
  <r>
    <s v="AT"/>
    <s v="Royal Air Maroc"/>
    <s v="CMN"/>
    <s v="Casablanca"/>
    <s v="j"/>
    <n v="2"/>
    <n v="0"/>
    <n v="1.25"/>
    <n v="2.5"/>
    <s v="Afr"/>
    <n v="2314.9824314160683"/>
    <n v="3.9514748183630308"/>
    <n v="2"/>
    <x v="4"/>
    <x v="28"/>
  </r>
  <r>
    <s v="KQ"/>
    <s v="Kenya Airways"/>
    <s v="NBO"/>
    <s v="Nairobi"/>
    <s v="j"/>
    <n v="1"/>
    <n v="0"/>
    <n v="1.25"/>
    <n v="1.25"/>
    <s v="Afr"/>
    <n v="6640.7435298329538"/>
    <n v="10.151732392760566"/>
    <n v="1"/>
    <x v="4"/>
    <x v="28"/>
  </r>
  <r>
    <s v="MS"/>
    <s v="Egyptair"/>
    <s v="CAI"/>
    <s v="Cairo"/>
    <s v="j"/>
    <n v="1"/>
    <n v="0"/>
    <n v="1.25"/>
    <n v="1.25"/>
    <s v="Afr"/>
    <n v="3251.3379483063459"/>
    <n v="5.2935843925724289"/>
    <n v="2"/>
    <x v="4"/>
    <x v="28"/>
  </r>
  <r>
    <s v="MS"/>
    <s v="Egyptair"/>
    <s v="CAI"/>
    <s v="Cairo"/>
    <s v="z"/>
    <n v="1"/>
    <n v="0"/>
    <n v="1.25"/>
    <n v="1.25"/>
    <s v="Afr"/>
    <n v="3251.3379483063459"/>
    <n v="5.2935843925724289"/>
    <n v="2"/>
    <x v="4"/>
    <x v="28"/>
  </r>
  <r>
    <s v="TU"/>
    <s v="Tunisair"/>
    <s v="TUN"/>
    <s v="Tunis"/>
    <s v="j"/>
    <n v="2"/>
    <n v="0"/>
    <n v="1.25"/>
    <n v="2.5"/>
    <s v="Afr"/>
    <n v="1737.7261767719256"/>
    <n v="3.1240741867064261"/>
    <n v="2"/>
    <x v="4"/>
    <x v="28"/>
  </r>
  <r>
    <m/>
    <m/>
    <m/>
    <m/>
    <m/>
    <m/>
    <m/>
    <m/>
    <m/>
    <m/>
    <m/>
    <m/>
    <m/>
    <x v="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raaitabel2" cacheId="1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X1:Y64" firstHeaderRow="1" firstDataRow="1" firstDataCol="1"/>
  <pivotFields count="13">
    <pivotField showAll="0" defaultSubtotal="0"/>
    <pivotField axis="axisRow" showAll="0" sortType="ascending" defaultSubtotal="0">
      <items count="123">
        <item x="2"/>
        <item m="1" x="79"/>
        <item x="10"/>
        <item m="1" x="87"/>
        <item x="23"/>
        <item x="40"/>
        <item m="1" x="82"/>
        <item x="41"/>
        <item x="20"/>
        <item m="1" x="93"/>
        <item x="54"/>
        <item m="1" x="73"/>
        <item x="5"/>
        <item x="29"/>
        <item m="1" x="98"/>
        <item x="3"/>
        <item m="1" x="117"/>
        <item x="55"/>
        <item m="1" x="100"/>
        <item m="1" x="110"/>
        <item x="16"/>
        <item m="1" x="81"/>
        <item m="1" x="104"/>
        <item x="53"/>
        <item m="1" x="106"/>
        <item x="21"/>
        <item m="1" x="101"/>
        <item x="26"/>
        <item m="1" x="69"/>
        <item x="13"/>
        <item x="12"/>
        <item m="1" x="80"/>
        <item x="32"/>
        <item m="1" x="116"/>
        <item x="46"/>
        <item m="1" x="111"/>
        <item x="45"/>
        <item m="1" x="122"/>
        <item x="50"/>
        <item x="47"/>
        <item m="1" x="88"/>
        <item x="11"/>
        <item m="1" x="96"/>
        <item x="8"/>
        <item m="1" x="67"/>
        <item m="1" x="89"/>
        <item m="1" x="107"/>
        <item x="18"/>
        <item x="52"/>
        <item m="1" x="115"/>
        <item x="28"/>
        <item m="1" x="114"/>
        <item m="1" x="94"/>
        <item x="59"/>
        <item x="38"/>
        <item m="1" x="76"/>
        <item x="34"/>
        <item x="35"/>
        <item x="7"/>
        <item x="44"/>
        <item m="1" x="66"/>
        <item x="6"/>
        <item m="1" x="113"/>
        <item x="36"/>
        <item m="1" x="97"/>
        <item x="31"/>
        <item x="37"/>
        <item m="1" x="77"/>
        <item x="48"/>
        <item m="1" x="86"/>
        <item x="33"/>
        <item x="58"/>
        <item m="1" x="85"/>
        <item x="25"/>
        <item m="1" x="112"/>
        <item x="49"/>
        <item m="1" x="92"/>
        <item m="1" x="103"/>
        <item x="17"/>
        <item m="1" x="119"/>
        <item x="27"/>
        <item m="1" x="78"/>
        <item m="1" x="84"/>
        <item m="1" x="108"/>
        <item x="30"/>
        <item m="1" x="71"/>
        <item m="1" x="91"/>
        <item m="1" x="83"/>
        <item x="39"/>
        <item x="57"/>
        <item m="1" x="74"/>
        <item x="0"/>
        <item x="42"/>
        <item m="1" x="64"/>
        <item m="1" x="72"/>
        <item x="22"/>
        <item m="1" x="75"/>
        <item x="51"/>
        <item m="1" x="102"/>
        <item m="1" x="62"/>
        <item x="43"/>
        <item m="1" x="99"/>
        <item m="1" x="90"/>
        <item m="1" x="121"/>
        <item x="19"/>
        <item x="9"/>
        <item m="1" x="65"/>
        <item x="14"/>
        <item m="1" x="68"/>
        <item x="1"/>
        <item m="1" x="105"/>
        <item x="15"/>
        <item m="1" x="118"/>
        <item x="60"/>
        <item x="24"/>
        <item x="4"/>
        <item m="1" x="109"/>
        <item x="56"/>
        <item m="1" x="95"/>
        <item m="1" x="70"/>
        <item m="1" x="120"/>
        <item m="1" x="63"/>
        <item x="6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"/>
  </rowFields>
  <rowItems count="63">
    <i>
      <x/>
    </i>
    <i>
      <x v="2"/>
    </i>
    <i>
      <x v="4"/>
    </i>
    <i>
      <x v="5"/>
    </i>
    <i>
      <x v="7"/>
    </i>
    <i>
      <x v="8"/>
    </i>
    <i>
      <x v="10"/>
    </i>
    <i>
      <x v="12"/>
    </i>
    <i>
      <x v="13"/>
    </i>
    <i>
      <x v="15"/>
    </i>
    <i>
      <x v="17"/>
    </i>
    <i>
      <x v="20"/>
    </i>
    <i>
      <x v="23"/>
    </i>
    <i>
      <x v="25"/>
    </i>
    <i>
      <x v="27"/>
    </i>
    <i>
      <x v="29"/>
    </i>
    <i>
      <x v="30"/>
    </i>
    <i>
      <x v="32"/>
    </i>
    <i>
      <x v="34"/>
    </i>
    <i>
      <x v="36"/>
    </i>
    <i>
      <x v="38"/>
    </i>
    <i>
      <x v="39"/>
    </i>
    <i>
      <x v="41"/>
    </i>
    <i>
      <x v="43"/>
    </i>
    <i>
      <x v="47"/>
    </i>
    <i>
      <x v="48"/>
    </i>
    <i>
      <x v="50"/>
    </i>
    <i>
      <x v="53"/>
    </i>
    <i>
      <x v="54"/>
    </i>
    <i>
      <x v="56"/>
    </i>
    <i>
      <x v="57"/>
    </i>
    <i>
      <x v="58"/>
    </i>
    <i>
      <x v="59"/>
    </i>
    <i>
      <x v="61"/>
    </i>
    <i>
      <x v="63"/>
    </i>
    <i>
      <x v="65"/>
    </i>
    <i>
      <x v="66"/>
    </i>
    <i>
      <x v="68"/>
    </i>
    <i>
      <x v="70"/>
    </i>
    <i>
      <x v="71"/>
    </i>
    <i>
      <x v="73"/>
    </i>
    <i>
      <x v="75"/>
    </i>
    <i>
      <x v="78"/>
    </i>
    <i>
      <x v="80"/>
    </i>
    <i>
      <x v="84"/>
    </i>
    <i>
      <x v="88"/>
    </i>
    <i>
      <x v="89"/>
    </i>
    <i>
      <x v="91"/>
    </i>
    <i>
      <x v="92"/>
    </i>
    <i>
      <x v="95"/>
    </i>
    <i>
      <x v="97"/>
    </i>
    <i>
      <x v="100"/>
    </i>
    <i>
      <x v="104"/>
    </i>
    <i>
      <x v="105"/>
    </i>
    <i>
      <x v="107"/>
    </i>
    <i>
      <x v="109"/>
    </i>
    <i>
      <x v="111"/>
    </i>
    <i>
      <x v="113"/>
    </i>
    <i>
      <x v="114"/>
    </i>
    <i>
      <x v="115"/>
    </i>
    <i>
      <x v="117"/>
    </i>
    <i>
      <x v="122"/>
    </i>
    <i t="grand">
      <x/>
    </i>
  </rowItems>
  <colItems count="1">
    <i/>
  </colItems>
  <dataFields count="1">
    <dataField name="Som van Vluchten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S1:T105" firstHeaderRow="1" firstDataRow="1" firstDataCol="1"/>
  <pivotFields count="10"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105">
        <item x="58"/>
        <item x="3"/>
        <item x="37"/>
        <item x="6"/>
        <item x="53"/>
        <item x="10"/>
        <item x="66"/>
        <item x="14"/>
        <item x="70"/>
        <item x="22"/>
        <item x="75"/>
        <item x="24"/>
        <item x="97"/>
        <item x="100"/>
        <item x="80"/>
        <item x="83"/>
        <item x="98"/>
        <item x="95"/>
        <item x="32"/>
        <item x="34"/>
        <item x="84"/>
        <item x="56"/>
        <item x="77"/>
        <item x="61"/>
        <item x="57"/>
        <item x="0"/>
        <item x="40"/>
        <item x="18"/>
        <item x="38"/>
        <item x="44"/>
        <item x="48"/>
        <item x="1"/>
        <item x="69"/>
        <item x="39"/>
        <item x="91"/>
        <item x="21"/>
        <item x="68"/>
        <item x="94"/>
        <item x="25"/>
        <item x="36"/>
        <item x="59"/>
        <item x="82"/>
        <item x="19"/>
        <item x="52"/>
        <item x="17"/>
        <item x="88"/>
        <item x="7"/>
        <item x="79"/>
        <item x="4"/>
        <item x="49"/>
        <item x="13"/>
        <item x="42"/>
        <item x="85"/>
        <item x="20"/>
        <item x="5"/>
        <item x="2"/>
        <item x="89"/>
        <item x="63"/>
        <item x="55"/>
        <item x="26"/>
        <item x="86"/>
        <item x="62"/>
        <item x="43"/>
        <item x="99"/>
        <item x="76"/>
        <item x="33"/>
        <item m="1" x="103"/>
        <item x="65"/>
        <item x="45"/>
        <item x="64"/>
        <item x="11"/>
        <item x="96"/>
        <item x="27"/>
        <item x="47"/>
        <item x="78"/>
        <item x="72"/>
        <item x="73"/>
        <item x="74"/>
        <item x="9"/>
        <item x="92"/>
        <item x="93"/>
        <item x="35"/>
        <item x="50"/>
        <item x="67"/>
        <item x="60"/>
        <item x="51"/>
        <item x="8"/>
        <item x="16"/>
        <item x="71"/>
        <item x="54"/>
        <item x="101"/>
        <item x="41"/>
        <item x="81"/>
        <item x="12"/>
        <item x="31"/>
        <item x="30"/>
        <item x="28"/>
        <item x="90"/>
        <item m="1" x="104"/>
        <item x="23"/>
        <item x="29"/>
        <item x="102"/>
        <item x="15"/>
        <item x="4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04">
    <i>
      <x v="48"/>
    </i>
    <i>
      <x v="68"/>
    </i>
    <i>
      <x v="51"/>
    </i>
    <i>
      <x v="44"/>
    </i>
    <i>
      <x v="78"/>
    </i>
    <i>
      <x v="70"/>
    </i>
    <i>
      <x v="5"/>
    </i>
    <i>
      <x v="35"/>
    </i>
    <i>
      <x v="7"/>
    </i>
    <i>
      <x v="3"/>
    </i>
    <i>
      <x v="9"/>
    </i>
    <i>
      <x v="72"/>
    </i>
    <i>
      <x v="18"/>
    </i>
    <i>
      <x v="28"/>
    </i>
    <i>
      <x v="46"/>
    </i>
    <i>
      <x v="25"/>
    </i>
    <i>
      <x v="62"/>
    </i>
    <i>
      <x v="59"/>
    </i>
    <i>
      <x v="86"/>
    </i>
    <i>
      <x v="27"/>
    </i>
    <i>
      <x v="102"/>
    </i>
    <i>
      <x v="61"/>
    </i>
    <i>
      <x v="29"/>
    </i>
    <i>
      <x v="65"/>
    </i>
    <i>
      <x v="103"/>
    </i>
    <i>
      <x v="39"/>
    </i>
    <i>
      <x v="54"/>
    </i>
    <i>
      <x v="81"/>
    </i>
    <i>
      <x v="55"/>
    </i>
    <i>
      <x v="94"/>
    </i>
    <i>
      <x v="1"/>
    </i>
    <i>
      <x v="50"/>
    </i>
    <i>
      <x v="53"/>
    </i>
    <i>
      <x v="64"/>
    </i>
    <i>
      <x v="85"/>
    </i>
    <i>
      <x v="89"/>
    </i>
    <i>
      <x v="31"/>
    </i>
    <i>
      <x v="8"/>
    </i>
    <i>
      <x v="67"/>
    </i>
    <i>
      <x v="87"/>
    </i>
    <i>
      <x v="23"/>
    </i>
    <i>
      <x v="100"/>
    </i>
    <i>
      <x v="16"/>
    </i>
    <i>
      <x v="13"/>
    </i>
    <i>
      <x v="30"/>
    </i>
    <i>
      <x v="97"/>
    </i>
    <i>
      <x v="38"/>
    </i>
    <i>
      <x v="11"/>
    </i>
    <i>
      <x v="58"/>
    </i>
    <i>
      <x v="82"/>
    </i>
    <i>
      <x v="90"/>
    </i>
    <i>
      <x v="4"/>
    </i>
    <i>
      <x v="93"/>
    </i>
    <i>
      <x v="33"/>
    </i>
    <i>
      <x v="95"/>
    </i>
    <i>
      <x v="91"/>
    </i>
    <i>
      <x v="2"/>
    </i>
    <i>
      <x v="49"/>
    </i>
    <i>
      <x v="19"/>
    </i>
    <i>
      <x v="96"/>
    </i>
    <i>
      <x v="42"/>
    </i>
    <i>
      <x v="99"/>
    </i>
    <i>
      <x v="73"/>
    </i>
    <i>
      <x v="26"/>
    </i>
    <i>
      <x v="21"/>
    </i>
    <i>
      <x v="80"/>
    </i>
    <i>
      <x/>
    </i>
    <i>
      <x v="83"/>
    </i>
    <i>
      <x v="92"/>
    </i>
    <i>
      <x v="34"/>
    </i>
    <i>
      <x v="63"/>
    </i>
    <i>
      <x v="20"/>
    </i>
    <i>
      <x v="88"/>
    </i>
    <i>
      <x v="74"/>
    </i>
    <i>
      <x v="17"/>
    </i>
    <i>
      <x v="75"/>
    </i>
    <i>
      <x v="10"/>
    </i>
    <i>
      <x v="77"/>
    </i>
    <i>
      <x v="24"/>
    </i>
    <i>
      <x v="14"/>
    </i>
    <i>
      <x v="36"/>
    </i>
    <i>
      <x v="79"/>
    </i>
    <i>
      <x v="60"/>
    </i>
    <i>
      <x v="22"/>
    </i>
    <i>
      <x v="40"/>
    </i>
    <i>
      <x v="104"/>
    </i>
    <i>
      <x v="69"/>
    </i>
    <i>
      <x v="43"/>
    </i>
    <i>
      <x v="84"/>
    </i>
    <i>
      <x v="32"/>
    </i>
    <i>
      <x v="71"/>
    </i>
    <i>
      <x v="41"/>
    </i>
    <i>
      <x v="57"/>
    </i>
    <i>
      <x v="76"/>
    </i>
    <i>
      <x v="45"/>
    </i>
    <i>
      <x v="47"/>
    </i>
    <i>
      <x v="37"/>
    </i>
    <i>
      <x v="12"/>
    </i>
    <i>
      <x v="6"/>
    </i>
    <i>
      <x v="56"/>
    </i>
    <i>
      <x v="15"/>
    </i>
    <i>
      <x v="52"/>
    </i>
    <i>
      <x v="101"/>
    </i>
    <i t="grand">
      <x/>
    </i>
  </rowItems>
  <colItems count="1">
    <i/>
  </colItems>
  <dataFields count="1">
    <dataField name="Som van Vluchten" fld="3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raaitabel3" cacheId="2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>
  <location ref="X69:Z106" firstHeaderRow="0" firstDataRow="1" firstDataCol="1"/>
  <pivotFields count="15"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/>
    <pivotField showAll="0" defaultSubtotal="0"/>
    <pivotField showAll="0" defaultSubtota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4">
        <item x="0"/>
        <item x="6"/>
        <item x="7"/>
        <item x="29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m="1" x="31"/>
        <item m="1" x="30"/>
        <item x="8"/>
        <item x="9"/>
        <item x="10"/>
        <item x="18"/>
        <item x="19"/>
        <item x="23"/>
        <item x="22"/>
        <item x="21"/>
        <item x="20"/>
        <item x="24"/>
        <item x="25"/>
        <item x="26"/>
        <item x="27"/>
        <item x="28"/>
        <item m="1" x="32"/>
        <item t="default"/>
      </items>
    </pivotField>
  </pivotFields>
  <rowFields count="2">
    <field x="13"/>
    <field x="14"/>
  </rowFields>
  <rowItems count="37">
    <i>
      <x/>
    </i>
    <i r="1">
      <x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18"/>
    </i>
    <i r="1">
      <x v="19"/>
    </i>
    <i r="1">
      <x v="20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 v="27"/>
    </i>
    <i r="1">
      <x v="28"/>
    </i>
    <i r="1">
      <x v="29"/>
    </i>
    <i r="1">
      <x v="30"/>
    </i>
    <i r="1">
      <x v="31"/>
    </i>
    <i>
      <x v="5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 van Vluchten" fld="5" baseField="12" baseItem="0"/>
    <dataField name="Som van Turnaroundtotaal" fld="8" baseField="14" baseItem="17"/>
  </dataFields>
  <conditionalFormats count="1">
    <conditionalFormat priority="2">
      <pivotAreas count="5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0"/>
            </reference>
            <reference field="14" count="6">
              <x v="0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1"/>
            </reference>
            <reference field="14" count="6">
              <x v="1"/>
              <x v="2"/>
              <x v="17"/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7">
              <x v="9"/>
              <x v="10"/>
              <x v="11"/>
              <x v="12"/>
              <x v="13"/>
              <x v="14"/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3"/>
            </reference>
            <reference field="14" count="6">
              <x v="21"/>
              <x v="22"/>
              <x v="23"/>
              <x v="24"/>
              <x v="25"/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4"/>
            </reference>
            <reference field="14" count="5"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irlin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ron_weer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3"/>
  <sheetViews>
    <sheetView tabSelected="1" topLeftCell="A40" workbookViewId="0">
      <selection activeCell="Q58" sqref="Q58:Q60"/>
    </sheetView>
  </sheetViews>
  <sheetFormatPr defaultRowHeight="15" x14ac:dyDescent="0.25"/>
  <cols>
    <col min="1" max="1" width="9.140625" style="20" customWidth="1"/>
    <col min="2" max="2" width="28.28515625" style="9" customWidth="1"/>
    <col min="3" max="3" width="6.7109375" customWidth="1"/>
    <col min="4" max="4" width="13.85546875" style="9" customWidth="1"/>
    <col min="5" max="5" width="9.7109375" style="9" customWidth="1"/>
    <col min="6" max="6" width="5.28515625" style="20" customWidth="1"/>
    <col min="7" max="9" width="10.140625" style="20" customWidth="1"/>
    <col min="10" max="10" width="10.42578125" style="20" customWidth="1"/>
    <col min="11" max="11" width="7.5703125" style="9" customWidth="1"/>
    <col min="12" max="13" width="7.85546875" style="9" customWidth="1"/>
    <col min="14" max="14" width="10" style="22" customWidth="1"/>
    <col min="15" max="15" width="8.85546875" customWidth="1"/>
    <col min="16" max="16" width="5.42578125" customWidth="1"/>
    <col min="17" max="17" width="11" style="14" customWidth="1"/>
    <col min="18" max="18" width="5.7109375" customWidth="1"/>
    <col min="19" max="19" width="15.140625" customWidth="1"/>
    <col min="20" max="21" width="17" customWidth="1"/>
    <col min="22" max="22" width="12.28515625" customWidth="1"/>
    <col min="23" max="23" width="28.140625" customWidth="1"/>
    <col min="24" max="24" width="10.85546875" customWidth="1"/>
    <col min="25" max="25" width="17" customWidth="1"/>
    <col min="26" max="27" width="24.7109375" customWidth="1"/>
  </cols>
  <sheetData>
    <row r="1" spans="1:25" x14ac:dyDescent="0.25">
      <c r="A1" s="20" t="s">
        <v>548</v>
      </c>
      <c r="B1" s="9" t="s">
        <v>549</v>
      </c>
      <c r="C1" t="s">
        <v>550</v>
      </c>
      <c r="D1" s="9" t="s">
        <v>551</v>
      </c>
      <c r="E1" s="9" t="s">
        <v>19431</v>
      </c>
      <c r="F1" s="20" t="s">
        <v>19042</v>
      </c>
      <c r="G1" s="20" t="s">
        <v>1098</v>
      </c>
      <c r="H1" s="20" t="s">
        <v>19038</v>
      </c>
      <c r="I1" s="20" t="s">
        <v>19039</v>
      </c>
      <c r="J1" s="20" t="s">
        <v>19040</v>
      </c>
      <c r="K1" s="9" t="s">
        <v>299</v>
      </c>
      <c r="L1" s="9" t="s">
        <v>512</v>
      </c>
      <c r="M1" s="9" t="s">
        <v>1099</v>
      </c>
      <c r="N1" s="22" t="s">
        <v>495</v>
      </c>
      <c r="O1" t="s">
        <v>500</v>
      </c>
      <c r="P1" t="s">
        <v>499</v>
      </c>
      <c r="Q1" s="14" t="s">
        <v>19432</v>
      </c>
      <c r="S1" s="6" t="s">
        <v>492</v>
      </c>
      <c r="T1" t="s">
        <v>1100</v>
      </c>
      <c r="W1" t="s">
        <v>1094</v>
      </c>
      <c r="X1" s="6" t="s">
        <v>492</v>
      </c>
      <c r="Y1" t="s">
        <v>1100</v>
      </c>
    </row>
    <row r="2" spans="1:25" x14ac:dyDescent="0.25">
      <c r="A2" s="20" t="s">
        <v>381</v>
      </c>
      <c r="B2" s="9" t="str">
        <f>IFERROR(INDEX(maatschappijen!$A$1:$A$1196,MATCH(A2,maatschappijen!$B$1:$B$1196,0)),INDEX(maatschappijen!$A$1:$A$1196,MATCH(A2,maatschappijen!$C$1:$C$1196,0)))</f>
        <v>Aer Lingus</v>
      </c>
      <c r="C2" t="s">
        <v>118</v>
      </c>
      <c r="D2" s="9" t="str">
        <f>VLOOKUP(C2,luchthavens!A$1:F$474,6,FALSE)</f>
        <v>Dublin</v>
      </c>
      <c r="E2" s="9">
        <f>VLOOKUP(C2,luchthavens!A:G,7,FALSE)</f>
        <v>2</v>
      </c>
      <c r="F2" s="20" t="s">
        <v>1095</v>
      </c>
      <c r="G2" s="20">
        <f>IF(M2&gt;12,0.5,IF(M2&gt;5,1,2))</f>
        <v>2</v>
      </c>
      <c r="H2" s="20">
        <v>0</v>
      </c>
      <c r="I2" s="20">
        <f>IF(K2="Eur",0.75,1.25)</f>
        <v>0.75</v>
      </c>
      <c r="J2" s="20">
        <f>I2*G2</f>
        <v>1.5</v>
      </c>
      <c r="K2" s="9" t="str">
        <f>VLOOKUP($C2,luchthavens!$A$2:$M$474,13,FALSE)</f>
        <v>Eur</v>
      </c>
      <c r="L2" s="11">
        <f>VLOOKUP($C2,luchthavens!$A$2:$N$474,14,FALSE)</f>
        <v>780.20989150006517</v>
      </c>
      <c r="M2" s="22">
        <f>VLOOKUP($C2,luchthavens!$A$2:$P$474,16,FALSE)</f>
        <v>1.7516341778167601</v>
      </c>
      <c r="N2" s="22">
        <f>GETPIVOTDATA("Som van Vluchten",$S$3,"Destnaam",$D2)</f>
        <v>5</v>
      </c>
      <c r="O2" t="s">
        <v>507</v>
      </c>
      <c r="P2" t="s">
        <v>529</v>
      </c>
      <c r="Q2" s="14">
        <v>319</v>
      </c>
      <c r="S2" s="7" t="s">
        <v>173</v>
      </c>
      <c r="T2" s="1">
        <v>10</v>
      </c>
      <c r="X2" s="7" t="s">
        <v>1367</v>
      </c>
      <c r="Y2" s="1">
        <v>2</v>
      </c>
    </row>
    <row r="3" spans="1:25" x14ac:dyDescent="0.25">
      <c r="A3" s="20" t="s">
        <v>8161</v>
      </c>
      <c r="B3" s="9" t="str">
        <f>IFERROR(INDEX(maatschappijen!$A$1:$A$1196,MATCH(A3,maatschappijen!$B$1:$B$1196,0)),INDEX(maatschappijen!$A$1:$A$1196,MATCH(A3,maatschappijen!$C$1:$C$1196,0)))</f>
        <v>easyJet</v>
      </c>
      <c r="C3" t="s">
        <v>213</v>
      </c>
      <c r="D3" s="9" t="str">
        <f>VLOOKUP(C3,luchthavens!A$1:F$474,6,FALSE)</f>
        <v>Geneva</v>
      </c>
      <c r="E3" s="9">
        <f>VLOOKUP(C3,luchthavens!A:G,7,FALSE)</f>
        <v>1</v>
      </c>
      <c r="F3" s="20" t="s">
        <v>1095</v>
      </c>
      <c r="G3" s="20">
        <f>IF(M3&gt;12,0.5,IF(M3&gt;5,1,2))</f>
        <v>2</v>
      </c>
      <c r="H3" s="20">
        <v>0</v>
      </c>
      <c r="I3" s="20">
        <f>IF(K3="Eur",0.75,1.25)</f>
        <v>0.75</v>
      </c>
      <c r="J3" s="20">
        <f>I3*G3</f>
        <v>1.5</v>
      </c>
      <c r="K3" s="9" t="str">
        <f>VLOOKUP($C3,luchthavens!$A$2:$M$474,13,FALSE)</f>
        <v>Eur</v>
      </c>
      <c r="L3" s="11">
        <f>VLOOKUP($C3,luchthavens!$A$2:$N$474,14,FALSE)</f>
        <v>650.99729467759732</v>
      </c>
      <c r="M3" s="22">
        <f>VLOOKUP($C3,luchthavens!$A$2:$P$474,16,FALSE)</f>
        <v>1.5664294557045559</v>
      </c>
      <c r="N3" s="22">
        <f>GETPIVOTDATA("Som van Vluchten",$S$3,"Destnaam",$D3)</f>
        <v>4</v>
      </c>
      <c r="O3" t="s">
        <v>507</v>
      </c>
      <c r="P3" t="s">
        <v>530</v>
      </c>
      <c r="Q3" s="14">
        <v>319</v>
      </c>
      <c r="S3" s="7" t="s">
        <v>85</v>
      </c>
      <c r="T3" s="1">
        <v>8</v>
      </c>
      <c r="X3" s="7" t="s">
        <v>1407</v>
      </c>
      <c r="Y3" s="1">
        <v>4</v>
      </c>
    </row>
    <row r="4" spans="1:25" x14ac:dyDescent="0.25">
      <c r="A4" s="20" t="s">
        <v>8161</v>
      </c>
      <c r="B4" s="9" t="str">
        <f>IFERROR(INDEX(maatschappijen!$A$1:$A$1196,MATCH(A4,maatschappijen!$B$1:$B$1196,0)),INDEX(maatschappijen!$A$1:$A$1196,MATCH(A4,maatschappijen!$C$1:$C$1196,0)))</f>
        <v>easyJet</v>
      </c>
      <c r="C4" t="s">
        <v>69</v>
      </c>
      <c r="D4" s="9" t="str">
        <f>VLOOKUP(C4,luchthavens!A$1:F$474,6,FALSE)</f>
        <v>Prague</v>
      </c>
      <c r="E4" s="9">
        <f>VLOOKUP(C4,luchthavens!A:G,7,FALSE)</f>
        <v>3</v>
      </c>
      <c r="F4" s="20" t="s">
        <v>1095</v>
      </c>
      <c r="G4" s="20">
        <f>IF(M4&gt;12,0.5,IF(M4&gt;5,1,2))</f>
        <v>2</v>
      </c>
      <c r="H4" s="20">
        <v>0</v>
      </c>
      <c r="I4" s="20">
        <f>IF(K4="Eur",0.75,1.25)</f>
        <v>0.75</v>
      </c>
      <c r="J4" s="20">
        <f>I4*G4</f>
        <v>1.5</v>
      </c>
      <c r="K4" s="9" t="str">
        <f>VLOOKUP($C4,luchthavens!$A$2:$M$474,13,FALSE)</f>
        <v>Eur</v>
      </c>
      <c r="L4" s="11">
        <f>VLOOKUP($C4,luchthavens!$A$2:$N$474,14,FALSE)</f>
        <v>674.55052565537517</v>
      </c>
      <c r="M4" s="22">
        <f>VLOOKUP($C4,luchthavens!$A$2:$P$474,16,FALSE)</f>
        <v>1.6001890867727042</v>
      </c>
      <c r="N4" s="22">
        <f>GETPIVOTDATA("Som van Vluchten",$S$3,"Destnaam",$D4)</f>
        <v>6</v>
      </c>
      <c r="O4" t="s">
        <v>507</v>
      </c>
      <c r="P4" t="s">
        <v>530</v>
      </c>
      <c r="Q4" s="14">
        <v>319</v>
      </c>
      <c r="S4" s="7" t="s">
        <v>253</v>
      </c>
      <c r="T4" s="1">
        <v>8</v>
      </c>
      <c r="X4" s="7" t="s">
        <v>419</v>
      </c>
      <c r="Y4" s="1">
        <v>4</v>
      </c>
    </row>
    <row r="5" spans="1:25" x14ac:dyDescent="0.25">
      <c r="A5" s="20" t="s">
        <v>372</v>
      </c>
      <c r="B5" s="9" t="str">
        <f>IFERROR(INDEX(maatschappijen!$A$1:$A$1196,MATCH(A5,maatschappijen!$B$1:$B$1196,0)),INDEX(maatschappijen!$A$1:$A$1196,MATCH(A5,maatschappijen!$C$1:$C$1196,0)))</f>
        <v>Transavia Holland</v>
      </c>
      <c r="C5" t="s">
        <v>473</v>
      </c>
      <c r="D5" s="9" t="str">
        <f>VLOOKUP(C5,luchthavens!A$1:F$474,6,FALSE)</f>
        <v>Antalya</v>
      </c>
      <c r="E5" s="9">
        <f>VLOOKUP(C5,luchthavens!A:G,7,FALSE)</f>
        <v>4</v>
      </c>
      <c r="F5" s="20" t="s">
        <v>1096</v>
      </c>
      <c r="G5" s="20">
        <f>IF(M5&gt;12,0.5,IF(M5&gt;5,1,2))</f>
        <v>2</v>
      </c>
      <c r="H5" s="20">
        <v>0</v>
      </c>
      <c r="I5" s="20">
        <f>IF(K5="Eur",0.75,1.25)</f>
        <v>0.75</v>
      </c>
      <c r="J5" s="20">
        <f>I5*G5</f>
        <v>1.5</v>
      </c>
      <c r="K5" s="9" t="str">
        <f>VLOOKUP($C5,luchthavens!$A$2:$M$474,13,FALSE)</f>
        <v>Eur</v>
      </c>
      <c r="L5" s="11">
        <f>VLOOKUP($C5,luchthavens!$A$2:$N$474,14,FALSE)</f>
        <v>2620.306245645078</v>
      </c>
      <c r="M5" s="22">
        <f>VLOOKUP($C5,luchthavens!$A$2:$P$474,16,FALSE)</f>
        <v>4.3891056187579442</v>
      </c>
      <c r="N5" s="22">
        <f>GETPIVOTDATA("Som van Vluchten",$S$3,"Destnaam",$D5)</f>
        <v>6</v>
      </c>
      <c r="O5" t="s">
        <v>508</v>
      </c>
      <c r="P5" t="s">
        <v>514</v>
      </c>
      <c r="Q5" s="14">
        <v>319</v>
      </c>
      <c r="S5" s="7" t="s">
        <v>475</v>
      </c>
      <c r="T5" s="1">
        <v>6</v>
      </c>
      <c r="X5" s="7" t="s">
        <v>1521</v>
      </c>
      <c r="Y5" s="1">
        <v>2</v>
      </c>
    </row>
    <row r="6" spans="1:25" x14ac:dyDescent="0.25">
      <c r="A6" s="20" t="s">
        <v>423</v>
      </c>
      <c r="B6" s="9" t="str">
        <f>IFERROR(INDEX(maatschappijen!$A$1:$A$1196,MATCH(A6,maatschappijen!$B$1:$B$1196,0)),INDEX(maatschappijen!$A$1:$A$1196,MATCH(A6,maatschappijen!$C$1:$C$1196,0)))</f>
        <v>Iran Air</v>
      </c>
      <c r="C6" t="s">
        <v>115</v>
      </c>
      <c r="D6" s="9" t="str">
        <f>VLOOKUP(C6,luchthavens!A$1:F$474,6,FALSE)</f>
        <v>Tehran</v>
      </c>
      <c r="E6" s="9">
        <f>VLOOKUP(C6,luchthavens!A:G,7,FALSE)</f>
        <v>1</v>
      </c>
      <c r="F6" s="20" t="s">
        <v>1095</v>
      </c>
      <c r="G6" s="20">
        <f>IF(M6&gt;12,0.5,IF(M6&gt;5,1,2))</f>
        <v>1</v>
      </c>
      <c r="H6" s="20">
        <v>0</v>
      </c>
      <c r="I6" s="20">
        <f>IF(K6="Eur",0.75,1.25)</f>
        <v>1.25</v>
      </c>
      <c r="J6" s="20">
        <f>I6*G6</f>
        <v>1.25</v>
      </c>
      <c r="K6" s="9" t="str">
        <f>VLOOKUP($C6,luchthavens!$A$2:$M$474,13,FALSE)</f>
        <v>Az</v>
      </c>
      <c r="L6" s="11">
        <f>VLOOKUP($C6,luchthavens!$A$2:$N$474,14,FALSE)</f>
        <v>4038.6676758723238</v>
      </c>
      <c r="M6" s="22">
        <f>VLOOKUP($C6,luchthavens!$A$2:$P$474,16,FALSE)</f>
        <v>6.4220903354169971</v>
      </c>
      <c r="N6" s="22">
        <f>GETPIVOTDATA("Som van Vluchten",$S$3,"Destnaam",$D6)</f>
        <v>1</v>
      </c>
      <c r="O6" t="s">
        <v>510</v>
      </c>
      <c r="P6" t="s">
        <v>531</v>
      </c>
      <c r="Q6" s="14">
        <v>319</v>
      </c>
      <c r="S6" s="7" t="s">
        <v>32</v>
      </c>
      <c r="T6" s="1">
        <v>6</v>
      </c>
      <c r="X6" s="7" t="s">
        <v>18984</v>
      </c>
      <c r="Y6" s="1">
        <v>0.5</v>
      </c>
    </row>
    <row r="7" spans="1:25" x14ac:dyDescent="0.25">
      <c r="A7" s="14" t="s">
        <v>469</v>
      </c>
      <c r="B7" s="9" t="str">
        <f>IFERROR(INDEX(maatschappijen!$A$1:$A$1196,MATCH(A7,maatschappijen!$B$1:$B$1196,0)),INDEX(maatschappijen!$A$1:$A$1196,MATCH(A7,maatschappijen!$C$1:$C$1196,0)))</f>
        <v>Thomas Cook Airlines</v>
      </c>
      <c r="C7" t="s">
        <v>258</v>
      </c>
      <c r="D7" s="9" t="str">
        <f>VLOOKUP(C7,luchthavens!A$1:F$474,6,FALSE)</f>
        <v>Isle Of Man</v>
      </c>
      <c r="E7" s="9">
        <f>VLOOKUP(C7,luchthavens!A:G,7,FALSE)</f>
        <v>4</v>
      </c>
      <c r="F7" s="20" t="s">
        <v>1096</v>
      </c>
      <c r="G7" s="20">
        <f>IF(M7&gt;12,0.5,IF(M7&gt;5,1,2))</f>
        <v>2</v>
      </c>
      <c r="H7" s="20">
        <v>0</v>
      </c>
      <c r="I7" s="20">
        <f>IF(K7="Eur",0.75,1.25)</f>
        <v>0.75</v>
      </c>
      <c r="J7" s="20">
        <f>I7*G7</f>
        <v>1.5</v>
      </c>
      <c r="K7" s="9" t="str">
        <f>VLOOKUP($C7,luchthavens!$A$2:$M$474,13,FALSE)</f>
        <v>Eur</v>
      </c>
      <c r="L7" s="11">
        <f>VLOOKUP($C7,luchthavens!$A$2:$N$474,14,FALSE)</f>
        <v>687.67362659510422</v>
      </c>
      <c r="M7" s="22">
        <f>VLOOKUP($C7,luchthavens!$A$2:$P$474,16,FALSE)</f>
        <v>1.618998864786316</v>
      </c>
      <c r="N7" s="22">
        <f>GETPIVOTDATA("Som van Vluchten",$S$3,"Destnaam",$D7)</f>
        <v>2</v>
      </c>
      <c r="O7" t="s">
        <v>509</v>
      </c>
      <c r="P7" t="s">
        <v>518</v>
      </c>
      <c r="Q7" s="14">
        <v>319</v>
      </c>
      <c r="S7" s="7" t="s">
        <v>71</v>
      </c>
      <c r="T7" s="1">
        <v>6</v>
      </c>
      <c r="X7" s="7" t="s">
        <v>2176</v>
      </c>
      <c r="Y7" s="1">
        <v>2</v>
      </c>
    </row>
    <row r="8" spans="1:25" x14ac:dyDescent="0.25">
      <c r="A8" s="14" t="s">
        <v>285</v>
      </c>
      <c r="B8" s="9" t="str">
        <f>IFERROR(INDEX(maatschappijen!$A$1:$A$1196,MATCH(A8,maatschappijen!$B$1:$B$1196,0)),INDEX(maatschappijen!$A$1:$A$1196,MATCH(A8,maatschappijen!$C$1:$C$1196,0)))</f>
        <v>Czech Airlines</v>
      </c>
      <c r="C8" t="s">
        <v>69</v>
      </c>
      <c r="D8" s="9" t="str">
        <f>VLOOKUP(C8,luchthavens!A$1:F$474,6,FALSE)</f>
        <v>Prague</v>
      </c>
      <c r="E8" s="9">
        <f>VLOOKUP(C8,luchthavens!A:G,7,FALSE)</f>
        <v>3</v>
      </c>
      <c r="F8" s="20" t="s">
        <v>1095</v>
      </c>
      <c r="G8" s="20">
        <f>IF(M8&gt;12,0.5,IF(M8&gt;5,1,2))</f>
        <v>2</v>
      </c>
      <c r="H8" s="20">
        <v>0</v>
      </c>
      <c r="I8" s="20">
        <f>IF(K8="Eur",0.75,1.25)</f>
        <v>0.75</v>
      </c>
      <c r="J8" s="20">
        <f>I8*G8</f>
        <v>1.5</v>
      </c>
      <c r="K8" s="9" t="str">
        <f>VLOOKUP($C8,luchthavens!$A$2:$M$474,13,FALSE)</f>
        <v>Eur</v>
      </c>
      <c r="L8" s="11">
        <f>VLOOKUP($C8,luchthavens!$A$2:$N$474,14,FALSE)</f>
        <v>674.55052565537517</v>
      </c>
      <c r="M8" s="22">
        <f>VLOOKUP($C8,luchthavens!$A$2:$P$474,16,FALSE)</f>
        <v>1.6001890867727042</v>
      </c>
      <c r="N8" s="22">
        <f>GETPIVOTDATA("Som van Vluchten",$S$3,"Destnaam",$D8)</f>
        <v>6</v>
      </c>
      <c r="O8" t="s">
        <v>509</v>
      </c>
      <c r="P8" t="s">
        <v>521</v>
      </c>
      <c r="Q8" s="14">
        <v>319</v>
      </c>
      <c r="S8" s="7" t="s">
        <v>102</v>
      </c>
      <c r="T8" s="1">
        <v>6</v>
      </c>
      <c r="X8" s="7" t="s">
        <v>2168</v>
      </c>
      <c r="Y8" s="1">
        <v>1</v>
      </c>
    </row>
    <row r="9" spans="1:25" x14ac:dyDescent="0.25">
      <c r="A9" s="14" t="s">
        <v>502</v>
      </c>
      <c r="B9" s="9" t="str">
        <f>IFERROR(INDEX(maatschappijen!$A$1:$A$1196,MATCH(A9,maatschappijen!$B$1:$B$1196,0)),INDEX(maatschappijen!$A$1:$A$1196,MATCH(A9,maatschappijen!$C$1:$C$1196,0)))</f>
        <v>Aegean Airlines</v>
      </c>
      <c r="C9" t="s">
        <v>101</v>
      </c>
      <c r="D9" s="9" t="str">
        <f>VLOOKUP(C9,luchthavens!A$1:F$474,6,FALSE)</f>
        <v>Athens</v>
      </c>
      <c r="E9" s="9">
        <f>VLOOKUP(C9,luchthavens!A:G,7,FALSE)</f>
        <v>3</v>
      </c>
      <c r="F9" s="20" t="s">
        <v>1095</v>
      </c>
      <c r="G9" s="20">
        <f>IF(M9&gt;12,0.5,IF(M9&gt;5,1,2))</f>
        <v>2</v>
      </c>
      <c r="H9" s="20">
        <v>0</v>
      </c>
      <c r="I9" s="20">
        <f>IF(K9="Eur",0.75,1.25)</f>
        <v>0.75</v>
      </c>
      <c r="J9" s="20">
        <f>I9*G9</f>
        <v>1.5</v>
      </c>
      <c r="K9" s="9" t="str">
        <f>VLOOKUP($C9,luchthavens!$A$2:$M$474,13,FALSE)</f>
        <v>Eur</v>
      </c>
      <c r="L9" s="11">
        <f>VLOOKUP($C9,luchthavens!$A$2:$N$474,14,FALSE)</f>
        <v>2145.6316477606752</v>
      </c>
      <c r="M9" s="22">
        <f>VLOOKUP($C9,luchthavens!$A$2:$P$474,16,FALSE)</f>
        <v>3.7087386951236341</v>
      </c>
      <c r="N9" s="22">
        <f>GETPIVOTDATA("Som van Vluchten",$S$3,"Destnaam",$D9)</f>
        <v>6</v>
      </c>
      <c r="O9" t="s">
        <v>508</v>
      </c>
      <c r="P9" t="s">
        <v>517</v>
      </c>
      <c r="Q9" s="14" t="s">
        <v>19433</v>
      </c>
      <c r="S9" s="7" t="s">
        <v>81</v>
      </c>
      <c r="T9" s="1">
        <v>6</v>
      </c>
      <c r="X9" s="7" t="s">
        <v>453</v>
      </c>
      <c r="Y9" s="1">
        <v>2</v>
      </c>
    </row>
    <row r="10" spans="1:25" x14ac:dyDescent="0.25">
      <c r="A10" s="14" t="s">
        <v>502</v>
      </c>
      <c r="B10" s="9" t="str">
        <f>IFERROR(INDEX(maatschappijen!$A$1:$A$1196,MATCH(A10,maatschappijen!$B$1:$B$1196,0)),INDEX(maatschappijen!$A$1:$A$1196,MATCH(A10,maatschappijen!$C$1:$C$1196,0)))</f>
        <v>Aegean Airlines</v>
      </c>
      <c r="C10" t="s">
        <v>101</v>
      </c>
      <c r="D10" s="9" t="str">
        <f>VLOOKUP(C10,luchthavens!A$1:F$474,6,FALSE)</f>
        <v>Athens</v>
      </c>
      <c r="E10" s="9">
        <f>VLOOKUP(C10,luchthavens!A:G,7,FALSE)</f>
        <v>3</v>
      </c>
      <c r="F10" s="20" t="s">
        <v>1096</v>
      </c>
      <c r="G10" s="20">
        <f>IF(M10&gt;12,0.5,IF(M10&gt;5,1,2))</f>
        <v>2</v>
      </c>
      <c r="H10" s="20">
        <v>0</v>
      </c>
      <c r="I10" s="20">
        <f>IF(K10="Eur",0.75,1.25)</f>
        <v>0.75</v>
      </c>
      <c r="J10" s="20">
        <f>I10*G10</f>
        <v>1.5</v>
      </c>
      <c r="K10" s="9" t="str">
        <f>VLOOKUP($C10,luchthavens!$A$2:$M$474,13,FALSE)</f>
        <v>Eur</v>
      </c>
      <c r="L10" s="11">
        <f>VLOOKUP($C10,luchthavens!$A$2:$N$474,14,FALSE)</f>
        <v>2145.6316477606752</v>
      </c>
      <c r="M10" s="22">
        <f>VLOOKUP($C10,luchthavens!$A$2:$P$474,16,FALSE)</f>
        <v>3.7087386951236341</v>
      </c>
      <c r="N10" s="22">
        <f>GETPIVOTDATA("Som van Vluchten",$S$3,"Destnaam",$D10)</f>
        <v>6</v>
      </c>
      <c r="O10" t="s">
        <v>508</v>
      </c>
      <c r="P10" t="s">
        <v>517</v>
      </c>
      <c r="Q10" s="14" t="s">
        <v>19433</v>
      </c>
      <c r="S10" s="7" t="s">
        <v>191</v>
      </c>
      <c r="T10" s="1">
        <v>6</v>
      </c>
      <c r="X10" s="7" t="s">
        <v>1544</v>
      </c>
      <c r="Y10" s="1">
        <v>8</v>
      </c>
    </row>
    <row r="11" spans="1:25" x14ac:dyDescent="0.25">
      <c r="A11" s="20" t="s">
        <v>305</v>
      </c>
      <c r="B11" s="9" t="str">
        <f>IFERROR(INDEX(maatschappijen!$A$1:$A$1196,MATCH(A11,maatschappijen!$B$1:$B$1196,0)),INDEX(maatschappijen!$A$1:$A$1196,MATCH(A11,maatschappijen!$C$1:$C$1196,0)))</f>
        <v>American Airlines</v>
      </c>
      <c r="C11" t="s">
        <v>279</v>
      </c>
      <c r="D11" s="9" t="str">
        <f>VLOOKUP(C11,luchthavens!A$1:F$474,6,FALSE)</f>
        <v>Las Vegas</v>
      </c>
      <c r="E11" s="9">
        <f>VLOOKUP(C11,luchthavens!A:G,7,FALSE)</f>
        <v>2</v>
      </c>
      <c r="F11" s="20" t="s">
        <v>1095</v>
      </c>
      <c r="G11" s="20">
        <f>IF(M11&gt;12,0.5,IF(M11&gt;5,1,2))</f>
        <v>0.5</v>
      </c>
      <c r="H11" s="20">
        <v>0</v>
      </c>
      <c r="I11" s="20">
        <f>IF(K11="Eur",0.75,1.25)</f>
        <v>1.25</v>
      </c>
      <c r="J11" s="20">
        <f>I11*G11</f>
        <v>0.625</v>
      </c>
      <c r="K11" s="9" t="str">
        <f>VLOOKUP($C11,luchthavens!$A$2:$M$474,13,FALSE)</f>
        <v>NAm</v>
      </c>
      <c r="L11" s="11">
        <f>VLOOKUP($C11,luchthavens!$A$2:$N$474,14,FALSE)</f>
        <v>8633.6689424960823</v>
      </c>
      <c r="M11" s="22">
        <f>VLOOKUP($C11,luchthavens!$A$2:$P$474,16,FALSE)</f>
        <v>13.008258817577717</v>
      </c>
      <c r="N11" s="22">
        <f>GETPIVOTDATA("Som van Vluchten",$S$3,"Destnaam",$D11)</f>
        <v>0.5</v>
      </c>
      <c r="O11" t="s">
        <v>510</v>
      </c>
      <c r="P11" t="s">
        <v>541</v>
      </c>
      <c r="Q11" s="14" t="s">
        <v>19433</v>
      </c>
      <c r="S11" s="7" t="s">
        <v>474</v>
      </c>
      <c r="T11" s="1">
        <v>6</v>
      </c>
      <c r="X11" s="7" t="s">
        <v>1890</v>
      </c>
      <c r="Y11" s="1">
        <v>2</v>
      </c>
    </row>
    <row r="12" spans="1:25" x14ac:dyDescent="0.25">
      <c r="A12" s="20" t="s">
        <v>310</v>
      </c>
      <c r="B12" s="9" t="str">
        <f>IFERROR(INDEX(maatschappijen!$A$1:$A$1196,MATCH(A12,maatschappijen!$B$1:$B$1196,0)),INDEX(maatschappijen!$A$1:$A$1196,MATCH(A12,maatschappijen!$C$1:$C$1196,0)))</f>
        <v>British Airways</v>
      </c>
      <c r="C12" t="s">
        <v>254</v>
      </c>
      <c r="D12" s="9" t="str">
        <f>VLOOKUP(C12,luchthavens!A$1:F$474,6,FALSE)</f>
        <v>London</v>
      </c>
      <c r="E12" s="9">
        <f>VLOOKUP(C12,luchthavens!A:G,7,FALSE)</f>
        <v>3</v>
      </c>
      <c r="F12" s="20" t="s">
        <v>1095</v>
      </c>
      <c r="G12" s="20">
        <f>IF(M12&gt;12,0.5,IF(M12&gt;5,1,2))</f>
        <v>2</v>
      </c>
      <c r="H12" s="20">
        <v>0</v>
      </c>
      <c r="I12" s="20">
        <f>IF(K12="Eur",0.75,1.25)</f>
        <v>0.75</v>
      </c>
      <c r="J12" s="20">
        <f>I12*G12</f>
        <v>1.5</v>
      </c>
      <c r="K12" s="9" t="str">
        <f>VLOOKUP($C12,luchthavens!$A$2:$M$474,13,FALSE)</f>
        <v>Eur</v>
      </c>
      <c r="L12" s="11">
        <f>VLOOKUP($C12,luchthavens!$A$2:$N$474,14,FALSE)</f>
        <v>388.72884957080532</v>
      </c>
      <c r="M12" s="22">
        <f>VLOOKUP($C12,luchthavens!$A$2:$P$474,16,FALSE)</f>
        <v>1.1905113510514875</v>
      </c>
      <c r="N12" s="22">
        <f>GETPIVOTDATA("Som van Vluchten",$S$3,"Destnaam",$D12)</f>
        <v>8</v>
      </c>
      <c r="O12" t="s">
        <v>507</v>
      </c>
      <c r="P12" t="s">
        <v>528</v>
      </c>
      <c r="Q12" s="14" t="s">
        <v>19433</v>
      </c>
      <c r="S12" s="7" t="s">
        <v>90</v>
      </c>
      <c r="T12" s="1">
        <v>6</v>
      </c>
      <c r="X12" s="7" t="s">
        <v>5200</v>
      </c>
      <c r="Y12" s="1">
        <v>3</v>
      </c>
    </row>
    <row r="13" spans="1:25" x14ac:dyDescent="0.25">
      <c r="A13" s="20" t="s">
        <v>310</v>
      </c>
      <c r="B13" s="9" t="str">
        <f>IFERROR(INDEX(maatschappijen!$A$1:$A$1196,MATCH(A13,maatschappijen!$B$1:$B$1196,0)),INDEX(maatschappijen!$A$1:$A$1196,MATCH(A13,maatschappijen!$C$1:$C$1196,0)))</f>
        <v>British Airways</v>
      </c>
      <c r="C13" t="s">
        <v>254</v>
      </c>
      <c r="D13" s="9" t="str">
        <f>VLOOKUP(C13,luchthavens!A$1:F$474,6,FALSE)</f>
        <v>London</v>
      </c>
      <c r="E13" s="9">
        <f>VLOOKUP(C13,luchthavens!A:G,7,FALSE)</f>
        <v>3</v>
      </c>
      <c r="F13" s="20" t="s">
        <v>1095</v>
      </c>
      <c r="G13" s="20">
        <f>IF(M13&gt;12,0.5,IF(M13&gt;5,1,2))</f>
        <v>2</v>
      </c>
      <c r="H13" s="20">
        <v>0</v>
      </c>
      <c r="I13" s="20">
        <f>IF(K13="Eur",0.75,1.25)</f>
        <v>0.75</v>
      </c>
      <c r="J13" s="20">
        <f>I13*G13</f>
        <v>1.5</v>
      </c>
      <c r="K13" s="9" t="str">
        <f>VLOOKUP($C13,luchthavens!$A$2:$M$474,13,FALSE)</f>
        <v>Eur</v>
      </c>
      <c r="L13" s="11">
        <f>VLOOKUP($C13,luchthavens!$A$2:$N$474,14,FALSE)</f>
        <v>388.72884957080532</v>
      </c>
      <c r="M13" s="22">
        <f>VLOOKUP($C13,luchthavens!$A$2:$P$474,16,FALSE)</f>
        <v>1.1905113510514875</v>
      </c>
      <c r="N13" s="22">
        <f>GETPIVOTDATA("Som van Vluchten",$S$3,"Destnaam",$D13)</f>
        <v>8</v>
      </c>
      <c r="O13" t="s">
        <v>507</v>
      </c>
      <c r="P13" t="s">
        <v>528</v>
      </c>
      <c r="Q13" s="14" t="s">
        <v>19433</v>
      </c>
      <c r="S13" s="7" t="s">
        <v>125</v>
      </c>
      <c r="T13" s="1">
        <v>6</v>
      </c>
      <c r="X13" s="7" t="s">
        <v>2998</v>
      </c>
      <c r="Y13" s="1">
        <v>6</v>
      </c>
    </row>
    <row r="14" spans="1:25" x14ac:dyDescent="0.25">
      <c r="A14" s="20" t="s">
        <v>75</v>
      </c>
      <c r="B14" s="9" t="str">
        <f>IFERROR(INDEX(maatschappijen!$A$1:$A$1196,MATCH(A14,maatschappijen!$B$1:$B$1196,0)),INDEX(maatschappijen!$A$1:$A$1196,MATCH(A14,maatschappijen!$C$1:$C$1196,0)))</f>
        <v>Corendon Airlines</v>
      </c>
      <c r="C14" t="s">
        <v>473</v>
      </c>
      <c r="D14" s="9" t="str">
        <f>VLOOKUP(C14,luchthavens!A$1:F$474,6,FALSE)</f>
        <v>Antalya</v>
      </c>
      <c r="E14" s="9">
        <f>VLOOKUP(C14,luchthavens!A:G,7,FALSE)</f>
        <v>4</v>
      </c>
      <c r="F14" s="20" t="s">
        <v>1096</v>
      </c>
      <c r="G14" s="20">
        <f>IF(M14&gt;12,0.5,IF(M14&gt;5,1,2))</f>
        <v>2</v>
      </c>
      <c r="H14" s="20">
        <v>0</v>
      </c>
      <c r="I14" s="20">
        <f>IF(K14="Eur",0.75,1.25)</f>
        <v>0.75</v>
      </c>
      <c r="J14" s="20">
        <f>I14*G14</f>
        <v>1.5</v>
      </c>
      <c r="K14" s="9" t="str">
        <f>VLOOKUP($C14,luchthavens!$A$2:$M$474,13,FALSE)</f>
        <v>Eur</v>
      </c>
      <c r="L14" s="11">
        <f>VLOOKUP($C14,luchthavens!$A$2:$N$474,14,FALSE)</f>
        <v>2620.306245645078</v>
      </c>
      <c r="M14" s="22">
        <f>VLOOKUP($C14,luchthavens!$A$2:$P$474,16,FALSE)</f>
        <v>4.3891056187579442</v>
      </c>
      <c r="N14" s="22">
        <f>GETPIVOTDATA("Som van Vluchten",$S$3,"Destnaam",$D14)</f>
        <v>6</v>
      </c>
      <c r="O14" t="s">
        <v>508</v>
      </c>
      <c r="P14" t="s">
        <v>517</v>
      </c>
      <c r="Q14" s="14" t="s">
        <v>19433</v>
      </c>
      <c r="S14" s="7" t="s">
        <v>74</v>
      </c>
      <c r="T14" s="1">
        <v>6</v>
      </c>
      <c r="X14" s="7" t="s">
        <v>463</v>
      </c>
      <c r="Y14" s="1">
        <v>0.5</v>
      </c>
    </row>
    <row r="15" spans="1:25" x14ac:dyDescent="0.25">
      <c r="A15" s="14" t="s">
        <v>396</v>
      </c>
      <c r="B15" s="9" t="str">
        <f>IFERROR(INDEX(maatschappijen!$A$1:$A$1196,MATCH(A15,maatschappijen!$B$1:$B$1196,0)),INDEX(maatschappijen!$A$1:$A$1196,MATCH(A15,maatschappijen!$C$1:$C$1196,0)))</f>
        <v>China Southern Airlines</v>
      </c>
      <c r="C15" t="s">
        <v>1059</v>
      </c>
      <c r="D15" s="9" t="str">
        <f>VLOOKUP(C15,luchthavens!A$1:F$474,6,FALSE)</f>
        <v>Guangzhou</v>
      </c>
      <c r="E15" s="9">
        <f>VLOOKUP(C15,luchthavens!A:G,7,FALSE)</f>
        <v>2</v>
      </c>
      <c r="F15" s="20" t="s">
        <v>1095</v>
      </c>
      <c r="G15" s="20">
        <f>IF(M15&gt;12,0.5,IF(M15&gt;5,1,2))</f>
        <v>0.5</v>
      </c>
      <c r="H15" s="20">
        <v>1</v>
      </c>
      <c r="I15" s="20">
        <f>IF(K15="Eur",0.75,1.25)</f>
        <v>1.25</v>
      </c>
      <c r="J15" s="20">
        <f>I15*G15</f>
        <v>0.625</v>
      </c>
      <c r="K15" s="9" t="str">
        <f>VLOOKUP($C15,luchthavens!$A$2:$M$474,13,FALSE)</f>
        <v>Az</v>
      </c>
      <c r="L15" s="11">
        <f>VLOOKUP($C15,luchthavens!$A$2:$N$474,14,FALSE)</f>
        <v>9132.2778615506613</v>
      </c>
      <c r="M15" s="22">
        <f>VLOOKUP($C15,luchthavens!$A$2:$P$474,16,FALSE)</f>
        <v>13.722931601555947</v>
      </c>
      <c r="N15" s="22">
        <f>GETPIVOTDATA("Som van Vluchten",$S$3,"Destnaam",$D15)</f>
        <v>0.5</v>
      </c>
      <c r="O15" t="s">
        <v>510</v>
      </c>
      <c r="P15" t="s">
        <v>533</v>
      </c>
      <c r="Q15" s="14" t="s">
        <v>19433</v>
      </c>
      <c r="S15" s="7" t="s">
        <v>100</v>
      </c>
      <c r="T15" s="1">
        <v>6</v>
      </c>
      <c r="X15" s="7" t="s">
        <v>2671</v>
      </c>
      <c r="Y15" s="1">
        <v>2</v>
      </c>
    </row>
    <row r="16" spans="1:25" x14ac:dyDescent="0.25">
      <c r="A16" s="20" t="s">
        <v>376</v>
      </c>
      <c r="B16" s="9" t="str">
        <f>IFERROR(INDEX(maatschappijen!$A$1:$A$1196,MATCH(A16,maatschappijen!$B$1:$B$1196,0)),INDEX(maatschappijen!$A$1:$A$1196,MATCH(A16,maatschappijen!$C$1:$C$1196,0)))</f>
        <v>Delta Air Lines</v>
      </c>
      <c r="C16" t="s">
        <v>276</v>
      </c>
      <c r="D16" s="9" t="str">
        <f>VLOOKUP(C16,luchthavens!A$1:F$474,6,FALSE)</f>
        <v>Detroit</v>
      </c>
      <c r="E16" s="9">
        <f>VLOOKUP(C16,luchthavens!A:G,7,FALSE)</f>
        <v>1</v>
      </c>
      <c r="F16" s="20" t="s">
        <v>1095</v>
      </c>
      <c r="G16" s="20">
        <f>IF(M16&gt;12,0.5,IF(M16&gt;5,1,2))</f>
        <v>1</v>
      </c>
      <c r="H16" s="20">
        <v>0</v>
      </c>
      <c r="I16" s="20">
        <f>IF(K16="Eur",0.75,1.25)</f>
        <v>1.25</v>
      </c>
      <c r="J16" s="20">
        <f>I16*G16</f>
        <v>1.25</v>
      </c>
      <c r="K16" s="9" t="str">
        <f>VLOOKUP($C16,luchthavens!$A$2:$M$474,13,FALSE)</f>
        <v>NAm</v>
      </c>
      <c r="L16" s="11">
        <f>VLOOKUP($C16,luchthavens!$A$2:$N$474,14,FALSE)</f>
        <v>6357.6858777920188</v>
      </c>
      <c r="M16" s="22">
        <f>VLOOKUP($C16,luchthavens!$A$2:$P$474,16,FALSE)</f>
        <v>9.7460164248352275</v>
      </c>
      <c r="N16" s="22">
        <f>GETPIVOTDATA("Som van Vluchten",$S$3,"Destnaam",$D16)</f>
        <v>1</v>
      </c>
      <c r="O16" t="s">
        <v>510</v>
      </c>
      <c r="P16" t="s">
        <v>540</v>
      </c>
      <c r="Q16" s="14" t="s">
        <v>19433</v>
      </c>
      <c r="S16" s="7" t="s">
        <v>197</v>
      </c>
      <c r="T16" s="1">
        <v>6</v>
      </c>
      <c r="X16" s="7" t="s">
        <v>5319</v>
      </c>
      <c r="Y16" s="1">
        <v>6</v>
      </c>
    </row>
    <row r="17" spans="1:25" x14ac:dyDescent="0.25">
      <c r="A17" s="20" t="s">
        <v>376</v>
      </c>
      <c r="B17" s="9" t="str">
        <f>IFERROR(INDEX(maatschappijen!$A$1:$A$1196,MATCH(A17,maatschappijen!$B$1:$B$1196,0)),INDEX(maatschappijen!$A$1:$A$1196,MATCH(A17,maatschappijen!$C$1:$C$1196,0)))</f>
        <v>Delta Air Lines</v>
      </c>
      <c r="C17" t="s">
        <v>291</v>
      </c>
      <c r="D17" s="9" t="str">
        <f>VLOOKUP(C17,luchthavens!A$1:F$474,6,FALSE)</f>
        <v>Seattle</v>
      </c>
      <c r="E17" s="9">
        <f>VLOOKUP(C17,luchthavens!A:G,7,FALSE)</f>
        <v>2</v>
      </c>
      <c r="F17" s="20" t="s">
        <v>1095</v>
      </c>
      <c r="G17" s="20">
        <f>IF(M17&gt;12,0.5,IF(M17&gt;5,1,2))</f>
        <v>1</v>
      </c>
      <c r="H17" s="20">
        <v>0</v>
      </c>
      <c r="I17" s="20">
        <f>IF(K17="Eur",0.75,1.25)</f>
        <v>1.25</v>
      </c>
      <c r="J17" s="20">
        <f>I17*G17</f>
        <v>1.25</v>
      </c>
      <c r="K17" s="9" t="str">
        <f>VLOOKUP($C17,luchthavens!$A$2:$M$474,13,FALSE)</f>
        <v>NAm</v>
      </c>
      <c r="L17" s="11">
        <f>VLOOKUP($C17,luchthavens!$A$2:$N$474,14,FALSE)</f>
        <v>7876.5582590493123</v>
      </c>
      <c r="M17" s="22">
        <f>VLOOKUP($C17,luchthavens!$A$2:$P$474,16,FALSE)</f>
        <v>11.92306683797068</v>
      </c>
      <c r="N17" s="22">
        <f>GETPIVOTDATA("Som van Vluchten",$S$3,"Destnaam",$D17)</f>
        <v>1</v>
      </c>
      <c r="O17" t="s">
        <v>510</v>
      </c>
      <c r="P17" t="s">
        <v>540</v>
      </c>
      <c r="Q17" s="14" t="s">
        <v>19433</v>
      </c>
      <c r="S17" s="7" t="s">
        <v>119</v>
      </c>
      <c r="T17" s="1">
        <v>5</v>
      </c>
      <c r="X17" s="7" t="s">
        <v>468</v>
      </c>
      <c r="Y17" s="1">
        <v>2</v>
      </c>
    </row>
    <row r="18" spans="1:25" x14ac:dyDescent="0.25">
      <c r="A18" s="20" t="s">
        <v>1093</v>
      </c>
      <c r="B18" s="9" t="str">
        <f>IFERROR(INDEX(maatschappijen!$A$1:$A$1196,MATCH(A18,maatschappijen!$B$1:$B$1196,0)),INDEX(maatschappijen!$A$1:$A$1196,MATCH(A18,maatschappijen!$C$1:$C$1196,0)))</f>
        <v>Eurowings</v>
      </c>
      <c r="C18" t="s">
        <v>406</v>
      </c>
      <c r="D18" s="9" t="str">
        <f>VLOOKUP(C18,luchthavens!A$1:F$474,6,FALSE)</f>
        <v>Berlin</v>
      </c>
      <c r="E18" s="9">
        <f>VLOOKUP(C18,luchthavens!A:G,7,FALSE)</f>
        <v>2</v>
      </c>
      <c r="F18" s="20" t="s">
        <v>1095</v>
      </c>
      <c r="G18" s="20">
        <f>IF(M18&gt;12,0.5,IF(M18&gt;5,1,2))</f>
        <v>2</v>
      </c>
      <c r="H18" s="20">
        <v>0</v>
      </c>
      <c r="I18" s="20">
        <f>IF(K18="Eur",0.75,1.25)</f>
        <v>0.75</v>
      </c>
      <c r="J18" s="20">
        <f>I18*G18</f>
        <v>1.5</v>
      </c>
      <c r="K18" s="9" t="str">
        <f>VLOOKUP($C18,luchthavens!$A$2:$M$474,13,FALSE)</f>
        <v>Eur</v>
      </c>
      <c r="L18" s="11">
        <f>VLOOKUP($C18,luchthavens!$A$2:$N$474,14,FALSE)</f>
        <v>558.40517989215277</v>
      </c>
      <c r="M18" s="22">
        <f>VLOOKUP($C18,luchthavens!$A$2:$P$474,16,FALSE)</f>
        <v>1.4337140911787525</v>
      </c>
      <c r="N18" s="22">
        <f>GETPIVOTDATA("Som van Vluchten",$S$3,"Destnaam",$D18)</f>
        <v>6</v>
      </c>
      <c r="O18" t="s">
        <v>508</v>
      </c>
      <c r="P18" t="s">
        <v>516</v>
      </c>
      <c r="Q18" s="14" t="s">
        <v>19433</v>
      </c>
      <c r="S18" s="7" t="s">
        <v>98</v>
      </c>
      <c r="T18" s="1">
        <v>4</v>
      </c>
      <c r="X18" s="7" t="s">
        <v>5905</v>
      </c>
      <c r="Y18" s="1">
        <v>2</v>
      </c>
    </row>
    <row r="19" spans="1:25" x14ac:dyDescent="0.25">
      <c r="A19" s="20" t="s">
        <v>1063</v>
      </c>
      <c r="B19" s="9" t="str">
        <f>IFERROR(INDEX(maatschappijen!$A$1:$A$1196,MATCH(A19,maatschappijen!$B$1:$B$1196,0)),INDEX(maatschappijen!$A$1:$A$1196,MATCH(A19,maatschappijen!$C$1:$C$1196,0)))</f>
        <v>Etihad Airways</v>
      </c>
      <c r="C19" t="s">
        <v>237</v>
      </c>
      <c r="D19" s="9" t="str">
        <f>VLOOKUP(C19,luchthavens!A$1:F$474,6,FALSE)</f>
        <v>Abu Dhabi</v>
      </c>
      <c r="E19" s="9">
        <f>VLOOKUP(C19,luchthavens!A:G,7,FALSE)</f>
        <v>2</v>
      </c>
      <c r="F19" s="20" t="s">
        <v>1095</v>
      </c>
      <c r="G19" s="20">
        <f>IF(M19&gt;12,0.5,IF(M19&gt;5,1,2))</f>
        <v>1</v>
      </c>
      <c r="H19" s="20">
        <v>0</v>
      </c>
      <c r="I19" s="20">
        <f>IF(K19="Eur",0.75,1.25)</f>
        <v>1.25</v>
      </c>
      <c r="J19" s="20">
        <f>I19*G19</f>
        <v>1.25</v>
      </c>
      <c r="K19" s="9" t="str">
        <f>VLOOKUP($C19,luchthavens!$A$2:$M$474,13,FALSE)</f>
        <v>Az</v>
      </c>
      <c r="L19" s="11">
        <f>VLOOKUP($C19,luchthavens!$A$2:$N$474,14,FALSE)</f>
        <v>5160.7516133170311</v>
      </c>
      <c r="M19" s="22">
        <f>VLOOKUP($C19,luchthavens!$A$2:$P$474,16,FALSE)</f>
        <v>8.0304106457544098</v>
      </c>
      <c r="N19" s="22">
        <f>GETPIVOTDATA("Som van Vluchten",$S$3,"Destnaam",$D19)</f>
        <v>2</v>
      </c>
      <c r="O19" t="s">
        <v>510</v>
      </c>
      <c r="P19" t="s">
        <v>531</v>
      </c>
      <c r="Q19" s="14" t="s">
        <v>19433</v>
      </c>
      <c r="S19" s="7" t="s">
        <v>1052</v>
      </c>
      <c r="T19" s="1">
        <v>4</v>
      </c>
      <c r="X19" s="7" t="s">
        <v>6252</v>
      </c>
      <c r="Y19" s="1">
        <v>2</v>
      </c>
    </row>
    <row r="20" spans="1:25" x14ac:dyDescent="0.25">
      <c r="A20" s="20" t="s">
        <v>371</v>
      </c>
      <c r="B20" s="9" t="str">
        <f>IFERROR(INDEX(maatschappijen!$A$1:$A$1196,MATCH(A20,maatschappijen!$B$1:$B$1196,0)),INDEX(maatschappijen!$A$1:$A$1196,MATCH(A20,maatschappijen!$C$1:$C$1196,0)))</f>
        <v>Ryanair</v>
      </c>
      <c r="C20" t="s">
        <v>193</v>
      </c>
      <c r="D20" s="9" t="str">
        <f>VLOOKUP(C20,luchthavens!A$1:F$474,6,FALSE)</f>
        <v>Gran Canaria</v>
      </c>
      <c r="E20" s="9">
        <f>VLOOKUP(C20,luchthavens!A:G,7,FALSE)</f>
        <v>4</v>
      </c>
      <c r="F20" s="20" t="s">
        <v>1096</v>
      </c>
      <c r="G20" s="20">
        <f>IF(M20&gt;12,0.5,IF(M20&gt;5,1,2))</f>
        <v>1</v>
      </c>
      <c r="H20" s="20">
        <v>0</v>
      </c>
      <c r="I20" s="20">
        <f>IF(K20="Eur",0.75,1.25)</f>
        <v>0.75</v>
      </c>
      <c r="J20" s="20">
        <f>I20*G20</f>
        <v>0.75</v>
      </c>
      <c r="K20" s="9" t="str">
        <f>VLOOKUP($C20,luchthavens!$A$2:$M$474,13,FALSE)</f>
        <v>Eur</v>
      </c>
      <c r="L20" s="11">
        <f>VLOOKUP($C20,luchthavens!$A$2:$N$474,14,FALSE)</f>
        <v>3176.423224886616</v>
      </c>
      <c r="M20" s="22">
        <f>VLOOKUP($C20,luchthavens!$A$2:$P$474,16,FALSE)</f>
        <v>5.1862066223374823</v>
      </c>
      <c r="N20" s="22">
        <f>GETPIVOTDATA("Som van Vluchten",$S$3,"Destnaam",$D20)</f>
        <v>3</v>
      </c>
      <c r="O20" t="s">
        <v>508</v>
      </c>
      <c r="P20" t="s">
        <v>513</v>
      </c>
      <c r="Q20" s="14" t="s">
        <v>19433</v>
      </c>
      <c r="S20" s="7" t="s">
        <v>199</v>
      </c>
      <c r="T20" s="1">
        <v>4</v>
      </c>
      <c r="X20" s="7" t="s">
        <v>6307</v>
      </c>
      <c r="Y20" s="1">
        <v>0.5</v>
      </c>
    </row>
    <row r="21" spans="1:25" x14ac:dyDescent="0.25">
      <c r="A21" s="20" t="s">
        <v>371</v>
      </c>
      <c r="B21" s="9" t="str">
        <f>IFERROR(INDEX(maatschappijen!$A$1:$A$1196,MATCH(A21,maatschappijen!$B$1:$B$1196,0)),INDEX(maatschappijen!$A$1:$A$1196,MATCH(A21,maatschappijen!$C$1:$C$1196,0)))</f>
        <v>Ryanair</v>
      </c>
      <c r="C21" t="s">
        <v>205</v>
      </c>
      <c r="D21" s="9" t="str">
        <f>VLOOKUP(C21,luchthavens!A$1:F$474,6,FALSE)</f>
        <v>Alicante</v>
      </c>
      <c r="E21" s="9">
        <f>VLOOKUP(C21,luchthavens!A:G,7,FALSE)</f>
        <v>2</v>
      </c>
      <c r="F21" s="20" t="s">
        <v>1096</v>
      </c>
      <c r="G21" s="20">
        <f>IF(M21&gt;12,0.5,IF(M21&gt;5,1,2))</f>
        <v>2</v>
      </c>
      <c r="H21" s="20">
        <v>0</v>
      </c>
      <c r="I21" s="20">
        <f>IF(K21="Eur",0.75,1.25)</f>
        <v>0.75</v>
      </c>
      <c r="J21" s="20">
        <f>I21*G21</f>
        <v>1.5</v>
      </c>
      <c r="K21" s="9" t="str">
        <f>VLOOKUP($C21,luchthavens!$A$2:$M$474,13,FALSE)</f>
        <v>Eur</v>
      </c>
      <c r="L21" s="11">
        <f>VLOOKUP($C21,luchthavens!$A$2:$N$474,14,FALSE)</f>
        <v>1593.5566480917669</v>
      </c>
      <c r="M21" s="22">
        <f>VLOOKUP($C21,luchthavens!$A$2:$P$474,16,FALSE)</f>
        <v>2.9174311955981991</v>
      </c>
      <c r="N21" s="22">
        <f>GETPIVOTDATA("Som van Vluchten",$S$3,"Destnaam",$D21)</f>
        <v>4</v>
      </c>
      <c r="O21" t="s">
        <v>508</v>
      </c>
      <c r="P21" t="s">
        <v>513</v>
      </c>
      <c r="Q21" s="14" t="s">
        <v>19433</v>
      </c>
      <c r="S21" s="7" t="s">
        <v>489</v>
      </c>
      <c r="T21" s="1">
        <v>4</v>
      </c>
      <c r="X21" s="7" t="s">
        <v>6541</v>
      </c>
      <c r="Y21" s="1">
        <v>0.5</v>
      </c>
    </row>
    <row r="22" spans="1:25" x14ac:dyDescent="0.25">
      <c r="A22" s="20" t="s">
        <v>371</v>
      </c>
      <c r="B22" s="9" t="str">
        <f>IFERROR(INDEX(maatschappijen!$A$1:$A$1196,MATCH(A22,maatschappijen!$B$1:$B$1196,0)),INDEX(maatschappijen!$A$1:$A$1196,MATCH(A22,maatschappijen!$C$1:$C$1196,0)))</f>
        <v>Ryanair</v>
      </c>
      <c r="C22" t="s">
        <v>473</v>
      </c>
      <c r="D22" s="9" t="str">
        <f>VLOOKUP(C22,luchthavens!A$1:F$474,6,FALSE)</f>
        <v>Antalya</v>
      </c>
      <c r="E22" s="9">
        <f>VLOOKUP(C22,luchthavens!A:G,7,FALSE)</f>
        <v>4</v>
      </c>
      <c r="F22" s="20" t="s">
        <v>1095</v>
      </c>
      <c r="G22" s="20">
        <f>IF(M22&gt;12,0.5,IF(M22&gt;5,1,2))</f>
        <v>2</v>
      </c>
      <c r="H22" s="20">
        <v>0</v>
      </c>
      <c r="I22" s="20">
        <f>IF(K22="Eur",0.75,1.25)</f>
        <v>0.75</v>
      </c>
      <c r="J22" s="20">
        <f>I22*G22</f>
        <v>1.5</v>
      </c>
      <c r="K22" s="9" t="str">
        <f>VLOOKUP($C22,luchthavens!$A$2:$M$474,13,FALSE)</f>
        <v>Eur</v>
      </c>
      <c r="L22" s="11">
        <f>VLOOKUP($C22,luchthavens!$A$2:$N$474,14,FALSE)</f>
        <v>2620.306245645078</v>
      </c>
      <c r="M22" s="22">
        <f>VLOOKUP($C22,luchthavens!$A$2:$P$474,16,FALSE)</f>
        <v>4.3891056187579442</v>
      </c>
      <c r="N22" s="22">
        <f>GETPIVOTDATA("Som van Vluchten",$S$3,"Destnaam",$D22)</f>
        <v>6</v>
      </c>
      <c r="O22" t="s">
        <v>508</v>
      </c>
      <c r="P22" t="s">
        <v>513</v>
      </c>
      <c r="Q22" s="14" t="s">
        <v>19433</v>
      </c>
      <c r="S22" s="7" t="s">
        <v>19047</v>
      </c>
      <c r="T22" s="1">
        <v>4</v>
      </c>
      <c r="X22" s="7" t="s">
        <v>1056</v>
      </c>
      <c r="Y22" s="1">
        <v>0.5</v>
      </c>
    </row>
    <row r="23" spans="1:25" x14ac:dyDescent="0.25">
      <c r="A23" s="20" t="s">
        <v>372</v>
      </c>
      <c r="B23" s="9" t="str">
        <f>IFERROR(INDEX(maatschappijen!$A$1:$A$1196,MATCH(A23,maatschappijen!$B$1:$B$1196,0)),INDEX(maatschappijen!$A$1:$A$1196,MATCH(A23,maatschappijen!$C$1:$C$1196,0)))</f>
        <v>Transavia Holland</v>
      </c>
      <c r="C23" t="s">
        <v>69</v>
      </c>
      <c r="D23" s="9" t="str">
        <f>VLOOKUP(C23,luchthavens!A$1:F$474,6,FALSE)</f>
        <v>Prague</v>
      </c>
      <c r="E23" s="9">
        <f>VLOOKUP(C23,luchthavens!A:G,7,FALSE)</f>
        <v>3</v>
      </c>
      <c r="F23" s="20" t="s">
        <v>1095</v>
      </c>
      <c r="G23" s="20">
        <f>IF(M23&gt;12,0.5,IF(M23&gt;5,1,2))</f>
        <v>2</v>
      </c>
      <c r="H23" s="20">
        <v>0</v>
      </c>
      <c r="I23" s="20">
        <f>IF(K23="Eur",0.75,1.25)</f>
        <v>0.75</v>
      </c>
      <c r="J23" s="20">
        <f>I23*G23</f>
        <v>1.5</v>
      </c>
      <c r="K23" s="9" t="str">
        <f>VLOOKUP($C23,luchthavens!$A$2:$M$474,13,FALSE)</f>
        <v>Eur</v>
      </c>
      <c r="L23" s="11">
        <f>VLOOKUP($C23,luchthavens!$A$2:$N$474,14,FALSE)</f>
        <v>674.55052565537517</v>
      </c>
      <c r="M23" s="22">
        <f>VLOOKUP($C23,luchthavens!$A$2:$P$474,16,FALSE)</f>
        <v>1.6001890867727042</v>
      </c>
      <c r="N23" s="22">
        <f>GETPIVOTDATA("Som van Vluchten",$S$3,"Destnaam",$D23)</f>
        <v>6</v>
      </c>
      <c r="O23" t="s">
        <v>508</v>
      </c>
      <c r="P23" t="s">
        <v>514</v>
      </c>
      <c r="Q23" s="14" t="s">
        <v>19433</v>
      </c>
      <c r="S23" s="7" t="s">
        <v>177</v>
      </c>
      <c r="T23" s="1">
        <v>4</v>
      </c>
      <c r="X23" s="7" t="s">
        <v>6575</v>
      </c>
      <c r="Y23" s="1">
        <v>2.5</v>
      </c>
    </row>
    <row r="24" spans="1:25" x14ac:dyDescent="0.25">
      <c r="A24" s="20" t="s">
        <v>383</v>
      </c>
      <c r="B24" s="9" t="str">
        <f>IFERROR(INDEX(maatschappijen!$A$1:$A$1196,MATCH(A24,maatschappijen!$B$1:$B$1196,0)),INDEX(maatschappijen!$A$1:$A$1196,MATCH(A24,maatschappijen!$C$1:$C$1196,0)))</f>
        <v>Lufthansa</v>
      </c>
      <c r="C24" t="s">
        <v>99</v>
      </c>
      <c r="D24" s="9" t="str">
        <f>VLOOKUP(C24,luchthavens!A$1:F$474,6,FALSE)</f>
        <v>Frankfurt</v>
      </c>
      <c r="E24" s="9">
        <f>VLOOKUP(C24,luchthavens!A:G,7,FALSE)</f>
        <v>1</v>
      </c>
      <c r="F24" s="20" t="s">
        <v>1095</v>
      </c>
      <c r="G24" s="20">
        <f>IF(M24&gt;12,0.5,IF(M24&gt;5,1,2))</f>
        <v>2</v>
      </c>
      <c r="H24" s="20">
        <v>0</v>
      </c>
      <c r="I24" s="20">
        <f>IF(K24="Eur",0.75,1.25)</f>
        <v>0.75</v>
      </c>
      <c r="J24" s="20">
        <f>I24*G24</f>
        <v>1.5</v>
      </c>
      <c r="K24" s="9" t="str">
        <f>VLOOKUP($C24,luchthavens!$A$2:$M$474,13,FALSE)</f>
        <v>Eur</v>
      </c>
      <c r="L24" s="11">
        <f>VLOOKUP($C24,luchthavens!$A$2:$N$474,14,FALSE)</f>
        <v>329.35837714328153</v>
      </c>
      <c r="M24" s="22">
        <f>VLOOKUP($C24,luchthavens!$A$2:$P$474,16,FALSE)</f>
        <v>1.1054136739053702</v>
      </c>
      <c r="N24" s="22">
        <f>GETPIVOTDATA("Som van Vluchten",$S$3,"Destnaam",$D24)</f>
        <v>6</v>
      </c>
      <c r="O24" t="s">
        <v>507</v>
      </c>
      <c r="P24" t="s">
        <v>528</v>
      </c>
      <c r="Q24" s="14" t="s">
        <v>19433</v>
      </c>
      <c r="S24" s="7" t="s">
        <v>214</v>
      </c>
      <c r="T24" s="1">
        <v>4</v>
      </c>
      <c r="X24" s="7" t="s">
        <v>6962</v>
      </c>
      <c r="Y24" s="1">
        <v>2</v>
      </c>
    </row>
    <row r="25" spans="1:25" x14ac:dyDescent="0.25">
      <c r="A25" s="20" t="s">
        <v>383</v>
      </c>
      <c r="B25" s="9" t="str">
        <f>IFERROR(INDEX(maatschappijen!$A$1:$A$1196,MATCH(A25,maatschappijen!$B$1:$B$1196,0)),INDEX(maatschappijen!$A$1:$A$1196,MATCH(A25,maatschappijen!$C$1:$C$1196,0)))</f>
        <v>Lufthansa</v>
      </c>
      <c r="C25" t="s">
        <v>99</v>
      </c>
      <c r="D25" s="9" t="str">
        <f>VLOOKUP(C25,luchthavens!A$1:F$474,6,FALSE)</f>
        <v>Frankfurt</v>
      </c>
      <c r="E25" s="9">
        <f>VLOOKUP(C25,luchthavens!A:G,7,FALSE)</f>
        <v>1</v>
      </c>
      <c r="F25" s="20" t="s">
        <v>1095</v>
      </c>
      <c r="G25" s="20">
        <f>IF(M25&gt;12,0.5,IF(M25&gt;5,1,2))</f>
        <v>2</v>
      </c>
      <c r="H25" s="20">
        <v>0</v>
      </c>
      <c r="I25" s="20">
        <f>IF(K25="Eur",0.75,1.25)</f>
        <v>0.75</v>
      </c>
      <c r="J25" s="20">
        <f>I25*G25</f>
        <v>1.5</v>
      </c>
      <c r="K25" s="9" t="str">
        <f>VLOOKUP($C25,luchthavens!$A$2:$M$474,13,FALSE)</f>
        <v>Eur</v>
      </c>
      <c r="L25" s="11">
        <f>VLOOKUP($C25,luchthavens!$A$2:$N$474,14,FALSE)</f>
        <v>329.35837714328153</v>
      </c>
      <c r="M25" s="22">
        <f>VLOOKUP($C25,luchthavens!$A$2:$P$474,16,FALSE)</f>
        <v>1.1054136739053702</v>
      </c>
      <c r="N25" s="22">
        <f>GETPIVOTDATA("Som van Vluchten",$S$3,"Destnaam",$D25)</f>
        <v>6</v>
      </c>
      <c r="O25" t="s">
        <v>507</v>
      </c>
      <c r="P25" t="s">
        <v>528</v>
      </c>
      <c r="Q25" s="14" t="s">
        <v>19433</v>
      </c>
      <c r="S25" s="7" t="s">
        <v>162</v>
      </c>
      <c r="T25" s="1">
        <v>4</v>
      </c>
      <c r="X25" s="7" t="s">
        <v>7052</v>
      </c>
      <c r="Y25" s="1">
        <v>2</v>
      </c>
    </row>
    <row r="26" spans="1:25" x14ac:dyDescent="0.25">
      <c r="A26" s="20" t="s">
        <v>383</v>
      </c>
      <c r="B26" s="9" t="str">
        <f>IFERROR(INDEX(maatschappijen!$A$1:$A$1196,MATCH(A26,maatschappijen!$B$1:$B$1196,0)),INDEX(maatschappijen!$A$1:$A$1196,MATCH(A26,maatschappijen!$C$1:$C$1196,0)))</f>
        <v>Lufthansa</v>
      </c>
      <c r="C26" t="s">
        <v>96</v>
      </c>
      <c r="D26" s="9" t="str">
        <f>VLOOKUP(C26,luchthavens!A$1:F$474,6,FALSE)</f>
        <v>Munich</v>
      </c>
      <c r="E26" s="9">
        <f>VLOOKUP(C26,luchthavens!A:G,7,FALSE)</f>
        <v>1</v>
      </c>
      <c r="F26" s="20" t="s">
        <v>1095</v>
      </c>
      <c r="G26" s="20">
        <f>IF(M26&gt;12,0.5,IF(M26&gt;5,1,2))</f>
        <v>2</v>
      </c>
      <c r="H26" s="20">
        <v>0</v>
      </c>
      <c r="I26" s="20">
        <f>IF(K26="Eur",0.75,1.25)</f>
        <v>0.75</v>
      </c>
      <c r="J26" s="20">
        <f>I26*G26</f>
        <v>1.5</v>
      </c>
      <c r="K26" s="9" t="str">
        <f>VLOOKUP($C26,luchthavens!$A$2:$M$474,13,FALSE)</f>
        <v>Eur</v>
      </c>
      <c r="L26" s="11">
        <f>VLOOKUP($C26,luchthavens!$A$2:$N$474,14,FALSE)</f>
        <v>628.17586285687719</v>
      </c>
      <c r="M26" s="22">
        <f>VLOOKUP($C26,luchthavens!$A$2:$P$474,16,FALSE)</f>
        <v>1.5337187367615239</v>
      </c>
      <c r="N26" s="22">
        <f>GETPIVOTDATA("Som van Vluchten",$S$3,"Destnaam",$D26)</f>
        <v>4</v>
      </c>
      <c r="O26" t="s">
        <v>507</v>
      </c>
      <c r="P26" t="s">
        <v>528</v>
      </c>
      <c r="Q26" s="14" t="s">
        <v>19433</v>
      </c>
      <c r="S26" s="7" t="s">
        <v>19044</v>
      </c>
      <c r="T26" s="1">
        <v>4</v>
      </c>
      <c r="X26" s="7" t="s">
        <v>7115</v>
      </c>
      <c r="Y26" s="1">
        <v>2</v>
      </c>
    </row>
    <row r="27" spans="1:25" x14ac:dyDescent="0.25">
      <c r="A27" s="14" t="s">
        <v>1055</v>
      </c>
      <c r="B27" s="9" t="str">
        <f>IFERROR(INDEX(maatschappijen!$A$1:$A$1196,MATCH(A27,maatschappijen!$B$1:$B$1196,0)),INDEX(maatschappijen!$A$1:$A$1196,MATCH(A27,maatschappijen!$C$1:$C$1196,0)))</f>
        <v>China Eastern Airlines</v>
      </c>
      <c r="C27" t="s">
        <v>50</v>
      </c>
      <c r="D27" s="9" t="str">
        <f>VLOOKUP(C27,luchthavens!A$1:F$474,6,FALSE)</f>
        <v>Shanghai</v>
      </c>
      <c r="E27" s="9">
        <f>VLOOKUP(C27,luchthavens!A:G,7,FALSE)</f>
        <v>2</v>
      </c>
      <c r="F27" s="20" t="s">
        <v>1095</v>
      </c>
      <c r="G27" s="20">
        <f>IF(M27&gt;12,0.5,IF(M27&gt;5,1,2))</f>
        <v>0.5</v>
      </c>
      <c r="H27" s="20">
        <v>0</v>
      </c>
      <c r="I27" s="20">
        <f>IF(K27="Eur",0.75,1.25)</f>
        <v>1.25</v>
      </c>
      <c r="J27" s="20">
        <f>I27*G27</f>
        <v>0.625</v>
      </c>
      <c r="K27" s="9" t="str">
        <f>VLOOKUP($C27,luchthavens!$A$2:$M$474,13,FALSE)</f>
        <v>Az</v>
      </c>
      <c r="L27" s="11">
        <f>VLOOKUP($C27,luchthavens!$A$2:$N$474,14,FALSE)</f>
        <v>8879.8914499294951</v>
      </c>
      <c r="M27" s="22">
        <f>VLOOKUP($C27,luchthavens!$A$2:$P$474,16,FALSE)</f>
        <v>13.361177744898942</v>
      </c>
      <c r="N27" s="22">
        <f>GETPIVOTDATA("Som van Vluchten",$S$3,"Destnaam",$D27)</f>
        <v>0.5</v>
      </c>
      <c r="O27" t="s">
        <v>510</v>
      </c>
      <c r="P27" t="s">
        <v>533</v>
      </c>
      <c r="Q27" s="14" t="s">
        <v>19433</v>
      </c>
      <c r="S27" s="7" t="s">
        <v>229</v>
      </c>
      <c r="T27" s="1">
        <v>4</v>
      </c>
      <c r="X27" s="7" t="s">
        <v>7303</v>
      </c>
      <c r="Y27" s="1">
        <v>5</v>
      </c>
    </row>
    <row r="28" spans="1:25" x14ac:dyDescent="0.25">
      <c r="A28" s="14" t="s">
        <v>506</v>
      </c>
      <c r="B28" s="9" t="str">
        <f>IFERROR(INDEX(maatschappijen!$A$1:$A$1196,MATCH(A28,maatschappijen!$B$1:$B$1196,0)),INDEX(maatschappijen!$A$1:$A$1196,MATCH(A28,maatschappijen!$C$1:$C$1196,0)))</f>
        <v>TUI Airlines</v>
      </c>
      <c r="C28" t="s">
        <v>198</v>
      </c>
      <c r="D28" s="9" t="str">
        <f>VLOOKUP(C28,luchthavens!A$1:F$474,6,FALSE)</f>
        <v>Tenerife</v>
      </c>
      <c r="E28" s="9">
        <f>VLOOKUP(C28,luchthavens!A:G,7,FALSE)</f>
        <v>4</v>
      </c>
      <c r="F28" s="20" t="s">
        <v>1096</v>
      </c>
      <c r="G28" s="20">
        <f>IF(M28&gt;12,0.5,IF(M28&gt;5,1,2))</f>
        <v>1</v>
      </c>
      <c r="H28" s="20">
        <v>0</v>
      </c>
      <c r="I28" s="20">
        <f>IF(K28="Eur",0.75,1.25)</f>
        <v>0.75</v>
      </c>
      <c r="J28" s="20">
        <f>I28*G28</f>
        <v>0.75</v>
      </c>
      <c r="K28" s="9" t="str">
        <f>VLOOKUP($C28,luchthavens!$A$2:$M$474,13,FALSE)</f>
        <v>Eur</v>
      </c>
      <c r="L28" s="11">
        <f>VLOOKUP($C28,luchthavens!$A$2:$N$474,14,FALSE)</f>
        <v>3218.8606501815702</v>
      </c>
      <c r="M28" s="22">
        <f>VLOOKUP($C28,luchthavens!$A$2:$P$474,16,FALSE)</f>
        <v>5.2470335985935836</v>
      </c>
      <c r="N28" s="22">
        <f>GETPIVOTDATA("Som van Vluchten",$S$3,"Destnaam",$D28)</f>
        <v>4</v>
      </c>
      <c r="O28" t="s">
        <v>509</v>
      </c>
      <c r="P28" t="s">
        <v>522</v>
      </c>
      <c r="Q28" s="14" t="s">
        <v>19433</v>
      </c>
      <c r="S28" s="7" t="s">
        <v>146</v>
      </c>
      <c r="T28" s="1">
        <v>4</v>
      </c>
      <c r="X28" s="7" t="s">
        <v>8159</v>
      </c>
      <c r="Y28" s="1">
        <v>25</v>
      </c>
    </row>
    <row r="29" spans="1:25" x14ac:dyDescent="0.25">
      <c r="A29" s="14" t="s">
        <v>506</v>
      </c>
      <c r="B29" s="9" t="str">
        <f>IFERROR(INDEX(maatschappijen!$A$1:$A$1196,MATCH(A29,maatschappijen!$B$1:$B$1196,0)),INDEX(maatschappijen!$A$1:$A$1196,MATCH(A29,maatschappijen!$C$1:$C$1196,0)))</f>
        <v>TUI Airlines</v>
      </c>
      <c r="C29" t="s">
        <v>476</v>
      </c>
      <c r="D29" s="9" t="str">
        <f>VLOOKUP(C29,luchthavens!A$1:F$474,6,FALSE)</f>
        <v>Kos</v>
      </c>
      <c r="E29" s="9">
        <f>VLOOKUP(C29,luchthavens!A:G,7,FALSE)</f>
        <v>4</v>
      </c>
      <c r="F29" s="20" t="s">
        <v>1096</v>
      </c>
      <c r="G29" s="20">
        <f>IF(M29&gt;12,0.5,IF(M29&gt;5,1,2))</f>
        <v>2</v>
      </c>
      <c r="H29" s="20">
        <v>0</v>
      </c>
      <c r="I29" s="20">
        <f>IF(K29="Eur",0.75,1.25)</f>
        <v>0.75</v>
      </c>
      <c r="J29" s="20">
        <f>I29*G29</f>
        <v>1.5</v>
      </c>
      <c r="K29" s="9" t="str">
        <f>VLOOKUP($C29,luchthavens!$A$2:$M$474,13,FALSE)</f>
        <v>Eur</v>
      </c>
      <c r="L29" s="11">
        <f>VLOOKUP($C29,luchthavens!$A$2:$N$474,14,FALSE)</f>
        <v>2416.3223826328453</v>
      </c>
      <c r="M29" s="22">
        <f>VLOOKUP($C29,luchthavens!$A$2:$P$474,16,FALSE)</f>
        <v>4.0967287484404116</v>
      </c>
      <c r="N29" s="22">
        <f>GETPIVOTDATA("Som van Vluchten",$S$3,"Destnaam",$D29)</f>
        <v>6</v>
      </c>
      <c r="O29" t="s">
        <v>509</v>
      </c>
      <c r="P29" t="s">
        <v>522</v>
      </c>
      <c r="Q29" s="14" t="s">
        <v>19433</v>
      </c>
      <c r="S29" s="7" t="s">
        <v>211</v>
      </c>
      <c r="T29" s="1">
        <v>4</v>
      </c>
      <c r="X29" s="7" t="s">
        <v>7699</v>
      </c>
      <c r="Y29" s="1">
        <v>2</v>
      </c>
    </row>
    <row r="30" spans="1:25" x14ac:dyDescent="0.25">
      <c r="A30" s="14" t="s">
        <v>375</v>
      </c>
      <c r="B30" s="9" t="str">
        <f>IFERROR(INDEX(maatschappijen!$A$1:$A$1196,MATCH(A30,maatschappijen!$B$1:$B$1196,0)),INDEX(maatschappijen!$A$1:$A$1196,MATCH(A30,maatschappijen!$C$1:$C$1196,0)))</f>
        <v>Scandinavian Airlines System</v>
      </c>
      <c r="C30" t="s">
        <v>73</v>
      </c>
      <c r="D30" s="9" t="str">
        <f>VLOOKUP(C30,luchthavens!A$1:F$474,6,FALSE)</f>
        <v>Copenhagen</v>
      </c>
      <c r="E30" s="9">
        <f>VLOOKUP(C30,luchthavens!A:G,7,FALSE)</f>
        <v>2</v>
      </c>
      <c r="F30" s="20" t="s">
        <v>1095</v>
      </c>
      <c r="G30" s="20">
        <f>IF(M30&gt;12,0.5,IF(M30&gt;5,1,2))</f>
        <v>2</v>
      </c>
      <c r="H30" s="20">
        <v>0</v>
      </c>
      <c r="I30" s="20">
        <f>IF(K30="Eur",0.75,1.25)</f>
        <v>0.75</v>
      </c>
      <c r="J30" s="20">
        <f>I30*G30</f>
        <v>1.5</v>
      </c>
      <c r="K30" s="9" t="str">
        <f>VLOOKUP($C30,luchthavens!$A$2:$M$474,13,FALSE)</f>
        <v>Eur</v>
      </c>
      <c r="L30" s="11">
        <f>VLOOKUP($C30,luchthavens!$A$2:$N$474,14,FALSE)</f>
        <v>633.37746879510416</v>
      </c>
      <c r="M30" s="22">
        <f>VLOOKUP($C30,luchthavens!$A$2:$P$474,16,FALSE)</f>
        <v>1.5411743719396493</v>
      </c>
      <c r="N30" s="22">
        <f>GETPIVOTDATA("Som van Vluchten",$S$3,"Destnaam",$D30)</f>
        <v>6</v>
      </c>
      <c r="O30" t="s">
        <v>509</v>
      </c>
      <c r="P30" t="s">
        <v>523</v>
      </c>
      <c r="Q30" s="14" t="s">
        <v>19433</v>
      </c>
      <c r="S30" s="7" t="s">
        <v>250</v>
      </c>
      <c r="T30" s="1">
        <v>4</v>
      </c>
      <c r="X30" s="7" t="s">
        <v>7717</v>
      </c>
      <c r="Y30" s="1">
        <v>1</v>
      </c>
    </row>
    <row r="31" spans="1:25" x14ac:dyDescent="0.25">
      <c r="A31" s="14" t="s">
        <v>14871</v>
      </c>
      <c r="B31" s="9" t="str">
        <f>IFERROR(INDEX(maatschappijen!$A$1:$A$1196,MATCH(A31,maatschappijen!$B$1:$B$1196,0)),INDEX(maatschappijen!$A$1:$A$1196,MATCH(A31,maatschappijen!$C$1:$C$1196,0)))</f>
        <v>Swissair</v>
      </c>
      <c r="C31" t="s">
        <v>216</v>
      </c>
      <c r="D31" s="9" t="str">
        <f>VLOOKUP(C31,luchthavens!A$1:F$474,6,FALSE)</f>
        <v>Zurich</v>
      </c>
      <c r="E31" s="9">
        <f>VLOOKUP(C31,luchthavens!A:G,7,FALSE)</f>
        <v>1</v>
      </c>
      <c r="F31" s="20" t="s">
        <v>1095</v>
      </c>
      <c r="G31" s="20">
        <f>IF(M31&gt;12,0.5,IF(M31&gt;5,1,2))</f>
        <v>2</v>
      </c>
      <c r="H31" s="20">
        <v>0</v>
      </c>
      <c r="I31" s="20">
        <f>IF(K31="Eur",0.75,1.25)</f>
        <v>0.75</v>
      </c>
      <c r="J31" s="20">
        <f>I31*G31</f>
        <v>1.5</v>
      </c>
      <c r="K31" s="9" t="str">
        <f>VLOOKUP($C31,luchthavens!$A$2:$M$474,13,FALSE)</f>
        <v>Eur</v>
      </c>
      <c r="L31" s="11">
        <f>VLOOKUP($C31,luchthavens!$A$2:$N$474,14,FALSE)</f>
        <v>566.98980793614703</v>
      </c>
      <c r="M31" s="22">
        <f>VLOOKUP($C31,luchthavens!$A$2:$P$474,16,FALSE)</f>
        <v>1.4460187247084775</v>
      </c>
      <c r="N31" s="22">
        <f>GETPIVOTDATA("Som van Vluchten",$S$3,"Destnaam",$D31)</f>
        <v>2</v>
      </c>
      <c r="O31" t="s">
        <v>509</v>
      </c>
      <c r="P31" t="s">
        <v>521</v>
      </c>
      <c r="Q31" s="14" t="s">
        <v>19434</v>
      </c>
      <c r="S31" s="7" t="s">
        <v>15</v>
      </c>
      <c r="T31" s="1">
        <v>4</v>
      </c>
      <c r="X31" s="7" t="s">
        <v>979</v>
      </c>
      <c r="Y31" s="1">
        <v>1</v>
      </c>
    </row>
    <row r="32" spans="1:25" x14ac:dyDescent="0.25">
      <c r="A32" s="14" t="s">
        <v>389</v>
      </c>
      <c r="B32" s="9" t="str">
        <f>IFERROR(INDEX(maatschappijen!$A$1:$A$1196,MATCH(A32,maatschappijen!$B$1:$B$1196,0)),INDEX(maatschappijen!$A$1:$A$1196,MATCH(A32,maatschappijen!$C$1:$C$1196,0)))</f>
        <v>Aeroflot Russian Airlines</v>
      </c>
      <c r="C32" t="s">
        <v>175</v>
      </c>
      <c r="D32" s="9" t="str">
        <f>VLOOKUP(C32,luchthavens!A$1:F$474,6,FALSE)</f>
        <v>Moscow</v>
      </c>
      <c r="E32" s="9">
        <f>VLOOKUP(C32,luchthavens!A:G,7,FALSE)</f>
        <v>1</v>
      </c>
      <c r="F32" s="20" t="s">
        <v>1095</v>
      </c>
      <c r="G32" s="20">
        <f>IF(M32&gt;12,0.5,IF(M32&gt;5,1,2))</f>
        <v>2</v>
      </c>
      <c r="H32" s="20">
        <v>0</v>
      </c>
      <c r="I32" s="20">
        <f>IF(K32="Eur",0.75,1.25)</f>
        <v>1.25</v>
      </c>
      <c r="J32" s="20">
        <f>I32*G32</f>
        <v>2.5</v>
      </c>
      <c r="K32" s="9" t="str">
        <f>VLOOKUP($C32,luchthavens!$A$2:$M$474,13,FALSE)</f>
        <v>Az</v>
      </c>
      <c r="L32" s="11">
        <f>VLOOKUP($C32,luchthavens!$A$2:$N$474,14,FALSE)</f>
        <v>2134.2772833438885</v>
      </c>
      <c r="M32" s="22">
        <f>VLOOKUP($C32,luchthavens!$A$2:$P$474,16,FALSE)</f>
        <v>3.69246410612624</v>
      </c>
      <c r="N32" s="22">
        <f>GETPIVOTDATA("Som van Vluchten",$S$3,"Destnaam",$D32)</f>
        <v>4</v>
      </c>
      <c r="O32" t="s">
        <v>510</v>
      </c>
      <c r="P32" t="s">
        <v>534</v>
      </c>
      <c r="Q32" s="14" t="s">
        <v>19434</v>
      </c>
      <c r="S32" s="7" t="s">
        <v>206</v>
      </c>
      <c r="T32" s="1">
        <v>4</v>
      </c>
      <c r="X32" s="7" t="s">
        <v>1064</v>
      </c>
      <c r="Y32" s="1">
        <v>1</v>
      </c>
    </row>
    <row r="33" spans="1:25" x14ac:dyDescent="0.25">
      <c r="A33" s="14" t="s">
        <v>387</v>
      </c>
      <c r="B33" s="9" t="str">
        <f>IFERROR(INDEX(maatschappijen!$A$1:$A$1196,MATCH(A33,maatschappijen!$B$1:$B$1196,0)),INDEX(maatschappijen!$A$1:$A$1196,MATCH(A33,maatschappijen!$C$1:$C$1196,0)))</f>
        <v>Turkish Airlines</v>
      </c>
      <c r="C33" t="s">
        <v>231</v>
      </c>
      <c r="D33" s="9" t="str">
        <f>VLOOKUP(C33,luchthavens!A$1:F$474,6,FALSE)</f>
        <v>Ankara</v>
      </c>
      <c r="E33" s="9">
        <f>VLOOKUP(C33,luchthavens!A:G,7,FALSE)</f>
        <v>2</v>
      </c>
      <c r="F33" s="20" t="s">
        <v>1095</v>
      </c>
      <c r="G33" s="20">
        <f>IF(M33&gt;12,0.5,IF(M33&gt;5,1,2))</f>
        <v>2</v>
      </c>
      <c r="H33" s="20">
        <v>0</v>
      </c>
      <c r="I33" s="20">
        <f>IF(K33="Eur",0.75,1.25)</f>
        <v>0.75</v>
      </c>
      <c r="J33" s="20">
        <f>I33*G33</f>
        <v>1.5</v>
      </c>
      <c r="K33" s="9" t="str">
        <f>VLOOKUP($C33,luchthavens!$A$2:$M$474,13,FALSE)</f>
        <v>Eur</v>
      </c>
      <c r="L33" s="11">
        <f>VLOOKUP($C33,luchthavens!$A$2:$N$474,14,FALSE)</f>
        <v>2502.8483274107039</v>
      </c>
      <c r="M33" s="22">
        <f>VLOOKUP($C33,luchthavens!$A$2:$P$474,16,FALSE)</f>
        <v>4.2207492692886754</v>
      </c>
      <c r="N33" s="22">
        <f>GETPIVOTDATA("Som van Vluchten",$S$3,"Destnaam",$D33)</f>
        <v>2</v>
      </c>
      <c r="O33" t="s">
        <v>509</v>
      </c>
      <c r="P33" t="s">
        <v>520</v>
      </c>
      <c r="Q33" s="14" t="s">
        <v>19434</v>
      </c>
      <c r="S33" s="7" t="s">
        <v>183</v>
      </c>
      <c r="T33" s="1">
        <v>4</v>
      </c>
      <c r="X33" s="7" t="s">
        <v>1092</v>
      </c>
      <c r="Y33" s="1">
        <v>2</v>
      </c>
    </row>
    <row r="34" spans="1:25" x14ac:dyDescent="0.25">
      <c r="A34" s="14" t="s">
        <v>387</v>
      </c>
      <c r="B34" s="9" t="str">
        <f>IFERROR(INDEX(maatschappijen!$A$1:$A$1196,MATCH(A34,maatschappijen!$B$1:$B$1196,0)),INDEX(maatschappijen!$A$1:$A$1196,MATCH(A34,maatschappijen!$C$1:$C$1196,0)))</f>
        <v>Turkish Airlines</v>
      </c>
      <c r="C34" t="s">
        <v>227</v>
      </c>
      <c r="D34" s="9" t="str">
        <f>VLOOKUP(C34,luchthavens!A$1:F$474,6,FALSE)</f>
        <v>Istanbul</v>
      </c>
      <c r="E34" s="9">
        <f>VLOOKUP(C34,luchthavens!A:G,7,FALSE)</f>
        <v>2</v>
      </c>
      <c r="F34" s="20" t="s">
        <v>1095</v>
      </c>
      <c r="G34" s="20">
        <f>IF(M34&gt;12,0.5,IF(M34&gt;5,1,2))</f>
        <v>2</v>
      </c>
      <c r="H34" s="20">
        <v>0</v>
      </c>
      <c r="I34" s="20">
        <f>IF(K34="Eur",0.75,1.25)</f>
        <v>0.75</v>
      </c>
      <c r="J34" s="20">
        <f>I34*G34</f>
        <v>1.5</v>
      </c>
      <c r="K34" s="9" t="str">
        <f>VLOOKUP($C34,luchthavens!$A$2:$M$474,13,FALSE)</f>
        <v>Eur</v>
      </c>
      <c r="L34" s="11">
        <f>VLOOKUP($C34,luchthavens!$A$2:$N$474,14,FALSE)</f>
        <v>2176.7286176584958</v>
      </c>
      <c r="M34" s="22">
        <f>VLOOKUP($C34,luchthavens!$A$2:$P$474,16,FALSE)</f>
        <v>3.7533110186438434</v>
      </c>
      <c r="N34" s="22">
        <f>GETPIVOTDATA("Som van Vluchten",$S$3,"Destnaam",$D34)</f>
        <v>4</v>
      </c>
      <c r="O34" t="s">
        <v>509</v>
      </c>
      <c r="P34" t="s">
        <v>520</v>
      </c>
      <c r="Q34" s="14" t="s">
        <v>19434</v>
      </c>
      <c r="S34" s="7" t="s">
        <v>204</v>
      </c>
      <c r="T34" s="1">
        <v>4</v>
      </c>
      <c r="X34" s="7" t="s">
        <v>7549</v>
      </c>
      <c r="Y34" s="1">
        <v>1</v>
      </c>
    </row>
    <row r="35" spans="1:25" x14ac:dyDescent="0.25">
      <c r="A35" s="14" t="s">
        <v>384</v>
      </c>
      <c r="B35" s="9" t="str">
        <f>IFERROR(INDEX(maatschappijen!$A$1:$A$1196,MATCH(A35,maatschappijen!$B$1:$B$1196,0)),INDEX(maatschappijen!$A$1:$A$1196,MATCH(A35,maatschappijen!$C$1:$C$1196,0)))</f>
        <v>Finnair</v>
      </c>
      <c r="C35" t="s">
        <v>80</v>
      </c>
      <c r="D35" s="9" t="str">
        <f>VLOOKUP(C35,luchthavens!A$1:F$474,6,FALSE)</f>
        <v>Helsinki</v>
      </c>
      <c r="E35" s="9">
        <f>VLOOKUP(C35,luchthavens!A:G,7,FALSE)</f>
        <v>1</v>
      </c>
      <c r="F35" s="20" t="s">
        <v>1095</v>
      </c>
      <c r="G35" s="20">
        <f>IF(M35&gt;12,0.5,IF(M35&gt;5,1,2))</f>
        <v>2</v>
      </c>
      <c r="H35" s="20">
        <v>0</v>
      </c>
      <c r="I35" s="20">
        <f>IF(K35="Eur",0.75,1.25)</f>
        <v>0.75</v>
      </c>
      <c r="J35" s="20">
        <f>I35*G35</f>
        <v>1.5</v>
      </c>
      <c r="K35" s="9" t="str">
        <f>VLOOKUP($C35,luchthavens!$A$2:$M$474,13,FALSE)</f>
        <v>Eur</v>
      </c>
      <c r="L35" s="11">
        <f>VLOOKUP($C35,luchthavens!$A$2:$N$474,14,FALSE)</f>
        <v>1523.9231406741771</v>
      </c>
      <c r="M35" s="22">
        <f>VLOOKUP($C35,luchthavens!$A$2:$P$474,16,FALSE)</f>
        <v>2.817623168299654</v>
      </c>
      <c r="N35" s="22">
        <f>GETPIVOTDATA("Som van Vluchten",$S$3,"Destnaam",$D35)</f>
        <v>6</v>
      </c>
      <c r="O35" t="s">
        <v>508</v>
      </c>
      <c r="P35" t="s">
        <v>516</v>
      </c>
      <c r="Q35" s="14" t="s">
        <v>19435</v>
      </c>
      <c r="S35" s="7" t="s">
        <v>283</v>
      </c>
      <c r="T35" s="1">
        <v>3</v>
      </c>
      <c r="X35" s="7" t="s">
        <v>8320</v>
      </c>
      <c r="Y35" s="1">
        <v>2</v>
      </c>
    </row>
    <row r="36" spans="1:25" x14ac:dyDescent="0.25">
      <c r="A36" s="20" t="s">
        <v>371</v>
      </c>
      <c r="B36" s="9" t="str">
        <f>IFERROR(INDEX(maatschappijen!$A$1:$A$1196,MATCH(A36,maatschappijen!$B$1:$B$1196,0)),INDEX(maatschappijen!$A$1:$A$1196,MATCH(A36,maatschappijen!$C$1:$C$1196,0)))</f>
        <v>Ryanair</v>
      </c>
      <c r="C36" t="s">
        <v>118</v>
      </c>
      <c r="D36" s="9" t="str">
        <f>VLOOKUP(C36,luchthavens!A$1:F$474,6,FALSE)</f>
        <v>Dublin</v>
      </c>
      <c r="E36" s="9">
        <f>VLOOKUP(C36,luchthavens!A:G,7,FALSE)</f>
        <v>2</v>
      </c>
      <c r="F36" s="20" t="s">
        <v>1096</v>
      </c>
      <c r="G36" s="20">
        <v>1</v>
      </c>
      <c r="H36" s="20">
        <v>0</v>
      </c>
      <c r="I36" s="20">
        <f>IF(K36="Eur",0.75,1.25)</f>
        <v>0.75</v>
      </c>
      <c r="J36" s="20">
        <f>I36*G36</f>
        <v>0.75</v>
      </c>
      <c r="K36" s="9" t="str">
        <f>VLOOKUP($C36,luchthavens!$A$2:$M$474,13,FALSE)</f>
        <v>Eur</v>
      </c>
      <c r="L36" s="11">
        <f>VLOOKUP($C36,luchthavens!$A$2:$N$474,14,FALSE)</f>
        <v>780.20989150006517</v>
      </c>
      <c r="M36" s="22">
        <f>VLOOKUP($C36,luchthavens!$A$2:$P$474,16,FALSE)</f>
        <v>1.7516341778167601</v>
      </c>
      <c r="N36" s="22">
        <f>GETPIVOTDATA("Som van Vluchten",$S$3,"Destnaam",$D36)</f>
        <v>5</v>
      </c>
      <c r="O36" t="s">
        <v>508</v>
      </c>
      <c r="P36" t="s">
        <v>513</v>
      </c>
      <c r="Q36" s="14" t="s">
        <v>19435</v>
      </c>
      <c r="S36" s="7" t="s">
        <v>122</v>
      </c>
      <c r="T36" s="1">
        <v>3</v>
      </c>
      <c r="X36" s="7" t="s">
        <v>1069</v>
      </c>
      <c r="Y36" s="1">
        <v>0.5</v>
      </c>
    </row>
    <row r="37" spans="1:25" x14ac:dyDescent="0.25">
      <c r="A37" s="20" t="s">
        <v>371</v>
      </c>
      <c r="B37" s="9" t="str">
        <f>IFERROR(INDEX(maatschappijen!$A$1:$A$1196,MATCH(A37,maatschappijen!$B$1:$B$1196,0)),INDEX(maatschappijen!$A$1:$A$1196,MATCH(A37,maatschappijen!$C$1:$C$1196,0)))</f>
        <v>Ryanair</v>
      </c>
      <c r="C37" t="s">
        <v>118</v>
      </c>
      <c r="D37" s="9" t="str">
        <f>VLOOKUP(C37,luchthavens!A$1:F$474,6,FALSE)</f>
        <v>Dublin</v>
      </c>
      <c r="E37" s="9">
        <f>VLOOKUP(C37,luchthavens!A:G,7,FALSE)</f>
        <v>2</v>
      </c>
      <c r="F37" s="20" t="s">
        <v>1095</v>
      </c>
      <c r="G37" s="20">
        <f>IF(M37&gt;12,0.5,IF(M37&gt;5,1,2))</f>
        <v>2</v>
      </c>
      <c r="H37" s="20">
        <v>0</v>
      </c>
      <c r="I37" s="20">
        <f>IF(K37="Eur",0.75,1.25)</f>
        <v>0.75</v>
      </c>
      <c r="J37" s="20">
        <f>I37*G37</f>
        <v>1.5</v>
      </c>
      <c r="K37" s="9" t="str">
        <f>VLOOKUP($C37,luchthavens!$A$2:$M$474,13,FALSE)</f>
        <v>Eur</v>
      </c>
      <c r="L37" s="11">
        <f>VLOOKUP($C37,luchthavens!$A$2:$N$474,14,FALSE)</f>
        <v>780.20989150006517</v>
      </c>
      <c r="M37" s="22">
        <f>VLOOKUP($C37,luchthavens!$A$2:$P$474,16,FALSE)</f>
        <v>1.7516341778167601</v>
      </c>
      <c r="N37" s="22">
        <f>GETPIVOTDATA("Som van Vluchten",$S$3,"Destnaam",$D37)</f>
        <v>5</v>
      </c>
      <c r="O37" t="s">
        <v>508</v>
      </c>
      <c r="P37" t="s">
        <v>513</v>
      </c>
      <c r="Q37" s="14" t="s">
        <v>19435</v>
      </c>
      <c r="S37" s="7" t="s">
        <v>46</v>
      </c>
      <c r="T37" s="1">
        <v>3</v>
      </c>
      <c r="X37" s="7" t="s">
        <v>9717</v>
      </c>
      <c r="Y37" s="1">
        <v>2</v>
      </c>
    </row>
    <row r="38" spans="1:25" x14ac:dyDescent="0.25">
      <c r="A38" s="20" t="s">
        <v>371</v>
      </c>
      <c r="B38" s="9" t="str">
        <f>IFERROR(INDEX(maatschappijen!$A$1:$A$1196,MATCH(A38,maatschappijen!$B$1:$B$1196,0)),INDEX(maatschappijen!$A$1:$A$1196,MATCH(A38,maatschappijen!$C$1:$C$1196,0)))</f>
        <v>Ryanair</v>
      </c>
      <c r="C38" t="s">
        <v>171</v>
      </c>
      <c r="D38" s="9" t="str">
        <f>VLOOKUP(C38,luchthavens!A$1:F$474,6,FALSE)</f>
        <v>Lisbon</v>
      </c>
      <c r="E38" s="9">
        <f>VLOOKUP(C38,luchthavens!A:G,7,FALSE)</f>
        <v>3</v>
      </c>
      <c r="F38" s="20" t="s">
        <v>1095</v>
      </c>
      <c r="G38" s="20">
        <f>IF(M38&gt;12,0.5,IF(M38&gt;5,1,2))</f>
        <v>2</v>
      </c>
      <c r="H38" s="20">
        <v>0</v>
      </c>
      <c r="I38" s="20">
        <f>IF(K38="Eur",0.75,1.25)</f>
        <v>0.75</v>
      </c>
      <c r="J38" s="20">
        <f>I38*G38</f>
        <v>1.5</v>
      </c>
      <c r="K38" s="9" t="str">
        <f>VLOOKUP($C38,luchthavens!$A$2:$M$474,13,FALSE)</f>
        <v>Eur</v>
      </c>
      <c r="L38" s="11">
        <f>VLOOKUP($C38,luchthavens!$A$2:$N$474,14,FALSE)</f>
        <v>1841.0513119403968</v>
      </c>
      <c r="M38" s="22">
        <f>VLOOKUP($C38,luchthavens!$A$2:$P$474,16,FALSE)</f>
        <v>3.2721735471145688</v>
      </c>
      <c r="N38" s="22">
        <f>GETPIVOTDATA("Som van Vluchten",$S$3,"Destnaam",$D38)</f>
        <v>10</v>
      </c>
      <c r="O38" t="s">
        <v>508</v>
      </c>
      <c r="P38" t="s">
        <v>513</v>
      </c>
      <c r="Q38" s="14" t="s">
        <v>19435</v>
      </c>
      <c r="S38" s="7" t="s">
        <v>194</v>
      </c>
      <c r="T38" s="1">
        <v>3</v>
      </c>
      <c r="X38" s="7" t="s">
        <v>10017</v>
      </c>
      <c r="Y38" s="1">
        <v>1</v>
      </c>
    </row>
    <row r="39" spans="1:25" x14ac:dyDescent="0.25">
      <c r="A39" s="20" t="s">
        <v>372</v>
      </c>
      <c r="B39" s="9" t="str">
        <f>IFERROR(INDEX(maatschappijen!$A$1:$A$1196,MATCH(A39,maatschappijen!$B$1:$B$1196,0)),INDEX(maatschappijen!$A$1:$A$1196,MATCH(A39,maatschappijen!$C$1:$C$1196,0)))</f>
        <v>Transavia Holland</v>
      </c>
      <c r="C39" t="s">
        <v>193</v>
      </c>
      <c r="D39" s="9" t="str">
        <f>VLOOKUP(C39,luchthavens!A$1:F$474,6,FALSE)</f>
        <v>Gran Canaria</v>
      </c>
      <c r="E39" s="9">
        <f>VLOOKUP(C39,luchthavens!A:G,7,FALSE)</f>
        <v>4</v>
      </c>
      <c r="F39" s="20" t="s">
        <v>1096</v>
      </c>
      <c r="G39" s="20">
        <f>IF(M39&gt;12,0.5,IF(M39&gt;5,1,2))</f>
        <v>1</v>
      </c>
      <c r="H39" s="20">
        <v>0</v>
      </c>
      <c r="I39" s="20">
        <f>IF(K39="Eur",0.75,1.25)</f>
        <v>0.75</v>
      </c>
      <c r="J39" s="20">
        <f>I39*G39</f>
        <v>0.75</v>
      </c>
      <c r="K39" s="9" t="str">
        <f>VLOOKUP($C39,luchthavens!$A$2:$M$474,13,FALSE)</f>
        <v>Eur</v>
      </c>
      <c r="L39" s="11">
        <f>VLOOKUP($C39,luchthavens!$A$2:$N$474,14,FALSE)</f>
        <v>3176.423224886616</v>
      </c>
      <c r="M39" s="22">
        <f>VLOOKUP($C39,luchthavens!$A$2:$P$474,16,FALSE)</f>
        <v>5.1862066223374823</v>
      </c>
      <c r="N39" s="22">
        <f>GETPIVOTDATA("Som van Vluchten",$S$3,"Destnaam",$D39)</f>
        <v>3</v>
      </c>
      <c r="O39" t="s">
        <v>508</v>
      </c>
      <c r="P39" t="s">
        <v>514</v>
      </c>
      <c r="Q39" s="14" t="s">
        <v>19435</v>
      </c>
      <c r="S39" s="7" t="s">
        <v>54</v>
      </c>
      <c r="T39" s="1">
        <v>3</v>
      </c>
      <c r="X39" s="7" t="s">
        <v>10206</v>
      </c>
      <c r="Y39" s="1">
        <v>0.5</v>
      </c>
    </row>
    <row r="40" spans="1:25" x14ac:dyDescent="0.25">
      <c r="A40" s="20" t="s">
        <v>372</v>
      </c>
      <c r="B40" s="9" t="str">
        <f>IFERROR(INDEX(maatschappijen!$A$1:$A$1196,MATCH(A40,maatschappijen!$B$1:$B$1196,0)),INDEX(maatschappijen!$A$1:$A$1196,MATCH(A40,maatschappijen!$C$1:$C$1196,0)))</f>
        <v>Transavia Holland</v>
      </c>
      <c r="C40" t="s">
        <v>198</v>
      </c>
      <c r="D40" s="9" t="str">
        <f>VLOOKUP(C40,luchthavens!A$1:F$474,6,FALSE)</f>
        <v>Tenerife</v>
      </c>
      <c r="E40" s="9">
        <f>VLOOKUP(C40,luchthavens!A:G,7,FALSE)</f>
        <v>4</v>
      </c>
      <c r="F40" s="20" t="s">
        <v>1095</v>
      </c>
      <c r="G40" s="20">
        <f>IF(M40&gt;12,0.5,IF(M40&gt;5,1,2))</f>
        <v>1</v>
      </c>
      <c r="H40" s="20">
        <v>0</v>
      </c>
      <c r="I40" s="20">
        <f>IF(K40="Eur",0.75,1.25)</f>
        <v>0.75</v>
      </c>
      <c r="J40" s="20">
        <f>I40*G40</f>
        <v>0.75</v>
      </c>
      <c r="K40" s="9" t="str">
        <f>VLOOKUP($C40,luchthavens!$A$2:$M$474,13,FALSE)</f>
        <v>Eur</v>
      </c>
      <c r="L40" s="11">
        <f>VLOOKUP($C40,luchthavens!$A$2:$N$474,14,FALSE)</f>
        <v>3218.8606501815702</v>
      </c>
      <c r="M40" s="22">
        <f>VLOOKUP($C40,luchthavens!$A$2:$P$474,16,FALSE)</f>
        <v>5.2470335985935836</v>
      </c>
      <c r="N40" s="22">
        <f>GETPIVOTDATA("Som van Vluchten",$S$3,"Destnaam",$D40)</f>
        <v>4</v>
      </c>
      <c r="O40" t="s">
        <v>508</v>
      </c>
      <c r="P40" t="s">
        <v>514</v>
      </c>
      <c r="Q40" s="14" t="s">
        <v>19435</v>
      </c>
      <c r="S40" s="7" t="s">
        <v>208</v>
      </c>
      <c r="T40" s="1">
        <v>3</v>
      </c>
      <c r="X40" s="7" t="s">
        <v>1072</v>
      </c>
      <c r="Y40" s="1">
        <v>1</v>
      </c>
    </row>
    <row r="41" spans="1:25" x14ac:dyDescent="0.25">
      <c r="A41" s="20" t="s">
        <v>372</v>
      </c>
      <c r="B41" s="9" t="str">
        <f>IFERROR(INDEX(maatschappijen!$A$1:$A$1196,MATCH(A41,maatschappijen!$B$1:$B$1196,0)),INDEX(maatschappijen!$A$1:$A$1196,MATCH(A41,maatschappijen!$C$1:$C$1196,0)))</f>
        <v>Transavia Holland</v>
      </c>
      <c r="C41" t="s">
        <v>127</v>
      </c>
      <c r="D41" s="9" t="str">
        <f>VLOOKUP(C41,luchthavens!A$1:F$474,6,FALSE)</f>
        <v>Venice</v>
      </c>
      <c r="E41" s="9">
        <f>VLOOKUP(C41,luchthavens!A:G,7,FALSE)</f>
        <v>3</v>
      </c>
      <c r="F41" s="20" t="s">
        <v>1096</v>
      </c>
      <c r="G41" s="20">
        <f>IF(M41&gt;12,0.5,IF(M41&gt;5,1,2))</f>
        <v>2</v>
      </c>
      <c r="H41" s="20">
        <v>0</v>
      </c>
      <c r="I41" s="20">
        <f>IF(K41="Eur",0.75,1.25)</f>
        <v>0.75</v>
      </c>
      <c r="J41" s="20">
        <f>I41*G41</f>
        <v>1.5</v>
      </c>
      <c r="K41" s="9" t="str">
        <f>VLOOKUP($C41,luchthavens!$A$2:$M$474,13,FALSE)</f>
        <v>Eur</v>
      </c>
      <c r="L41" s="11">
        <f>VLOOKUP($C41,luchthavens!$A$2:$N$474,14,FALSE)</f>
        <v>900.21174425090055</v>
      </c>
      <c r="M41" s="22">
        <f>VLOOKUP($C41,luchthavens!$A$2:$P$474,16,FALSE)</f>
        <v>1.9236368334262905</v>
      </c>
      <c r="N41" s="22">
        <f>GETPIVOTDATA("Som van Vluchten",$S$3,"Destnaam",$D41)</f>
        <v>2</v>
      </c>
      <c r="O41" t="s">
        <v>508</v>
      </c>
      <c r="P41" t="s">
        <v>502</v>
      </c>
      <c r="Q41" s="14" t="s">
        <v>19435</v>
      </c>
      <c r="S41" s="7" t="s">
        <v>1086</v>
      </c>
      <c r="T41" s="1">
        <v>2</v>
      </c>
      <c r="X41" s="7" t="s">
        <v>10627</v>
      </c>
      <c r="Y41" s="1">
        <v>1</v>
      </c>
    </row>
    <row r="42" spans="1:25" x14ac:dyDescent="0.25">
      <c r="A42" s="14" t="s">
        <v>426</v>
      </c>
      <c r="B42" s="9" t="str">
        <f>IFERROR(INDEX(maatschappijen!$A$1:$A$1196,MATCH(A42,maatschappijen!$B$1:$B$1196,0)),INDEX(maatschappijen!$A$1:$A$1196,MATCH(A42,maatschappijen!$C$1:$C$1196,0)))</f>
        <v>Korean Air</v>
      </c>
      <c r="C42" t="s">
        <v>480</v>
      </c>
      <c r="D42" s="9" t="str">
        <f>VLOOKUP(C42,luchthavens!A$1:F$474,6,FALSE)</f>
        <v>Seoul</v>
      </c>
      <c r="E42" s="9">
        <f>VLOOKUP(C42,luchthavens!A:G,7,FALSE)</f>
        <v>1</v>
      </c>
      <c r="F42" s="20" t="s">
        <v>1095</v>
      </c>
      <c r="G42" s="20">
        <f>IF(M42&gt;12,0.5,IF(M42&gt;5,1,2))</f>
        <v>0.5</v>
      </c>
      <c r="H42" s="20">
        <v>0</v>
      </c>
      <c r="I42" s="20">
        <f>IF(K42="Eur",0.75,1.25)</f>
        <v>1.25</v>
      </c>
      <c r="J42" s="20">
        <f>I42*G42</f>
        <v>0.625</v>
      </c>
      <c r="K42" s="9" t="str">
        <f>VLOOKUP($C42,luchthavens!$A$2:$M$474,13,FALSE)</f>
        <v>Az</v>
      </c>
      <c r="L42" s="11">
        <f>VLOOKUP($C42,luchthavens!$A$2:$N$474,14,FALSE)</f>
        <v>8555.7009689911756</v>
      </c>
      <c r="M42" s="22">
        <f>VLOOKUP($C42,luchthavens!$A$2:$P$474,16,FALSE)</f>
        <v>12.896504722220685</v>
      </c>
      <c r="N42" s="22">
        <f>GETPIVOTDATA("Som van Vluchten",$S$3,"Destnaam",$D42)</f>
        <v>1</v>
      </c>
      <c r="O42" t="s">
        <v>510</v>
      </c>
      <c r="P42" t="s">
        <v>533</v>
      </c>
      <c r="Q42" s="14" t="s">
        <v>19435</v>
      </c>
      <c r="S42" s="7" t="s">
        <v>1042</v>
      </c>
      <c r="T42" s="1">
        <v>2</v>
      </c>
      <c r="X42" s="7" t="s">
        <v>10518</v>
      </c>
      <c r="Y42" s="1">
        <v>56.5</v>
      </c>
    </row>
    <row r="43" spans="1:25" x14ac:dyDescent="0.25">
      <c r="A43" s="20" t="s">
        <v>370</v>
      </c>
      <c r="B43" s="9" t="str">
        <f>IFERROR(INDEX(maatschappijen!$A$1:$A$1196,MATCH(A43,maatschappijen!$B$1:$B$1196,0)),INDEX(maatschappijen!$A$1:$A$1196,MATCH(A43,maatschappijen!$C$1:$C$1196,0)))</f>
        <v>KLM Royal Dutch Airlines</v>
      </c>
      <c r="C43" t="s">
        <v>237</v>
      </c>
      <c r="D43" s="9" t="str">
        <f>VLOOKUP(C43,luchthavens!A$1:F$474,6,FALSE)</f>
        <v>Abu Dhabi</v>
      </c>
      <c r="E43" s="9">
        <f>VLOOKUP(C43,luchthavens!A:G,7,FALSE)</f>
        <v>2</v>
      </c>
      <c r="F43" s="20" t="s">
        <v>1095</v>
      </c>
      <c r="G43" s="20">
        <f>IF(M43&gt;12,0.5,IF(M43&gt;5,1,2))</f>
        <v>1</v>
      </c>
      <c r="H43" s="20">
        <v>0</v>
      </c>
      <c r="I43" s="20">
        <f>IF(K43="Eur",0.75,1.25)</f>
        <v>1.25</v>
      </c>
      <c r="J43" s="20">
        <f>I43*G43</f>
        <v>1.25</v>
      </c>
      <c r="K43" s="9" t="str">
        <f>VLOOKUP($C43,luchthavens!$A$2:$M$474,13,FALSE)</f>
        <v>Az</v>
      </c>
      <c r="L43" s="11">
        <f>VLOOKUP($C43,luchthavens!$A$2:$N$474,14,FALSE)</f>
        <v>5160.7516133170311</v>
      </c>
      <c r="M43" s="22">
        <f>VLOOKUP($C43,luchthavens!$A$2:$P$474,16,FALSE)</f>
        <v>8.0304106457544098</v>
      </c>
      <c r="N43" s="22">
        <f>GETPIVOTDATA("Som van Vluchten",$S$3,"Destnaam",$D43)</f>
        <v>2</v>
      </c>
      <c r="O43" t="s">
        <v>511</v>
      </c>
      <c r="P43" t="s">
        <v>537</v>
      </c>
      <c r="Q43" s="14" t="s">
        <v>19435</v>
      </c>
      <c r="S43" s="7" t="s">
        <v>217</v>
      </c>
      <c r="T43" s="1">
        <v>2</v>
      </c>
      <c r="X43" s="7" t="s">
        <v>10742</v>
      </c>
      <c r="Y43" s="1">
        <v>0.5</v>
      </c>
    </row>
    <row r="44" spans="1:25" x14ac:dyDescent="0.25">
      <c r="A44" s="20" t="s">
        <v>370</v>
      </c>
      <c r="B44" s="9" t="str">
        <f>IFERROR(INDEX(maatschappijen!$A$1:$A$1196,MATCH(A44,maatschappijen!$B$1:$B$1196,0)),INDEX(maatschappijen!$A$1:$A$1196,MATCH(A44,maatschappijen!$C$1:$C$1196,0)))</f>
        <v>KLM Royal Dutch Airlines</v>
      </c>
      <c r="C44" t="s">
        <v>267</v>
      </c>
      <c r="D44" s="9" t="str">
        <f>VLOOKUP(C44,luchthavens!A$1:F$474,6,FALSE)</f>
        <v>Washington</v>
      </c>
      <c r="E44" s="9">
        <f>VLOOKUP(C44,luchthavens!A:G,7,FALSE)</f>
        <v>1</v>
      </c>
      <c r="F44" s="20" t="s">
        <v>1095</v>
      </c>
      <c r="G44" s="20">
        <f>IF(M44&gt;12,0.5,IF(M44&gt;5,1,2))</f>
        <v>1</v>
      </c>
      <c r="H44" s="20">
        <v>0</v>
      </c>
      <c r="I44" s="20">
        <f>IF(K44="Eur",0.75,1.25)</f>
        <v>1.25</v>
      </c>
      <c r="J44" s="20">
        <f>I44*G44</f>
        <v>1.25</v>
      </c>
      <c r="K44" s="9" t="str">
        <f>VLOOKUP($C44,luchthavens!$A$2:$M$474,13,FALSE)</f>
        <v>NAm</v>
      </c>
      <c r="L44" s="11">
        <f>VLOOKUP($C44,luchthavens!$A$2:$N$474,14,FALSE)</f>
        <v>6239.4097209436122</v>
      </c>
      <c r="M44" s="22">
        <f>VLOOKUP($C44,luchthavens!$A$2:$P$474,16,FALSE)</f>
        <v>9.5764872666858434</v>
      </c>
      <c r="N44" s="22">
        <f>GETPIVOTDATA("Som van Vluchten",$S$3,"Destnaam",$D44)</f>
        <v>2</v>
      </c>
      <c r="O44" t="s">
        <v>511</v>
      </c>
      <c r="P44" t="s">
        <v>536</v>
      </c>
      <c r="Q44" s="14" t="s">
        <v>19435</v>
      </c>
      <c r="S44" s="7" t="s">
        <v>1079</v>
      </c>
      <c r="T44" s="1">
        <v>2</v>
      </c>
      <c r="X44" s="7" t="s">
        <v>10889</v>
      </c>
      <c r="Y44" s="1">
        <v>2</v>
      </c>
    </row>
    <row r="45" spans="1:25" x14ac:dyDescent="0.25">
      <c r="A45" s="20" t="s">
        <v>370</v>
      </c>
      <c r="B45" s="9" t="str">
        <f>IFERROR(INDEX(maatschappijen!$A$1:$A$1196,MATCH(A45,maatschappijen!$B$1:$B$1196,0)),INDEX(maatschappijen!$A$1:$A$1196,MATCH(A45,maatschappijen!$C$1:$C$1196,0)))</f>
        <v>KLM Royal Dutch Airlines</v>
      </c>
      <c r="C45" t="s">
        <v>271</v>
      </c>
      <c r="D45" s="9" t="str">
        <f>VLOOKUP(C45,luchthavens!A$1:F$474,6,FALSE)</f>
        <v>Miami</v>
      </c>
      <c r="E45" s="9">
        <f>VLOOKUP(C45,luchthavens!A:G,7,FALSE)</f>
        <v>3</v>
      </c>
      <c r="F45" s="20" t="s">
        <v>1096</v>
      </c>
      <c r="G45" s="20">
        <f>IF(M45&gt;12,0.5,IF(M45&gt;5,1,2))</f>
        <v>1</v>
      </c>
      <c r="H45" s="20">
        <v>0</v>
      </c>
      <c r="I45" s="20">
        <f>IF(K45="Eur",0.75,1.25)</f>
        <v>1.25</v>
      </c>
      <c r="J45" s="20">
        <f>I45*G45</f>
        <v>1.25</v>
      </c>
      <c r="K45" s="9" t="str">
        <f>VLOOKUP($C45,luchthavens!$A$2:$M$474,13,FALSE)</f>
        <v>NAm</v>
      </c>
      <c r="L45" s="11">
        <f>VLOOKUP($C45,luchthavens!$A$2:$N$474,14,FALSE)</f>
        <v>7472.1962343179603</v>
      </c>
      <c r="M45" s="22">
        <f>VLOOKUP($C45,luchthavens!$A$2:$P$474,16,FALSE)</f>
        <v>11.343481269189075</v>
      </c>
      <c r="N45" s="22">
        <f>GETPIVOTDATA("Som van Vluchten",$S$3,"Destnaam",$D45)</f>
        <v>2</v>
      </c>
      <c r="O45" t="s">
        <v>511</v>
      </c>
      <c r="P45" t="s">
        <v>535</v>
      </c>
      <c r="Q45" s="14" t="s">
        <v>19435</v>
      </c>
      <c r="S45" s="7" t="s">
        <v>76</v>
      </c>
      <c r="T45" s="1">
        <v>2</v>
      </c>
      <c r="X45" s="7" t="s">
        <v>11215</v>
      </c>
      <c r="Y45" s="1">
        <v>6</v>
      </c>
    </row>
    <row r="46" spans="1:25" x14ac:dyDescent="0.25">
      <c r="A46" s="20" t="s">
        <v>370</v>
      </c>
      <c r="B46" s="9" t="str">
        <f>IFERROR(INDEX(maatschappijen!$A$1:$A$1196,MATCH(A46,maatschappijen!$B$1:$B$1196,0)),INDEX(maatschappijen!$A$1:$A$1196,MATCH(A46,maatschappijen!$C$1:$C$1196,0)))</f>
        <v>KLM Royal Dutch Airlines</v>
      </c>
      <c r="C46" t="s">
        <v>158</v>
      </c>
      <c r="D46" s="9" t="str">
        <f>VLOOKUP(C46,luchthavens!A$1:F$474,6,FALSE)</f>
        <v>St Maarten</v>
      </c>
      <c r="E46" s="9">
        <f>VLOOKUP(C46,luchthavens!A:G,7,FALSE)</f>
        <v>4</v>
      </c>
      <c r="F46" s="20" t="s">
        <v>1095</v>
      </c>
      <c r="G46" s="20">
        <f>IF(M46&gt;12,0.5,IF(M46&gt;5,1,2))</f>
        <v>1</v>
      </c>
      <c r="H46" s="20">
        <v>0</v>
      </c>
      <c r="I46" s="20">
        <f>IF(K46="Eur",0.75,1.25)</f>
        <v>1.25</v>
      </c>
      <c r="J46" s="20">
        <f>I46*G46</f>
        <v>1.25</v>
      </c>
      <c r="K46" s="9" t="str">
        <f>VLOOKUP($C46,luchthavens!$A$2:$M$474,13,FALSE)</f>
        <v>NAm</v>
      </c>
      <c r="L46" s="11">
        <f>VLOOKUP($C46,luchthavens!$A$2:$N$474,14,FALSE)</f>
        <v>6953.8767922632751</v>
      </c>
      <c r="M46" s="22">
        <f>VLOOKUP($C46,luchthavens!$A$2:$P$474,16,FALSE)</f>
        <v>10.60055673557736</v>
      </c>
      <c r="N46" s="22">
        <f>GETPIVOTDATA("Som van Vluchten",$S$3,"Destnaam",$D46)</f>
        <v>1</v>
      </c>
      <c r="O46" t="s">
        <v>511</v>
      </c>
      <c r="P46" t="s">
        <v>536</v>
      </c>
      <c r="Q46" s="14" t="s">
        <v>19435</v>
      </c>
      <c r="S46" s="7" t="s">
        <v>241</v>
      </c>
      <c r="T46" s="1">
        <v>2</v>
      </c>
      <c r="X46" s="7" t="s">
        <v>460</v>
      </c>
      <c r="Y46" s="1">
        <v>8</v>
      </c>
    </row>
    <row r="47" spans="1:25" x14ac:dyDescent="0.25">
      <c r="A47" s="20" t="s">
        <v>370</v>
      </c>
      <c r="B47" s="9" t="str">
        <f>IFERROR(INDEX(maatschappijen!$A$1:$A$1196,MATCH(A47,maatschappijen!$B$1:$B$1196,0)),INDEX(maatschappijen!$A$1:$A$1196,MATCH(A47,maatschappijen!$C$1:$C$1196,0)))</f>
        <v>KLM Royal Dutch Airlines</v>
      </c>
      <c r="C47" t="s">
        <v>41</v>
      </c>
      <c r="D47" s="9" t="str">
        <f>VLOOKUP(C47,luchthavens!A$1:F$474,6,FALSE)</f>
        <v>Montreal</v>
      </c>
      <c r="E47" s="9">
        <f>VLOOKUP(C47,luchthavens!A:G,7,FALSE)</f>
        <v>2</v>
      </c>
      <c r="F47" s="20" t="s">
        <v>1095</v>
      </c>
      <c r="G47" s="20">
        <f>IF(M47&gt;12,0.5,IF(M47&gt;5,1,2))</f>
        <v>1</v>
      </c>
      <c r="H47" s="20">
        <v>0</v>
      </c>
      <c r="I47" s="20">
        <f>IF(K47="Eur",0.75,1.25)</f>
        <v>1.25</v>
      </c>
      <c r="J47" s="20">
        <f>I47*G47</f>
        <v>1.25</v>
      </c>
      <c r="K47" s="9" t="str">
        <f>VLOOKUP($C47,luchthavens!$A$2:$M$474,13,FALSE)</f>
        <v>NAm</v>
      </c>
      <c r="L47" s="11">
        <f>VLOOKUP($C47,luchthavens!$A$2:$N$474,14,FALSE)</f>
        <v>5536.5916453667551</v>
      </c>
      <c r="M47" s="22">
        <f>VLOOKUP($C47,luchthavens!$A$2:$P$474,16,FALSE)</f>
        <v>8.5691146916923504</v>
      </c>
      <c r="N47" s="22">
        <f>GETPIVOTDATA("Som van Vluchten",$S$3,"Destnaam",$D47)</f>
        <v>1</v>
      </c>
      <c r="O47" t="s">
        <v>511</v>
      </c>
      <c r="P47" t="s">
        <v>535</v>
      </c>
      <c r="Q47" s="14" t="s">
        <v>19435</v>
      </c>
      <c r="S47" s="7" t="s">
        <v>268</v>
      </c>
      <c r="T47" s="1">
        <v>2</v>
      </c>
      <c r="X47" s="7" t="s">
        <v>1045</v>
      </c>
      <c r="Y47" s="1">
        <v>2</v>
      </c>
    </row>
    <row r="48" spans="1:25" x14ac:dyDescent="0.25">
      <c r="A48" s="14" t="s">
        <v>506</v>
      </c>
      <c r="B48" s="9" t="str">
        <f>IFERROR(INDEX(maatschappijen!$A$1:$A$1196,MATCH(A48,maatschappijen!$B$1:$B$1196,0)),INDEX(maatschappijen!$A$1:$A$1196,MATCH(A48,maatschappijen!$C$1:$C$1196,0)))</f>
        <v>TUI Airlines</v>
      </c>
      <c r="C48" t="s">
        <v>271</v>
      </c>
      <c r="D48" s="9" t="str">
        <f>VLOOKUP(C48,luchthavens!A$1:F$474,6,FALSE)</f>
        <v>Miami</v>
      </c>
      <c r="E48" s="9">
        <f>VLOOKUP(C48,luchthavens!A:G,7,FALSE)</f>
        <v>3</v>
      </c>
      <c r="F48" s="20" t="s">
        <v>1096</v>
      </c>
      <c r="G48" s="20">
        <f>IF(M48&gt;12,0.5,IF(M48&gt;5,1,2))</f>
        <v>1</v>
      </c>
      <c r="H48" s="20">
        <v>0</v>
      </c>
      <c r="I48" s="20">
        <f>IF(K48="Eur",0.75,1.25)</f>
        <v>1.25</v>
      </c>
      <c r="J48" s="20">
        <f>I48*G48</f>
        <v>1.25</v>
      </c>
      <c r="K48" s="9" t="str">
        <f>VLOOKUP($C48,luchthavens!$A$2:$M$474,13,FALSE)</f>
        <v>NAm</v>
      </c>
      <c r="L48" s="11">
        <f>VLOOKUP($C48,luchthavens!$A$2:$N$474,14,FALSE)</f>
        <v>7472.1962343179603</v>
      </c>
      <c r="M48" s="22">
        <f>VLOOKUP($C48,luchthavens!$A$2:$P$474,16,FALSE)</f>
        <v>11.343481269189075</v>
      </c>
      <c r="N48" s="22">
        <f>GETPIVOTDATA("Som van Vluchten",$S$3,"Destnaam",$D48)</f>
        <v>2</v>
      </c>
      <c r="O48" t="s">
        <v>510</v>
      </c>
      <c r="P48" t="s">
        <v>532</v>
      </c>
      <c r="Q48" s="14" t="s">
        <v>19435</v>
      </c>
      <c r="S48" s="7" t="s">
        <v>259</v>
      </c>
      <c r="T48" s="1">
        <v>2</v>
      </c>
      <c r="X48" s="7" t="s">
        <v>13950</v>
      </c>
      <c r="Y48" s="1">
        <v>2</v>
      </c>
    </row>
    <row r="49" spans="1:25" x14ac:dyDescent="0.25">
      <c r="A49" s="14" t="s">
        <v>377</v>
      </c>
      <c r="B49" s="9" t="str">
        <f>IFERROR(INDEX(maatschappijen!$A$1:$A$1196,MATCH(A49,maatschappijen!$B$1:$B$1196,0)),INDEX(maatschappijen!$A$1:$A$1196,MATCH(A49,maatschappijen!$C$1:$C$1196,0)))</f>
        <v>TAP Portugal</v>
      </c>
      <c r="C49" t="s">
        <v>171</v>
      </c>
      <c r="D49" s="9" t="str">
        <f>VLOOKUP(C49,luchthavens!A$1:F$474,6,FALSE)</f>
        <v>Lisbon</v>
      </c>
      <c r="E49" s="9">
        <f>VLOOKUP(C49,luchthavens!A:G,7,FALSE)</f>
        <v>3</v>
      </c>
      <c r="F49" s="20" t="s">
        <v>1095</v>
      </c>
      <c r="G49" s="20">
        <f>IF(M49&gt;12,0.5,IF(M49&gt;5,1,2))</f>
        <v>2</v>
      </c>
      <c r="H49" s="20">
        <v>0</v>
      </c>
      <c r="I49" s="20">
        <f>IF(K49="Eur",0.75,1.25)</f>
        <v>0.75</v>
      </c>
      <c r="J49" s="20">
        <f>I49*G49</f>
        <v>1.5</v>
      </c>
      <c r="K49" s="9" t="str">
        <f>VLOOKUP($C49,luchthavens!$A$2:$M$474,13,FALSE)</f>
        <v>Eur</v>
      </c>
      <c r="L49" s="11">
        <f>VLOOKUP($C49,luchthavens!$A$2:$N$474,14,FALSE)</f>
        <v>1841.0513119403968</v>
      </c>
      <c r="M49" s="22">
        <f>VLOOKUP($C49,luchthavens!$A$2:$P$474,16,FALSE)</f>
        <v>3.2721735471145688</v>
      </c>
      <c r="N49" s="22">
        <f>GETPIVOTDATA("Som van Vluchten",$S$3,"Destnaam",$D49)</f>
        <v>10</v>
      </c>
      <c r="O49" t="s">
        <v>508</v>
      </c>
      <c r="P49" t="s">
        <v>516</v>
      </c>
      <c r="Q49" s="14" t="s">
        <v>19435</v>
      </c>
      <c r="S49" s="7" t="s">
        <v>23</v>
      </c>
      <c r="T49" s="1">
        <v>2</v>
      </c>
      <c r="X49" s="7" t="s">
        <v>471</v>
      </c>
      <c r="Y49" s="1">
        <v>18</v>
      </c>
    </row>
    <row r="50" spans="1:25" x14ac:dyDescent="0.25">
      <c r="A50" s="14" t="s">
        <v>378</v>
      </c>
      <c r="B50" s="9" t="str">
        <f>IFERROR(INDEX(maatschappijen!$A$1:$A$1196,MATCH(A50,maatschappijen!$B$1:$B$1196,0)),INDEX(maatschappijen!$A$1:$A$1196,MATCH(A50,maatschappijen!$C$1:$C$1196,0)))</f>
        <v>EVA Air</v>
      </c>
      <c r="C50" t="s">
        <v>224</v>
      </c>
      <c r="D50" s="9" t="str">
        <f>VLOOKUP(C50,luchthavens!A$1:F$474,6,FALSE)</f>
        <v>Bangkok</v>
      </c>
      <c r="E50" s="9">
        <f>VLOOKUP(C50,luchthavens!A:G,7,FALSE)</f>
        <v>2</v>
      </c>
      <c r="F50" s="20" t="s">
        <v>1095</v>
      </c>
      <c r="G50" s="20">
        <f>IF(M50&gt;12,0.5,IF(M50&gt;5,1,2))</f>
        <v>0.5</v>
      </c>
      <c r="H50" s="20">
        <v>0</v>
      </c>
      <c r="I50" s="20">
        <f>IF(K50="Eur",0.75,1.25)</f>
        <v>1.25</v>
      </c>
      <c r="J50" s="20">
        <f>I50*G50</f>
        <v>0.625</v>
      </c>
      <c r="K50" s="9" t="str">
        <f>VLOOKUP($C50,luchthavens!$A$2:$M$474,13,FALSE)</f>
        <v>Az</v>
      </c>
      <c r="L50" s="11">
        <f>VLOOKUP($C50,luchthavens!$A$2:$N$474,14,FALSE)</f>
        <v>9190.8013643887771</v>
      </c>
      <c r="M50" s="22">
        <f>VLOOKUP($C50,luchthavens!$A$2:$P$474,16,FALSE)</f>
        <v>13.806815288957246</v>
      </c>
      <c r="N50" s="22">
        <f>GETPIVOTDATA("Som van Vluchten",$S$3,"Destnaam",$D50)</f>
        <v>0.5</v>
      </c>
      <c r="O50" t="s">
        <v>510</v>
      </c>
      <c r="P50" t="s">
        <v>533</v>
      </c>
      <c r="Q50" s="14" t="s">
        <v>19436</v>
      </c>
      <c r="S50" s="7" t="s">
        <v>272</v>
      </c>
      <c r="T50" s="1">
        <v>2</v>
      </c>
      <c r="X50" s="7" t="s">
        <v>19037</v>
      </c>
      <c r="Y50" s="1">
        <v>1</v>
      </c>
    </row>
    <row r="51" spans="1:25" x14ac:dyDescent="0.25">
      <c r="A51" s="14" t="s">
        <v>378</v>
      </c>
      <c r="B51" s="9" t="str">
        <f>IFERROR(INDEX(maatschappijen!$A$1:$A$1196,MATCH(A51,maatschappijen!$B$1:$B$1196,0)),INDEX(maatschappijen!$A$1:$A$1196,MATCH(A51,maatschappijen!$C$1:$C$1196,0)))</f>
        <v>EVA Air</v>
      </c>
      <c r="C51" t="s">
        <v>218</v>
      </c>
      <c r="D51" s="9" t="str">
        <f>VLOOKUP(C51,luchthavens!A$1:F$474,6,FALSE)</f>
        <v>Taipei</v>
      </c>
      <c r="E51" s="9">
        <f>VLOOKUP(C51,luchthavens!A:G,7,FALSE)</f>
        <v>2</v>
      </c>
      <c r="F51" s="20" t="s">
        <v>1095</v>
      </c>
      <c r="G51" s="20">
        <f>IF(M51&gt;12,0.5,IF(M51&gt;5,1,2))</f>
        <v>0.5</v>
      </c>
      <c r="H51" s="20">
        <v>1</v>
      </c>
      <c r="I51" s="20">
        <f>IF(K51="Eur",0.75,1.25)</f>
        <v>1.25</v>
      </c>
      <c r="J51" s="20">
        <f>I51*G51</f>
        <v>0.625</v>
      </c>
      <c r="K51" s="9" t="str">
        <f>VLOOKUP($C51,luchthavens!$A$2:$M$474,13,FALSE)</f>
        <v>Az</v>
      </c>
      <c r="L51" s="11">
        <f>VLOOKUP($C51,luchthavens!$A$2:$N$474,14,FALSE)</f>
        <v>9439.4517442381784</v>
      </c>
      <c r="M51" s="22">
        <f>VLOOKUP($C51,luchthavens!$A$2:$P$474,16,FALSE)</f>
        <v>14.163214166741389</v>
      </c>
      <c r="N51" s="22">
        <f>GETPIVOTDATA("Som van Vluchten",$S$3,"Destnaam",$D51)</f>
        <v>1.5</v>
      </c>
      <c r="O51" t="s">
        <v>510</v>
      </c>
      <c r="P51" t="s">
        <v>533</v>
      </c>
      <c r="Q51" s="14" t="s">
        <v>19436</v>
      </c>
      <c r="S51" s="7" t="s">
        <v>89</v>
      </c>
      <c r="T51" s="1">
        <v>2</v>
      </c>
      <c r="X51" s="7" t="s">
        <v>14155</v>
      </c>
      <c r="Y51" s="1">
        <v>6</v>
      </c>
    </row>
    <row r="52" spans="1:25" x14ac:dyDescent="0.25">
      <c r="A52" s="14" t="s">
        <v>396</v>
      </c>
      <c r="B52" s="9" t="str">
        <f>IFERROR(INDEX(maatschappijen!$A$1:$A$1196,MATCH(A52,maatschappijen!$B$1:$B$1196,0)),INDEX(maatschappijen!$A$1:$A$1196,MATCH(A52,maatschappijen!$C$1:$C$1196,0)))</f>
        <v>China Southern Airlines</v>
      </c>
      <c r="C52" t="s">
        <v>53</v>
      </c>
      <c r="D52" s="9" t="str">
        <f>VLOOKUP(C52,luchthavens!A$1:F$474,6,FALSE)</f>
        <v>Beijing</v>
      </c>
      <c r="E52" s="9">
        <f>VLOOKUP(C52,luchthavens!A:G,7,FALSE)</f>
        <v>2</v>
      </c>
      <c r="F52" s="20" t="s">
        <v>1095</v>
      </c>
      <c r="G52" s="20">
        <f>IF(M52&gt;12,0.5,IF(M52&gt;5,1,2))</f>
        <v>1</v>
      </c>
      <c r="H52" s="20">
        <v>0</v>
      </c>
      <c r="I52" s="20">
        <f>IF(K52="Eur",0.75,1.25)</f>
        <v>1.25</v>
      </c>
      <c r="J52" s="20">
        <f>I52*G52</f>
        <v>1.25</v>
      </c>
      <c r="K52" s="9" t="str">
        <f>VLOOKUP($C52,luchthavens!$A$2:$M$474,13,FALSE)</f>
        <v>Az</v>
      </c>
      <c r="L52" s="11">
        <f>VLOOKUP($C52,luchthavens!$A$2:$N$474,14,FALSE)</f>
        <v>7827.6035783781072</v>
      </c>
      <c r="M52" s="22">
        <f>VLOOKUP($C52,luchthavens!$A$2:$P$474,16,FALSE)</f>
        <v>11.852898462341953</v>
      </c>
      <c r="N52" s="22">
        <f>GETPIVOTDATA("Som van Vluchten",$S$3,"Destnaam",$D52)</f>
        <v>3</v>
      </c>
      <c r="O52" t="s">
        <v>510</v>
      </c>
      <c r="P52" t="s">
        <v>533</v>
      </c>
      <c r="Q52" s="14" t="s">
        <v>19436</v>
      </c>
      <c r="S52" s="7" t="s">
        <v>1089</v>
      </c>
      <c r="T52" s="1">
        <v>2</v>
      </c>
      <c r="X52" s="7" t="s">
        <v>14497</v>
      </c>
      <c r="Y52" s="1">
        <v>0.5</v>
      </c>
    </row>
    <row r="53" spans="1:25" x14ac:dyDescent="0.25">
      <c r="A53" s="14" t="s">
        <v>396</v>
      </c>
      <c r="B53" s="9" t="str">
        <f>IFERROR(INDEX(maatschappijen!$A$1:$A$1196,MATCH(A53,maatschappijen!$B$1:$B$1196,0)),INDEX(maatschappijen!$A$1:$A$1196,MATCH(A53,maatschappijen!$C$1:$C$1196,0)))</f>
        <v>China Southern Airlines</v>
      </c>
      <c r="C53" t="s">
        <v>53</v>
      </c>
      <c r="D53" s="9" t="str">
        <f>VLOOKUP(C53,luchthavens!A$1:F$474,6,FALSE)</f>
        <v>Beijing</v>
      </c>
      <c r="E53" s="9">
        <f>VLOOKUP(C53,luchthavens!A:G,7,FALSE)</f>
        <v>2</v>
      </c>
      <c r="F53" s="20" t="s">
        <v>1096</v>
      </c>
      <c r="G53" s="20">
        <f>IF(M53&gt;12,0.5,IF(M53&gt;5,1,2))</f>
        <v>1</v>
      </c>
      <c r="H53" s="20">
        <v>0</v>
      </c>
      <c r="I53" s="20">
        <f>IF(K53="Eur",0.75,1.25)</f>
        <v>1.25</v>
      </c>
      <c r="J53" s="20">
        <f>I53*G53</f>
        <v>1.25</v>
      </c>
      <c r="K53" s="9" t="str">
        <f>VLOOKUP($C53,luchthavens!$A$2:$M$474,13,FALSE)</f>
        <v>Az</v>
      </c>
      <c r="L53" s="11">
        <f>VLOOKUP($C53,luchthavens!$A$2:$N$474,14,FALSE)</f>
        <v>7827.6035783781072</v>
      </c>
      <c r="M53" s="22">
        <f>VLOOKUP($C53,luchthavens!$A$2:$P$474,16,FALSE)</f>
        <v>11.852898462341953</v>
      </c>
      <c r="N53" s="22">
        <f>GETPIVOTDATA("Som van Vluchten",$S$3,"Destnaam",$D53)</f>
        <v>3</v>
      </c>
      <c r="O53" t="s">
        <v>510</v>
      </c>
      <c r="P53" t="s">
        <v>533</v>
      </c>
      <c r="Q53" s="14" t="s">
        <v>19436</v>
      </c>
      <c r="S53" s="7" t="s">
        <v>12</v>
      </c>
      <c r="T53" s="1">
        <v>2</v>
      </c>
      <c r="X53" s="7" t="s">
        <v>15429</v>
      </c>
      <c r="Y53" s="1">
        <v>2</v>
      </c>
    </row>
    <row r="54" spans="1:25" x14ac:dyDescent="0.25">
      <c r="A54" s="20" t="s">
        <v>370</v>
      </c>
      <c r="B54" s="9" t="str">
        <f>IFERROR(INDEX(maatschappijen!$A$1:$A$1196,MATCH(A54,maatschappijen!$B$1:$B$1196,0)),INDEX(maatschappijen!$A$1:$A$1196,MATCH(A54,maatschappijen!$C$1:$C$1196,0)))</f>
        <v>KLM Royal Dutch Airlines</v>
      </c>
      <c r="C54" t="s">
        <v>11</v>
      </c>
      <c r="D54" s="9" t="str">
        <f>VLOOKUP(C54,luchthavens!A$1:F$474,6,FALSE)</f>
        <v>Aruba</v>
      </c>
      <c r="E54" s="9">
        <f>VLOOKUP(C54,luchthavens!A:G,7,FALSE)</f>
        <v>4</v>
      </c>
      <c r="F54" s="20" t="s">
        <v>1095</v>
      </c>
      <c r="G54" s="20">
        <f>IF(M54&gt;12,0.5,IF(M54&gt;5,1,2))</f>
        <v>1</v>
      </c>
      <c r="H54" s="20">
        <v>0</v>
      </c>
      <c r="I54" s="20">
        <f>IF(K54="Eur",0.75,1.25)</f>
        <v>1.25</v>
      </c>
      <c r="J54" s="20">
        <f>I54*G54</f>
        <v>1.25</v>
      </c>
      <c r="K54" s="9" t="str">
        <f>VLOOKUP($C54,luchthavens!$A$2:$M$474,13,FALSE)</f>
        <v>NAm</v>
      </c>
      <c r="L54" s="11">
        <f>VLOOKUP($C54,luchthavens!$A$2:$N$474,14,FALSE)</f>
        <v>7900.0233734153289</v>
      </c>
      <c r="M54" s="22">
        <f>VLOOKUP($C54,luchthavens!$A$2:$P$474,16,FALSE)</f>
        <v>11.956700168561971</v>
      </c>
      <c r="N54" s="22">
        <f>GETPIVOTDATA("Som van Vluchten",$S$3,"Destnaam",$D54)</f>
        <v>2</v>
      </c>
      <c r="O54" t="s">
        <v>511</v>
      </c>
      <c r="P54" t="s">
        <v>535</v>
      </c>
      <c r="Q54" s="14" t="s">
        <v>19436</v>
      </c>
      <c r="S54" s="7" t="s">
        <v>128</v>
      </c>
      <c r="T54" s="1">
        <v>2</v>
      </c>
      <c r="X54" s="7" t="s">
        <v>14870</v>
      </c>
      <c r="Y54" s="1">
        <v>2</v>
      </c>
    </row>
    <row r="55" spans="1:25" x14ac:dyDescent="0.25">
      <c r="A55" s="20" t="s">
        <v>370</v>
      </c>
      <c r="B55" s="9" t="str">
        <f>IFERROR(INDEX(maatschappijen!$A$1:$A$1196,MATCH(A55,maatschappijen!$B$1:$B$1196,0)),INDEX(maatschappijen!$A$1:$A$1196,MATCH(A55,maatschappijen!$C$1:$C$1196,0)))</f>
        <v>KLM Royal Dutch Airlines</v>
      </c>
      <c r="C55" t="s">
        <v>63</v>
      </c>
      <c r="D55" s="9" t="str">
        <f>VLOOKUP(C55,luchthavens!A$1:F$474,6,FALSE)</f>
        <v>Havana</v>
      </c>
      <c r="E55" s="9">
        <f>VLOOKUP(C55,luchthavens!A:G,7,FALSE)</f>
        <v>2</v>
      </c>
      <c r="F55" s="20" t="s">
        <v>1095</v>
      </c>
      <c r="G55" s="20">
        <f>IF(M55&gt;12,0.5,IF(M55&gt;5,1,2))</f>
        <v>1</v>
      </c>
      <c r="H55" s="20">
        <v>0</v>
      </c>
      <c r="I55" s="20">
        <f>IF(K55="Eur",0.75,1.25)</f>
        <v>1.25</v>
      </c>
      <c r="J55" s="20">
        <f>I55*G55</f>
        <v>1.25</v>
      </c>
      <c r="K55" s="9" t="str">
        <f>VLOOKUP($C55,luchthavens!$A$2:$M$474,13,FALSE)</f>
        <v>NAm</v>
      </c>
      <c r="L55" s="11">
        <f>VLOOKUP($C55,luchthavens!$A$2:$N$474,14,FALSE)</f>
        <v>7848.1357527176424</v>
      </c>
      <c r="M55" s="22">
        <f>VLOOKUP($C55,luchthavens!$A$2:$P$474,16,FALSE)</f>
        <v>11.88232791222862</v>
      </c>
      <c r="N55" s="22">
        <f>GETPIVOTDATA("Som van Vluchten",$S$3,"Destnaam",$D55)</f>
        <v>1</v>
      </c>
      <c r="O55" t="s">
        <v>511</v>
      </c>
      <c r="P55" t="s">
        <v>536</v>
      </c>
      <c r="Q55" s="14" t="s">
        <v>19436</v>
      </c>
      <c r="S55" s="7" t="s">
        <v>95</v>
      </c>
      <c r="T55" s="1">
        <v>2</v>
      </c>
      <c r="X55" s="7" t="s">
        <v>15764</v>
      </c>
      <c r="Y55" s="1">
        <v>2</v>
      </c>
    </row>
    <row r="56" spans="1:25" x14ac:dyDescent="0.25">
      <c r="A56" s="14" t="s">
        <v>506</v>
      </c>
      <c r="B56" s="9" t="str">
        <f>IFERROR(INDEX(maatschappijen!$A$1:$A$1196,MATCH(A56,maatschappijen!$B$1:$B$1196,0)),INDEX(maatschappijen!$A$1:$A$1196,MATCH(A56,maatschappijen!$C$1:$C$1196,0)))</f>
        <v>TUI Airlines</v>
      </c>
      <c r="C56" t="s">
        <v>45</v>
      </c>
      <c r="D56" s="9" t="str">
        <f>VLOOKUP(C56,luchthavens!A$1:F$474,6,FALSE)</f>
        <v>Toronto</v>
      </c>
      <c r="E56" s="9">
        <f>VLOOKUP(C56,luchthavens!A:G,7,FALSE)</f>
        <v>2</v>
      </c>
      <c r="F56" s="20" t="s">
        <v>1096</v>
      </c>
      <c r="G56" s="20">
        <f>IF(M56&gt;12,0.5,IF(M56&gt;5,1,2))</f>
        <v>1</v>
      </c>
      <c r="H56" s="20">
        <v>0</v>
      </c>
      <c r="I56" s="20">
        <f>IF(K56="Eur",0.75,1.25)</f>
        <v>1.25</v>
      </c>
      <c r="J56" s="20">
        <f>I56*G56</f>
        <v>1.25</v>
      </c>
      <c r="K56" s="9" t="str">
        <f>VLOOKUP($C56,luchthavens!$A$2:$M$474,13,FALSE)</f>
        <v>NAm</v>
      </c>
      <c r="L56" s="11">
        <f>VLOOKUP($C56,luchthavens!$A$2:$N$474,14,FALSE)</f>
        <v>6023.5254035183225</v>
      </c>
      <c r="M56" s="22">
        <f>VLOOKUP($C56,luchthavens!$A$2:$P$474,16,FALSE)</f>
        <v>9.2670530783762608</v>
      </c>
      <c r="N56" s="22">
        <f>GETPIVOTDATA("Som van Vluchten",$S$3,"Destnaam",$D56)</f>
        <v>3</v>
      </c>
      <c r="O56" t="s">
        <v>510</v>
      </c>
      <c r="P56" t="s">
        <v>532</v>
      </c>
      <c r="Q56" s="14" t="s">
        <v>19436</v>
      </c>
      <c r="S56" s="7" t="s">
        <v>142</v>
      </c>
      <c r="T56" s="1">
        <v>2</v>
      </c>
      <c r="X56" s="7" t="s">
        <v>470</v>
      </c>
      <c r="Y56" s="1">
        <v>6</v>
      </c>
    </row>
    <row r="57" spans="1:25" x14ac:dyDescent="0.25">
      <c r="A57" s="20" t="s">
        <v>402</v>
      </c>
      <c r="B57" s="9" t="str">
        <f>IFERROR(INDEX(maatschappijen!$A$1:$A$1196,MATCH(A57,maatschappijen!$B$1:$B$1196,0)),INDEX(maatschappijen!$A$1:$A$1196,MATCH(A57,maatschappijen!$C$1:$C$1196,0)))</f>
        <v>Air Transat</v>
      </c>
      <c r="C57" t="s">
        <v>47</v>
      </c>
      <c r="D57" s="9" t="str">
        <f>VLOOKUP(C57,luchthavens!A$1:F$474,6,FALSE)</f>
        <v>Vancouver</v>
      </c>
      <c r="E57" s="9">
        <f>VLOOKUP(C57,luchthavens!A:G,7,FALSE)</f>
        <v>1</v>
      </c>
      <c r="F57" s="20" t="s">
        <v>1095</v>
      </c>
      <c r="G57" s="20">
        <f>IF(M57&gt;12,0.5,IF(M57&gt;5,1,2))</f>
        <v>1</v>
      </c>
      <c r="H57" s="20">
        <v>0</v>
      </c>
      <c r="I57" s="20">
        <f>IF(K57="Eur",0.75,1.25)</f>
        <v>1.25</v>
      </c>
      <c r="J57" s="20">
        <f>I57*G57</f>
        <v>1.25</v>
      </c>
      <c r="K57" s="9" t="str">
        <f>VLOOKUP($C57,luchthavens!$A$2:$M$474,13,FALSE)</f>
        <v>NAm</v>
      </c>
      <c r="L57" s="11">
        <f>VLOOKUP($C57,luchthavens!$A$2:$N$474,14,FALSE)</f>
        <v>7743.7220250440014</v>
      </c>
      <c r="M57" s="22">
        <f>VLOOKUP($C57,luchthavens!$A$2:$P$474,16,FALSE)</f>
        <v>11.732668235896401</v>
      </c>
      <c r="N57" s="22">
        <f>GETPIVOTDATA("Som van Vluchten",$S$3,"Destnaam",$D57)</f>
        <v>1</v>
      </c>
      <c r="O57" t="s">
        <v>510</v>
      </c>
      <c r="P57" t="s">
        <v>541</v>
      </c>
      <c r="Q57" s="14" t="s">
        <v>19436</v>
      </c>
      <c r="S57" s="7" t="s">
        <v>201</v>
      </c>
      <c r="T57" s="1">
        <v>2</v>
      </c>
      <c r="X57" s="7" t="s">
        <v>16272</v>
      </c>
      <c r="Y57" s="1">
        <v>33</v>
      </c>
    </row>
    <row r="58" spans="1:25" x14ac:dyDescent="0.25">
      <c r="A58" s="20" t="s">
        <v>372</v>
      </c>
      <c r="B58" s="9" t="str">
        <f>IFERROR(INDEX(maatschappijen!$A$1:$A$1196,MATCH(A58,maatschappijen!$B$1:$B$1196,0)),INDEX(maatschappijen!$A$1:$A$1196,MATCH(A58,maatschappijen!$C$1:$C$1196,0)))</f>
        <v>Transavia Holland</v>
      </c>
      <c r="C58" t="s">
        <v>476</v>
      </c>
      <c r="D58" s="9" t="str">
        <f>VLOOKUP(C58,luchthavens!A$1:F$474,6,FALSE)</f>
        <v>Kos</v>
      </c>
      <c r="E58" s="9">
        <f>VLOOKUP(C58,luchthavens!A:G,7,FALSE)</f>
        <v>4</v>
      </c>
      <c r="F58" s="20" t="s">
        <v>1096</v>
      </c>
      <c r="G58" s="20">
        <f>IF(M58&gt;12,0.5,IF(M58&gt;5,1,2))</f>
        <v>2</v>
      </c>
      <c r="H58" s="20">
        <v>0</v>
      </c>
      <c r="I58" s="20">
        <f>IF(K58="Eur",0.75,1.25)</f>
        <v>0.75</v>
      </c>
      <c r="J58" s="20">
        <f>I58*G58</f>
        <v>1.5</v>
      </c>
      <c r="K58" s="9" t="str">
        <f>VLOOKUP($C58,luchthavens!$A$2:$M$474,13,FALSE)</f>
        <v>Eur</v>
      </c>
      <c r="L58" s="11">
        <f>VLOOKUP($C58,luchthavens!$A$2:$N$474,14,FALSE)</f>
        <v>2416.3223826328453</v>
      </c>
      <c r="M58" s="22">
        <f>VLOOKUP($C58,luchthavens!$A$2:$P$474,16,FALSE)</f>
        <v>4.0967287484404116</v>
      </c>
      <c r="N58" s="22">
        <f>GETPIVOTDATA("Som van Vluchten",$S$3,"Destnaam",$D58)</f>
        <v>6</v>
      </c>
      <c r="O58" t="s">
        <v>508</v>
      </c>
      <c r="P58" t="s">
        <v>502</v>
      </c>
      <c r="Q58" s="14" t="s">
        <v>19437</v>
      </c>
      <c r="S58" s="7" t="s">
        <v>233</v>
      </c>
      <c r="T58" s="1">
        <v>2</v>
      </c>
      <c r="X58" s="7" t="s">
        <v>487</v>
      </c>
      <c r="Y58" s="1">
        <v>9</v>
      </c>
    </row>
    <row r="59" spans="1:25" x14ac:dyDescent="0.25">
      <c r="A59" s="20" t="s">
        <v>395</v>
      </c>
      <c r="B59" s="9" t="str">
        <f>IFERROR(INDEX(maatschappijen!$A$1:$A$1196,MATCH(A59,maatschappijen!$B$1:$B$1196,0)),INDEX(maatschappijen!$A$1:$A$1196,MATCH(A59,maatschappijen!$C$1:$C$1196,0)))</f>
        <v>Surinam Airways</v>
      </c>
      <c r="C59" t="s">
        <v>207</v>
      </c>
      <c r="D59" s="9" t="str">
        <f>VLOOKUP(C59,luchthavens!A$1:F$474,6,FALSE)</f>
        <v>Paramaribo</v>
      </c>
      <c r="E59" s="9">
        <f>VLOOKUP(C59,luchthavens!A:G,7,FALSE)</f>
        <v>3</v>
      </c>
      <c r="F59" s="20" t="s">
        <v>1095</v>
      </c>
      <c r="G59" s="20">
        <f>IF(M59&gt;12,0.5,IF(M59&gt;5,1,2))</f>
        <v>1</v>
      </c>
      <c r="H59" s="20">
        <v>0</v>
      </c>
      <c r="I59" s="20">
        <f>IF(K59="Eur",0.75,1.25)</f>
        <v>1.25</v>
      </c>
      <c r="J59" s="20">
        <f>I59*G59</f>
        <v>1.25</v>
      </c>
      <c r="K59" s="9" t="str">
        <f>VLOOKUP($C59,luchthavens!$A$2:$M$474,13,FALSE)</f>
        <v>ZAm</v>
      </c>
      <c r="L59" s="11">
        <f>VLOOKUP($C59,luchthavens!$A$2:$N$474,14,FALSE)</f>
        <v>7536.3922593940933</v>
      </c>
      <c r="M59" s="22">
        <f>VLOOKUP($C59,luchthavens!$A$2:$P$474,16,FALSE)</f>
        <v>11.435495571798201</v>
      </c>
      <c r="N59" s="22">
        <f>GETPIVOTDATA("Som van Vluchten",$S$3,"Destnaam",$D59)</f>
        <v>3</v>
      </c>
      <c r="O59" t="s">
        <v>510</v>
      </c>
      <c r="P59" t="s">
        <v>534</v>
      </c>
      <c r="Q59" s="14" t="s">
        <v>19437</v>
      </c>
      <c r="S59" s="7" t="s">
        <v>257</v>
      </c>
      <c r="T59" s="1">
        <v>2</v>
      </c>
      <c r="X59" s="7" t="s">
        <v>15768</v>
      </c>
      <c r="Y59" s="1">
        <v>2</v>
      </c>
    </row>
    <row r="60" spans="1:25" x14ac:dyDescent="0.25">
      <c r="A60" s="20" t="s">
        <v>395</v>
      </c>
      <c r="B60" s="9" t="str">
        <f>IFERROR(INDEX(maatschappijen!$A$1:$A$1196,MATCH(A60,maatschappijen!$B$1:$B$1196,0)),INDEX(maatschappijen!$A$1:$A$1196,MATCH(A60,maatschappijen!$C$1:$C$1196,0)))</f>
        <v>Surinam Airways</v>
      </c>
      <c r="C60" t="s">
        <v>207</v>
      </c>
      <c r="D60" s="9" t="str">
        <f>VLOOKUP(C60,luchthavens!A$1:F$474,6,FALSE)</f>
        <v>Paramaribo</v>
      </c>
      <c r="E60" s="9">
        <f>VLOOKUP(C60,luchthavens!A:G,7,FALSE)</f>
        <v>3</v>
      </c>
      <c r="F60" s="20" t="s">
        <v>1096</v>
      </c>
      <c r="G60" s="20">
        <f>IF(M60&gt;12,0.5,IF(M60&gt;5,1,2))</f>
        <v>1</v>
      </c>
      <c r="H60" s="20">
        <v>0</v>
      </c>
      <c r="I60" s="20">
        <f>IF(K60="Eur",0.75,1.25)</f>
        <v>1.25</v>
      </c>
      <c r="J60" s="20">
        <f>I60*G60</f>
        <v>1.25</v>
      </c>
      <c r="K60" s="9" t="str">
        <f>VLOOKUP($C60,luchthavens!$A$2:$M$474,13,FALSE)</f>
        <v>ZAm</v>
      </c>
      <c r="L60" s="11">
        <f>VLOOKUP($C60,luchthavens!$A$2:$N$474,14,FALSE)</f>
        <v>7536.3922593940933</v>
      </c>
      <c r="M60" s="22">
        <f>VLOOKUP($C60,luchthavens!$A$2:$P$474,16,FALSE)</f>
        <v>11.435495571798201</v>
      </c>
      <c r="N60" s="22">
        <f>GETPIVOTDATA("Som van Vluchten",$S$3,"Destnaam",$D60)</f>
        <v>3</v>
      </c>
      <c r="O60" t="s">
        <v>510</v>
      </c>
      <c r="P60" t="s">
        <v>534</v>
      </c>
      <c r="Q60" s="14" t="s">
        <v>19437</v>
      </c>
      <c r="S60" s="7" t="s">
        <v>1049</v>
      </c>
      <c r="T60" s="1">
        <v>2</v>
      </c>
      <c r="X60" s="7" t="s">
        <v>16007</v>
      </c>
      <c r="Y60" s="1">
        <v>4</v>
      </c>
    </row>
    <row r="61" spans="1:25" x14ac:dyDescent="0.25">
      <c r="A61" s="14" t="s">
        <v>379</v>
      </c>
      <c r="B61" s="9" t="str">
        <f>IFERROR(INDEX(maatschappijen!$A$1:$A$1196,MATCH(A61,maatschappijen!$B$1:$B$1196,0)),INDEX(maatschappijen!$A$1:$A$1196,MATCH(A61,maatschappijen!$C$1:$C$1196,0)))</f>
        <v>China Airlines</v>
      </c>
      <c r="C61" t="s">
        <v>218</v>
      </c>
      <c r="D61" s="9" t="str">
        <f>VLOOKUP(C61,luchthavens!A$1:F$474,6,FALSE)</f>
        <v>Taipei</v>
      </c>
      <c r="E61" s="9">
        <f>VLOOKUP(C61,luchthavens!A:G,7,FALSE)</f>
        <v>2</v>
      </c>
      <c r="F61" s="20" t="s">
        <v>1095</v>
      </c>
      <c r="G61" s="20">
        <f>IF(M61&gt;12,0.5,IF(M61&gt;5,1,2))</f>
        <v>0.5</v>
      </c>
      <c r="H61" s="20">
        <v>0</v>
      </c>
      <c r="I61" s="20">
        <f>IF(K61="Eur",0.75,1.25)</f>
        <v>1.25</v>
      </c>
      <c r="J61" s="20">
        <f>I61*G61</f>
        <v>0.625</v>
      </c>
      <c r="K61" s="9" t="str">
        <f>VLOOKUP($C61,luchthavens!$A$2:$M$474,13,FALSE)</f>
        <v>Az</v>
      </c>
      <c r="L61" s="11">
        <f>VLOOKUP($C61,luchthavens!$A$2:$N$474,14,FALSE)</f>
        <v>9439.4517442381784</v>
      </c>
      <c r="M61" s="22">
        <f>VLOOKUP($C61,luchthavens!$A$2:$P$474,16,FALSE)</f>
        <v>14.163214166741389</v>
      </c>
      <c r="N61" s="22">
        <f>GETPIVOTDATA("Som van Vluchten",$S$3,"Destnaam",$D61)</f>
        <v>1.5</v>
      </c>
      <c r="O61" t="s">
        <v>510</v>
      </c>
      <c r="P61" t="s">
        <v>533</v>
      </c>
      <c r="Q61" s="14" t="s">
        <v>19427</v>
      </c>
      <c r="S61" s="7" t="s">
        <v>169</v>
      </c>
      <c r="T61" s="1">
        <v>2</v>
      </c>
      <c r="X61" s="7" t="s">
        <v>16971</v>
      </c>
      <c r="Y61" s="1">
        <v>2</v>
      </c>
    </row>
    <row r="62" spans="1:25" x14ac:dyDescent="0.25">
      <c r="A62" s="14" t="s">
        <v>439</v>
      </c>
      <c r="B62" s="9" t="str">
        <f>IFERROR(INDEX(maatschappijen!$A$1:$A$1196,MATCH(A62,maatschappijen!$B$1:$B$1196,0)),INDEX(maatschappijen!$A$1:$A$1196,MATCH(A62,maatschappijen!$C$1:$C$1196,0)))</f>
        <v>Singapore Airlines</v>
      </c>
      <c r="C62" t="s">
        <v>484</v>
      </c>
      <c r="D62" s="9" t="str">
        <f>VLOOKUP(C62,luchthavens!A$1:F$474,6,FALSE)</f>
        <v>Singapore</v>
      </c>
      <c r="E62" s="9">
        <f>VLOOKUP(C62,luchthavens!A:G,7,FALSE)</f>
        <v>2</v>
      </c>
      <c r="F62" s="20" t="s">
        <v>1095</v>
      </c>
      <c r="G62" s="20">
        <f>IF(M62&gt;12,0.5,IF(M62&gt;5,1,2))</f>
        <v>0.5</v>
      </c>
      <c r="H62" s="20">
        <v>0</v>
      </c>
      <c r="I62" s="20">
        <f>IF(K62="Eur",0.75,1.25)</f>
        <v>1.25</v>
      </c>
      <c r="J62" s="20">
        <f>I62*G62</f>
        <v>0.625</v>
      </c>
      <c r="K62" s="9" t="str">
        <f>VLOOKUP($C62,luchthavens!$A$2:$M$474,13,FALSE)</f>
        <v>Az</v>
      </c>
      <c r="L62" s="11">
        <f>VLOOKUP($C62,luchthavens!$A$2:$N$474,14,FALSE)</f>
        <v>10494.405858631886</v>
      </c>
      <c r="M62" s="22">
        <f>VLOOKUP($C62,luchthavens!$A$2:$P$474,16,FALSE)</f>
        <v>15.675315064039037</v>
      </c>
      <c r="N62" s="22">
        <f>GETPIVOTDATA("Som van Vluchten",$S$3,"Destnaam",$D62)</f>
        <v>1</v>
      </c>
      <c r="O62" t="s">
        <v>510</v>
      </c>
      <c r="P62" t="s">
        <v>533</v>
      </c>
      <c r="Q62" s="14" t="s">
        <v>19427</v>
      </c>
      <c r="S62" s="7" t="s">
        <v>235</v>
      </c>
      <c r="T62" s="1">
        <v>2</v>
      </c>
      <c r="X62" s="7" t="s">
        <v>16765</v>
      </c>
      <c r="Y62" s="1">
        <v>2.5</v>
      </c>
    </row>
    <row r="63" spans="1:25" x14ac:dyDescent="0.25">
      <c r="A63" s="20" t="s">
        <v>441</v>
      </c>
      <c r="B63" s="9" t="str">
        <f>IFERROR(INDEX(maatschappijen!$A$1:$A$1196,MATCH(A63,maatschappijen!$B$1:$B$1196,0)),INDEX(maatschappijen!$A$1:$A$1196,MATCH(A63,maatschappijen!$C$1:$C$1196,0)))</f>
        <v>Tunisair</v>
      </c>
      <c r="C63" t="s">
        <v>1091</v>
      </c>
      <c r="D63" s="9" t="str">
        <f>VLOOKUP(C63,luchthavens!A$1:F$474,6,FALSE)</f>
        <v>Tunis</v>
      </c>
      <c r="E63" s="9">
        <f>VLOOKUP(C63,luchthavens!A:G,7,FALSE)</f>
        <v>2</v>
      </c>
      <c r="F63" s="20" t="s">
        <v>1095</v>
      </c>
      <c r="G63" s="20">
        <f>IF(M63&gt;12,0.5,IF(M63&gt;5,1,2))</f>
        <v>2</v>
      </c>
      <c r="H63" s="20">
        <v>0</v>
      </c>
      <c r="I63" s="20">
        <f>IF(K63="Eur",0.75,1.25)</f>
        <v>1.25</v>
      </c>
      <c r="J63" s="20">
        <f>I63*G63</f>
        <v>2.5</v>
      </c>
      <c r="K63" s="9" t="str">
        <f>VLOOKUP($C63,luchthavens!$A$2:$M$474,13,FALSE)</f>
        <v>Afr</v>
      </c>
      <c r="L63" s="11">
        <f>VLOOKUP($C63,luchthavens!$A$2:$N$474,14,FALSE)</f>
        <v>1737.7261767719256</v>
      </c>
      <c r="M63" s="22">
        <f>VLOOKUP($C63,luchthavens!$A$2:$P$474,16,FALSE)</f>
        <v>3.1240741867064261</v>
      </c>
      <c r="N63" s="22">
        <f>GETPIVOTDATA("Som van Vluchten",$S$3,"Destnaam",$D63)</f>
        <v>2</v>
      </c>
      <c r="O63" t="s">
        <v>511</v>
      </c>
      <c r="P63" t="s">
        <v>538</v>
      </c>
      <c r="Q63" s="14" t="s">
        <v>19438</v>
      </c>
      <c r="S63" s="7" t="s">
        <v>61</v>
      </c>
      <c r="T63" s="1">
        <v>2</v>
      </c>
      <c r="X63" s="7" t="s">
        <v>493</v>
      </c>
      <c r="Y63" s="1"/>
    </row>
    <row r="64" spans="1:25" x14ac:dyDescent="0.25">
      <c r="A64" s="20" t="s">
        <v>261</v>
      </c>
      <c r="B64" s="9" t="str">
        <f>IFERROR(INDEX(maatschappijen!$A$1:$A$1196,MATCH(A64,maatschappijen!$B$1:$B$1196,0)),INDEX(maatschappijen!$A$1:$A$1196,MATCH(A64,maatschappijen!$C$1:$C$1196,0)))</f>
        <v>Alitalia</v>
      </c>
      <c r="C64" t="s">
        <v>124</v>
      </c>
      <c r="D64" s="9" t="str">
        <f>VLOOKUP(C64,luchthavens!A$1:F$474,6,FALSE)</f>
        <v>Rome</v>
      </c>
      <c r="E64" s="9">
        <f>VLOOKUP(C64,luchthavens!A:G,7,FALSE)</f>
        <v>3</v>
      </c>
      <c r="F64" s="20" t="s">
        <v>1095</v>
      </c>
      <c r="G64" s="20">
        <f>IF(M64&gt;12,0.5,IF(M64&gt;5,1,2))</f>
        <v>2</v>
      </c>
      <c r="H64" s="20">
        <v>0</v>
      </c>
      <c r="I64" s="20">
        <f>IF(K64="Eur",0.75,1.25)</f>
        <v>0.75</v>
      </c>
      <c r="J64" s="20">
        <f>I64*G64</f>
        <v>1.5</v>
      </c>
      <c r="K64" s="9" t="str">
        <f>VLOOKUP($C64,luchthavens!$A$2:$M$474,13,FALSE)</f>
        <v>Eur</v>
      </c>
      <c r="L64" s="11">
        <f>VLOOKUP($C64,luchthavens!$A$2:$N$474,14,FALSE)</f>
        <v>1260.8394103136059</v>
      </c>
      <c r="M64" s="22">
        <f>VLOOKUP($C64,luchthavens!$A$2:$P$474,16,FALSE)</f>
        <v>2.4405364881161682</v>
      </c>
      <c r="N64" s="22">
        <f>GETPIVOTDATA("Som van Vluchten",$S$3,"Destnaam",$D64)</f>
        <v>6</v>
      </c>
      <c r="O64" t="s">
        <v>509</v>
      </c>
      <c r="P64" t="s">
        <v>521</v>
      </c>
      <c r="Q64" s="14" t="s">
        <v>921</v>
      </c>
      <c r="S64" s="7" t="s">
        <v>18</v>
      </c>
      <c r="T64" s="1">
        <v>2</v>
      </c>
      <c r="X64" s="7" t="s">
        <v>494</v>
      </c>
      <c r="Y64" s="1">
        <v>274</v>
      </c>
    </row>
    <row r="65" spans="1:26" x14ac:dyDescent="0.25">
      <c r="A65" s="20" t="s">
        <v>261</v>
      </c>
      <c r="B65" s="9" t="str">
        <f>IFERROR(INDEX(maatschappijen!$A$1:$A$1196,MATCH(A65,maatschappijen!$B$1:$B$1196,0)),INDEX(maatschappijen!$A$1:$A$1196,MATCH(A65,maatschappijen!$C$1:$C$1196,0)))</f>
        <v>Alitalia</v>
      </c>
      <c r="C65" t="s">
        <v>124</v>
      </c>
      <c r="D65" s="9" t="str">
        <f>VLOOKUP(C65,luchthavens!A$1:F$474,6,FALSE)</f>
        <v>Rome</v>
      </c>
      <c r="E65" s="9">
        <f>VLOOKUP(C65,luchthavens!A:G,7,FALSE)</f>
        <v>3</v>
      </c>
      <c r="F65" s="20" t="s">
        <v>1096</v>
      </c>
      <c r="G65" s="20">
        <f>IF(M65&gt;12,0.5,IF(M65&gt;5,1,2))</f>
        <v>2</v>
      </c>
      <c r="H65" s="20">
        <v>0</v>
      </c>
      <c r="I65" s="20">
        <f>IF(K65="Eur",0.75,1.25)</f>
        <v>0.75</v>
      </c>
      <c r="J65" s="20">
        <f>I65*G65</f>
        <v>1.5</v>
      </c>
      <c r="K65" s="9" t="str">
        <f>VLOOKUP($C65,luchthavens!$A$2:$M$474,13,FALSE)</f>
        <v>Eur</v>
      </c>
      <c r="L65" s="11">
        <f>VLOOKUP($C65,luchthavens!$A$2:$N$474,14,FALSE)</f>
        <v>1260.8394103136059</v>
      </c>
      <c r="M65" s="22">
        <f>VLOOKUP($C65,luchthavens!$A$2:$P$474,16,FALSE)</f>
        <v>2.4405364881161682</v>
      </c>
      <c r="N65" s="22">
        <f>GETPIVOTDATA("Som van Vluchten",$S$3,"Destnaam",$D65)</f>
        <v>6</v>
      </c>
      <c r="O65" t="s">
        <v>509</v>
      </c>
      <c r="P65" t="s">
        <v>521</v>
      </c>
      <c r="Q65" s="14" t="s">
        <v>921</v>
      </c>
      <c r="S65" s="7" t="s">
        <v>93</v>
      </c>
      <c r="T65" s="1">
        <v>2</v>
      </c>
    </row>
    <row r="66" spans="1:26" x14ac:dyDescent="0.25">
      <c r="A66" s="20" t="s">
        <v>261</v>
      </c>
      <c r="B66" s="9" t="str">
        <f>IFERROR(INDEX(maatschappijen!$A$1:$A$1196,MATCH(A66,maatschappijen!$B$1:$B$1196,0)),INDEX(maatschappijen!$A$1:$A$1196,MATCH(A66,maatschappijen!$C$1:$C$1196,0)))</f>
        <v>Alitalia</v>
      </c>
      <c r="C66" t="s">
        <v>1050</v>
      </c>
      <c r="D66" s="9" t="str">
        <f>VLOOKUP(C66,luchthavens!A$1:F$474,6,FALSE)</f>
        <v>Milan</v>
      </c>
      <c r="E66" s="9">
        <f>VLOOKUP(C66,luchthavens!A:G,7,FALSE)</f>
        <v>3</v>
      </c>
      <c r="F66" s="20" t="s">
        <v>1095</v>
      </c>
      <c r="G66" s="20">
        <f>IF(M66&gt;12,0.5,IF(M66&gt;5,1,2))</f>
        <v>2</v>
      </c>
      <c r="H66" s="20">
        <v>0</v>
      </c>
      <c r="I66" s="20">
        <f>IF(K66="Eur",0.75,1.25)</f>
        <v>0.75</v>
      </c>
      <c r="J66" s="20">
        <f>I66*G66</f>
        <v>1.5</v>
      </c>
      <c r="K66" s="9" t="str">
        <f>VLOOKUP($C66,luchthavens!$A$2:$M$474,13,FALSE)</f>
        <v>Eur</v>
      </c>
      <c r="L66" s="11">
        <f>VLOOKUP($C66,luchthavens!$A$2:$N$474,14,FALSE)</f>
        <v>761.70874360226992</v>
      </c>
      <c r="M66" s="22">
        <f>VLOOKUP($C66,luchthavens!$A$2:$P$474,16,FALSE)</f>
        <v>1.7251158658299202</v>
      </c>
      <c r="N66" s="22">
        <f>GETPIVOTDATA("Som van Vluchten",$S$3,"Destnaam",$D66)</f>
        <v>4</v>
      </c>
      <c r="O66" t="s">
        <v>509</v>
      </c>
      <c r="P66" t="s">
        <v>521</v>
      </c>
      <c r="Q66" s="14" t="s">
        <v>921</v>
      </c>
      <c r="S66" s="7" t="s">
        <v>111</v>
      </c>
      <c r="T66" s="1">
        <v>2</v>
      </c>
    </row>
    <row r="67" spans="1:26" x14ac:dyDescent="0.25">
      <c r="A67" s="14" t="s">
        <v>374</v>
      </c>
      <c r="B67" s="9" t="str">
        <f>IFERROR(INDEX(maatschappijen!$A$1:$A$1196,MATCH(A67,maatschappijen!$B$1:$B$1196,0)),INDEX(maatschappijen!$A$1:$A$1196,MATCH(A67,maatschappijen!$C$1:$C$1196,0)))</f>
        <v>Norwegian Air Shuttle</v>
      </c>
      <c r="C67" t="s">
        <v>73</v>
      </c>
      <c r="D67" s="9" t="str">
        <f>VLOOKUP(C67,luchthavens!A$1:F$474,6,FALSE)</f>
        <v>Copenhagen</v>
      </c>
      <c r="E67" s="9">
        <f>VLOOKUP(C67,luchthavens!A:G,7,FALSE)</f>
        <v>2</v>
      </c>
      <c r="F67" s="20" t="s">
        <v>1095</v>
      </c>
      <c r="G67" s="20">
        <f>IF(M67&gt;12,0.5,IF(M67&gt;5,1,2))</f>
        <v>2</v>
      </c>
      <c r="H67" s="20">
        <v>0</v>
      </c>
      <c r="I67" s="20">
        <f>IF(K67="Eur",0.75,1.25)</f>
        <v>0.75</v>
      </c>
      <c r="J67" s="20">
        <f>I67*G67</f>
        <v>1.5</v>
      </c>
      <c r="K67" s="9" t="str">
        <f>VLOOKUP($C67,luchthavens!$A$2:$M$474,13,FALSE)</f>
        <v>Eur</v>
      </c>
      <c r="L67" s="11">
        <f>VLOOKUP($C67,luchthavens!$A$2:$N$474,14,FALSE)</f>
        <v>633.37746879510416</v>
      </c>
      <c r="M67" s="22">
        <f>VLOOKUP($C67,luchthavens!$A$2:$P$474,16,FALSE)</f>
        <v>1.5411743719396493</v>
      </c>
      <c r="N67" s="22">
        <f>GETPIVOTDATA("Som van Vluchten",$S$3,"Destnaam",$D67)</f>
        <v>6</v>
      </c>
      <c r="O67" t="s">
        <v>507</v>
      </c>
      <c r="P67" t="s">
        <v>526</v>
      </c>
      <c r="Q67" s="14" t="s">
        <v>921</v>
      </c>
      <c r="S67" s="7" t="s">
        <v>181</v>
      </c>
      <c r="T67" s="1">
        <v>2</v>
      </c>
    </row>
    <row r="68" spans="1:26" x14ac:dyDescent="0.25">
      <c r="A68" s="20" t="s">
        <v>8161</v>
      </c>
      <c r="B68" s="9" t="str">
        <f>IFERROR(INDEX(maatschappijen!$A$1:$A$1196,MATCH(A68,maatschappijen!$B$1:$B$1196,0)),INDEX(maatschappijen!$A$1:$A$1196,MATCH(A68,maatschappijen!$C$1:$C$1196,0)))</f>
        <v>easyJet</v>
      </c>
      <c r="C68" t="s">
        <v>1053</v>
      </c>
      <c r="D68" s="9" t="str">
        <f>VLOOKUP(C68,luchthavens!A$1:F$474,6,FALSE)</f>
        <v>London Gatwick</v>
      </c>
      <c r="E68" s="9">
        <f>VLOOKUP(C68,luchthavens!A:G,7,FALSE)</f>
        <v>1</v>
      </c>
      <c r="F68" s="20" t="s">
        <v>1095</v>
      </c>
      <c r="G68" s="20">
        <f>IF(M68&gt;12,0.5,IF(M68&gt;5,1,2))</f>
        <v>2</v>
      </c>
      <c r="H68" s="20">
        <v>0</v>
      </c>
      <c r="I68" s="20">
        <f>IF(K68="Eur",0.75,1.25)</f>
        <v>0.75</v>
      </c>
      <c r="J68" s="20">
        <f>I68*G68</f>
        <v>1.5</v>
      </c>
      <c r="K68" s="9" t="str">
        <f>VLOOKUP($C68,luchthavens!$A$2:$M$474,13,FALSE)</f>
        <v>Eur</v>
      </c>
      <c r="L68" s="11">
        <f>VLOOKUP($C68,luchthavens!$A$2:$N$474,14,FALSE)</f>
        <v>379.71425778046296</v>
      </c>
      <c r="M68" s="22">
        <f>VLOOKUP($C68,luchthavens!$A$2:$P$474,16,FALSE)</f>
        <v>1.1775904361519969</v>
      </c>
      <c r="N68" s="22">
        <f>GETPIVOTDATA("Som van Vluchten",$S$3,"Destnaam",$D68)</f>
        <v>4</v>
      </c>
      <c r="O68" t="s">
        <v>507</v>
      </c>
      <c r="P68" t="s">
        <v>527</v>
      </c>
      <c r="Q68" s="14" t="s">
        <v>921</v>
      </c>
      <c r="S68" s="7" t="s">
        <v>238</v>
      </c>
      <c r="T68" s="1">
        <v>2</v>
      </c>
    </row>
    <row r="69" spans="1:26" x14ac:dyDescent="0.25">
      <c r="A69" s="20" t="s">
        <v>8161</v>
      </c>
      <c r="B69" s="9" t="str">
        <f>IFERROR(INDEX(maatschappijen!$A$1:$A$1196,MATCH(A69,maatschappijen!$B$1:$B$1196,0)),INDEX(maatschappijen!$A$1:$A$1196,MATCH(A69,maatschappijen!$C$1:$C$1196,0)))</f>
        <v>easyJet</v>
      </c>
      <c r="C69" t="s">
        <v>1050</v>
      </c>
      <c r="D69" s="9" t="str">
        <f>VLOOKUP(C69,luchthavens!A$1:F$474,6,FALSE)</f>
        <v>Milan</v>
      </c>
      <c r="E69" s="9">
        <f>VLOOKUP(C69,luchthavens!A:G,7,FALSE)</f>
        <v>3</v>
      </c>
      <c r="F69" s="20" t="s">
        <v>1096</v>
      </c>
      <c r="G69" s="20">
        <f>IF(M69&gt;12,0.5,IF(M69&gt;5,1,2))</f>
        <v>2</v>
      </c>
      <c r="H69" s="20">
        <v>0</v>
      </c>
      <c r="I69" s="20">
        <f>IF(K69="Eur",0.75,1.25)</f>
        <v>0.75</v>
      </c>
      <c r="J69" s="20">
        <f>I69*G69</f>
        <v>1.5</v>
      </c>
      <c r="K69" s="9" t="str">
        <f>VLOOKUP($C69,luchthavens!$A$2:$M$474,13,FALSE)</f>
        <v>Eur</v>
      </c>
      <c r="L69" s="11">
        <f>VLOOKUP($C69,luchthavens!$A$2:$N$474,14,FALSE)</f>
        <v>761.70874360226992</v>
      </c>
      <c r="M69" s="22">
        <f>VLOOKUP($C69,luchthavens!$A$2:$P$474,16,FALSE)</f>
        <v>1.7251158658299202</v>
      </c>
      <c r="N69" s="22">
        <f>GETPIVOTDATA("Som van Vluchten",$S$3,"Destnaam",$D69)</f>
        <v>4</v>
      </c>
      <c r="O69" t="s">
        <v>507</v>
      </c>
      <c r="P69" t="s">
        <v>530</v>
      </c>
      <c r="Q69" s="14" t="s">
        <v>921</v>
      </c>
      <c r="S69" s="7" t="s">
        <v>219</v>
      </c>
      <c r="T69" s="1">
        <v>1.5</v>
      </c>
      <c r="X69" s="6" t="s">
        <v>492</v>
      </c>
      <c r="Y69" t="s">
        <v>1100</v>
      </c>
      <c r="Z69" t="s">
        <v>19041</v>
      </c>
    </row>
    <row r="70" spans="1:26" x14ac:dyDescent="0.25">
      <c r="A70" s="20" t="s">
        <v>8161</v>
      </c>
      <c r="B70" s="9" t="str">
        <f>IFERROR(INDEX(maatschappijen!$A$1:$A$1196,MATCH(A70,maatschappijen!$B$1:$B$1196,0)),INDEX(maatschappijen!$A$1:$A$1196,MATCH(A70,maatschappijen!$C$1:$C$1196,0)))</f>
        <v>easyJet</v>
      </c>
      <c r="C70" t="s">
        <v>17</v>
      </c>
      <c r="D70" s="9" t="str">
        <f>VLOOKUP(C70,luchthavens!A$1:F$474,6,FALSE)</f>
        <v>Salzburg</v>
      </c>
      <c r="E70" s="9">
        <f>VLOOKUP(C70,luchthavens!A:G,7,FALSE)</f>
        <v>1</v>
      </c>
      <c r="F70" s="20" t="s">
        <v>1095</v>
      </c>
      <c r="G70" s="20">
        <f>IF(M70&gt;12,0.5,IF(M70&gt;5,1,2))</f>
        <v>2</v>
      </c>
      <c r="H70" s="20">
        <v>0</v>
      </c>
      <c r="I70" s="20">
        <f>IF(K70="Eur",0.75,1.25)</f>
        <v>0.75</v>
      </c>
      <c r="J70" s="20">
        <f>I70*G70</f>
        <v>1.5</v>
      </c>
      <c r="K70" s="9" t="str">
        <f>VLOOKUP($C70,luchthavens!$A$2:$M$474,13,FALSE)</f>
        <v>Eur</v>
      </c>
      <c r="L70" s="11">
        <f>VLOOKUP($C70,luchthavens!$A$2:$N$474,14,FALSE)</f>
        <v>736.82382553728098</v>
      </c>
      <c r="M70" s="22">
        <f>VLOOKUP($C70,luchthavens!$A$2:$P$474,16,FALSE)</f>
        <v>1.6894474832701027</v>
      </c>
      <c r="N70" s="22">
        <f>GETPIVOTDATA("Som van Vluchten",$S$3,"Destnaam",$D70)</f>
        <v>2</v>
      </c>
      <c r="O70" t="s">
        <v>507</v>
      </c>
      <c r="P70" t="s">
        <v>527</v>
      </c>
      <c r="Q70" s="14" t="s">
        <v>921</v>
      </c>
      <c r="S70" s="7" t="s">
        <v>48</v>
      </c>
      <c r="T70" s="1">
        <v>1</v>
      </c>
      <c r="X70" s="7" t="s">
        <v>508</v>
      </c>
      <c r="Y70" s="1">
        <v>76</v>
      </c>
      <c r="Z70" s="1">
        <v>57</v>
      </c>
    </row>
    <row r="71" spans="1:26" x14ac:dyDescent="0.25">
      <c r="A71" s="20" t="s">
        <v>372</v>
      </c>
      <c r="B71" s="9" t="str">
        <f>IFERROR(INDEX(maatschappijen!$A$1:$A$1196,MATCH(A71,maatschappijen!$B$1:$B$1196,0)),INDEX(maatschappijen!$A$1:$A$1196,MATCH(A71,maatschappijen!$C$1:$C$1196,0)))</f>
        <v>Transavia Holland</v>
      </c>
      <c r="C71" t="s">
        <v>101</v>
      </c>
      <c r="D71" s="9" t="str">
        <f>VLOOKUP(C71,luchthavens!A$1:F$474,6,FALSE)</f>
        <v>Athens</v>
      </c>
      <c r="E71" s="9">
        <f>VLOOKUP(C71,luchthavens!A:G,7,FALSE)</f>
        <v>3</v>
      </c>
      <c r="F71" s="20" t="s">
        <v>1095</v>
      </c>
      <c r="G71" s="20">
        <f>IF(M71&gt;12,0.5,IF(M71&gt;5,1,2))</f>
        <v>2</v>
      </c>
      <c r="H71" s="20">
        <v>0</v>
      </c>
      <c r="I71" s="20">
        <f>IF(K71="Eur",0.75,1.25)</f>
        <v>0.75</v>
      </c>
      <c r="J71" s="20">
        <f>I71*G71</f>
        <v>1.5</v>
      </c>
      <c r="K71" s="9" t="str">
        <f>VLOOKUP($C71,luchthavens!$A$2:$M$474,13,FALSE)</f>
        <v>Eur</v>
      </c>
      <c r="L71" s="11">
        <f>VLOOKUP($C71,luchthavens!$A$2:$N$474,14,FALSE)</f>
        <v>2145.6316477606752</v>
      </c>
      <c r="M71" s="22">
        <f>VLOOKUP($C71,luchthavens!$A$2:$P$474,16,FALSE)</f>
        <v>3.7087386951236341</v>
      </c>
      <c r="N71" s="22">
        <f>GETPIVOTDATA("Som van Vluchten",$S$3,"Destnaam",$D71)</f>
        <v>6</v>
      </c>
      <c r="O71" t="s">
        <v>508</v>
      </c>
      <c r="P71" t="s">
        <v>514</v>
      </c>
      <c r="Q71" s="14" t="s">
        <v>921</v>
      </c>
      <c r="S71" s="7" t="s">
        <v>64</v>
      </c>
      <c r="T71" s="1">
        <v>1</v>
      </c>
      <c r="X71" s="8" t="s">
        <v>513</v>
      </c>
      <c r="Y71" s="1">
        <v>16</v>
      </c>
      <c r="Z71" s="1">
        <v>12</v>
      </c>
    </row>
    <row r="72" spans="1:26" x14ac:dyDescent="0.25">
      <c r="A72" s="20" t="s">
        <v>370</v>
      </c>
      <c r="B72" s="9" t="str">
        <f>IFERROR(INDEX(maatschappijen!$A$1:$A$1196,MATCH(A72,maatschappijen!$B$1:$B$1196,0)),INDEX(maatschappijen!$A$1:$A$1196,MATCH(A72,maatschappijen!$C$1:$C$1196,0)))</f>
        <v>KLM Royal Dutch Airlines</v>
      </c>
      <c r="C72" t="s">
        <v>179</v>
      </c>
      <c r="D72" s="9" t="str">
        <f>VLOOKUP(C72,luchthavens!A$1:F$474,6,FALSE)</f>
        <v>St Petersburg</v>
      </c>
      <c r="E72" s="9">
        <f>VLOOKUP(C72,luchthavens!A:G,7,FALSE)</f>
        <v>1</v>
      </c>
      <c r="F72" s="20" t="s">
        <v>1095</v>
      </c>
      <c r="G72" s="20">
        <f>IF(M72&gt;12,0.5,IF(M72&gt;5,1,2))</f>
        <v>2</v>
      </c>
      <c r="H72" s="20">
        <v>0</v>
      </c>
      <c r="I72" s="20">
        <f>IF(K72="Eur",0.75,1.25)</f>
        <v>1.25</v>
      </c>
      <c r="J72" s="20">
        <f>I72*G72</f>
        <v>2.5</v>
      </c>
      <c r="K72" s="9" t="str">
        <f>VLOOKUP($C72,luchthavens!$A$2:$M$474,13,FALSE)</f>
        <v>Az</v>
      </c>
      <c r="L72" s="11">
        <f>VLOOKUP($C72,luchthavens!$A$2:$N$474,14,FALSE)</f>
        <v>1772.3313745893606</v>
      </c>
      <c r="M72" s="22">
        <f>VLOOKUP($C72,luchthavens!$A$2:$P$474,16,FALSE)</f>
        <v>3.17367497024475</v>
      </c>
      <c r="N72" s="22">
        <f>GETPIVOTDATA("Som van Vluchten",$S$3,"Destnaam",$D72)</f>
        <v>2</v>
      </c>
      <c r="O72" t="s">
        <v>511</v>
      </c>
      <c r="P72" t="s">
        <v>537</v>
      </c>
      <c r="Q72" s="14" t="s">
        <v>921</v>
      </c>
      <c r="S72" s="7" t="s">
        <v>136</v>
      </c>
      <c r="T72" s="1">
        <v>1</v>
      </c>
      <c r="X72" s="8" t="s">
        <v>514</v>
      </c>
      <c r="Y72" s="1">
        <v>14</v>
      </c>
      <c r="Z72" s="1">
        <v>10.5</v>
      </c>
    </row>
    <row r="73" spans="1:26" x14ac:dyDescent="0.25">
      <c r="A73" s="20" t="s">
        <v>370</v>
      </c>
      <c r="B73" s="9" t="str">
        <f>IFERROR(INDEX(maatschappijen!$A$1:$A$1196,MATCH(A73,maatschappijen!$B$1:$B$1196,0)),INDEX(maatschappijen!$A$1:$A$1196,MATCH(A73,maatschappijen!$C$1:$C$1196,0)))</f>
        <v>KLM Royal Dutch Airlines</v>
      </c>
      <c r="C73" t="s">
        <v>83</v>
      </c>
      <c r="D73" s="9" t="str">
        <f>VLOOKUP(C73,luchthavens!A$1:F$474,6,FALSE)</f>
        <v>Paris</v>
      </c>
      <c r="E73" s="9">
        <f>VLOOKUP(C73,luchthavens!A:G,7,FALSE)</f>
        <v>2</v>
      </c>
      <c r="F73" s="20" t="s">
        <v>1095</v>
      </c>
      <c r="G73" s="20">
        <f>IF(M73&gt;12,0.5,IF(M73&gt;5,1,2))</f>
        <v>2</v>
      </c>
      <c r="H73" s="20">
        <v>0</v>
      </c>
      <c r="I73" s="20">
        <f>IF(K73="Eur",0.75,1.25)</f>
        <v>0.75</v>
      </c>
      <c r="J73" s="20">
        <f>I73*G73</f>
        <v>1.5</v>
      </c>
      <c r="K73" s="9" t="str">
        <f>VLOOKUP($C73,luchthavens!$A$2:$M$474,13,FALSE)</f>
        <v>Eur</v>
      </c>
      <c r="L73" s="11">
        <f>VLOOKUP($C73,luchthavens!$A$2:$N$474,14,FALSE)</f>
        <v>383.73084037778011</v>
      </c>
      <c r="M73" s="22">
        <f>VLOOKUP($C73,luchthavens!$A$2:$P$474,16,FALSE)</f>
        <v>1.1833475378748182</v>
      </c>
      <c r="N73" s="22">
        <f>GETPIVOTDATA("Som van Vluchten",$S$3,"Destnaam",$D73)</f>
        <v>8</v>
      </c>
      <c r="O73" t="s">
        <v>507</v>
      </c>
      <c r="P73" t="s">
        <v>525</v>
      </c>
      <c r="Q73" s="14" t="s">
        <v>921</v>
      </c>
      <c r="S73" s="7" t="s">
        <v>222</v>
      </c>
      <c r="T73" s="1">
        <v>1</v>
      </c>
      <c r="X73" s="8" t="s">
        <v>502</v>
      </c>
      <c r="Y73" s="1">
        <v>16</v>
      </c>
      <c r="Z73" s="1">
        <v>12</v>
      </c>
    </row>
    <row r="74" spans="1:26" x14ac:dyDescent="0.25">
      <c r="A74" s="20" t="s">
        <v>370</v>
      </c>
      <c r="B74" s="9" t="str">
        <f>IFERROR(INDEX(maatschappijen!$A$1:$A$1196,MATCH(A74,maatschappijen!$B$1:$B$1196,0)),INDEX(maatschappijen!$A$1:$A$1196,MATCH(A74,maatschappijen!$C$1:$C$1196,0)))</f>
        <v>KLM Royal Dutch Airlines</v>
      </c>
      <c r="C74" t="s">
        <v>94</v>
      </c>
      <c r="D74" s="9" t="str">
        <f>VLOOKUP(C74,luchthavens!A$1:F$474,6,FALSE)</f>
        <v>Hamburg</v>
      </c>
      <c r="E74" s="9">
        <f>VLOOKUP(C74,luchthavens!A:G,7,FALSE)</f>
        <v>1</v>
      </c>
      <c r="F74" s="20" t="s">
        <v>1095</v>
      </c>
      <c r="G74" s="20">
        <f>IF(M74&gt;12,0.5,IF(M74&gt;5,1,2))</f>
        <v>2</v>
      </c>
      <c r="H74" s="20">
        <v>0</v>
      </c>
      <c r="I74" s="20">
        <f>IF(K74="Eur",0.75,1.25)</f>
        <v>0.75</v>
      </c>
      <c r="J74" s="20">
        <f>I74*G74</f>
        <v>1.5</v>
      </c>
      <c r="K74" s="9" t="str">
        <f>VLOOKUP($C74,luchthavens!$A$2:$M$474,13,FALSE)</f>
        <v>Eur</v>
      </c>
      <c r="L74" s="11">
        <f>VLOOKUP($C74,luchthavens!$A$2:$N$474,14,FALSE)</f>
        <v>371.27522625889333</v>
      </c>
      <c r="M74" s="22">
        <f>VLOOKUP($C74,luchthavens!$A$2:$P$474,16,FALSE)</f>
        <v>1.1654944909710805</v>
      </c>
      <c r="N74" s="22">
        <f>GETPIVOTDATA("Som van Vluchten",$S$3,"Destnaam",$D74)</f>
        <v>2</v>
      </c>
      <c r="O74" t="s">
        <v>507</v>
      </c>
      <c r="P74" t="s">
        <v>524</v>
      </c>
      <c r="Q74" s="14" t="s">
        <v>921</v>
      </c>
      <c r="S74" s="7" t="s">
        <v>133</v>
      </c>
      <c r="T74" s="1">
        <v>1</v>
      </c>
      <c r="X74" s="8" t="s">
        <v>515</v>
      </c>
      <c r="Y74" s="1">
        <v>10</v>
      </c>
      <c r="Z74" s="1">
        <v>7.5</v>
      </c>
    </row>
    <row r="75" spans="1:26" x14ac:dyDescent="0.25">
      <c r="A75" s="20" t="s">
        <v>370</v>
      </c>
      <c r="B75" s="9" t="str">
        <f>IFERROR(INDEX(maatschappijen!$A$1:$A$1196,MATCH(A75,maatschappijen!$B$1:$B$1196,0)),INDEX(maatschappijen!$A$1:$A$1196,MATCH(A75,maatschappijen!$C$1:$C$1196,0)))</f>
        <v>KLM Royal Dutch Airlines</v>
      </c>
      <c r="C75" t="s">
        <v>227</v>
      </c>
      <c r="D75" s="9" t="str">
        <f>VLOOKUP(C75,luchthavens!A$1:F$474,6,FALSE)</f>
        <v>Istanbul</v>
      </c>
      <c r="E75" s="9">
        <f>VLOOKUP(C75,luchthavens!A:G,7,FALSE)</f>
        <v>2</v>
      </c>
      <c r="F75" s="20" t="s">
        <v>1095</v>
      </c>
      <c r="G75" s="20">
        <f>IF(M75&gt;12,0.5,IF(M75&gt;5,1,2))</f>
        <v>2</v>
      </c>
      <c r="H75" s="20">
        <v>0</v>
      </c>
      <c r="I75" s="20">
        <f>IF(K75="Eur",0.75,1.25)</f>
        <v>0.75</v>
      </c>
      <c r="J75" s="20">
        <f>I75*G75</f>
        <v>1.5</v>
      </c>
      <c r="K75" s="9" t="str">
        <f>VLOOKUP($C75,luchthavens!$A$2:$M$474,13,FALSE)</f>
        <v>Eur</v>
      </c>
      <c r="L75" s="11">
        <f>VLOOKUP($C75,luchthavens!$A$2:$N$474,14,FALSE)</f>
        <v>2176.7286176584958</v>
      </c>
      <c r="M75" s="22">
        <f>VLOOKUP($C75,luchthavens!$A$2:$P$474,16,FALSE)</f>
        <v>3.7533110186438434</v>
      </c>
      <c r="N75" s="22">
        <f>GETPIVOTDATA("Som van Vluchten",$S$3,"Destnaam",$D75)</f>
        <v>4</v>
      </c>
      <c r="O75" t="s">
        <v>507</v>
      </c>
      <c r="P75" t="s">
        <v>524</v>
      </c>
      <c r="Q75" s="14" t="s">
        <v>921</v>
      </c>
      <c r="S75" s="7" t="s">
        <v>292</v>
      </c>
      <c r="T75" s="1">
        <v>1</v>
      </c>
      <c r="X75" s="8" t="s">
        <v>516</v>
      </c>
      <c r="Y75" s="1">
        <v>10</v>
      </c>
      <c r="Z75" s="1">
        <v>7.5</v>
      </c>
    </row>
    <row r="76" spans="1:26" x14ac:dyDescent="0.25">
      <c r="A76" s="20" t="s">
        <v>370</v>
      </c>
      <c r="B76" s="9" t="str">
        <f>IFERROR(INDEX(maatschappijen!$A$1:$A$1196,MATCH(A76,maatschappijen!$B$1:$B$1196,0)),INDEX(maatschappijen!$A$1:$A$1196,MATCH(A76,maatschappijen!$C$1:$C$1196,0)))</f>
        <v>KLM Royal Dutch Airlines</v>
      </c>
      <c r="C76" t="s">
        <v>200</v>
      </c>
      <c r="D76" s="9" t="str">
        <f>VLOOKUP(C76,luchthavens!A$1:F$474,6,FALSE)</f>
        <v>Valencia</v>
      </c>
      <c r="E76" s="9">
        <f>VLOOKUP(C76,luchthavens!A:G,7,FALSE)</f>
        <v>2</v>
      </c>
      <c r="F76" s="20" t="s">
        <v>1095</v>
      </c>
      <c r="G76" s="20">
        <f>IF(M76&gt;12,0.5,IF(M76&gt;5,1,2))</f>
        <v>2</v>
      </c>
      <c r="H76" s="20">
        <v>0</v>
      </c>
      <c r="I76" s="20">
        <f>IF(K76="Eur",0.75,1.25)</f>
        <v>0.75</v>
      </c>
      <c r="J76" s="20">
        <f>I76*G76</f>
        <v>1.5</v>
      </c>
      <c r="K76" s="9" t="str">
        <f>VLOOKUP($C76,luchthavens!$A$2:$M$474,13,FALSE)</f>
        <v>Eur</v>
      </c>
      <c r="L76" s="11">
        <f>VLOOKUP($C76,luchthavens!$A$2:$N$474,14,FALSE)</f>
        <v>1462.0546163404836</v>
      </c>
      <c r="M76" s="22">
        <f>VLOOKUP($C76,luchthavens!$A$2:$P$474,16,FALSE)</f>
        <v>2.7289449500880263</v>
      </c>
      <c r="N76" s="22">
        <f>GETPIVOTDATA("Som van Vluchten",$S$3,"Destnaam",$D76)</f>
        <v>2</v>
      </c>
      <c r="O76" t="s">
        <v>507</v>
      </c>
      <c r="P76" t="s">
        <v>524</v>
      </c>
      <c r="Q76" s="14" t="s">
        <v>921</v>
      </c>
      <c r="S76" s="7" t="s">
        <v>274</v>
      </c>
      <c r="T76" s="1">
        <v>1</v>
      </c>
      <c r="X76" s="8" t="s">
        <v>517</v>
      </c>
      <c r="Y76" s="1">
        <v>10</v>
      </c>
      <c r="Z76" s="1">
        <v>7.5</v>
      </c>
    </row>
    <row r="77" spans="1:26" x14ac:dyDescent="0.25">
      <c r="A77" s="14" t="s">
        <v>375</v>
      </c>
      <c r="B77" s="9" t="str">
        <f>IFERROR(INDEX(maatschappijen!$A$1:$A$1196,MATCH(A77,maatschappijen!$B$1:$B$1196,0)),INDEX(maatschappijen!$A$1:$A$1196,MATCH(A77,maatschappijen!$C$1:$C$1196,0)))</f>
        <v>Scandinavian Airlines System</v>
      </c>
      <c r="C77" t="s">
        <v>210</v>
      </c>
      <c r="D77" s="9" t="str">
        <f>VLOOKUP(C77,luchthavens!A$1:F$474,6,FALSE)</f>
        <v>Stockholm</v>
      </c>
      <c r="E77" s="9">
        <f>VLOOKUP(C77,luchthavens!A:G,7,FALSE)</f>
        <v>1</v>
      </c>
      <c r="F77" s="20" t="s">
        <v>1095</v>
      </c>
      <c r="G77" s="20">
        <f>IF(M77&gt;12,0.5,IF(M77&gt;5,1,2))</f>
        <v>2</v>
      </c>
      <c r="H77" s="20">
        <v>0</v>
      </c>
      <c r="I77" s="20">
        <f>IF(K77="Eur",0.75,1.25)</f>
        <v>0.75</v>
      </c>
      <c r="J77" s="20">
        <f>I77*G77</f>
        <v>1.5</v>
      </c>
      <c r="K77" s="9" t="str">
        <f>VLOOKUP($C77,luchthavens!$A$2:$M$474,13,FALSE)</f>
        <v>Eur</v>
      </c>
      <c r="L77" s="11">
        <f>VLOOKUP($C77,luchthavens!$A$2:$N$474,14,FALSE)</f>
        <v>1159.0839741429565</v>
      </c>
      <c r="M77" s="22">
        <f>VLOOKUP($C77,luchthavens!$A$2:$P$474,16,FALSE)</f>
        <v>2.294687029604904</v>
      </c>
      <c r="N77" s="22">
        <f>GETPIVOTDATA("Som van Vluchten",$S$3,"Destnaam",$D77)</f>
        <v>4</v>
      </c>
      <c r="O77" t="s">
        <v>509</v>
      </c>
      <c r="P77" t="s">
        <v>520</v>
      </c>
      <c r="Q77" s="14" t="s">
        <v>921</v>
      </c>
      <c r="S77" s="7" t="s">
        <v>481</v>
      </c>
      <c r="T77" s="1">
        <v>1</v>
      </c>
      <c r="X77" s="7" t="s">
        <v>509</v>
      </c>
      <c r="Y77" s="1">
        <v>41</v>
      </c>
      <c r="Z77" s="1">
        <v>30.75</v>
      </c>
    </row>
    <row r="78" spans="1:26" x14ac:dyDescent="0.25">
      <c r="A78" s="20" t="s">
        <v>309</v>
      </c>
      <c r="B78" s="9" t="str">
        <f>IFERROR(INDEX(maatschappijen!$A$1:$A$1196,MATCH(A78,maatschappijen!$B$1:$B$1196,0)),INDEX(maatschappijen!$A$1:$A$1196,MATCH(A78,maatschappijen!$C$1:$C$1196,0)))</f>
        <v>Air France</v>
      </c>
      <c r="C78" t="s">
        <v>83</v>
      </c>
      <c r="D78" s="9" t="str">
        <f>VLOOKUP(C78,luchthavens!A$1:F$474,6,FALSE)</f>
        <v>Paris</v>
      </c>
      <c r="E78" s="9">
        <f>VLOOKUP(C78,luchthavens!A:G,7,FALSE)</f>
        <v>2</v>
      </c>
      <c r="F78" s="20" t="s">
        <v>1096</v>
      </c>
      <c r="G78" s="20">
        <f>IF(M78&gt;12,0.5,IF(M78&gt;5,1,2))</f>
        <v>2</v>
      </c>
      <c r="H78" s="20">
        <v>0</v>
      </c>
      <c r="I78" s="20">
        <f>IF(K78="Eur",0.75,1.25)</f>
        <v>0.75</v>
      </c>
      <c r="J78" s="20">
        <f>I78*G78</f>
        <v>1.5</v>
      </c>
      <c r="K78" s="9" t="str">
        <f>VLOOKUP($C78,luchthavens!$A$2:$M$474,13,FALSE)</f>
        <v>Eur</v>
      </c>
      <c r="L78" s="11">
        <f>VLOOKUP($C78,luchthavens!$A$2:$N$474,14,FALSE)</f>
        <v>383.73084037778011</v>
      </c>
      <c r="M78" s="22">
        <f>VLOOKUP($C78,luchthavens!$A$2:$P$474,16,FALSE)</f>
        <v>1.1833475378748182</v>
      </c>
      <c r="N78" s="22">
        <f>GETPIVOTDATA("Som van Vluchten",$S$3,"Destnaam",$D78)</f>
        <v>8</v>
      </c>
      <c r="O78" t="s">
        <v>507</v>
      </c>
      <c r="P78" t="s">
        <v>529</v>
      </c>
      <c r="Q78" s="14" t="s">
        <v>19439</v>
      </c>
      <c r="S78" s="7" t="s">
        <v>1061</v>
      </c>
      <c r="T78" s="1">
        <v>1</v>
      </c>
      <c r="X78" s="8" t="s">
        <v>518</v>
      </c>
      <c r="Y78" s="1">
        <v>6</v>
      </c>
      <c r="Z78" s="1">
        <v>4.5</v>
      </c>
    </row>
    <row r="79" spans="1:26" x14ac:dyDescent="0.25">
      <c r="A79" s="20" t="s">
        <v>309</v>
      </c>
      <c r="B79" s="9" t="str">
        <f>IFERROR(INDEX(maatschappijen!$A$1:$A$1196,MATCH(A79,maatschappijen!$B$1:$B$1196,0)),INDEX(maatschappijen!$A$1:$A$1196,MATCH(A79,maatschappijen!$C$1:$C$1196,0)))</f>
        <v>Air France</v>
      </c>
      <c r="C79" t="s">
        <v>83</v>
      </c>
      <c r="D79" s="9" t="str">
        <f>VLOOKUP(C79,luchthavens!A$1:F$474,6,FALSE)</f>
        <v>Paris</v>
      </c>
      <c r="E79" s="9">
        <f>VLOOKUP(C79,luchthavens!A:G,7,FALSE)</f>
        <v>2</v>
      </c>
      <c r="F79" s="20" t="s">
        <v>1095</v>
      </c>
      <c r="G79" s="20">
        <f>IF(M79&gt;12,0.5,IF(M79&gt;5,1,2))</f>
        <v>2</v>
      </c>
      <c r="H79" s="20">
        <v>0</v>
      </c>
      <c r="I79" s="20">
        <f>IF(K79="Eur",0.75,1.25)</f>
        <v>0.75</v>
      </c>
      <c r="J79" s="20">
        <f>I79*G79</f>
        <v>1.5</v>
      </c>
      <c r="K79" s="9" t="str">
        <f>VLOOKUP($C79,luchthavens!$A$2:$M$474,13,FALSE)</f>
        <v>Eur</v>
      </c>
      <c r="L79" s="11">
        <f>VLOOKUP($C79,luchthavens!$A$2:$N$474,14,FALSE)</f>
        <v>383.73084037778011</v>
      </c>
      <c r="M79" s="22">
        <f>VLOOKUP($C79,luchthavens!$A$2:$P$474,16,FALSE)</f>
        <v>1.1833475378748182</v>
      </c>
      <c r="N79" s="22">
        <f>GETPIVOTDATA("Som van Vluchten",$S$3,"Destnaam",$D79)</f>
        <v>8</v>
      </c>
      <c r="O79" t="s">
        <v>507</v>
      </c>
      <c r="P79" t="s">
        <v>529</v>
      </c>
      <c r="Q79" s="14" t="s">
        <v>19439</v>
      </c>
      <c r="S79" s="7" t="s">
        <v>485</v>
      </c>
      <c r="T79" s="1">
        <v>1</v>
      </c>
      <c r="X79" s="8" t="s">
        <v>522</v>
      </c>
      <c r="Y79" s="1">
        <v>7</v>
      </c>
      <c r="Z79" s="1">
        <v>5.25</v>
      </c>
    </row>
    <row r="80" spans="1:26" x14ac:dyDescent="0.25">
      <c r="A80" s="20" t="s">
        <v>309</v>
      </c>
      <c r="B80" s="9" t="str">
        <f>IFERROR(INDEX(maatschappijen!$A$1:$A$1196,MATCH(A80,maatschappijen!$B$1:$B$1196,0)),INDEX(maatschappijen!$A$1:$A$1196,MATCH(A80,maatschappijen!$C$1:$C$1196,0)))</f>
        <v>Air France</v>
      </c>
      <c r="C80" t="s">
        <v>83</v>
      </c>
      <c r="D80" s="9" t="str">
        <f>VLOOKUP(C80,luchthavens!A$1:F$474,6,FALSE)</f>
        <v>Paris</v>
      </c>
      <c r="E80" s="9">
        <f>VLOOKUP(C80,luchthavens!A:G,7,FALSE)</f>
        <v>2</v>
      </c>
      <c r="F80" s="20" t="s">
        <v>1095</v>
      </c>
      <c r="G80" s="20">
        <f>IF(M80&gt;12,0.5,IF(M80&gt;5,1,2))</f>
        <v>2</v>
      </c>
      <c r="H80" s="20">
        <v>0</v>
      </c>
      <c r="I80" s="20">
        <f>IF(K80="Eur",0.75,1.25)</f>
        <v>0.75</v>
      </c>
      <c r="J80" s="20">
        <f>I80*G80</f>
        <v>1.5</v>
      </c>
      <c r="K80" s="9" t="str">
        <f>VLOOKUP($C80,luchthavens!$A$2:$M$474,13,FALSE)</f>
        <v>Eur</v>
      </c>
      <c r="L80" s="11">
        <f>VLOOKUP($C80,luchthavens!$A$2:$N$474,14,FALSE)</f>
        <v>383.73084037778011</v>
      </c>
      <c r="M80" s="22">
        <f>VLOOKUP($C80,luchthavens!$A$2:$P$474,16,FALSE)</f>
        <v>1.1833475378748182</v>
      </c>
      <c r="N80" s="22">
        <f>GETPIVOTDATA("Som van Vluchten",$S$3,"Destnaam",$D80)</f>
        <v>8</v>
      </c>
      <c r="O80" t="s">
        <v>507</v>
      </c>
      <c r="P80" t="s">
        <v>529</v>
      </c>
      <c r="Q80" s="14" t="s">
        <v>19439</v>
      </c>
      <c r="S80" s="7" t="s">
        <v>1066</v>
      </c>
      <c r="T80" s="1">
        <v>1</v>
      </c>
      <c r="X80" s="8" t="s">
        <v>521</v>
      </c>
      <c r="Y80" s="1">
        <v>12</v>
      </c>
      <c r="Z80" s="1">
        <v>9</v>
      </c>
    </row>
    <row r="81" spans="1:26" x14ac:dyDescent="0.25">
      <c r="A81" s="20" t="s">
        <v>309</v>
      </c>
      <c r="B81" s="9" t="str">
        <f>IFERROR(INDEX(maatschappijen!$A$1:$A$1196,MATCH(A81,maatschappijen!$B$1:$B$1196,0)),INDEX(maatschappijen!$A$1:$A$1196,MATCH(A81,maatschappijen!$C$1:$C$1196,0)))</f>
        <v>Air France</v>
      </c>
      <c r="C81" t="s">
        <v>87</v>
      </c>
      <c r="D81" s="9" t="str">
        <f>VLOOKUP(C81,luchthavens!A$1:F$474,6,FALSE)</f>
        <v>Strasbourg</v>
      </c>
      <c r="E81" s="9">
        <f>VLOOKUP(C81,luchthavens!A:G,7,FALSE)</f>
        <v>1</v>
      </c>
      <c r="F81" s="20" t="s">
        <v>1095</v>
      </c>
      <c r="G81" s="20">
        <f>IF(M81&gt;12,0.5,IF(M81&gt;5,1,2))</f>
        <v>2</v>
      </c>
      <c r="H81" s="20">
        <v>0</v>
      </c>
      <c r="I81" s="20">
        <f>IF(K81="Eur",0.75,1.25)</f>
        <v>0.75</v>
      </c>
      <c r="J81" s="20">
        <f>I81*G81</f>
        <v>1.5</v>
      </c>
      <c r="K81" s="9" t="str">
        <f>VLOOKUP($C81,luchthavens!$A$2:$M$474,13,FALSE)</f>
        <v>Eur</v>
      </c>
      <c r="L81" s="11">
        <f>VLOOKUP($C81,luchthavens!$A$2:$N$474,14,FALSE)</f>
        <v>430.03837667436403</v>
      </c>
      <c r="M81" s="22">
        <f>VLOOKUP($C81,luchthavens!$A$2:$P$474,16,FALSE)</f>
        <v>1.2497216732332552</v>
      </c>
      <c r="N81" s="22">
        <f>GETPIVOTDATA("Som van Vluchten",$S$3,"Destnaam",$D81)</f>
        <v>2</v>
      </c>
      <c r="O81" t="s">
        <v>507</v>
      </c>
      <c r="P81" t="s">
        <v>529</v>
      </c>
      <c r="Q81" s="14" t="s">
        <v>19439</v>
      </c>
      <c r="S81" s="7" t="s">
        <v>38</v>
      </c>
      <c r="T81" s="1">
        <v>1</v>
      </c>
      <c r="X81" s="8" t="s">
        <v>523</v>
      </c>
      <c r="Y81" s="1">
        <v>8</v>
      </c>
      <c r="Z81" s="1">
        <v>6</v>
      </c>
    </row>
    <row r="82" spans="1:26" x14ac:dyDescent="0.25">
      <c r="A82" s="14" t="s">
        <v>1046</v>
      </c>
      <c r="B82" s="9" t="str">
        <f>IFERROR(INDEX(maatschappijen!$A$1:$A$1196,MATCH(A82,maatschappijen!$B$1:$B$1196,0)),INDEX(maatschappijen!$A$1:$A$1196,MATCH(A82,maatschappijen!$C$1:$C$1196,0)))</f>
        <v>AeroMéxico</v>
      </c>
      <c r="C82" t="s">
        <v>147</v>
      </c>
      <c r="D82" s="9" t="str">
        <f>VLOOKUP(C82,luchthavens!A$1:F$474,6,FALSE)</f>
        <v>Mexico City</v>
      </c>
      <c r="E82" s="9">
        <f>VLOOKUP(C82,luchthavens!A:G,7,FALSE)</f>
        <v>2</v>
      </c>
      <c r="F82" s="20" t="s">
        <v>1095</v>
      </c>
      <c r="G82" s="20">
        <f>IF(M82&gt;12,0.5,IF(M82&gt;5,1,2))</f>
        <v>0.5</v>
      </c>
      <c r="H82" s="20">
        <v>1</v>
      </c>
      <c r="I82" s="20">
        <f>IF(K82="Eur",0.75,1.25)</f>
        <v>1.25</v>
      </c>
      <c r="J82" s="20">
        <f>I82*G82</f>
        <v>0.625</v>
      </c>
      <c r="K82" s="9" t="str">
        <f>VLOOKUP($C82,luchthavens!$A$2:$M$474,13,FALSE)</f>
        <v>NAm</v>
      </c>
      <c r="L82" s="11">
        <f>VLOOKUP($C82,luchthavens!$A$2:$N$474,14,FALSE)</f>
        <v>9238.9756936167832</v>
      </c>
      <c r="M82" s="22">
        <f>VLOOKUP($C82,luchthavens!$A$2:$P$474,16,FALSE)</f>
        <v>13.87586516085072</v>
      </c>
      <c r="N82" s="22">
        <f>GETPIVOTDATA("Som van Vluchten",$S$3,"Destnaam",$D82)</f>
        <v>0.5</v>
      </c>
      <c r="O82" t="s">
        <v>510</v>
      </c>
      <c r="P82" t="s">
        <v>534</v>
      </c>
      <c r="Q82" s="14" t="s">
        <v>19439</v>
      </c>
      <c r="S82" s="7" t="s">
        <v>108</v>
      </c>
      <c r="T82" s="1">
        <v>1</v>
      </c>
      <c r="X82" s="8" t="s">
        <v>520</v>
      </c>
      <c r="Y82" s="1">
        <v>8</v>
      </c>
      <c r="Z82" s="1">
        <v>6</v>
      </c>
    </row>
    <row r="83" spans="1:26" x14ac:dyDescent="0.25">
      <c r="A83" s="14" t="s">
        <v>414</v>
      </c>
      <c r="B83" s="9" t="str">
        <f>IFERROR(INDEX(maatschappijen!$A$1:$A$1196,MATCH(A83,maatschappijen!$B$1:$B$1196,0)),INDEX(maatschappijen!$A$1:$A$1196,MATCH(A83,maatschappijen!$C$1:$C$1196,0)))</f>
        <v>Royal Air Maroc</v>
      </c>
      <c r="C83" t="s">
        <v>1081</v>
      </c>
      <c r="D83" s="9" t="str">
        <f>VLOOKUP(C83,luchthavens!A$1:F$474,6,FALSE)</f>
        <v>Casablanca</v>
      </c>
      <c r="E83" s="9">
        <f>VLOOKUP(C83,luchthavens!A:G,7,FALSE)</f>
        <v>2</v>
      </c>
      <c r="F83" s="20" t="s">
        <v>1095</v>
      </c>
      <c r="G83" s="20">
        <f>IF(M83&gt;12,0.5,IF(M83&gt;5,1,2))</f>
        <v>2</v>
      </c>
      <c r="H83" s="20">
        <v>0</v>
      </c>
      <c r="I83" s="20">
        <f>IF(K83="Eur",0.75,1.25)</f>
        <v>1.25</v>
      </c>
      <c r="J83" s="20">
        <f>I83*G83</f>
        <v>2.5</v>
      </c>
      <c r="K83" s="9" t="str">
        <f>VLOOKUP($C83,luchthavens!$A$2:$M$474,13,FALSE)</f>
        <v>Afr</v>
      </c>
      <c r="L83" s="11">
        <f>VLOOKUP($C83,luchthavens!$A$2:$N$474,14,FALSE)</f>
        <v>2314.9824314160683</v>
      </c>
      <c r="M83" s="22">
        <f>VLOOKUP($C83,luchthavens!$A$2:$P$474,16,FALSE)</f>
        <v>3.9514748183630308</v>
      </c>
      <c r="N83" s="22">
        <f>GETPIVOTDATA("Som van Vluchten",$S$3,"Destnaam",$D83)</f>
        <v>2</v>
      </c>
      <c r="O83" t="s">
        <v>511</v>
      </c>
      <c r="P83" t="s">
        <v>538</v>
      </c>
      <c r="Q83" s="14" t="s">
        <v>19439</v>
      </c>
      <c r="S83" s="7" t="s">
        <v>159</v>
      </c>
      <c r="T83" s="1">
        <v>1</v>
      </c>
      <c r="X83" s="7" t="s">
        <v>507</v>
      </c>
      <c r="Y83" s="1">
        <v>89</v>
      </c>
      <c r="Z83" s="1">
        <v>66.75</v>
      </c>
    </row>
    <row r="84" spans="1:26" x14ac:dyDescent="0.25">
      <c r="A84" s="20" t="s">
        <v>457</v>
      </c>
      <c r="B84" s="9" t="str">
        <f>IFERROR(INDEX(maatschappijen!$A$1:$A$1196,MATCH(A84,maatschappijen!$B$1:$B$1196,0)),INDEX(maatschappijen!$A$1:$A$1196,MATCH(A84,maatschappijen!$C$1:$C$1196,0)))</f>
        <v>Caribbean Airlines</v>
      </c>
      <c r="C84" t="s">
        <v>11</v>
      </c>
      <c r="D84" s="9" t="str">
        <f>VLOOKUP(C84,luchthavens!A$1:F$474,6,FALSE)</f>
        <v>Aruba</v>
      </c>
      <c r="E84" s="9">
        <f>VLOOKUP(C84,luchthavens!A:G,7,FALSE)</f>
        <v>4</v>
      </c>
      <c r="F84" s="20" t="s">
        <v>1096</v>
      </c>
      <c r="G84" s="20">
        <f>IF(M84&gt;12,0.5,IF(M84&gt;5,1,2))</f>
        <v>1</v>
      </c>
      <c r="H84" s="20">
        <v>0</v>
      </c>
      <c r="I84" s="20">
        <f>IF(K84="Eur",0.75,1.25)</f>
        <v>1.25</v>
      </c>
      <c r="J84" s="20">
        <f>I84*G84</f>
        <v>1.25</v>
      </c>
      <c r="K84" s="9" t="str">
        <f>VLOOKUP($C84,luchthavens!$A$2:$M$474,13,FALSE)</f>
        <v>NAm</v>
      </c>
      <c r="L84" s="11">
        <f>VLOOKUP($C84,luchthavens!$A$2:$N$474,14,FALSE)</f>
        <v>7900.0233734153289</v>
      </c>
      <c r="M84" s="22">
        <f>VLOOKUP($C84,luchthavens!$A$2:$P$474,16,FALSE)</f>
        <v>11.956700168561971</v>
      </c>
      <c r="N84" s="22">
        <f>GETPIVOTDATA("Som van Vluchten",$S$3,"Destnaam",$D84)</f>
        <v>2</v>
      </c>
      <c r="O84" t="s">
        <v>510</v>
      </c>
      <c r="P84" t="s">
        <v>532</v>
      </c>
      <c r="Q84" s="14" t="s">
        <v>19439</v>
      </c>
      <c r="S84" s="7" t="s">
        <v>42</v>
      </c>
      <c r="T84" s="1">
        <v>1</v>
      </c>
      <c r="X84" s="8" t="s">
        <v>524</v>
      </c>
      <c r="Y84" s="1">
        <v>16</v>
      </c>
      <c r="Z84" s="1">
        <v>12</v>
      </c>
    </row>
    <row r="85" spans="1:26" x14ac:dyDescent="0.25">
      <c r="A85" s="20" t="s">
        <v>457</v>
      </c>
      <c r="B85" s="9" t="str">
        <f>IFERROR(INDEX(maatschappijen!$A$1:$A$1196,MATCH(A85,maatschappijen!$B$1:$B$1196,0)),INDEX(maatschappijen!$A$1:$A$1196,MATCH(A85,maatschappijen!$C$1:$C$1196,0)))</f>
        <v>Caribbean Airlines</v>
      </c>
      <c r="C85" t="s">
        <v>129</v>
      </c>
      <c r="D85" s="9" t="str">
        <f>VLOOKUP(C85,luchthavens!A$1:F$474,6,FALSE)</f>
        <v>Kingston</v>
      </c>
      <c r="E85" s="9">
        <f>VLOOKUP(C85,luchthavens!A:G,7,FALSE)</f>
        <v>4</v>
      </c>
      <c r="F85" s="20" t="s">
        <v>1095</v>
      </c>
      <c r="G85" s="20">
        <f>IF(M85&gt;12,0.5,IF(M85&gt;5,1,2))</f>
        <v>1</v>
      </c>
      <c r="H85" s="20">
        <v>0</v>
      </c>
      <c r="I85" s="20">
        <f>IF(K85="Eur",0.75,1.25)</f>
        <v>1.25</v>
      </c>
      <c r="J85" s="20">
        <f>I85*G85</f>
        <v>1.25</v>
      </c>
      <c r="K85" s="9" t="str">
        <f>VLOOKUP($C85,luchthavens!$A$2:$M$474,13,FALSE)</f>
        <v>NAm</v>
      </c>
      <c r="L85" s="11">
        <f>VLOOKUP($C85,luchthavens!$A$2:$N$474,14,FALSE)</f>
        <v>7896.6779269496319</v>
      </c>
      <c r="M85" s="22">
        <f>VLOOKUP($C85,luchthavens!$A$2:$P$474,16,FALSE)</f>
        <v>11.951905028627804</v>
      </c>
      <c r="N85" s="22">
        <f>GETPIVOTDATA("Som van Vluchten",$S$3,"Destnaam",$D85)</f>
        <v>1</v>
      </c>
      <c r="O85" t="s">
        <v>510</v>
      </c>
      <c r="P85" t="s">
        <v>532</v>
      </c>
      <c r="Q85" s="14" t="s">
        <v>19439</v>
      </c>
      <c r="S85" s="7" t="s">
        <v>277</v>
      </c>
      <c r="T85" s="1">
        <v>1</v>
      </c>
      <c r="X85" s="8" t="s">
        <v>525</v>
      </c>
      <c r="Y85" s="1">
        <v>16</v>
      </c>
      <c r="Z85" s="1">
        <v>12</v>
      </c>
    </row>
    <row r="86" spans="1:26" x14ac:dyDescent="0.25">
      <c r="A86" s="20" t="s">
        <v>376</v>
      </c>
      <c r="B86" s="9" t="str">
        <f>IFERROR(INDEX(maatschappijen!$A$1:$A$1196,MATCH(A86,maatschappijen!$B$1:$B$1196,0)),INDEX(maatschappijen!$A$1:$A$1196,MATCH(A86,maatschappijen!$C$1:$C$1196,0)))</f>
        <v>Delta Air Lines</v>
      </c>
      <c r="C86" t="s">
        <v>1062</v>
      </c>
      <c r="D86" s="9" t="str">
        <f>VLOOKUP(C86,luchthavens!A$1:F$474,6,FALSE)</f>
        <v>Boston</v>
      </c>
      <c r="E86" s="9">
        <f>VLOOKUP(C86,luchthavens!A:G,7,FALSE)</f>
        <v>3</v>
      </c>
      <c r="F86" s="20" t="s">
        <v>1095</v>
      </c>
      <c r="G86" s="20">
        <f>IF(M86&gt;12,0.5,IF(M86&gt;5,1,2))</f>
        <v>1</v>
      </c>
      <c r="H86" s="20">
        <v>0</v>
      </c>
      <c r="I86" s="20">
        <f>IF(K86="Eur",0.75,1.25)</f>
        <v>1.25</v>
      </c>
      <c r="J86" s="20">
        <f>I86*G86</f>
        <v>1.25</v>
      </c>
      <c r="K86" s="9" t="str">
        <f>VLOOKUP($C86,luchthavens!$A$2:$M$474,13,FALSE)</f>
        <v>NAm</v>
      </c>
      <c r="L86" s="11">
        <f>VLOOKUP($C86,luchthavens!$A$2:$N$474,14,FALSE)</f>
        <v>5579.421709748045</v>
      </c>
      <c r="M86" s="22">
        <f>VLOOKUP($C86,luchthavens!$A$2:$P$474,16,FALSE)</f>
        <v>8.6305044506388633</v>
      </c>
      <c r="N86" s="22">
        <f>GETPIVOTDATA("Som van Vluchten",$S$3,"Destnaam",$D86)</f>
        <v>1</v>
      </c>
      <c r="O86" t="s">
        <v>510</v>
      </c>
      <c r="P86" t="s">
        <v>540</v>
      </c>
      <c r="Q86" s="14" t="s">
        <v>19439</v>
      </c>
      <c r="S86" s="7" t="s">
        <v>113</v>
      </c>
      <c r="T86" s="1">
        <v>1</v>
      </c>
      <c r="X86" s="8" t="s">
        <v>528</v>
      </c>
      <c r="Y86" s="1">
        <v>12</v>
      </c>
      <c r="Z86" s="1">
        <v>9</v>
      </c>
    </row>
    <row r="87" spans="1:26" x14ac:dyDescent="0.25">
      <c r="A87" s="14" t="s">
        <v>374</v>
      </c>
      <c r="B87" s="9" t="str">
        <f>IFERROR(INDEX(maatschappijen!$A$1:$A$1196,MATCH(A87,maatschappijen!$B$1:$B$1196,0)),INDEX(maatschappijen!$A$1:$A$1196,MATCH(A87,maatschappijen!$C$1:$C$1196,0)))</f>
        <v>Norwegian Air Shuttle</v>
      </c>
      <c r="C87" t="s">
        <v>210</v>
      </c>
      <c r="D87" s="9" t="str">
        <f>VLOOKUP(C87,luchthavens!A$1:F$474,6,FALSE)</f>
        <v>Stockholm</v>
      </c>
      <c r="E87" s="9">
        <f>VLOOKUP(C87,luchthavens!A:G,7,FALSE)</f>
        <v>1</v>
      </c>
      <c r="F87" s="20" t="s">
        <v>1095</v>
      </c>
      <c r="G87" s="20">
        <f>IF(M87&gt;12,0.5,IF(M87&gt;5,1,2))</f>
        <v>2</v>
      </c>
      <c r="H87" s="20">
        <v>0</v>
      </c>
      <c r="I87" s="20">
        <f>IF(K87="Eur",0.75,1.25)</f>
        <v>0.75</v>
      </c>
      <c r="J87" s="20">
        <f>I87*G87</f>
        <v>1.5</v>
      </c>
      <c r="K87" s="9" t="str">
        <f>VLOOKUP($C87,luchthavens!$A$2:$M$474,13,FALSE)</f>
        <v>Eur</v>
      </c>
      <c r="L87" s="11">
        <f>VLOOKUP($C87,luchthavens!$A$2:$N$474,14,FALSE)</f>
        <v>1159.0839741429565</v>
      </c>
      <c r="M87" s="22">
        <f>VLOOKUP($C87,luchthavens!$A$2:$P$474,16,FALSE)</f>
        <v>2.294687029604904</v>
      </c>
      <c r="N87" s="22">
        <f>GETPIVOTDATA("Som van Vluchten",$S$3,"Destnaam",$D87)</f>
        <v>4</v>
      </c>
      <c r="O87" t="s">
        <v>507</v>
      </c>
      <c r="P87" t="s">
        <v>526</v>
      </c>
      <c r="Q87" s="14" t="s">
        <v>19439</v>
      </c>
      <c r="S87" s="7" t="s">
        <v>19045</v>
      </c>
      <c r="T87" s="1">
        <v>1</v>
      </c>
      <c r="X87" s="8" t="s">
        <v>527</v>
      </c>
      <c r="Y87" s="1">
        <v>12</v>
      </c>
      <c r="Z87" s="1">
        <v>9</v>
      </c>
    </row>
    <row r="88" spans="1:26" x14ac:dyDescent="0.25">
      <c r="A88" s="14" t="s">
        <v>374</v>
      </c>
      <c r="B88" s="9" t="str">
        <f>IFERROR(INDEX(maatschappijen!$A$1:$A$1196,MATCH(A88,maatschappijen!$B$1:$B$1196,0)),INDEX(maatschappijen!$A$1:$A$1196,MATCH(A88,maatschappijen!$C$1:$C$1196,0)))</f>
        <v>Norwegian Air Shuttle</v>
      </c>
      <c r="C88" t="s">
        <v>80</v>
      </c>
      <c r="D88" s="9" t="str">
        <f>VLOOKUP(C88,luchthavens!A$1:F$474,6,FALSE)</f>
        <v>Helsinki</v>
      </c>
      <c r="E88" s="9">
        <f>VLOOKUP(C88,luchthavens!A:G,7,FALSE)</f>
        <v>1</v>
      </c>
      <c r="F88" s="20" t="s">
        <v>1095</v>
      </c>
      <c r="G88" s="20">
        <f>IF(M88&gt;12,0.5,IF(M88&gt;5,1,2))</f>
        <v>2</v>
      </c>
      <c r="H88" s="20">
        <v>0</v>
      </c>
      <c r="I88" s="20">
        <f>IF(K88="Eur",0.75,1.25)</f>
        <v>0.75</v>
      </c>
      <c r="J88" s="20">
        <f>I88*G88</f>
        <v>1.5</v>
      </c>
      <c r="K88" s="9" t="str">
        <f>VLOOKUP($C88,luchthavens!$A$2:$M$474,13,FALSE)</f>
        <v>Eur</v>
      </c>
      <c r="L88" s="11">
        <f>VLOOKUP($C88,luchthavens!$A$2:$N$474,14,FALSE)</f>
        <v>1523.9231406741771</v>
      </c>
      <c r="M88" s="22">
        <f>VLOOKUP($C88,luchthavens!$A$2:$P$474,16,FALSE)</f>
        <v>2.817623168299654</v>
      </c>
      <c r="N88" s="22">
        <f>GETPIVOTDATA("Som van Vluchten",$S$3,"Destnaam",$D88)</f>
        <v>6</v>
      </c>
      <c r="O88" t="s">
        <v>507</v>
      </c>
      <c r="P88" t="s">
        <v>526</v>
      </c>
      <c r="Q88" s="14" t="s">
        <v>19439</v>
      </c>
      <c r="S88" s="7" t="s">
        <v>105</v>
      </c>
      <c r="T88" s="1">
        <v>1</v>
      </c>
      <c r="X88" s="8" t="s">
        <v>530</v>
      </c>
      <c r="Y88" s="1">
        <v>13</v>
      </c>
      <c r="Z88" s="1">
        <v>9.75</v>
      </c>
    </row>
    <row r="89" spans="1:26" x14ac:dyDescent="0.25">
      <c r="A89" s="14" t="s">
        <v>374</v>
      </c>
      <c r="B89" s="9" t="str">
        <f>IFERROR(INDEX(maatschappijen!$A$1:$A$1196,MATCH(A89,maatschappijen!$B$1:$B$1196,0)),INDEX(maatschappijen!$A$1:$A$1196,MATCH(A89,maatschappijen!$C$1:$C$1196,0)))</f>
        <v>Norwegian Air Shuttle</v>
      </c>
      <c r="C89" t="s">
        <v>459</v>
      </c>
      <c r="D89" s="9" t="str">
        <f>VLOOKUP(C89,luchthavens!A$1:F$474,6,FALSE)</f>
        <v>Oslo</v>
      </c>
      <c r="E89" s="9">
        <f>VLOOKUP(C89,luchthavens!A:G,7,FALSE)</f>
        <v>1</v>
      </c>
      <c r="F89" s="20" t="s">
        <v>1095</v>
      </c>
      <c r="G89" s="20">
        <f>IF(M89&gt;12,0.5,IF(M89&gt;5,1,2))</f>
        <v>2</v>
      </c>
      <c r="H89" s="20">
        <v>0</v>
      </c>
      <c r="I89" s="20">
        <f>IF(K89="Eur",0.75,1.25)</f>
        <v>0.75</v>
      </c>
      <c r="J89" s="20">
        <f>I89*G89</f>
        <v>1.5</v>
      </c>
      <c r="K89" s="9" t="str">
        <f>VLOOKUP($C89,luchthavens!$A$2:$M$474,13,FALSE)</f>
        <v>Eur</v>
      </c>
      <c r="L89" s="11">
        <f>VLOOKUP($C89,luchthavens!$A$2:$N$474,14,FALSE)</f>
        <v>934.55839079491557</v>
      </c>
      <c r="M89" s="22">
        <f>VLOOKUP($C89,luchthavens!$A$2:$P$474,16,FALSE)</f>
        <v>1.9728670268060455</v>
      </c>
      <c r="N89" s="22">
        <f>GETPIVOTDATA("Som van Vluchten",$S$3,"Destnaam",$D89)</f>
        <v>4</v>
      </c>
      <c r="O89" t="s">
        <v>507</v>
      </c>
      <c r="P89" t="s">
        <v>526</v>
      </c>
      <c r="Q89" s="14" t="s">
        <v>19439</v>
      </c>
      <c r="S89" s="7" t="s">
        <v>130</v>
      </c>
      <c r="T89" s="1">
        <v>1</v>
      </c>
      <c r="X89" s="8" t="s">
        <v>529</v>
      </c>
      <c r="Y89" s="1">
        <v>10</v>
      </c>
      <c r="Z89" s="1">
        <v>7.5</v>
      </c>
    </row>
    <row r="90" spans="1:26" x14ac:dyDescent="0.25">
      <c r="A90" s="20" t="s">
        <v>8161</v>
      </c>
      <c r="B90" s="9" t="str">
        <f>IFERROR(INDEX(maatschappijen!$A$1:$A$1196,MATCH(A90,maatschappijen!$B$1:$B$1196,0)),INDEX(maatschappijen!$A$1:$A$1196,MATCH(A90,maatschappijen!$C$1:$C$1196,0)))</f>
        <v>easyJet</v>
      </c>
      <c r="C90" t="s">
        <v>198</v>
      </c>
      <c r="D90" s="9" t="str">
        <f>VLOOKUP(C90,luchthavens!A$1:F$474,6,FALSE)</f>
        <v>Tenerife</v>
      </c>
      <c r="E90" s="9">
        <f>VLOOKUP(C90,luchthavens!A:G,7,FALSE)</f>
        <v>4</v>
      </c>
      <c r="F90" s="20" t="s">
        <v>1096</v>
      </c>
      <c r="G90" s="20">
        <f>IF(M90&gt;12,0.5,IF(M90&gt;5,1,2))</f>
        <v>1</v>
      </c>
      <c r="H90" s="20">
        <v>0</v>
      </c>
      <c r="I90" s="20">
        <f>IF(K90="Eur",0.75,1.25)</f>
        <v>0.75</v>
      </c>
      <c r="J90" s="20">
        <f>I90*G90</f>
        <v>0.75</v>
      </c>
      <c r="K90" s="9" t="str">
        <f>VLOOKUP($C90,luchthavens!$A$2:$M$474,13,FALSE)</f>
        <v>Eur</v>
      </c>
      <c r="L90" s="11">
        <f>VLOOKUP($C90,luchthavens!$A$2:$N$474,14,FALSE)</f>
        <v>3218.8606501815702</v>
      </c>
      <c r="M90" s="22">
        <f>VLOOKUP($C90,luchthavens!$A$2:$P$474,16,FALSE)</f>
        <v>5.2470335985935836</v>
      </c>
      <c r="N90" s="22">
        <f>GETPIVOTDATA("Som van Vluchten",$S$3,"Destnaam",$D90)</f>
        <v>4</v>
      </c>
      <c r="O90" t="s">
        <v>507</v>
      </c>
      <c r="P90" t="s">
        <v>530</v>
      </c>
      <c r="Q90" s="14" t="s">
        <v>19439</v>
      </c>
      <c r="S90" s="7" t="s">
        <v>116</v>
      </c>
      <c r="T90" s="1">
        <v>1</v>
      </c>
      <c r="X90" s="8" t="s">
        <v>526</v>
      </c>
      <c r="Y90" s="1">
        <v>10</v>
      </c>
      <c r="Z90" s="1">
        <v>7.5</v>
      </c>
    </row>
    <row r="91" spans="1:26" x14ac:dyDescent="0.25">
      <c r="A91" s="20" t="s">
        <v>8161</v>
      </c>
      <c r="B91" s="9" t="str">
        <f>IFERROR(INDEX(maatschappijen!$A$1:$A$1196,MATCH(A91,maatschappijen!$B$1:$B$1196,0)),INDEX(maatschappijen!$A$1:$A$1196,MATCH(A91,maatschappijen!$C$1:$C$1196,0)))</f>
        <v>easyJet</v>
      </c>
      <c r="C91" t="s">
        <v>196</v>
      </c>
      <c r="D91" s="9" t="str">
        <f>VLOOKUP(C91,luchthavens!A$1:F$474,6,FALSE)</f>
        <v>Lanzarote</v>
      </c>
      <c r="E91" s="9">
        <f>VLOOKUP(C91,luchthavens!A:G,7,FALSE)</f>
        <v>4</v>
      </c>
      <c r="F91" s="20" t="s">
        <v>1095</v>
      </c>
      <c r="G91" s="20">
        <f>IF(M91&gt;12,0.5,IF(M91&gt;5,1,2))</f>
        <v>2</v>
      </c>
      <c r="H91" s="20">
        <v>0</v>
      </c>
      <c r="I91" s="20">
        <f>IF(K91="Eur",0.75,1.25)</f>
        <v>0.75</v>
      </c>
      <c r="J91" s="20">
        <f>I91*G91</f>
        <v>1.5</v>
      </c>
      <c r="K91" s="9" t="str">
        <f>VLOOKUP($C91,luchthavens!$A$2:$M$474,13,FALSE)</f>
        <v>Eur</v>
      </c>
      <c r="L91" s="11">
        <f>VLOOKUP($C91,luchthavens!$A$2:$N$474,14,FALSE)</f>
        <v>2998.2353495276038</v>
      </c>
      <c r="M91" s="22">
        <f>VLOOKUP($C91,luchthavens!$A$2:$P$474,16,FALSE)</f>
        <v>4.9308040009895651</v>
      </c>
      <c r="N91" s="22">
        <f>GETPIVOTDATA("Som van Vluchten",$S$3,"Destnaam",$D91)</f>
        <v>6</v>
      </c>
      <c r="O91" t="s">
        <v>507</v>
      </c>
      <c r="P91" t="s">
        <v>527</v>
      </c>
      <c r="Q91" s="14" t="s">
        <v>19439</v>
      </c>
      <c r="S91" s="7" t="s">
        <v>1058</v>
      </c>
      <c r="T91" s="1">
        <v>0.5</v>
      </c>
      <c r="X91" s="7" t="s">
        <v>510</v>
      </c>
      <c r="Y91" s="1">
        <v>34</v>
      </c>
      <c r="Z91" s="1">
        <v>42.5</v>
      </c>
    </row>
    <row r="92" spans="1:26" x14ac:dyDescent="0.25">
      <c r="A92" s="20" t="s">
        <v>8161</v>
      </c>
      <c r="B92" s="9" t="str">
        <f>IFERROR(INDEX(maatschappijen!$A$1:$A$1196,MATCH(A92,maatschappijen!$B$1:$B$1196,0)),INDEX(maatschappijen!$A$1:$A$1196,MATCH(A92,maatschappijen!$C$1:$C$1196,0)))</f>
        <v>easyJet</v>
      </c>
      <c r="C92" t="s">
        <v>124</v>
      </c>
      <c r="D92" s="9" t="str">
        <f>VLOOKUP(C92,luchthavens!A$1:F$474,6,FALSE)</f>
        <v>Rome</v>
      </c>
      <c r="E92" s="9">
        <f>VLOOKUP(C92,luchthavens!A:G,7,FALSE)</f>
        <v>3</v>
      </c>
      <c r="F92" s="20" t="s">
        <v>1095</v>
      </c>
      <c r="G92" s="20">
        <f>IF(M92&gt;12,0.5,IF(M92&gt;5,1,2))</f>
        <v>2</v>
      </c>
      <c r="H92" s="20">
        <v>0</v>
      </c>
      <c r="I92" s="20">
        <f>IF(K92="Eur",0.75,1.25)</f>
        <v>0.75</v>
      </c>
      <c r="J92" s="20">
        <f>I92*G92</f>
        <v>1.5</v>
      </c>
      <c r="K92" s="9" t="str">
        <f>VLOOKUP($C92,luchthavens!$A$2:$M$474,13,FALSE)</f>
        <v>Eur</v>
      </c>
      <c r="L92" s="11">
        <f>VLOOKUP($C92,luchthavens!$A$2:$N$474,14,FALSE)</f>
        <v>1260.8394103136059</v>
      </c>
      <c r="M92" s="22">
        <f>VLOOKUP($C92,luchthavens!$A$2:$P$474,16,FALSE)</f>
        <v>2.4405364881161682</v>
      </c>
      <c r="N92" s="22">
        <f>GETPIVOTDATA("Som van Vluchten",$S$3,"Destnaam",$D92)</f>
        <v>6</v>
      </c>
      <c r="O92" t="s">
        <v>507</v>
      </c>
      <c r="P92" t="s">
        <v>527</v>
      </c>
      <c r="Q92" s="14" t="s">
        <v>19439</v>
      </c>
      <c r="S92" s="7" t="s">
        <v>30</v>
      </c>
      <c r="T92" s="1">
        <v>0.5</v>
      </c>
      <c r="X92" s="8" t="s">
        <v>532</v>
      </c>
      <c r="Y92" s="1">
        <v>5</v>
      </c>
      <c r="Z92" s="1">
        <v>6.25</v>
      </c>
    </row>
    <row r="93" spans="1:26" x14ac:dyDescent="0.25">
      <c r="A93" s="20" t="s">
        <v>8161</v>
      </c>
      <c r="B93" s="9" t="str">
        <f>IFERROR(INDEX(maatschappijen!$A$1:$A$1196,MATCH(A93,maatschappijen!$B$1:$B$1196,0)),INDEX(maatschappijen!$A$1:$A$1196,MATCH(A93,maatschappijen!$C$1:$C$1196,0)))</f>
        <v>easyJet</v>
      </c>
      <c r="C93" t="s">
        <v>240</v>
      </c>
      <c r="D93" s="9" t="str">
        <f>VLOOKUP(C93,luchthavens!A$1:F$474,6,FALSE)</f>
        <v>Glasgow</v>
      </c>
      <c r="E93" s="9">
        <f>VLOOKUP(C93,luchthavens!A:G,7,FALSE)</f>
        <v>2</v>
      </c>
      <c r="F93" s="20" t="s">
        <v>1095</v>
      </c>
      <c r="G93" s="20">
        <f>IF(M93&gt;12,0.5,IF(M93&gt;5,1,2))</f>
        <v>2</v>
      </c>
      <c r="H93" s="20">
        <v>0</v>
      </c>
      <c r="I93" s="20">
        <f>IF(K93="Eur",0.75,1.25)</f>
        <v>0.75</v>
      </c>
      <c r="J93" s="20">
        <f>I93*G93</f>
        <v>1.5</v>
      </c>
      <c r="K93" s="9" t="str">
        <f>VLOOKUP($C93,luchthavens!$A$2:$M$474,13,FALSE)</f>
        <v>Eur</v>
      </c>
      <c r="L93" s="11">
        <f>VLOOKUP($C93,luchthavens!$A$2:$N$474,14,FALSE)</f>
        <v>753.82715229552309</v>
      </c>
      <c r="M93" s="22">
        <f>VLOOKUP($C93,luchthavens!$A$2:$P$474,16,FALSE)</f>
        <v>1.7138189182902497</v>
      </c>
      <c r="N93" s="22">
        <f>GETPIVOTDATA("Som van Vluchten",$S$3,"Destnaam",$D93)</f>
        <v>2</v>
      </c>
      <c r="O93" t="s">
        <v>507</v>
      </c>
      <c r="P93" t="s">
        <v>530</v>
      </c>
      <c r="Q93" s="14" t="s">
        <v>19439</v>
      </c>
      <c r="S93" s="7" t="s">
        <v>189</v>
      </c>
      <c r="T93" s="1">
        <v>0.5</v>
      </c>
      <c r="X93" s="8" t="s">
        <v>531</v>
      </c>
      <c r="Y93" s="1">
        <v>7.5</v>
      </c>
      <c r="Z93" s="1">
        <v>9.375</v>
      </c>
    </row>
    <row r="94" spans="1:26" x14ac:dyDescent="0.25">
      <c r="A94" s="20" t="s">
        <v>8161</v>
      </c>
      <c r="B94" s="9" t="str">
        <f>IFERROR(INDEX(maatschappijen!$A$1:$A$1196,MATCH(A94,maatschappijen!$B$1:$B$1196,0)),INDEX(maatschappijen!$A$1:$A$1196,MATCH(A94,maatschappijen!$C$1:$C$1196,0)))</f>
        <v>easyJet</v>
      </c>
      <c r="C94" t="s">
        <v>171</v>
      </c>
      <c r="D94" s="9" t="str">
        <f>VLOOKUP(C94,luchthavens!A$1:F$474,6,FALSE)</f>
        <v>Lisbon</v>
      </c>
      <c r="E94" s="9">
        <f>VLOOKUP(C94,luchthavens!A:G,7,FALSE)</f>
        <v>3</v>
      </c>
      <c r="F94" s="20" t="s">
        <v>1096</v>
      </c>
      <c r="G94" s="20">
        <f>IF(M94&gt;12,0.5,IF(M94&gt;5,1,2))</f>
        <v>2</v>
      </c>
      <c r="H94" s="20">
        <v>0</v>
      </c>
      <c r="I94" s="20">
        <f>IF(K94="Eur",0.75,1.25)</f>
        <v>0.75</v>
      </c>
      <c r="J94" s="20">
        <f>I94*G94</f>
        <v>1.5</v>
      </c>
      <c r="K94" s="9" t="str">
        <f>VLOOKUP($C94,luchthavens!$A$2:$M$474,13,FALSE)</f>
        <v>Eur</v>
      </c>
      <c r="L94" s="11">
        <f>VLOOKUP($C94,luchthavens!$A$2:$N$474,14,FALSE)</f>
        <v>1841.0513119403968</v>
      </c>
      <c r="M94" s="22">
        <f>VLOOKUP($C94,luchthavens!$A$2:$P$474,16,FALSE)</f>
        <v>3.2721735471145688</v>
      </c>
      <c r="N94" s="22">
        <f>GETPIVOTDATA("Som van Vluchten",$S$3,"Destnaam",$D94)</f>
        <v>10</v>
      </c>
      <c r="O94" t="s">
        <v>507</v>
      </c>
      <c r="P94" t="s">
        <v>527</v>
      </c>
      <c r="Q94" s="14" t="s">
        <v>19439</v>
      </c>
      <c r="S94" s="7" t="s">
        <v>148</v>
      </c>
      <c r="T94" s="1">
        <v>0.5</v>
      </c>
      <c r="X94" s="8" t="s">
        <v>541</v>
      </c>
      <c r="Y94" s="1">
        <v>4.5</v>
      </c>
      <c r="Z94" s="1">
        <v>5.625</v>
      </c>
    </row>
    <row r="95" spans="1:26" x14ac:dyDescent="0.25">
      <c r="A95" s="20" t="s">
        <v>371</v>
      </c>
      <c r="B95" s="9" t="str">
        <f>IFERROR(INDEX(maatschappijen!$A$1:$A$1196,MATCH(A95,maatschappijen!$B$1:$B$1196,0)),INDEX(maatschappijen!$A$1:$A$1196,MATCH(A95,maatschappijen!$C$1:$C$1196,0)))</f>
        <v>Ryanair</v>
      </c>
      <c r="C95" t="s">
        <v>249</v>
      </c>
      <c r="D95" s="9" t="str">
        <f>VLOOKUP(C95,luchthavens!A$1:F$474,6,FALSE)</f>
        <v>Manchester</v>
      </c>
      <c r="E95" s="9">
        <f>VLOOKUP(C95,luchthavens!A:G,7,FALSE)</f>
        <v>1</v>
      </c>
      <c r="F95" s="20" t="s">
        <v>1095</v>
      </c>
      <c r="G95" s="20">
        <f>IF(M95&gt;12,0.5,IF(M95&gt;5,1,2))</f>
        <v>2</v>
      </c>
      <c r="H95" s="20">
        <v>0</v>
      </c>
      <c r="I95" s="20">
        <f>IF(K95="Eur",0.75,1.25)</f>
        <v>0.75</v>
      </c>
      <c r="J95" s="20">
        <f>I95*G95</f>
        <v>1.5</v>
      </c>
      <c r="K95" s="9" t="str">
        <f>VLOOKUP($C95,luchthavens!$A$2:$M$474,13,FALSE)</f>
        <v>Eur</v>
      </c>
      <c r="L95" s="11">
        <f>VLOOKUP($C95,luchthavens!$A$2:$N$474,14,FALSE)</f>
        <v>517.8542641422664</v>
      </c>
      <c r="M95" s="22">
        <f>VLOOKUP($C95,luchthavens!$A$2:$P$474,16,FALSE)</f>
        <v>1.3755911119372484</v>
      </c>
      <c r="N95" s="22">
        <f>GETPIVOTDATA("Som van Vluchten",$S$3,"Destnaam",$D95)</f>
        <v>4</v>
      </c>
      <c r="O95" t="s">
        <v>508</v>
      </c>
      <c r="P95" t="s">
        <v>513</v>
      </c>
      <c r="Q95" s="14" t="s">
        <v>19439</v>
      </c>
      <c r="S95" s="7" t="s">
        <v>51</v>
      </c>
      <c r="T95" s="1">
        <v>0.5</v>
      </c>
      <c r="X95" s="8" t="s">
        <v>540</v>
      </c>
      <c r="Y95" s="1">
        <v>5</v>
      </c>
      <c r="Z95" s="1">
        <v>6.25</v>
      </c>
    </row>
    <row r="96" spans="1:26" x14ac:dyDescent="0.25">
      <c r="A96" s="20" t="s">
        <v>371</v>
      </c>
      <c r="B96" s="9" t="str">
        <f>IFERROR(INDEX(maatschappijen!$A$1:$A$1196,MATCH(A96,maatschappijen!$B$1:$B$1196,0)),INDEX(maatschappijen!$A$1:$A$1196,MATCH(A96,maatschappijen!$C$1:$C$1196,0)))</f>
        <v>Ryanair</v>
      </c>
      <c r="C96" t="s">
        <v>31</v>
      </c>
      <c r="D96" s="9" t="str">
        <f>VLOOKUP(C96,luchthavens!A$1:F$474,6,FALSE)</f>
        <v>Sofia</v>
      </c>
      <c r="E96" s="9">
        <f>VLOOKUP(C96,luchthavens!A:G,7,FALSE)</f>
        <v>1</v>
      </c>
      <c r="F96" s="20" t="s">
        <v>1095</v>
      </c>
      <c r="G96" s="20">
        <f>IF(M96&gt;12,0.5,IF(M96&gt;5,1,2))</f>
        <v>2</v>
      </c>
      <c r="H96" s="20">
        <v>0</v>
      </c>
      <c r="I96" s="20">
        <f>IF(K96="Eur",0.75,1.25)</f>
        <v>0.75</v>
      </c>
      <c r="J96" s="20">
        <f>I96*G96</f>
        <v>1.5</v>
      </c>
      <c r="K96" s="9" t="str">
        <f>VLOOKUP($C96,luchthavens!$A$2:$M$474,13,FALSE)</f>
        <v>Eur</v>
      </c>
      <c r="L96" s="11">
        <f>VLOOKUP($C96,luchthavens!$A$2:$N$474,14,FALSE)</f>
        <v>1718.5378184270699</v>
      </c>
      <c r="M96" s="22">
        <f>VLOOKUP($C96,luchthavens!$A$2:$P$474,16,FALSE)</f>
        <v>3.0965708730787997</v>
      </c>
      <c r="N96" s="22">
        <f>GETPIVOTDATA("Som van Vluchten",$S$3,"Destnaam",$D96)</f>
        <v>6</v>
      </c>
      <c r="O96" t="s">
        <v>508</v>
      </c>
      <c r="P96" t="s">
        <v>516</v>
      </c>
      <c r="Q96" s="14" t="s">
        <v>19439</v>
      </c>
      <c r="S96" s="7" t="s">
        <v>1075</v>
      </c>
      <c r="T96" s="1">
        <v>0.5</v>
      </c>
      <c r="X96" s="8" t="s">
        <v>533</v>
      </c>
      <c r="Y96" s="1">
        <v>6.5</v>
      </c>
      <c r="Z96" s="1">
        <v>8.125</v>
      </c>
    </row>
    <row r="97" spans="1:26" x14ac:dyDescent="0.25">
      <c r="A97" s="20" t="s">
        <v>372</v>
      </c>
      <c r="B97" s="9" t="str">
        <f>IFERROR(INDEX(maatschappijen!$A$1:$A$1196,MATCH(A97,maatschappijen!$B$1:$B$1196,0)),INDEX(maatschappijen!$A$1:$A$1196,MATCH(A97,maatschappijen!$C$1:$C$1196,0)))</f>
        <v>Transavia Holland</v>
      </c>
      <c r="C97" t="s">
        <v>121</v>
      </c>
      <c r="D97" s="9" t="str">
        <f>VLOOKUP(C97,luchthavens!A$1:F$474,6,FALSE)</f>
        <v>Tel Aviv Yafo</v>
      </c>
      <c r="E97" s="9">
        <f>VLOOKUP(C97,luchthavens!A:G,7,FALSE)</f>
        <v>3</v>
      </c>
      <c r="F97" s="20" t="s">
        <v>1095</v>
      </c>
      <c r="G97" s="20">
        <f>IF(M97&gt;12,0.5,IF(M97&gt;5,1,2))</f>
        <v>1</v>
      </c>
      <c r="H97" s="20">
        <v>0</v>
      </c>
      <c r="I97" s="20">
        <f>IF(K97="Eur",0.75,1.25)</f>
        <v>1.25</v>
      </c>
      <c r="J97" s="20">
        <f>I97*G97</f>
        <v>1.25</v>
      </c>
      <c r="K97" s="9" t="str">
        <f>VLOOKUP($C97,luchthavens!$A$2:$M$474,13,FALSE)</f>
        <v>Az</v>
      </c>
      <c r="L97" s="11">
        <f>VLOOKUP($C97,luchthavens!$A$2:$N$474,14,FALSE)</f>
        <v>3277.2287086644201</v>
      </c>
      <c r="M97" s="22">
        <f>VLOOKUP($C97,luchthavens!$A$2:$P$474,16,FALSE)</f>
        <v>5.3306944824190019</v>
      </c>
      <c r="N97" s="22">
        <f>GETPIVOTDATA("Som van Vluchten",$S$3,"Destnaam",$D97)</f>
        <v>3</v>
      </c>
      <c r="O97" t="s">
        <v>510</v>
      </c>
      <c r="P97" t="s">
        <v>532</v>
      </c>
      <c r="Q97" s="14" t="s">
        <v>19439</v>
      </c>
      <c r="S97" s="7" t="s">
        <v>280</v>
      </c>
      <c r="T97" s="1">
        <v>0.5</v>
      </c>
      <c r="X97" s="8" t="s">
        <v>534</v>
      </c>
      <c r="Y97" s="1">
        <v>5.5</v>
      </c>
      <c r="Z97" s="1">
        <v>6.875</v>
      </c>
    </row>
    <row r="98" spans="1:26" x14ac:dyDescent="0.25">
      <c r="A98" s="20" t="s">
        <v>372</v>
      </c>
      <c r="B98" s="9" t="str">
        <f>IFERROR(INDEX(maatschappijen!$A$1:$A$1196,MATCH(A98,maatschappijen!$B$1:$B$1196,0)),INDEX(maatschappijen!$A$1:$A$1196,MATCH(A98,maatschappijen!$C$1:$C$1196,0)))</f>
        <v>Transavia Holland</v>
      </c>
      <c r="C98" t="s">
        <v>205</v>
      </c>
      <c r="D98" s="9" t="str">
        <f>VLOOKUP(C98,luchthavens!A$1:F$474,6,FALSE)</f>
        <v>Alicante</v>
      </c>
      <c r="E98" s="9">
        <f>VLOOKUP(C98,luchthavens!A:G,7,FALSE)</f>
        <v>2</v>
      </c>
      <c r="F98" s="20" t="s">
        <v>1095</v>
      </c>
      <c r="G98" s="20">
        <f>IF(M98&gt;12,0.5,IF(M98&gt;5,1,2))</f>
        <v>2</v>
      </c>
      <c r="H98" s="20">
        <v>0</v>
      </c>
      <c r="I98" s="20">
        <f>IF(K98="Eur",0.75,1.25)</f>
        <v>0.75</v>
      </c>
      <c r="J98" s="20">
        <f>I98*G98</f>
        <v>1.5</v>
      </c>
      <c r="K98" s="9" t="str">
        <f>VLOOKUP($C98,luchthavens!$A$2:$M$474,13,FALSE)</f>
        <v>Eur</v>
      </c>
      <c r="L98" s="11">
        <f>VLOOKUP($C98,luchthavens!$A$2:$N$474,14,FALSE)</f>
        <v>1593.5566480917669</v>
      </c>
      <c r="M98" s="22">
        <f>VLOOKUP($C98,luchthavens!$A$2:$P$474,16,FALSE)</f>
        <v>2.9174311955981991</v>
      </c>
      <c r="N98" s="22">
        <f>GETPIVOTDATA("Som van Vluchten",$S$3,"Destnaam",$D98)</f>
        <v>4</v>
      </c>
      <c r="O98" t="s">
        <v>508</v>
      </c>
      <c r="P98" t="s">
        <v>514</v>
      </c>
      <c r="Q98" s="14" t="s">
        <v>19439</v>
      </c>
      <c r="S98" s="7" t="s">
        <v>287</v>
      </c>
      <c r="T98" s="1">
        <v>0.5</v>
      </c>
      <c r="X98" s="7" t="s">
        <v>511</v>
      </c>
      <c r="Y98" s="1">
        <v>34</v>
      </c>
      <c r="Z98" s="1">
        <v>42.5</v>
      </c>
    </row>
    <row r="99" spans="1:26" x14ac:dyDescent="0.25">
      <c r="A99" s="20" t="s">
        <v>372</v>
      </c>
      <c r="B99" s="9" t="str">
        <f>IFERROR(INDEX(maatschappijen!$A$1:$A$1196,MATCH(A99,maatschappijen!$B$1:$B$1196,0)),INDEX(maatschappijen!$A$1:$A$1196,MATCH(A99,maatschappijen!$C$1:$C$1196,0)))</f>
        <v>Transavia Holland</v>
      </c>
      <c r="C99" t="s">
        <v>190</v>
      </c>
      <c r="D99" s="9" t="str">
        <f>VLOOKUP(C99,luchthavens!A$1:F$474,6,FALSE)</f>
        <v>Barcelona</v>
      </c>
      <c r="E99" s="9">
        <f>VLOOKUP(C99,luchthavens!A:G,7,FALSE)</f>
        <v>3</v>
      </c>
      <c r="F99" s="20" t="s">
        <v>1095</v>
      </c>
      <c r="G99" s="20">
        <f>IF(M99&gt;12,0.5,IF(M99&gt;5,1,2))</f>
        <v>2</v>
      </c>
      <c r="H99" s="20">
        <v>0</v>
      </c>
      <c r="I99" s="20">
        <f>IF(K99="Eur",0.75,1.25)</f>
        <v>0.75</v>
      </c>
      <c r="J99" s="20">
        <f>I99*G99</f>
        <v>1.5</v>
      </c>
      <c r="K99" s="9" t="str">
        <f>VLOOKUP($C99,luchthavens!$A$2:$M$474,13,FALSE)</f>
        <v>Eur</v>
      </c>
      <c r="L99" s="11">
        <f>VLOOKUP($C99,luchthavens!$A$2:$N$474,14,FALSE)</f>
        <v>1218.25015188967</v>
      </c>
      <c r="M99" s="22">
        <f>VLOOKUP($C99,luchthavens!$A$2:$P$474,16,FALSE)</f>
        <v>2.3794918843751933</v>
      </c>
      <c r="N99" s="22">
        <f>GETPIVOTDATA("Som van Vluchten",$S$3,"Destnaam",$D99)</f>
        <v>6</v>
      </c>
      <c r="O99" t="s">
        <v>508</v>
      </c>
      <c r="P99" t="s">
        <v>502</v>
      </c>
      <c r="Q99" s="14" t="s">
        <v>19439</v>
      </c>
      <c r="S99" s="7" t="s">
        <v>8</v>
      </c>
      <c r="T99" s="1">
        <v>0.5</v>
      </c>
      <c r="X99" s="8" t="s">
        <v>535</v>
      </c>
      <c r="Y99" s="1">
        <v>7.5</v>
      </c>
      <c r="Z99" s="1">
        <v>9.375</v>
      </c>
    </row>
    <row r="100" spans="1:26" x14ac:dyDescent="0.25">
      <c r="A100" s="20" t="s">
        <v>372</v>
      </c>
      <c r="B100" s="9" t="str">
        <f>IFERROR(INDEX(maatschappijen!$A$1:$A$1196,MATCH(A100,maatschappijen!$B$1:$B$1196,0)),INDEX(maatschappijen!$A$1:$A$1196,MATCH(A100,maatschappijen!$C$1:$C$1196,0)))</f>
        <v>Transavia Holland</v>
      </c>
      <c r="C100" t="s">
        <v>1084</v>
      </c>
      <c r="D100" s="9" t="str">
        <f>VLOOKUP(C100,luchthavens!A$1:F$474,6,FALSE)</f>
        <v>Mallorca</v>
      </c>
      <c r="E100" s="9">
        <f>VLOOKUP(C100,luchthavens!A:G,7,FALSE)</f>
        <v>4</v>
      </c>
      <c r="F100" s="20" t="s">
        <v>1096</v>
      </c>
      <c r="G100" s="20">
        <f>IF(M100&gt;12,0.5,IF(M100&gt;5,1,2))</f>
        <v>2</v>
      </c>
      <c r="H100" s="20">
        <v>0</v>
      </c>
      <c r="I100" s="20">
        <f>IF(K100="Eur",0.75,1.25)</f>
        <v>0.75</v>
      </c>
      <c r="J100" s="20">
        <f>I100*G100</f>
        <v>1.5</v>
      </c>
      <c r="K100" s="9" t="str">
        <f>VLOOKUP($C100,luchthavens!$A$2:$M$474,13,FALSE)</f>
        <v>Eur</v>
      </c>
      <c r="L100" s="11">
        <f>VLOOKUP($C100,luchthavens!$A$2:$N$474,14,FALSE)</f>
        <v>1402.2517268880417</v>
      </c>
      <c r="M100" s="22">
        <f>VLOOKUP($C100,luchthavens!$A$2:$P$474,16,FALSE)</f>
        <v>2.6432274752061931</v>
      </c>
      <c r="N100" s="22">
        <f>GETPIVOTDATA("Som van Vluchten",$S$3,"Destnaam",$D100)</f>
        <v>4</v>
      </c>
      <c r="O100" t="s">
        <v>508</v>
      </c>
      <c r="P100" t="s">
        <v>502</v>
      </c>
      <c r="Q100" s="14" t="s">
        <v>19439</v>
      </c>
      <c r="S100" s="7" t="s">
        <v>225</v>
      </c>
      <c r="T100" s="1">
        <v>0.5</v>
      </c>
      <c r="X100" s="8" t="s">
        <v>536</v>
      </c>
      <c r="Y100" s="1">
        <v>8</v>
      </c>
      <c r="Z100" s="1">
        <v>10</v>
      </c>
    </row>
    <row r="101" spans="1:26" x14ac:dyDescent="0.25">
      <c r="A101" s="14" t="s">
        <v>391</v>
      </c>
      <c r="B101" s="9" t="str">
        <f>IFERROR(INDEX(maatschappijen!$A$1:$A$1196,MATCH(A101,maatschappijen!$B$1:$B$1196,0)),INDEX(maatschappijen!$A$1:$A$1196,MATCH(A101,maatschappijen!$C$1:$C$1196,0)))</f>
        <v>Adria Airways</v>
      </c>
      <c r="C101" t="s">
        <v>182</v>
      </c>
      <c r="D101" s="9" t="str">
        <f>VLOOKUP(C101,luchthavens!A$1:F$474,6,FALSE)</f>
        <v>Ljubljana</v>
      </c>
      <c r="E101" s="9">
        <f>VLOOKUP(C101,luchthavens!A:G,7,FALSE)</f>
        <v>1</v>
      </c>
      <c r="F101" s="20" t="s">
        <v>1095</v>
      </c>
      <c r="G101" s="20">
        <f>IF(M101&gt;12,0.5,IF(M101&gt;5,1,2))</f>
        <v>2</v>
      </c>
      <c r="H101" s="20">
        <v>0</v>
      </c>
      <c r="I101" s="20">
        <f>IF(K101="Eur",0.75,1.25)</f>
        <v>0.75</v>
      </c>
      <c r="J101" s="20">
        <f>I101*G101</f>
        <v>1.5</v>
      </c>
      <c r="K101" s="9" t="str">
        <f>VLOOKUP($C101,luchthavens!$A$2:$M$474,13,FALSE)</f>
        <v>Eur</v>
      </c>
      <c r="L101" s="11">
        <f>VLOOKUP($C101,luchthavens!$A$2:$N$474,14,FALSE)</f>
        <v>938.25347686825341</v>
      </c>
      <c r="M101" s="22">
        <f>VLOOKUP($C101,luchthavens!$A$2:$P$474,16,FALSE)</f>
        <v>1.9781633168444965</v>
      </c>
      <c r="N101" s="22">
        <f>GETPIVOTDATA("Som van Vluchten",$S$3,"Destnaam",$D101)</f>
        <v>4</v>
      </c>
      <c r="O101" t="s">
        <v>508</v>
      </c>
      <c r="P101" t="s">
        <v>515</v>
      </c>
      <c r="Q101" s="14" t="s">
        <v>19439</v>
      </c>
      <c r="S101" s="7" t="s">
        <v>165</v>
      </c>
      <c r="T101" s="1">
        <v>0.5</v>
      </c>
      <c r="X101" s="8" t="s">
        <v>537</v>
      </c>
      <c r="Y101" s="1">
        <v>7</v>
      </c>
      <c r="Z101" s="1">
        <v>8.75</v>
      </c>
    </row>
    <row r="102" spans="1:26" x14ac:dyDescent="0.25">
      <c r="A102" s="20" t="s">
        <v>370</v>
      </c>
      <c r="B102" s="9" t="str">
        <f>IFERROR(INDEX(maatschappijen!$A$1:$A$1196,MATCH(A102,maatschappijen!$B$1:$B$1196,0)),INDEX(maatschappijen!$A$1:$A$1196,MATCH(A102,maatschappijen!$C$1:$C$1196,0)))</f>
        <v>KLM Royal Dutch Airlines</v>
      </c>
      <c r="C102" t="s">
        <v>175</v>
      </c>
      <c r="D102" s="9" t="str">
        <f>VLOOKUP(C102,luchthavens!A$1:F$474,6,FALSE)</f>
        <v>Moscow</v>
      </c>
      <c r="E102" s="9">
        <f>VLOOKUP(C102,luchthavens!A:G,7,FALSE)</f>
        <v>1</v>
      </c>
      <c r="F102" s="20" t="s">
        <v>1095</v>
      </c>
      <c r="G102" s="20">
        <f>IF(M102&gt;12,0.5,IF(M102&gt;5,1,2))</f>
        <v>2</v>
      </c>
      <c r="H102" s="20">
        <v>0</v>
      </c>
      <c r="I102" s="20">
        <f>IF(K102="Eur",0.75,1.25)</f>
        <v>1.25</v>
      </c>
      <c r="J102" s="20">
        <f>I102*G102</f>
        <v>2.5</v>
      </c>
      <c r="K102" s="9" t="str">
        <f>VLOOKUP($C102,luchthavens!$A$2:$M$474,13,FALSE)</f>
        <v>Az</v>
      </c>
      <c r="L102" s="11">
        <f>VLOOKUP($C102,luchthavens!$A$2:$N$474,14,FALSE)</f>
        <v>2134.2772833438885</v>
      </c>
      <c r="M102" s="22">
        <f>VLOOKUP($C102,luchthavens!$A$2:$P$474,16,FALSE)</f>
        <v>3.69246410612624</v>
      </c>
      <c r="N102" s="22">
        <f>GETPIVOTDATA("Som van Vluchten",$S$3,"Destnaam",$D102)</f>
        <v>4</v>
      </c>
      <c r="O102" t="s">
        <v>511</v>
      </c>
      <c r="P102" t="s">
        <v>537</v>
      </c>
      <c r="Q102" s="14" t="s">
        <v>19439</v>
      </c>
      <c r="S102" s="7" t="s">
        <v>186</v>
      </c>
      <c r="T102" s="1">
        <v>0.5</v>
      </c>
      <c r="X102" s="8" t="s">
        <v>539</v>
      </c>
      <c r="Y102" s="1">
        <v>4.5</v>
      </c>
      <c r="Z102" s="1">
        <v>5.625</v>
      </c>
    </row>
    <row r="103" spans="1:26" x14ac:dyDescent="0.25">
      <c r="A103" s="20" t="s">
        <v>370</v>
      </c>
      <c r="B103" s="9" t="str">
        <f>IFERROR(INDEX(maatschappijen!$A$1:$A$1196,MATCH(A103,maatschappijen!$B$1:$B$1196,0)),INDEX(maatschappijen!$A$1:$A$1196,MATCH(A103,maatschappijen!$C$1:$C$1196,0)))</f>
        <v>KLM Royal Dutch Airlines</v>
      </c>
      <c r="C103" t="s">
        <v>190</v>
      </c>
      <c r="D103" s="9" t="str">
        <f>VLOOKUP(C103,luchthavens!A$1:F$474,6,FALSE)</f>
        <v>Barcelona</v>
      </c>
      <c r="E103" s="9">
        <f>VLOOKUP(C103,luchthavens!A:G,7,FALSE)</f>
        <v>3</v>
      </c>
      <c r="F103" s="20" t="s">
        <v>1095</v>
      </c>
      <c r="G103" s="20">
        <f>IF(M103&gt;12,0.5,IF(M103&gt;5,1,2))</f>
        <v>2</v>
      </c>
      <c r="H103" s="20">
        <v>0</v>
      </c>
      <c r="I103" s="20">
        <f>IF(K103="Eur",0.75,1.25)</f>
        <v>0.75</v>
      </c>
      <c r="J103" s="20">
        <f>I103*G103</f>
        <v>1.5</v>
      </c>
      <c r="K103" s="9" t="str">
        <f>VLOOKUP($C103,luchthavens!$A$2:$M$474,13,FALSE)</f>
        <v>Eur</v>
      </c>
      <c r="L103" s="11">
        <f>VLOOKUP($C103,luchthavens!$A$2:$N$474,14,FALSE)</f>
        <v>1218.25015188967</v>
      </c>
      <c r="M103" s="22">
        <f>VLOOKUP($C103,luchthavens!$A$2:$P$474,16,FALSE)</f>
        <v>2.3794918843751933</v>
      </c>
      <c r="N103" s="22">
        <f>GETPIVOTDATA("Som van Vluchten",$S$3,"Destnaam",$D103)</f>
        <v>6</v>
      </c>
      <c r="O103" t="s">
        <v>507</v>
      </c>
      <c r="P103" t="s">
        <v>524</v>
      </c>
      <c r="Q103" s="14" t="s">
        <v>19439</v>
      </c>
      <c r="S103" s="7" t="s">
        <v>263</v>
      </c>
      <c r="T103" s="1">
        <v>0.5</v>
      </c>
      <c r="X103" s="8" t="s">
        <v>538</v>
      </c>
      <c r="Y103" s="1">
        <v>7</v>
      </c>
      <c r="Z103" s="1">
        <v>8.75</v>
      </c>
    </row>
    <row r="104" spans="1:26" x14ac:dyDescent="0.25">
      <c r="A104" s="20" t="s">
        <v>370</v>
      </c>
      <c r="B104" s="9" t="str">
        <f>IFERROR(INDEX(maatschappijen!$A$1:$A$1196,MATCH(A104,maatschappijen!$B$1:$B$1196,0)),INDEX(maatschappijen!$A$1:$A$1196,MATCH(A104,maatschappijen!$C$1:$C$1196,0)))</f>
        <v>KLM Royal Dutch Airlines</v>
      </c>
      <c r="C104" t="s">
        <v>73</v>
      </c>
      <c r="D104" s="9" t="str">
        <f>VLOOKUP(C104,luchthavens!A$1:F$474,6,FALSE)</f>
        <v>Copenhagen</v>
      </c>
      <c r="E104" s="9">
        <f>VLOOKUP(C104,luchthavens!A:G,7,FALSE)</f>
        <v>2</v>
      </c>
      <c r="F104" s="20" t="s">
        <v>1095</v>
      </c>
      <c r="G104" s="20">
        <f>IF(M104&gt;12,0.5,IF(M104&gt;5,1,2))</f>
        <v>2</v>
      </c>
      <c r="H104" s="20">
        <v>0</v>
      </c>
      <c r="I104" s="20">
        <f>IF(K104="Eur",0.75,1.25)</f>
        <v>0.75</v>
      </c>
      <c r="J104" s="20">
        <f>I104*G104</f>
        <v>1.5</v>
      </c>
      <c r="K104" s="9" t="str">
        <f>VLOOKUP($C104,luchthavens!$A$2:$M$474,13,FALSE)</f>
        <v>Eur</v>
      </c>
      <c r="L104" s="11">
        <f>VLOOKUP($C104,luchthavens!$A$2:$N$474,14,FALSE)</f>
        <v>633.37746879510416</v>
      </c>
      <c r="M104" s="22">
        <f>VLOOKUP($C104,luchthavens!$A$2:$P$474,16,FALSE)</f>
        <v>1.5411743719396493</v>
      </c>
      <c r="N104" s="22">
        <f>GETPIVOTDATA("Som van Vluchten",$S$3,"Destnaam",$D104)</f>
        <v>6</v>
      </c>
      <c r="O104" t="s">
        <v>507</v>
      </c>
      <c r="P104" t="s">
        <v>525</v>
      </c>
      <c r="Q104" s="14" t="s">
        <v>19439</v>
      </c>
      <c r="S104" s="7" t="s">
        <v>493</v>
      </c>
      <c r="T104" s="1"/>
      <c r="X104" s="7" t="s">
        <v>493</v>
      </c>
      <c r="Y104" s="1"/>
      <c r="Z104" s="1"/>
    </row>
    <row r="105" spans="1:26" x14ac:dyDescent="0.25">
      <c r="A105" s="20" t="s">
        <v>370</v>
      </c>
      <c r="B105" s="9" t="str">
        <f>IFERROR(INDEX(maatschappijen!$A$1:$A$1196,MATCH(A105,maatschappijen!$B$1:$B$1196,0)),INDEX(maatschappijen!$A$1:$A$1196,MATCH(A105,maatschappijen!$C$1:$C$1196,0)))</f>
        <v>KLM Royal Dutch Airlines</v>
      </c>
      <c r="C105" t="s">
        <v>213</v>
      </c>
      <c r="D105" s="9" t="str">
        <f>VLOOKUP(C105,luchthavens!A$1:F$474,6,FALSE)</f>
        <v>Geneva</v>
      </c>
      <c r="E105" s="9">
        <f>VLOOKUP(C105,luchthavens!A:G,7,FALSE)</f>
        <v>1</v>
      </c>
      <c r="F105" s="20" t="s">
        <v>1095</v>
      </c>
      <c r="G105" s="20">
        <f>IF(M105&gt;12,0.5,IF(M105&gt;5,1,2))</f>
        <v>2</v>
      </c>
      <c r="H105" s="20">
        <v>0</v>
      </c>
      <c r="I105" s="20">
        <f>IF(K105="Eur",0.75,1.25)</f>
        <v>0.75</v>
      </c>
      <c r="J105" s="20">
        <f>I105*G105</f>
        <v>1.5</v>
      </c>
      <c r="K105" s="9" t="str">
        <f>VLOOKUP($C105,luchthavens!$A$2:$M$474,13,FALSE)</f>
        <v>Eur</v>
      </c>
      <c r="L105" s="11">
        <f>VLOOKUP($C105,luchthavens!$A$2:$N$474,14,FALSE)</f>
        <v>650.99729467759732</v>
      </c>
      <c r="M105" s="22">
        <f>VLOOKUP($C105,luchthavens!$A$2:$P$474,16,FALSE)</f>
        <v>1.5664294557045559</v>
      </c>
      <c r="N105" s="22">
        <f>GETPIVOTDATA("Som van Vluchten",$S$3,"Destnaam",$D105)</f>
        <v>4</v>
      </c>
      <c r="O105" t="s">
        <v>507</v>
      </c>
      <c r="P105" t="s">
        <v>525</v>
      </c>
      <c r="Q105" s="14" t="s">
        <v>19439</v>
      </c>
      <c r="S105" s="7" t="s">
        <v>494</v>
      </c>
      <c r="T105" s="1">
        <v>274</v>
      </c>
      <c r="X105" s="8" t="s">
        <v>493</v>
      </c>
      <c r="Y105" s="1"/>
      <c r="Z105" s="1"/>
    </row>
    <row r="106" spans="1:26" x14ac:dyDescent="0.25">
      <c r="A106" s="20" t="s">
        <v>370</v>
      </c>
      <c r="B106" s="9" t="str">
        <f>IFERROR(INDEX(maatschappijen!$A$1:$A$1196,MATCH(A106,maatschappijen!$B$1:$B$1196,0)),INDEX(maatschappijen!$A$1:$A$1196,MATCH(A106,maatschappijen!$C$1:$C$1196,0)))</f>
        <v>KLM Royal Dutch Airlines</v>
      </c>
      <c r="C106" t="s">
        <v>80</v>
      </c>
      <c r="D106" s="9" t="str">
        <f>VLOOKUP(C106,luchthavens!A$1:F$474,6,FALSE)</f>
        <v>Helsinki</v>
      </c>
      <c r="E106" s="9">
        <f>VLOOKUP(C106,luchthavens!A:G,7,FALSE)</f>
        <v>1</v>
      </c>
      <c r="F106" s="20" t="s">
        <v>1095</v>
      </c>
      <c r="G106" s="20">
        <f>IF(M106&gt;12,0.5,IF(M106&gt;5,1,2))</f>
        <v>2</v>
      </c>
      <c r="H106" s="20">
        <v>0</v>
      </c>
      <c r="I106" s="20">
        <f>IF(K106="Eur",0.75,1.25)</f>
        <v>0.75</v>
      </c>
      <c r="J106" s="20">
        <f>I106*G106</f>
        <v>1.5</v>
      </c>
      <c r="K106" s="9" t="str">
        <f>VLOOKUP($C106,luchthavens!$A$2:$M$474,13,FALSE)</f>
        <v>Eur</v>
      </c>
      <c r="L106" s="11">
        <f>VLOOKUP($C106,luchthavens!$A$2:$N$474,14,FALSE)</f>
        <v>1523.9231406741771</v>
      </c>
      <c r="M106" s="22">
        <f>VLOOKUP($C106,luchthavens!$A$2:$P$474,16,FALSE)</f>
        <v>2.817623168299654</v>
      </c>
      <c r="N106" s="22">
        <f>GETPIVOTDATA("Som van Vluchten",$S$3,"Destnaam",$D106)</f>
        <v>6</v>
      </c>
      <c r="O106" t="s">
        <v>507</v>
      </c>
      <c r="P106" t="s">
        <v>524</v>
      </c>
      <c r="Q106" s="14" t="s">
        <v>19439</v>
      </c>
      <c r="X106" s="7" t="s">
        <v>494</v>
      </c>
      <c r="Y106" s="1">
        <v>274</v>
      </c>
      <c r="Z106" s="1">
        <v>239.5</v>
      </c>
    </row>
    <row r="107" spans="1:26" x14ac:dyDescent="0.25">
      <c r="A107" s="21" t="s">
        <v>370</v>
      </c>
      <c r="B107" s="9" t="str">
        <f>IFERROR(INDEX(maatschappijen!$A$1:$A$1196,MATCH(A107,maatschappijen!$B$1:$B$1196,0)),INDEX(maatschappijen!$A$1:$A$1196,MATCH(A107,maatschappijen!$C$1:$C$1196,0)))</f>
        <v>KLM Royal Dutch Airlines</v>
      </c>
      <c r="C107" s="3" t="s">
        <v>254</v>
      </c>
      <c r="D107" s="9" t="str">
        <f>VLOOKUP(C107,luchthavens!A$1:F$474,6,FALSE)</f>
        <v>London</v>
      </c>
      <c r="E107" s="9">
        <f>VLOOKUP(C107,luchthavens!A:G,7,FALSE)</f>
        <v>3</v>
      </c>
      <c r="F107" s="20" t="s">
        <v>1095</v>
      </c>
      <c r="G107" s="20">
        <f>IF(M107&gt;12,0.5,IF(M107&gt;5,1,2))</f>
        <v>2</v>
      </c>
      <c r="H107" s="20">
        <v>0</v>
      </c>
      <c r="I107" s="20">
        <f>IF(K107="Eur",0.75,1.25)</f>
        <v>0.75</v>
      </c>
      <c r="J107" s="20">
        <f>I107*G107</f>
        <v>1.5</v>
      </c>
      <c r="K107" s="9" t="str">
        <f>VLOOKUP($C107,luchthavens!$A$2:$M$474,13,FALSE)</f>
        <v>Eur</v>
      </c>
      <c r="L107" s="11">
        <f>VLOOKUP($C107,luchthavens!$A$2:$N$474,14,FALSE)</f>
        <v>388.72884957080532</v>
      </c>
      <c r="M107" s="22">
        <f>VLOOKUP($C107,luchthavens!$A$2:$P$474,16,FALSE)</f>
        <v>1.1905113510514875</v>
      </c>
      <c r="N107" s="22">
        <f>GETPIVOTDATA("Som van Vluchten",$S$3,"Destnaam",$D107)</f>
        <v>8</v>
      </c>
      <c r="O107" t="s">
        <v>507</v>
      </c>
      <c r="P107" t="s">
        <v>525</v>
      </c>
      <c r="Q107" s="14" t="s">
        <v>19439</v>
      </c>
    </row>
    <row r="108" spans="1:26" x14ac:dyDescent="0.25">
      <c r="A108" s="21" t="s">
        <v>370</v>
      </c>
      <c r="B108" s="9" t="str">
        <f>IFERROR(INDEX(maatschappijen!$A$1:$A$1196,MATCH(A108,maatschappijen!$B$1:$B$1196,0)),INDEX(maatschappijen!$A$1:$A$1196,MATCH(A108,maatschappijen!$C$1:$C$1196,0)))</f>
        <v>KLM Royal Dutch Airlines</v>
      </c>
      <c r="C108" s="3" t="s">
        <v>254</v>
      </c>
      <c r="D108" s="9" t="str">
        <f>VLOOKUP(C108,luchthavens!A$1:F$474,6,FALSE)</f>
        <v>London</v>
      </c>
      <c r="E108" s="9">
        <f>VLOOKUP(C108,luchthavens!A:G,7,FALSE)</f>
        <v>3</v>
      </c>
      <c r="F108" s="20" t="s">
        <v>1095</v>
      </c>
      <c r="G108" s="20">
        <f>IF(M108&gt;12,0.5,IF(M108&gt;5,1,2))</f>
        <v>2</v>
      </c>
      <c r="H108" s="20">
        <v>0</v>
      </c>
      <c r="I108" s="20">
        <f>IF(K108="Eur",0.75,1.25)</f>
        <v>0.75</v>
      </c>
      <c r="J108" s="20">
        <f>I108*G108</f>
        <v>1.5</v>
      </c>
      <c r="K108" s="9" t="str">
        <f>VLOOKUP($C108,luchthavens!$A$2:$M$474,13,FALSE)</f>
        <v>Eur</v>
      </c>
      <c r="L108" s="11">
        <f>VLOOKUP($C108,luchthavens!$A$2:$N$474,14,FALSE)</f>
        <v>388.72884957080532</v>
      </c>
      <c r="M108" s="22">
        <f>VLOOKUP($C108,luchthavens!$A$2:$P$474,16,FALSE)</f>
        <v>1.1905113510514875</v>
      </c>
      <c r="N108" s="22">
        <f>GETPIVOTDATA("Som van Vluchten",$S$3,"Destnaam",$D108)</f>
        <v>8</v>
      </c>
      <c r="O108" t="s">
        <v>507</v>
      </c>
      <c r="P108" t="s">
        <v>525</v>
      </c>
      <c r="Q108" s="14" t="s">
        <v>19439</v>
      </c>
    </row>
    <row r="109" spans="1:26" x14ac:dyDescent="0.25">
      <c r="A109" s="20" t="s">
        <v>370</v>
      </c>
      <c r="B109" s="9" t="str">
        <f>IFERROR(INDEX(maatschappijen!$A$1:$A$1196,MATCH(A109,maatschappijen!$B$1:$B$1196,0)),INDEX(maatschappijen!$A$1:$A$1196,MATCH(A109,maatschappijen!$C$1:$C$1196,0)))</f>
        <v>KLM Royal Dutch Airlines</v>
      </c>
      <c r="C109" t="s">
        <v>171</v>
      </c>
      <c r="D109" s="9" t="str">
        <f>VLOOKUP(C109,luchthavens!A$1:F$474,6,FALSE)</f>
        <v>Lisbon</v>
      </c>
      <c r="E109" s="9">
        <f>VLOOKUP(C109,luchthavens!A:G,7,FALSE)</f>
        <v>3</v>
      </c>
      <c r="F109" s="20" t="s">
        <v>1095</v>
      </c>
      <c r="G109" s="20">
        <f>IF(M109&gt;12,0.5,IF(M109&gt;5,1,2))</f>
        <v>2</v>
      </c>
      <c r="H109" s="20">
        <v>0</v>
      </c>
      <c r="I109" s="20">
        <f>IF(K109="Eur",0.75,1.25)</f>
        <v>0.75</v>
      </c>
      <c r="J109" s="20">
        <f>I109*G109</f>
        <v>1.5</v>
      </c>
      <c r="K109" s="9" t="str">
        <f>VLOOKUP($C109,luchthavens!$A$2:$M$474,13,FALSE)</f>
        <v>Eur</v>
      </c>
      <c r="L109" s="11">
        <f>VLOOKUP($C109,luchthavens!$A$2:$N$474,14,FALSE)</f>
        <v>1841.0513119403968</v>
      </c>
      <c r="M109" s="22">
        <f>VLOOKUP($C109,luchthavens!$A$2:$P$474,16,FALSE)</f>
        <v>3.2721735471145688</v>
      </c>
      <c r="N109" s="22">
        <f>GETPIVOTDATA("Som van Vluchten",$S$3,"Destnaam",$D109)</f>
        <v>10</v>
      </c>
      <c r="O109" t="s">
        <v>507</v>
      </c>
      <c r="P109" t="s">
        <v>524</v>
      </c>
      <c r="Q109" s="14" t="s">
        <v>19439</v>
      </c>
    </row>
    <row r="110" spans="1:26" x14ac:dyDescent="0.25">
      <c r="A110" s="20" t="s">
        <v>370</v>
      </c>
      <c r="B110" s="9" t="str">
        <f>IFERROR(INDEX(maatschappijen!$A$1:$A$1196,MATCH(A110,maatschappijen!$B$1:$B$1196,0)),INDEX(maatschappijen!$A$1:$A$1196,MATCH(A110,maatschappijen!$C$1:$C$1196,0)))</f>
        <v>KLM Royal Dutch Airlines</v>
      </c>
      <c r="C110" t="s">
        <v>13</v>
      </c>
      <c r="D110" s="9" t="str">
        <f>VLOOKUP(C110,luchthavens!A$1:F$474,6,FALSE)</f>
        <v>Vienna</v>
      </c>
      <c r="E110" s="9">
        <f>VLOOKUP(C110,luchthavens!A:G,7,FALSE)</f>
        <v>2</v>
      </c>
      <c r="F110" s="20" t="s">
        <v>1095</v>
      </c>
      <c r="G110" s="20">
        <f>IF(M110&gt;12,0.5,IF(M110&gt;5,1,2))</f>
        <v>2</v>
      </c>
      <c r="H110" s="20">
        <v>0</v>
      </c>
      <c r="I110" s="20">
        <f>IF(K110="Eur",0.75,1.25)</f>
        <v>0.75</v>
      </c>
      <c r="J110" s="20">
        <f>I110*G110</f>
        <v>1.5</v>
      </c>
      <c r="K110" s="9" t="str">
        <f>VLOOKUP($C110,luchthavens!$A$2:$M$474,13,FALSE)</f>
        <v>Eur</v>
      </c>
      <c r="L110" s="11">
        <f>VLOOKUP($C110,luchthavens!$A$2:$N$474,14,FALSE)</f>
        <v>926.42183642768862</v>
      </c>
      <c r="M110" s="22">
        <f>VLOOKUP($C110,luchthavens!$A$2:$P$474,16,FALSE)</f>
        <v>1.9612046322130203</v>
      </c>
      <c r="N110" s="22">
        <f>GETPIVOTDATA("Som van Vluchten",$S$3,"Destnaam",$D110)</f>
        <v>4</v>
      </c>
      <c r="O110" t="s">
        <v>507</v>
      </c>
      <c r="P110" t="s">
        <v>525</v>
      </c>
      <c r="Q110" s="14" t="s">
        <v>19439</v>
      </c>
    </row>
    <row r="111" spans="1:26" x14ac:dyDescent="0.25">
      <c r="A111" s="20" t="s">
        <v>380</v>
      </c>
      <c r="B111" s="9" t="str">
        <f>IFERROR(INDEX(maatschappijen!$A$1:$A$1196,MATCH(A111,maatschappijen!$B$1:$B$1196,0)),INDEX(maatschappijen!$A$1:$A$1196,MATCH(A111,maatschappijen!$C$1:$C$1196,0)))</f>
        <v>Egyptair</v>
      </c>
      <c r="C111" t="s">
        <v>75</v>
      </c>
      <c r="D111" s="9" t="str">
        <f>VLOOKUP(C111,luchthavens!A$1:F$474,6,FALSE)</f>
        <v>Cairo</v>
      </c>
      <c r="E111" s="9">
        <f>VLOOKUP(C111,luchthavens!A:G,7,FALSE)</f>
        <v>2</v>
      </c>
      <c r="F111" s="20" t="s">
        <v>1095</v>
      </c>
      <c r="G111" s="20">
        <f>IF(M111&gt;12,0.5,IF(M111&gt;5,1,2))</f>
        <v>1</v>
      </c>
      <c r="H111" s="20">
        <v>0</v>
      </c>
      <c r="I111" s="20">
        <f>IF(K111="Eur",0.75,1.25)</f>
        <v>1.25</v>
      </c>
      <c r="J111" s="20">
        <f>I111*G111</f>
        <v>1.25</v>
      </c>
      <c r="K111" s="9" t="str">
        <f>VLOOKUP($C111,luchthavens!$A$2:$M$474,13,FALSE)</f>
        <v>Afr</v>
      </c>
      <c r="L111" s="11">
        <f>VLOOKUP($C111,luchthavens!$A$2:$N$474,14,FALSE)</f>
        <v>3251.3379483063459</v>
      </c>
      <c r="M111" s="22">
        <f>VLOOKUP($C111,luchthavens!$A$2:$P$474,16,FALSE)</f>
        <v>5.2935843925724289</v>
      </c>
      <c r="N111" s="22">
        <f>GETPIVOTDATA("Som van Vluchten",$S$3,"Destnaam",$D111)</f>
        <v>2</v>
      </c>
      <c r="O111" t="s">
        <v>511</v>
      </c>
      <c r="P111" t="s">
        <v>538</v>
      </c>
      <c r="Q111" s="14" t="s">
        <v>19439</v>
      </c>
    </row>
    <row r="112" spans="1:26" x14ac:dyDescent="0.25">
      <c r="A112" s="20" t="s">
        <v>380</v>
      </c>
      <c r="B112" s="9" t="str">
        <f>IFERROR(INDEX(maatschappijen!$A$1:$A$1196,MATCH(A112,maatschappijen!$B$1:$B$1196,0)),INDEX(maatschappijen!$A$1:$A$1196,MATCH(A112,maatschappijen!$C$1:$C$1196,0)))</f>
        <v>Egyptair</v>
      </c>
      <c r="C112" t="s">
        <v>75</v>
      </c>
      <c r="D112" s="9" t="str">
        <f>VLOOKUP(C112,luchthavens!A$1:F$474,6,FALSE)</f>
        <v>Cairo</v>
      </c>
      <c r="E112" s="9">
        <f>VLOOKUP(C112,luchthavens!A:G,7,FALSE)</f>
        <v>2</v>
      </c>
      <c r="F112" s="20" t="s">
        <v>1096</v>
      </c>
      <c r="G112" s="20">
        <f>IF(M112&gt;12,0.5,IF(M112&gt;5,1,2))</f>
        <v>1</v>
      </c>
      <c r="H112" s="20">
        <v>0</v>
      </c>
      <c r="I112" s="20">
        <f>IF(K112="Eur",0.75,1.25)</f>
        <v>1.25</v>
      </c>
      <c r="J112" s="20">
        <f>I112*G112</f>
        <v>1.25</v>
      </c>
      <c r="K112" s="9" t="str">
        <f>VLOOKUP($C112,luchthavens!$A$2:$M$474,13,FALSE)</f>
        <v>Afr</v>
      </c>
      <c r="L112" s="11">
        <f>VLOOKUP($C112,luchthavens!$A$2:$N$474,14,FALSE)</f>
        <v>3251.3379483063459</v>
      </c>
      <c r="M112" s="22">
        <f>VLOOKUP($C112,luchthavens!$A$2:$P$474,16,FALSE)</f>
        <v>5.2935843925724289</v>
      </c>
      <c r="N112" s="22">
        <f>GETPIVOTDATA("Som van Vluchten",$S$3,"Destnaam",$D112)</f>
        <v>2</v>
      </c>
      <c r="O112" t="s">
        <v>511</v>
      </c>
      <c r="P112" t="s">
        <v>538</v>
      </c>
      <c r="Q112" s="14" t="s">
        <v>19439</v>
      </c>
    </row>
    <row r="113" spans="1:26" x14ac:dyDescent="0.25">
      <c r="A113" s="14" t="s">
        <v>469</v>
      </c>
      <c r="B113" s="9" t="str">
        <f>IFERROR(INDEX(maatschappijen!$A$1:$A$1196,MATCH(A113,maatschappijen!$B$1:$B$1196,0)),INDEX(maatschappijen!$A$1:$A$1196,MATCH(A113,maatschappijen!$C$1:$C$1196,0)))</f>
        <v>Thomas Cook Airlines</v>
      </c>
      <c r="C113" t="s">
        <v>193</v>
      </c>
      <c r="D113" s="9" t="str">
        <f>VLOOKUP(C113,luchthavens!A$1:F$474,6,FALSE)</f>
        <v>Gran Canaria</v>
      </c>
      <c r="E113" s="9">
        <f>VLOOKUP(C113,luchthavens!A:G,7,FALSE)</f>
        <v>4</v>
      </c>
      <c r="F113" s="20" t="s">
        <v>1096</v>
      </c>
      <c r="G113" s="20">
        <f>IF(M113&gt;12,0.5,IF(M113&gt;5,1,2))</f>
        <v>1</v>
      </c>
      <c r="H113" s="20">
        <v>0</v>
      </c>
      <c r="I113" s="20">
        <f>IF(K113="Eur",0.75,1.25)</f>
        <v>0.75</v>
      </c>
      <c r="J113" s="20">
        <f>I113*G113</f>
        <v>0.75</v>
      </c>
      <c r="K113" s="9" t="str">
        <f>VLOOKUP($C113,luchthavens!$A$2:$M$474,13,FALSE)</f>
        <v>Eur</v>
      </c>
      <c r="L113" s="11">
        <f>VLOOKUP($C113,luchthavens!$A$2:$N$474,14,FALSE)</f>
        <v>3176.423224886616</v>
      </c>
      <c r="M113" s="22">
        <f>VLOOKUP($C113,luchthavens!$A$2:$P$474,16,FALSE)</f>
        <v>5.1862066223374823</v>
      </c>
      <c r="N113" s="22">
        <f>GETPIVOTDATA("Som van Vluchten",$S$3,"Destnaam",$D113)</f>
        <v>3</v>
      </c>
      <c r="O113" t="s">
        <v>509</v>
      </c>
      <c r="P113" t="s">
        <v>518</v>
      </c>
      <c r="Q113" s="14" t="s">
        <v>19439</v>
      </c>
    </row>
    <row r="114" spans="1:26" x14ac:dyDescent="0.25">
      <c r="A114" s="14" t="s">
        <v>469</v>
      </c>
      <c r="B114" s="9" t="str">
        <f>IFERROR(INDEX(maatschappijen!$A$1:$A$1196,MATCH(A114,maatschappijen!$B$1:$B$1196,0)),INDEX(maatschappijen!$A$1:$A$1196,MATCH(A114,maatschappijen!$C$1:$C$1196,0)))</f>
        <v>Thomas Cook Airlines</v>
      </c>
      <c r="C114" t="s">
        <v>198</v>
      </c>
      <c r="D114" s="9" t="str">
        <f>VLOOKUP(C114,luchthavens!A$1:F$474,6,FALSE)</f>
        <v>Tenerife</v>
      </c>
      <c r="E114" s="9">
        <f>VLOOKUP(C114,luchthavens!A:G,7,FALSE)</f>
        <v>4</v>
      </c>
      <c r="F114" s="20" t="s">
        <v>1096</v>
      </c>
      <c r="G114" s="20">
        <f>IF(M114&gt;12,0.5,IF(M114&gt;5,1,2))</f>
        <v>1</v>
      </c>
      <c r="H114" s="20">
        <v>0</v>
      </c>
      <c r="I114" s="20">
        <f>IF(K114="Eur",0.75,1.25)</f>
        <v>0.75</v>
      </c>
      <c r="J114" s="20">
        <f>I114*G114</f>
        <v>0.75</v>
      </c>
      <c r="K114" s="9" t="str">
        <f>VLOOKUP($C114,luchthavens!$A$2:$M$474,13,FALSE)</f>
        <v>Eur</v>
      </c>
      <c r="L114" s="11">
        <f>VLOOKUP($C114,luchthavens!$A$2:$N$474,14,FALSE)</f>
        <v>3218.8606501815702</v>
      </c>
      <c r="M114" s="22">
        <f>VLOOKUP($C114,luchthavens!$A$2:$P$474,16,FALSE)</f>
        <v>5.2470335985935836</v>
      </c>
      <c r="N114" s="22">
        <f>GETPIVOTDATA("Som van Vluchten",$S$3,"Destnaam",$D114)</f>
        <v>4</v>
      </c>
      <c r="O114" t="s">
        <v>509</v>
      </c>
      <c r="P114" t="s">
        <v>518</v>
      </c>
      <c r="Q114" s="14" t="s">
        <v>19439</v>
      </c>
    </row>
    <row r="115" spans="1:26" x14ac:dyDescent="0.25">
      <c r="A115" s="14" t="s">
        <v>469</v>
      </c>
      <c r="B115" s="9" t="str">
        <f>IFERROR(INDEX(maatschappijen!$A$1:$A$1196,MATCH(A115,maatschappijen!$B$1:$B$1196,0)),INDEX(maatschappijen!$A$1:$A$1196,MATCH(A115,maatschappijen!$C$1:$C$1196,0)))</f>
        <v>Thomas Cook Airlines</v>
      </c>
      <c r="C115" t="s">
        <v>1084</v>
      </c>
      <c r="D115" s="9" t="str">
        <f>VLOOKUP(C115,luchthavens!A$1:F$474,6,FALSE)</f>
        <v>Mallorca</v>
      </c>
      <c r="E115" s="9">
        <f>VLOOKUP(C115,luchthavens!A:G,7,FALSE)</f>
        <v>4</v>
      </c>
      <c r="F115" s="20" t="s">
        <v>1096</v>
      </c>
      <c r="G115" s="20">
        <f>IF(M115&gt;12,0.5,IF(M115&gt;5,1,2))</f>
        <v>2</v>
      </c>
      <c r="H115" s="20">
        <v>0</v>
      </c>
      <c r="I115" s="20">
        <f>IF(K115="Eur",0.75,1.25)</f>
        <v>0.75</v>
      </c>
      <c r="J115" s="20">
        <f>I115*G115</f>
        <v>1.5</v>
      </c>
      <c r="K115" s="9" t="str">
        <f>VLOOKUP($C115,luchthavens!$A$2:$M$474,13,FALSE)</f>
        <v>Eur</v>
      </c>
      <c r="L115" s="11">
        <f>VLOOKUP($C115,luchthavens!$A$2:$N$474,14,FALSE)</f>
        <v>1402.2517268880417</v>
      </c>
      <c r="M115" s="22">
        <f>VLOOKUP($C115,luchthavens!$A$2:$P$474,16,FALSE)</f>
        <v>2.6432274752061931</v>
      </c>
      <c r="N115" s="22">
        <f>GETPIVOTDATA("Som van Vluchten",$S$3,"Destnaam",$D115)</f>
        <v>4</v>
      </c>
      <c r="O115" t="s">
        <v>509</v>
      </c>
      <c r="P115" t="s">
        <v>518</v>
      </c>
      <c r="Q115" s="14" t="s">
        <v>19439</v>
      </c>
    </row>
    <row r="116" spans="1:26" x14ac:dyDescent="0.25">
      <c r="A116" s="14" t="s">
        <v>506</v>
      </c>
      <c r="B116" s="9" t="str">
        <f>IFERROR(INDEX(maatschappijen!$A$1:$A$1196,MATCH(A116,maatschappijen!$B$1:$B$1196,0)),INDEX(maatschappijen!$A$1:$A$1196,MATCH(A116,maatschappijen!$C$1:$C$1196,0)))</f>
        <v>TUI Airlines</v>
      </c>
      <c r="C116" t="s">
        <v>488</v>
      </c>
      <c r="D116" s="9" t="str">
        <f>VLOOKUP(C116,luchthavens!A$1:F$474,6,FALSE)</f>
        <v>Faro</v>
      </c>
      <c r="E116" s="9">
        <f>VLOOKUP(C116,luchthavens!A:G,7,FALSE)</f>
        <v>4</v>
      </c>
      <c r="F116" s="20" t="s">
        <v>1096</v>
      </c>
      <c r="G116" s="20">
        <f>IF(M116&gt;12,0.5,IF(M116&gt;5,1,2))</f>
        <v>2</v>
      </c>
      <c r="H116" s="20">
        <v>0</v>
      </c>
      <c r="I116" s="20">
        <f>IF(K116="Eur",0.75,1.25)</f>
        <v>0.75</v>
      </c>
      <c r="J116" s="20">
        <f>I116*G116</f>
        <v>1.5</v>
      </c>
      <c r="K116" s="9" t="str">
        <f>VLOOKUP($C116,luchthavens!$A$2:$M$474,13,FALSE)</f>
        <v>Eur</v>
      </c>
      <c r="L116" s="11">
        <f>VLOOKUP($C116,luchthavens!$A$2:$N$474,14,FALSE)</f>
        <v>1960.9624013887719</v>
      </c>
      <c r="M116" s="22">
        <f>VLOOKUP($C116,luchthavens!$A$2:$P$474,16,FALSE)</f>
        <v>3.4440461086572394</v>
      </c>
      <c r="N116" s="22">
        <f>GETPIVOTDATA("Som van Vluchten",$S$3,"Destnaam",$D116)</f>
        <v>4</v>
      </c>
      <c r="O116" t="s">
        <v>509</v>
      </c>
      <c r="P116" t="s">
        <v>522</v>
      </c>
      <c r="Q116" s="14" t="s">
        <v>19439</v>
      </c>
    </row>
    <row r="117" spans="1:26" x14ac:dyDescent="0.25">
      <c r="A117" s="14" t="s">
        <v>506</v>
      </c>
      <c r="B117" s="9" t="str">
        <f>IFERROR(INDEX(maatschappijen!$A$1:$A$1196,MATCH(A117,maatschappijen!$B$1:$B$1196,0)),INDEX(maatschappijen!$A$1:$A$1196,MATCH(A117,maatschappijen!$C$1:$C$1196,0)))</f>
        <v>TUI Airlines</v>
      </c>
      <c r="C117" t="s">
        <v>476</v>
      </c>
      <c r="D117" s="9" t="str">
        <f>VLOOKUP(C117,luchthavens!A$1:F$474,6,FALSE)</f>
        <v>Kos</v>
      </c>
      <c r="E117" s="9">
        <f>VLOOKUP(C117,luchthavens!A:G,7,FALSE)</f>
        <v>4</v>
      </c>
      <c r="F117" s="20" t="s">
        <v>1096</v>
      </c>
      <c r="G117" s="20">
        <f>IF(M117&gt;12,0.5,IF(M117&gt;5,1,2))</f>
        <v>2</v>
      </c>
      <c r="H117" s="20">
        <v>0</v>
      </c>
      <c r="I117" s="20">
        <f>IF(K117="Eur",0.75,1.25)</f>
        <v>0.75</v>
      </c>
      <c r="J117" s="20">
        <f>I117*G117</f>
        <v>1.5</v>
      </c>
      <c r="K117" s="9" t="str">
        <f>VLOOKUP($C117,luchthavens!$A$2:$M$474,13,FALSE)</f>
        <v>Eur</v>
      </c>
      <c r="L117" s="11">
        <f>VLOOKUP($C117,luchthavens!$A$2:$N$474,14,FALSE)</f>
        <v>2416.3223826328453</v>
      </c>
      <c r="M117" s="22">
        <f>VLOOKUP($C117,luchthavens!$A$2:$P$474,16,FALSE)</f>
        <v>4.0967287484404116</v>
      </c>
      <c r="N117" s="22">
        <f>GETPIVOTDATA("Som van Vluchten",$S$3,"Destnaam",$D117)</f>
        <v>6</v>
      </c>
      <c r="O117" t="s">
        <v>509</v>
      </c>
      <c r="P117" t="s">
        <v>522</v>
      </c>
      <c r="Q117" s="14" t="s">
        <v>19439</v>
      </c>
    </row>
    <row r="118" spans="1:26" x14ac:dyDescent="0.25">
      <c r="A118" s="20" t="s">
        <v>388</v>
      </c>
      <c r="B118" s="9" t="str">
        <f>IFERROR(INDEX(maatschappijen!$A$1:$A$1196,MATCH(A118,maatschappijen!$B$1:$B$1196,0)),INDEX(maatschappijen!$A$1:$A$1196,MATCH(A118,maatschappijen!$C$1:$C$1196,0)))</f>
        <v>Ukraine International Airlines</v>
      </c>
      <c r="C118" t="s">
        <v>234</v>
      </c>
      <c r="D118" s="9" t="str">
        <f>VLOOKUP(C118,luchthavens!A$1:F$474,6,FALSE)</f>
        <v>Kiev</v>
      </c>
      <c r="E118" s="9">
        <f>VLOOKUP(C118,luchthavens!A:G,7,FALSE)</f>
        <v>1</v>
      </c>
      <c r="F118" s="20" t="s">
        <v>1095</v>
      </c>
      <c r="G118" s="20">
        <f>IF(M118&gt;12,0.5,IF(M118&gt;5,1,2))</f>
        <v>2</v>
      </c>
      <c r="H118" s="20">
        <v>0</v>
      </c>
      <c r="I118" s="20">
        <f>IF(K118="Eur",0.75,1.25)</f>
        <v>0.75</v>
      </c>
      <c r="J118" s="20">
        <f>I118*G118</f>
        <v>1.5</v>
      </c>
      <c r="K118" s="9" t="str">
        <f>VLOOKUP($C118,luchthavens!$A$2:$M$474,13,FALSE)</f>
        <v>Eur</v>
      </c>
      <c r="L118" s="11">
        <f>VLOOKUP($C118,luchthavens!$A$2:$N$474,14,FALSE)</f>
        <v>1796.9141931135807</v>
      </c>
      <c r="M118" s="22">
        <f>VLOOKUP($C118,luchthavens!$A$2:$P$474,16,FALSE)</f>
        <v>3.2089103434627986</v>
      </c>
      <c r="N118" s="22">
        <f>GETPIVOTDATA("Som van Vluchten",$S$3,"Destnaam",$D118)</f>
        <v>2</v>
      </c>
      <c r="O118" t="s">
        <v>508</v>
      </c>
      <c r="P118" t="s">
        <v>515</v>
      </c>
      <c r="Q118" s="14" t="s">
        <v>19439</v>
      </c>
    </row>
    <row r="119" spans="1:26" x14ac:dyDescent="0.25">
      <c r="A119" s="14" t="s">
        <v>375</v>
      </c>
      <c r="B119" s="9" t="str">
        <f>IFERROR(INDEX(maatschappijen!$A$1:$A$1196,MATCH(A119,maatschappijen!$B$1:$B$1196,0)),INDEX(maatschappijen!$A$1:$A$1196,MATCH(A119,maatschappijen!$C$1:$C$1196,0)))</f>
        <v>Scandinavian Airlines System</v>
      </c>
      <c r="C119" t="s">
        <v>459</v>
      </c>
      <c r="D119" s="9" t="str">
        <f>VLOOKUP(C119,luchthavens!A$1:F$474,6,FALSE)</f>
        <v>Oslo</v>
      </c>
      <c r="E119" s="9">
        <f>VLOOKUP(C119,luchthavens!A:G,7,FALSE)</f>
        <v>1</v>
      </c>
      <c r="F119" s="20" t="s">
        <v>1095</v>
      </c>
      <c r="G119" s="20">
        <f>IF(M119&gt;12,0.5,IF(M119&gt;5,1,2))</f>
        <v>2</v>
      </c>
      <c r="H119" s="20">
        <v>0</v>
      </c>
      <c r="I119" s="20">
        <f>IF(K119="Eur",0.75,1.25)</f>
        <v>0.75</v>
      </c>
      <c r="J119" s="20">
        <f>I119*G119</f>
        <v>1.5</v>
      </c>
      <c r="K119" s="9" t="str">
        <f>VLOOKUP($C119,luchthavens!$A$2:$M$474,13,FALSE)</f>
        <v>Eur</v>
      </c>
      <c r="L119" s="11">
        <f>VLOOKUP($C119,luchthavens!$A$2:$N$474,14,FALSE)</f>
        <v>934.55839079491557</v>
      </c>
      <c r="M119" s="22">
        <f>VLOOKUP($C119,luchthavens!$A$2:$P$474,16,FALSE)</f>
        <v>1.9728670268060455</v>
      </c>
      <c r="N119" s="22">
        <f>GETPIVOTDATA("Som van Vluchten",$S$3,"Destnaam",$D119)</f>
        <v>4</v>
      </c>
      <c r="O119" t="s">
        <v>509</v>
      </c>
      <c r="P119" t="s">
        <v>523</v>
      </c>
      <c r="Q119" s="14" t="s">
        <v>19439</v>
      </c>
    </row>
    <row r="120" spans="1:26" x14ac:dyDescent="0.25">
      <c r="A120" s="20" t="s">
        <v>370</v>
      </c>
      <c r="B120" s="9" t="str">
        <f>IFERROR(INDEX(maatschappijen!$A$1:$A$1196,MATCH(A120,maatschappijen!$B$1:$B$1196,0)),INDEX(maatschappijen!$A$1:$A$1196,MATCH(A120,maatschappijen!$C$1:$C$1196,0)))</f>
        <v>KLM Royal Dutch Airlines</v>
      </c>
      <c r="C120" t="s">
        <v>121</v>
      </c>
      <c r="D120" s="9" t="str">
        <f>VLOOKUP(C120,luchthavens!A$1:F$474,6,FALSE)</f>
        <v>Tel Aviv Yafo</v>
      </c>
      <c r="E120" s="9">
        <f>VLOOKUP(C120,luchthavens!A:G,7,FALSE)</f>
        <v>3</v>
      </c>
      <c r="F120" s="20" t="s">
        <v>1095</v>
      </c>
      <c r="G120" s="20">
        <f>IF(M120&gt;12,0.5,IF(M120&gt;5,1,2))</f>
        <v>1</v>
      </c>
      <c r="H120" s="20">
        <v>0</v>
      </c>
      <c r="I120" s="20">
        <f>IF(K120="Eur",0.75,1.25)</f>
        <v>1.25</v>
      </c>
      <c r="J120" s="20">
        <f>I120*G120</f>
        <v>1.25</v>
      </c>
      <c r="K120" s="9" t="str">
        <f>VLOOKUP($C120,luchthavens!$A$2:$M$474,13,FALSE)</f>
        <v>Az</v>
      </c>
      <c r="L120" s="11">
        <f>VLOOKUP($C120,luchthavens!$A$2:$N$474,14,FALSE)</f>
        <v>3277.2287086644201</v>
      </c>
      <c r="M120" s="22">
        <f>VLOOKUP($C120,luchthavens!$A$2:$P$474,16,FALSE)</f>
        <v>5.3306944824190019</v>
      </c>
      <c r="N120" s="22">
        <f>GETPIVOTDATA("Som van Vluchten",$S$3,"Destnaam",$D120)</f>
        <v>3</v>
      </c>
      <c r="O120" t="s">
        <v>511</v>
      </c>
      <c r="P120" t="s">
        <v>537</v>
      </c>
      <c r="Q120" s="14" t="s">
        <v>19440</v>
      </c>
    </row>
    <row r="121" spans="1:26" s="3" customFormat="1" x14ac:dyDescent="0.25">
      <c r="A121" s="20" t="s">
        <v>400</v>
      </c>
      <c r="B121" s="9" t="str">
        <f>IFERROR(INDEX(maatschappijen!$A$1:$A$1196,MATCH(A121,maatschappijen!$B$1:$B$1196,0)),INDEX(maatschappijen!$A$1:$A$1196,MATCH(A121,maatschappijen!$C$1:$C$1196,0)))</f>
        <v>El Al Israel Airlines</v>
      </c>
      <c r="C121" t="s">
        <v>121</v>
      </c>
      <c r="D121" s="9" t="str">
        <f>VLOOKUP(C121,luchthavens!A$1:F$474,6,FALSE)</f>
        <v>Tel Aviv Yafo</v>
      </c>
      <c r="E121" s="9">
        <f>VLOOKUP(C121,luchthavens!A:G,7,FALSE)</f>
        <v>3</v>
      </c>
      <c r="F121" s="20" t="s">
        <v>1095</v>
      </c>
      <c r="G121" s="20">
        <f>IF(M121&gt;12,0.5,IF(M121&gt;5,1,2))</f>
        <v>1</v>
      </c>
      <c r="H121" s="20">
        <v>0</v>
      </c>
      <c r="I121" s="20">
        <f>IF(K121="Eur",0.75,1.25)</f>
        <v>1.25</v>
      </c>
      <c r="J121" s="20">
        <f>I121*G121</f>
        <v>1.25</v>
      </c>
      <c r="K121" s="9" t="str">
        <f>VLOOKUP($C121,luchthavens!$A$2:$M$474,13,FALSE)</f>
        <v>Az</v>
      </c>
      <c r="L121" s="11">
        <f>VLOOKUP($C121,luchthavens!$A$2:$N$474,14,FALSE)</f>
        <v>3277.2287086644201</v>
      </c>
      <c r="M121" s="22">
        <f>VLOOKUP($C121,luchthavens!$A$2:$P$474,16,FALSE)</f>
        <v>5.3306944824190019</v>
      </c>
      <c r="N121" s="22">
        <f>GETPIVOTDATA("Som van Vluchten",$S$3,"Destnaam",$D121)</f>
        <v>3</v>
      </c>
      <c r="O121" t="s">
        <v>510</v>
      </c>
      <c r="P121" t="s">
        <v>531</v>
      </c>
      <c r="Q121" s="14" t="s">
        <v>19440</v>
      </c>
      <c r="R121"/>
      <c r="S121"/>
      <c r="T121"/>
      <c r="U121"/>
      <c r="W121"/>
      <c r="X121"/>
      <c r="Y121"/>
      <c r="Z121"/>
    </row>
    <row r="122" spans="1:26" x14ac:dyDescent="0.25">
      <c r="A122" s="20" t="s">
        <v>398</v>
      </c>
      <c r="B122" s="9" t="str">
        <f>IFERROR(INDEX(maatschappijen!$A$1:$A$1196,MATCH(A122,maatschappijen!$B$1:$B$1196,0)),INDEX(maatschappijen!$A$1:$A$1196,MATCH(A122,maatschappijen!$C$1:$C$1196,0)))</f>
        <v>Bulgaria Air</v>
      </c>
      <c r="C122" t="s">
        <v>31</v>
      </c>
      <c r="D122" s="9" t="str">
        <f>VLOOKUP(C122,luchthavens!A$1:F$474,6,FALSE)</f>
        <v>Sofia</v>
      </c>
      <c r="E122" s="9">
        <f>VLOOKUP(C122,luchthavens!A:G,7,FALSE)</f>
        <v>1</v>
      </c>
      <c r="F122" s="20" t="s">
        <v>1095</v>
      </c>
      <c r="G122" s="20">
        <f>IF(M122&gt;12,0.5,IF(M122&gt;5,1,2))</f>
        <v>2</v>
      </c>
      <c r="H122" s="20">
        <v>0</v>
      </c>
      <c r="I122" s="20">
        <f>IF(K122="Eur",0.75,1.25)</f>
        <v>0.75</v>
      </c>
      <c r="J122" s="20">
        <f>I122*G122</f>
        <v>1.5</v>
      </c>
      <c r="K122" s="9" t="str">
        <f>VLOOKUP($C122,luchthavens!$A$2:$M$474,13,FALSE)</f>
        <v>Eur</v>
      </c>
      <c r="L122" s="11">
        <f>VLOOKUP($C122,luchthavens!$A$2:$N$474,14,FALSE)</f>
        <v>1718.5378184270699</v>
      </c>
      <c r="M122" s="22">
        <f>VLOOKUP($C122,luchthavens!$A$2:$P$474,16,FALSE)</f>
        <v>3.0965708730787997</v>
      </c>
      <c r="N122" s="22">
        <f>GETPIVOTDATA("Som van Vluchten",$S$3,"Destnaam",$D122)</f>
        <v>6</v>
      </c>
      <c r="O122" t="s">
        <v>508</v>
      </c>
      <c r="P122" t="s">
        <v>517</v>
      </c>
      <c r="Q122" s="14" t="s">
        <v>19441</v>
      </c>
    </row>
    <row r="123" spans="1:26" x14ac:dyDescent="0.25">
      <c r="A123" s="20" t="s">
        <v>370</v>
      </c>
      <c r="B123" s="9" t="str">
        <f>IFERROR(INDEX(maatschappijen!$A$1:$A$1196,MATCH(A123,maatschappijen!$B$1:$B$1196,0)),INDEX(maatschappijen!$A$1:$A$1196,MATCH(A123,maatschappijen!$C$1:$C$1196,0)))</f>
        <v>KLM Royal Dutch Airlines</v>
      </c>
      <c r="C123" t="s">
        <v>107</v>
      </c>
      <c r="D123" s="9" t="str">
        <f>VLOOKUP(C123,luchthavens!A$1:F$474,6,FALSE)</f>
        <v>Hong Kong</v>
      </c>
      <c r="E123" s="9">
        <f>VLOOKUP(C123,luchthavens!A:G,7,FALSE)</f>
        <v>2</v>
      </c>
      <c r="F123" s="20" t="s">
        <v>1095</v>
      </c>
      <c r="G123" s="20">
        <f>IF(M123&gt;12,0.5,IF(M123&gt;5,1,2))</f>
        <v>0.5</v>
      </c>
      <c r="H123" s="20">
        <v>0</v>
      </c>
      <c r="I123" s="20">
        <f>IF(K123="Eur",0.75,1.25)</f>
        <v>1.25</v>
      </c>
      <c r="J123" s="20">
        <f>I123*G123</f>
        <v>0.625</v>
      </c>
      <c r="K123" s="9" t="str">
        <f>VLOOKUP($C123,luchthavens!$A$2:$M$474,13,FALSE)</f>
        <v>Az</v>
      </c>
      <c r="L123" s="11">
        <f>VLOOKUP($C123,luchthavens!$A$2:$N$474,14,FALSE)</f>
        <v>9266.8371976619528</v>
      </c>
      <c r="M123" s="22">
        <f>VLOOKUP($C123,luchthavens!$A$2:$P$474,16,FALSE)</f>
        <v>13.915799983315464</v>
      </c>
      <c r="N123" s="22">
        <f>GETPIVOTDATA("Som van Vluchten",$S$3,"Destnaam",$D123)</f>
        <v>1</v>
      </c>
      <c r="O123" t="s">
        <v>511</v>
      </c>
      <c r="P123" t="s">
        <v>536</v>
      </c>
      <c r="Q123" s="14" t="s">
        <v>19441</v>
      </c>
    </row>
    <row r="124" spans="1:26" x14ac:dyDescent="0.25">
      <c r="A124" s="20" t="s">
        <v>370</v>
      </c>
      <c r="B124" s="9" t="str">
        <f>IFERROR(INDEX(maatschappijen!$A$1:$A$1196,MATCH(A124,maatschappijen!$B$1:$B$1196,0)),INDEX(maatschappijen!$A$1:$A$1196,MATCH(A124,maatschappijen!$C$1:$C$1196,0)))</f>
        <v>KLM Royal Dutch Airlines</v>
      </c>
      <c r="C124" t="s">
        <v>480</v>
      </c>
      <c r="D124" s="9" t="str">
        <f>VLOOKUP(C124,luchthavens!A$1:F$474,6,FALSE)</f>
        <v>Seoul</v>
      </c>
      <c r="E124" s="9">
        <f>VLOOKUP(C124,luchthavens!A:G,7,FALSE)</f>
        <v>1</v>
      </c>
      <c r="F124" s="20" t="s">
        <v>1095</v>
      </c>
      <c r="G124" s="20">
        <f>IF(M124&gt;12,0.5,IF(M124&gt;5,1,2))</f>
        <v>0.5</v>
      </c>
      <c r="H124" s="20">
        <v>1</v>
      </c>
      <c r="I124" s="20">
        <f>IF(K124="Eur",0.75,1.25)</f>
        <v>1.25</v>
      </c>
      <c r="J124" s="20">
        <f>I124*G124</f>
        <v>0.625</v>
      </c>
      <c r="K124" s="9" t="str">
        <f>VLOOKUP($C124,luchthavens!$A$2:$M$474,13,FALSE)</f>
        <v>Az</v>
      </c>
      <c r="L124" s="11">
        <f>VLOOKUP($C124,luchthavens!$A$2:$N$474,14,FALSE)</f>
        <v>8555.7009689911756</v>
      </c>
      <c r="M124" s="22">
        <f>VLOOKUP($C124,luchthavens!$A$2:$P$474,16,FALSE)</f>
        <v>12.896504722220685</v>
      </c>
      <c r="N124" s="22">
        <f>GETPIVOTDATA("Som van Vluchten",$S$3,"Destnaam",$D124)</f>
        <v>1</v>
      </c>
      <c r="O124" t="s">
        <v>511</v>
      </c>
      <c r="P124" t="s">
        <v>536</v>
      </c>
      <c r="Q124" s="14" t="s">
        <v>19441</v>
      </c>
    </row>
    <row r="125" spans="1:26" x14ac:dyDescent="0.25">
      <c r="A125" s="20" t="s">
        <v>370</v>
      </c>
      <c r="B125" s="9" t="str">
        <f>IFERROR(INDEX(maatschappijen!$A$1:$A$1196,MATCH(A125,maatschappijen!$B$1:$B$1196,0)),INDEX(maatschappijen!$A$1:$A$1196,MATCH(A125,maatschappijen!$C$1:$C$1196,0)))</f>
        <v>KLM Royal Dutch Airlines</v>
      </c>
      <c r="C125" t="s">
        <v>1077</v>
      </c>
      <c r="D125" s="9" t="str">
        <f>VLOOKUP(C125,luchthavens!A$1:F$474,6,FALSE)</f>
        <v>Kuala Lumpur</v>
      </c>
      <c r="E125" s="9">
        <f>VLOOKUP(C125,luchthavens!A:G,7,FALSE)</f>
        <v>3</v>
      </c>
      <c r="F125" s="20" t="s">
        <v>1095</v>
      </c>
      <c r="G125" s="20">
        <f>IF(M125&gt;12,0.5,IF(M125&gt;5,1,2))</f>
        <v>0.5</v>
      </c>
      <c r="H125" s="20">
        <v>0</v>
      </c>
      <c r="I125" s="20">
        <f>IF(K125="Eur",0.75,1.25)</f>
        <v>1.25</v>
      </c>
      <c r="J125" s="20">
        <f>I125*G125</f>
        <v>0.625</v>
      </c>
      <c r="K125" s="9" t="str">
        <f>VLOOKUP($C125,luchthavens!$A$2:$M$474,13,FALSE)</f>
        <v>Az</v>
      </c>
      <c r="L125" s="11">
        <f>VLOOKUP($C125,luchthavens!$A$2:$N$474,14,FALSE)</f>
        <v>10216.576363656332</v>
      </c>
      <c r="M125" s="22">
        <f>VLOOKUP($C125,luchthavens!$A$2:$P$474,16,FALSE)</f>
        <v>15.277092787907407</v>
      </c>
      <c r="N125" s="22">
        <f>GETPIVOTDATA("Som van Vluchten",$S$3,"Destnaam",$D125)</f>
        <v>0.5</v>
      </c>
      <c r="O125" t="s">
        <v>511</v>
      </c>
      <c r="P125" t="s">
        <v>536</v>
      </c>
      <c r="Q125" s="14" t="s">
        <v>19441</v>
      </c>
    </row>
    <row r="126" spans="1:26" x14ac:dyDescent="0.25">
      <c r="A126" s="20" t="s">
        <v>370</v>
      </c>
      <c r="B126" s="9" t="str">
        <f>IFERROR(INDEX(maatschappijen!$A$1:$A$1196,MATCH(A126,maatschappijen!$B$1:$B$1196,0)),INDEX(maatschappijen!$A$1:$A$1196,MATCH(A126,maatschappijen!$C$1:$C$1196,0)))</f>
        <v>KLM Royal Dutch Airlines</v>
      </c>
      <c r="C126" t="s">
        <v>164</v>
      </c>
      <c r="D126" s="9" t="str">
        <f>VLOOKUP(C126,luchthavens!A$1:F$474,6,FALSE)</f>
        <v>Manila</v>
      </c>
      <c r="E126" s="9">
        <f>VLOOKUP(C126,luchthavens!A:G,7,FALSE)</f>
        <v>3</v>
      </c>
      <c r="F126" s="20" t="s">
        <v>1095</v>
      </c>
      <c r="G126" s="20">
        <f>IF(M126&gt;12,0.5,IF(M126&gt;5,1,2))</f>
        <v>0.5</v>
      </c>
      <c r="H126" s="20">
        <v>1</v>
      </c>
      <c r="I126" s="20">
        <f>IF(K126="Eur",0.75,1.25)</f>
        <v>1.25</v>
      </c>
      <c r="J126" s="20">
        <f>I126*G126</f>
        <v>0.625</v>
      </c>
      <c r="K126" s="9" t="str">
        <f>VLOOKUP($C126,luchthavens!$A$2:$M$474,13,FALSE)</f>
        <v>Az</v>
      </c>
      <c r="L126" s="11">
        <f>VLOOKUP($C126,luchthavens!$A$2:$N$474,14,FALSE)</f>
        <v>10406.176970651135</v>
      </c>
      <c r="M126" s="22">
        <f>VLOOKUP($C126,luchthavens!$A$2:$P$474,16,FALSE)</f>
        <v>15.548853657933291</v>
      </c>
      <c r="N126" s="22">
        <f>GETPIVOTDATA("Som van Vluchten",$S$3,"Destnaam",$D126)</f>
        <v>0.5</v>
      </c>
      <c r="O126" t="s">
        <v>511</v>
      </c>
      <c r="P126" t="s">
        <v>536</v>
      </c>
      <c r="Q126" s="14" t="s">
        <v>19441</v>
      </c>
    </row>
    <row r="127" spans="1:26" x14ac:dyDescent="0.25">
      <c r="A127" s="20" t="s">
        <v>370</v>
      </c>
      <c r="B127" s="9" t="str">
        <f>IFERROR(INDEX(maatschappijen!$A$1:$A$1196,MATCH(A127,maatschappijen!$B$1:$B$1196,0)),INDEX(maatschappijen!$A$1:$A$1196,MATCH(A127,maatschappijen!$C$1:$C$1196,0)))</f>
        <v>KLM Royal Dutch Airlines</v>
      </c>
      <c r="C127" t="s">
        <v>132</v>
      </c>
      <c r="D127" s="9" t="str">
        <f>VLOOKUP(C127,luchthavens!A$1:F$474,6,FALSE)</f>
        <v>Tokyo</v>
      </c>
      <c r="E127" s="9">
        <f>VLOOKUP(C127,luchthavens!A:G,7,FALSE)</f>
        <v>2</v>
      </c>
      <c r="F127" s="20" t="s">
        <v>1095</v>
      </c>
      <c r="G127" s="20">
        <f>IF(M127&gt;12,0.5,IF(M127&gt;5,1,2))</f>
        <v>0.5</v>
      </c>
      <c r="H127" s="20">
        <v>1</v>
      </c>
      <c r="I127" s="20">
        <f>IF(K127="Eur",0.75,1.25)</f>
        <v>1.25</v>
      </c>
      <c r="J127" s="20">
        <f>I127*G127</f>
        <v>0.625</v>
      </c>
      <c r="K127" s="9" t="str">
        <f>VLOOKUP($C127,luchthavens!$A$2:$M$474,13,FALSE)</f>
        <v>Az</v>
      </c>
      <c r="L127" s="11">
        <f>VLOOKUP($C127,luchthavens!$A$2:$N$474,14,FALSE)</f>
        <v>9328.2431027226576</v>
      </c>
      <c r="M127" s="22">
        <f>VLOOKUP($C127,luchthavens!$A$2:$P$474,16,FALSE)</f>
        <v>14.003815113902474</v>
      </c>
      <c r="N127" s="22">
        <f>GETPIVOTDATA("Som van Vluchten",$S$3,"Destnaam",$D127)</f>
        <v>1</v>
      </c>
      <c r="O127" t="s">
        <v>511</v>
      </c>
      <c r="P127" t="s">
        <v>536</v>
      </c>
      <c r="Q127" s="14" t="s">
        <v>19441</v>
      </c>
    </row>
    <row r="128" spans="1:26" x14ac:dyDescent="0.25">
      <c r="A128" s="20" t="s">
        <v>370</v>
      </c>
      <c r="B128" s="9" t="str">
        <f>IFERROR(INDEX(maatschappijen!$A$1:$A$1196,MATCH(A128,maatschappijen!$B$1:$B$1196,0)),INDEX(maatschappijen!$A$1:$A$1196,MATCH(A128,maatschappijen!$C$1:$C$1196,0)))</f>
        <v>KLM Royal Dutch Airlines</v>
      </c>
      <c r="C128" t="s">
        <v>484</v>
      </c>
      <c r="D128" s="9" t="str">
        <f>VLOOKUP(C128,luchthavens!A$1:F$474,6,FALSE)</f>
        <v>Singapore</v>
      </c>
      <c r="E128" s="9">
        <f>VLOOKUP(C128,luchthavens!A:G,7,FALSE)</f>
        <v>2</v>
      </c>
      <c r="F128" s="20" t="s">
        <v>1095</v>
      </c>
      <c r="G128" s="20">
        <f>IF(M128&gt;12,0.5,IF(M128&gt;5,1,2))</f>
        <v>0.5</v>
      </c>
      <c r="H128" s="20">
        <v>1</v>
      </c>
      <c r="I128" s="20">
        <f>IF(K128="Eur",0.75,1.25)</f>
        <v>1.25</v>
      </c>
      <c r="J128" s="20">
        <f>I128*G128</f>
        <v>0.625</v>
      </c>
      <c r="K128" s="9" t="str">
        <f>VLOOKUP($C128,luchthavens!$A$2:$M$474,13,FALSE)</f>
        <v>Az</v>
      </c>
      <c r="L128" s="11">
        <f>VLOOKUP($C128,luchthavens!$A$2:$N$474,14,FALSE)</f>
        <v>10494.405858631886</v>
      </c>
      <c r="M128" s="22">
        <f>VLOOKUP($C128,luchthavens!$A$2:$P$474,16,FALSE)</f>
        <v>15.675315064039037</v>
      </c>
      <c r="N128" s="22">
        <f>GETPIVOTDATA("Som van Vluchten",$S$3,"Destnaam",$D128)</f>
        <v>1</v>
      </c>
      <c r="O128" t="s">
        <v>511</v>
      </c>
      <c r="P128" t="s">
        <v>536</v>
      </c>
      <c r="Q128" s="14" t="s">
        <v>19441</v>
      </c>
    </row>
    <row r="129" spans="1:17" x14ac:dyDescent="0.25">
      <c r="A129" s="20" t="s">
        <v>370</v>
      </c>
      <c r="B129" s="9" t="str">
        <f>IFERROR(INDEX(maatschappijen!$A$1:$A$1196,MATCH(A129,maatschappijen!$B$1:$B$1196,0)),INDEX(maatschappijen!$A$1:$A$1196,MATCH(A129,maatschappijen!$C$1:$C$1196,0)))</f>
        <v>KLM Royal Dutch Airlines</v>
      </c>
      <c r="C129" t="s">
        <v>110</v>
      </c>
      <c r="D129" s="9" t="str">
        <f>VLOOKUP(C129,luchthavens!A$1:F$474,6,FALSE)</f>
        <v>Delhi</v>
      </c>
      <c r="E129" s="9">
        <f>VLOOKUP(C129,luchthavens!A:G,7,FALSE)</f>
        <v>3</v>
      </c>
      <c r="F129" s="20" t="s">
        <v>1095</v>
      </c>
      <c r="G129" s="20">
        <f>IF(M129&gt;12,0.5,IF(M129&gt;5,1,2))</f>
        <v>1</v>
      </c>
      <c r="H129" s="20">
        <v>0</v>
      </c>
      <c r="I129" s="20">
        <f>IF(K129="Eur",0.75,1.25)</f>
        <v>1.25</v>
      </c>
      <c r="J129" s="20">
        <f>I129*G129</f>
        <v>1.25</v>
      </c>
      <c r="K129" s="9" t="str">
        <f>VLOOKUP($C129,luchthavens!$A$2:$M$474,13,FALSE)</f>
        <v>Az</v>
      </c>
      <c r="L129" s="11">
        <f>VLOOKUP($C129,luchthavens!$A$2:$N$474,14,FALSE)</f>
        <v>6342.5863506367186</v>
      </c>
      <c r="M129" s="22">
        <f>VLOOKUP($C129,luchthavens!$A$2:$P$474,16,FALSE)</f>
        <v>9.7243737692459629</v>
      </c>
      <c r="N129" s="22">
        <f>GETPIVOTDATA("Som van Vluchten",$S$3,"Destnaam",$D129)</f>
        <v>2</v>
      </c>
      <c r="O129" t="s">
        <v>511</v>
      </c>
      <c r="P129" t="s">
        <v>537</v>
      </c>
      <c r="Q129" s="14" t="s">
        <v>19441</v>
      </c>
    </row>
    <row r="130" spans="1:17" x14ac:dyDescent="0.25">
      <c r="A130" s="20" t="s">
        <v>370</v>
      </c>
      <c r="B130" s="9" t="str">
        <f>IFERROR(INDEX(maatschappijen!$A$1:$A$1196,MATCH(A130,maatschappijen!$B$1:$B$1196,0)),INDEX(maatschappijen!$A$1:$A$1196,MATCH(A130,maatschappijen!$C$1:$C$1196,0)))</f>
        <v>KLM Royal Dutch Airlines</v>
      </c>
      <c r="C130" t="s">
        <v>53</v>
      </c>
      <c r="D130" s="9" t="str">
        <f>VLOOKUP(C130,luchthavens!A$1:F$474,6,FALSE)</f>
        <v>Beijing</v>
      </c>
      <c r="E130" s="9">
        <f>VLOOKUP(C130,luchthavens!A:G,7,FALSE)</f>
        <v>2</v>
      </c>
      <c r="F130" s="20" t="s">
        <v>1095</v>
      </c>
      <c r="G130" s="20">
        <f>IF(M130&gt;12,0.5,IF(M130&gt;5,1,2))</f>
        <v>1</v>
      </c>
      <c r="H130" s="20">
        <v>0</v>
      </c>
      <c r="I130" s="20">
        <f>IF(K130="Eur",0.75,1.25)</f>
        <v>1.25</v>
      </c>
      <c r="J130" s="20">
        <f>I130*G130</f>
        <v>1.25</v>
      </c>
      <c r="K130" s="9" t="str">
        <f>VLOOKUP($C130,luchthavens!$A$2:$M$474,13,FALSE)</f>
        <v>Az</v>
      </c>
      <c r="L130" s="11">
        <f>VLOOKUP($C130,luchthavens!$A$2:$N$474,14,FALSE)</f>
        <v>7827.6035783781072</v>
      </c>
      <c r="M130" s="22">
        <f>VLOOKUP($C130,luchthavens!$A$2:$P$474,16,FALSE)</f>
        <v>11.852898462341953</v>
      </c>
      <c r="N130" s="22">
        <f>GETPIVOTDATA("Som van Vluchten",$S$3,"Destnaam",$D130)</f>
        <v>3</v>
      </c>
      <c r="O130" t="s">
        <v>511</v>
      </c>
      <c r="P130" t="s">
        <v>536</v>
      </c>
      <c r="Q130" s="14" t="s">
        <v>19441</v>
      </c>
    </row>
    <row r="131" spans="1:17" x14ac:dyDescent="0.25">
      <c r="A131" s="20" t="s">
        <v>370</v>
      </c>
      <c r="B131" s="9" t="str">
        <f>IFERROR(INDEX(maatschappijen!$A$1:$A$1196,MATCH(A131,maatschappijen!$B$1:$B$1196,0)),INDEX(maatschappijen!$A$1:$A$1196,MATCH(A131,maatschappijen!$C$1:$C$1196,0)))</f>
        <v>KLM Royal Dutch Airlines</v>
      </c>
      <c r="C131" t="s">
        <v>161</v>
      </c>
      <c r="D131" s="9" t="str">
        <f>VLOOKUP(C131,luchthavens!A$1:F$474,6,FALSE)</f>
        <v>Curacao</v>
      </c>
      <c r="E131" s="9">
        <f>VLOOKUP(C131,luchthavens!A:G,7,FALSE)</f>
        <v>4</v>
      </c>
      <c r="F131" s="20" t="s">
        <v>1095</v>
      </c>
      <c r="G131" s="20">
        <f>IF(M131&gt;12,0.5,IF(M131&gt;5,1,2))</f>
        <v>1</v>
      </c>
      <c r="H131" s="20">
        <v>0</v>
      </c>
      <c r="I131" s="20">
        <f>IF(K131="Eur",0.75,1.25)</f>
        <v>1.25</v>
      </c>
      <c r="J131" s="20">
        <f>I131*G131</f>
        <v>1.25</v>
      </c>
      <c r="K131" s="9" t="str">
        <f>VLOOKUP($C131,luchthavens!$A$2:$M$474,13,FALSE)</f>
        <v>NAm</v>
      </c>
      <c r="L131" s="11">
        <f>VLOOKUP($C131,luchthavens!$A$2:$N$474,14,FALSE)</f>
        <v>7855.1371924811074</v>
      </c>
      <c r="M131" s="22">
        <f>VLOOKUP($C131,luchthavens!$A$2:$P$474,16,FALSE)</f>
        <v>11.892363309222921</v>
      </c>
      <c r="N131" s="22">
        <f>GETPIVOTDATA("Som van Vluchten",$S$3,"Destnaam",$D131)</f>
        <v>1</v>
      </c>
      <c r="O131" t="s">
        <v>511</v>
      </c>
      <c r="P131" t="s">
        <v>535</v>
      </c>
      <c r="Q131" s="14" t="s">
        <v>19441</v>
      </c>
    </row>
    <row r="132" spans="1:17" x14ac:dyDescent="0.25">
      <c r="A132" s="20" t="s">
        <v>370</v>
      </c>
      <c r="B132" s="9" t="str">
        <f>IFERROR(INDEX(maatschappijen!$A$1:$A$1196,MATCH(A132,maatschappijen!$B$1:$B$1196,0)),INDEX(maatschappijen!$A$1:$A$1196,MATCH(A132,maatschappijen!$C$1:$C$1196,0)))</f>
        <v>KLM Royal Dutch Airlines</v>
      </c>
      <c r="C132" t="s">
        <v>207</v>
      </c>
      <c r="D132" s="9" t="str">
        <f>VLOOKUP(C132,luchthavens!A$1:F$474,6,FALSE)</f>
        <v>Paramaribo</v>
      </c>
      <c r="E132" s="9">
        <f>VLOOKUP(C132,luchthavens!A:G,7,FALSE)</f>
        <v>3</v>
      </c>
      <c r="F132" s="20" t="s">
        <v>1095</v>
      </c>
      <c r="G132" s="20">
        <f>IF(M132&gt;12,0.5,IF(M132&gt;5,1,2))</f>
        <v>1</v>
      </c>
      <c r="H132" s="20">
        <v>0</v>
      </c>
      <c r="I132" s="20">
        <f>IF(K132="Eur",0.75,1.25)</f>
        <v>1.25</v>
      </c>
      <c r="J132" s="20">
        <f>I132*G132</f>
        <v>1.25</v>
      </c>
      <c r="K132" s="9" t="str">
        <f>VLOOKUP($C132,luchthavens!$A$2:$M$474,13,FALSE)</f>
        <v>ZAm</v>
      </c>
      <c r="L132" s="11">
        <f>VLOOKUP($C132,luchthavens!$A$2:$N$474,14,FALSE)</f>
        <v>7536.3922593940933</v>
      </c>
      <c r="M132" s="22">
        <f>VLOOKUP($C132,luchthavens!$A$2:$P$474,16,FALSE)</f>
        <v>11.435495571798201</v>
      </c>
      <c r="N132" s="22">
        <f>GETPIVOTDATA("Som van Vluchten",$S$3,"Destnaam",$D132)</f>
        <v>3</v>
      </c>
      <c r="O132" t="s">
        <v>511</v>
      </c>
      <c r="P132" t="s">
        <v>539</v>
      </c>
      <c r="Q132" s="14" t="s">
        <v>19441</v>
      </c>
    </row>
    <row r="133" spans="1:17" x14ac:dyDescent="0.25">
      <c r="A133" s="20" t="s">
        <v>456</v>
      </c>
      <c r="B133" s="9" t="str">
        <f>IFERROR(INDEX(maatschappijen!$A$1:$A$1196,MATCH(A133,maatschappijen!$B$1:$B$1196,0)),INDEX(maatschappijen!$A$1:$A$1196,MATCH(A133,maatschappijen!$C$1:$C$1196,0)))</f>
        <v>Salsa d'Haiti</v>
      </c>
      <c r="C133" t="s">
        <v>104</v>
      </c>
      <c r="D133" s="9" t="str">
        <f>VLOOKUP(C133,luchthavens!A$1:F$474,6,FALSE)</f>
        <v>Port Au Prince</v>
      </c>
      <c r="E133" s="9">
        <f>VLOOKUP(C133,luchthavens!A:G,7,FALSE)</f>
        <v>4</v>
      </c>
      <c r="F133" s="20" t="s">
        <v>1096</v>
      </c>
      <c r="G133" s="20">
        <f>IF(M133&gt;12,0.5,IF(M133&gt;5,1,2))</f>
        <v>1</v>
      </c>
      <c r="H133" s="20">
        <v>0</v>
      </c>
      <c r="I133" s="20">
        <f>IF(K133="Eur",0.75,1.25)</f>
        <v>1.25</v>
      </c>
      <c r="J133" s="20">
        <f>I133*G133</f>
        <v>1.25</v>
      </c>
      <c r="K133" s="9" t="str">
        <f>VLOOKUP($C133,luchthavens!$A$2:$M$474,13,FALSE)</f>
        <v>NAm</v>
      </c>
      <c r="L133" s="11">
        <f>VLOOKUP($C133,luchthavens!$A$2:$N$474,14,FALSE)</f>
        <v>7535.290784286487</v>
      </c>
      <c r="M133" s="22">
        <f>VLOOKUP($C133,luchthavens!$A$2:$P$474,16,FALSE)</f>
        <v>11.433916790810631</v>
      </c>
      <c r="N133" s="22">
        <f>GETPIVOTDATA("Som van Vluchten",$S$3,"Destnaam",$D133)</f>
        <v>1</v>
      </c>
      <c r="O133" t="s">
        <v>510</v>
      </c>
      <c r="P133" t="s">
        <v>534</v>
      </c>
      <c r="Q133" s="14" t="s">
        <v>19441</v>
      </c>
    </row>
    <row r="134" spans="1:17" x14ac:dyDescent="0.25">
      <c r="A134" s="20" t="s">
        <v>1068</v>
      </c>
      <c r="B134" s="9" t="str">
        <f>IFERROR(INDEX(maatschappijen!$A$1:$A$1196,MATCH(A134,maatschappijen!$B$1:$B$1196,0)),INDEX(maatschappijen!$A$1:$A$1196,MATCH(A134,maatschappijen!$C$1:$C$1196,0)))</f>
        <v>Garuda Indonesia</v>
      </c>
      <c r="C134" t="s">
        <v>112</v>
      </c>
      <c r="D134" s="9" t="str">
        <f>VLOOKUP(C134,luchthavens!A$1:F$474,6,FALSE)</f>
        <v>Jakarta</v>
      </c>
      <c r="E134" s="9">
        <f>VLOOKUP(C134,luchthavens!A:G,7,FALSE)</f>
        <v>2</v>
      </c>
      <c r="F134" s="20" t="s">
        <v>1095</v>
      </c>
      <c r="G134" s="20">
        <f>IF(M134&gt;12,0.5,IF(M134&gt;5,1,2))</f>
        <v>0.5</v>
      </c>
      <c r="H134" s="20">
        <v>1</v>
      </c>
      <c r="I134" s="20">
        <f>IF(K134="Eur",0.75,1.25)</f>
        <v>1.25</v>
      </c>
      <c r="J134" s="20">
        <f>I134*G134</f>
        <v>0.625</v>
      </c>
      <c r="K134" s="9" t="str">
        <f>VLOOKUP($C134,luchthavens!$A$2:$M$474,13,FALSE)</f>
        <v>Az</v>
      </c>
      <c r="L134" s="11">
        <f>VLOOKUP($C134,luchthavens!$A$2:$N$474,14,FALSE)</f>
        <v>11332.745088548378</v>
      </c>
      <c r="M134" s="22">
        <f>VLOOKUP($C134,luchthavens!$A$2:$P$474,16,FALSE)</f>
        <v>16.87693462691934</v>
      </c>
      <c r="N134" s="22">
        <f>GETPIVOTDATA("Som van Vluchten",$S$3,"Destnaam",$D134)</f>
        <v>1</v>
      </c>
      <c r="O134" t="s">
        <v>510</v>
      </c>
      <c r="P134" t="s">
        <v>531</v>
      </c>
      <c r="Q134" s="14" t="s">
        <v>19442</v>
      </c>
    </row>
    <row r="135" spans="1:17" x14ac:dyDescent="0.25">
      <c r="A135" s="20" t="s">
        <v>372</v>
      </c>
      <c r="B135" s="9" t="str">
        <f>IFERROR(INDEX(maatschappijen!$A$1:$A$1196,MATCH(A135,maatschappijen!$B$1:$B$1196,0)),INDEX(maatschappijen!$A$1:$A$1196,MATCH(A135,maatschappijen!$C$1:$C$1196,0)))</f>
        <v>Transavia Holland</v>
      </c>
      <c r="C135" t="s">
        <v>196</v>
      </c>
      <c r="D135" s="9" t="str">
        <f>VLOOKUP(C135,luchthavens!A$1:F$474,6,FALSE)</f>
        <v>Lanzarote</v>
      </c>
      <c r="E135" s="9">
        <f>VLOOKUP(C135,luchthavens!A:G,7,FALSE)</f>
        <v>4</v>
      </c>
      <c r="F135" s="20" t="s">
        <v>1096</v>
      </c>
      <c r="G135" s="20">
        <f>IF(M135&gt;12,0.5,IF(M135&gt;5,1,2))</f>
        <v>2</v>
      </c>
      <c r="H135" s="20">
        <v>0</v>
      </c>
      <c r="I135" s="20">
        <f>IF(K135="Eur",0.75,1.25)</f>
        <v>0.75</v>
      </c>
      <c r="J135" s="20">
        <f>I135*G135</f>
        <v>1.5</v>
      </c>
      <c r="K135" s="9" t="str">
        <f>VLOOKUP($C135,luchthavens!$A$2:$M$474,13,FALSE)</f>
        <v>Eur</v>
      </c>
      <c r="L135" s="11">
        <f>VLOOKUP($C135,luchthavens!$A$2:$N$474,14,FALSE)</f>
        <v>2998.2353495276038</v>
      </c>
      <c r="M135" s="22">
        <f>VLOOKUP($C135,luchthavens!$A$2:$P$474,16,FALSE)</f>
        <v>4.9308040009895651</v>
      </c>
      <c r="N135" s="22">
        <f>GETPIVOTDATA("Som van Vluchten",$S$3,"Destnaam",$D135)</f>
        <v>6</v>
      </c>
      <c r="O135" t="s">
        <v>508</v>
      </c>
      <c r="P135" t="s">
        <v>502</v>
      </c>
      <c r="Q135" s="14" t="s">
        <v>19442</v>
      </c>
    </row>
    <row r="136" spans="1:17" x14ac:dyDescent="0.25">
      <c r="A136" s="20" t="s">
        <v>306</v>
      </c>
      <c r="B136" s="9" t="str">
        <f>IFERROR(INDEX(maatschappijen!$A$1:$A$1196,MATCH(A136,maatschappijen!$B$1:$B$1196,0)),INDEX(maatschappijen!$A$1:$A$1196,MATCH(A136,maatschappijen!$C$1:$C$1196,0)))</f>
        <v>Air Canada</v>
      </c>
      <c r="C136" t="s">
        <v>45</v>
      </c>
      <c r="D136" s="9" t="str">
        <f>VLOOKUP(C136,luchthavens!A$1:F$474,6,FALSE)</f>
        <v>Toronto</v>
      </c>
      <c r="E136" s="9">
        <f>VLOOKUP(C136,luchthavens!A:G,7,FALSE)</f>
        <v>2</v>
      </c>
      <c r="F136" s="20" t="s">
        <v>1095</v>
      </c>
      <c r="G136" s="20">
        <f>IF(M136&gt;12,0.5,IF(M136&gt;5,1,2))</f>
        <v>1</v>
      </c>
      <c r="H136" s="20">
        <v>0</v>
      </c>
      <c r="I136" s="20">
        <f>IF(K136="Eur",0.75,1.25)</f>
        <v>1.25</v>
      </c>
      <c r="J136" s="20">
        <f>I136*G136</f>
        <v>1.25</v>
      </c>
      <c r="K136" s="9" t="str">
        <f>VLOOKUP($C136,luchthavens!$A$2:$M$474,13,FALSE)</f>
        <v>NAm</v>
      </c>
      <c r="L136" s="11">
        <f>VLOOKUP($C136,luchthavens!$A$2:$N$474,14,FALSE)</f>
        <v>6023.5254035183225</v>
      </c>
      <c r="M136" s="22">
        <f>VLOOKUP($C136,luchthavens!$A$2:$P$474,16,FALSE)</f>
        <v>9.2670530783762608</v>
      </c>
      <c r="N136" s="22">
        <f>GETPIVOTDATA("Som van Vluchten",$S$3,"Destnaam",$D136)</f>
        <v>3</v>
      </c>
      <c r="O136" t="s">
        <v>510</v>
      </c>
      <c r="P136" t="s">
        <v>541</v>
      </c>
      <c r="Q136" s="14" t="s">
        <v>19443</v>
      </c>
    </row>
    <row r="137" spans="1:17" x14ac:dyDescent="0.25">
      <c r="A137" s="20" t="s">
        <v>376</v>
      </c>
      <c r="B137" s="9" t="str">
        <f>IFERROR(INDEX(maatschappijen!$A$1:$A$1196,MATCH(A137,maatschappijen!$B$1:$B$1196,0)),INDEX(maatschappijen!$A$1:$A$1196,MATCH(A137,maatschappijen!$C$1:$C$1196,0)))</f>
        <v>Delta Air Lines</v>
      </c>
      <c r="C137" t="s">
        <v>282</v>
      </c>
      <c r="D137" s="9" t="str">
        <f>VLOOKUP(C137,luchthavens!A$1:F$474,6,FALSE)</f>
        <v>New York</v>
      </c>
      <c r="E137" s="9">
        <f>VLOOKUP(C137,luchthavens!A:G,7,FALSE)</f>
        <v>3</v>
      </c>
      <c r="F137" s="20" t="s">
        <v>1095</v>
      </c>
      <c r="G137" s="20">
        <f>IF(M137&gt;12,0.5,IF(M137&gt;5,1,2))</f>
        <v>1</v>
      </c>
      <c r="H137" s="20">
        <v>0</v>
      </c>
      <c r="I137" s="20">
        <f>IF(K137="Eur",0.75,1.25)</f>
        <v>1.25</v>
      </c>
      <c r="J137" s="20">
        <f>I137*G137</f>
        <v>1.25</v>
      </c>
      <c r="K137" s="9" t="str">
        <f>VLOOKUP($C137,luchthavens!$A$2:$M$474,13,FALSE)</f>
        <v>NAm</v>
      </c>
      <c r="L137" s="11">
        <f>VLOOKUP($C137,luchthavens!$A$2:$N$474,14,FALSE)</f>
        <v>5879.607481195676</v>
      </c>
      <c r="M137" s="22">
        <f>VLOOKUP($C137,luchthavens!$A$2:$P$474,16,FALSE)</f>
        <v>9.0607707230471348</v>
      </c>
      <c r="N137" s="22">
        <f>GETPIVOTDATA("Som van Vluchten",$S$3,"Destnaam",$D137)</f>
        <v>3</v>
      </c>
      <c r="O137" t="s">
        <v>510</v>
      </c>
      <c r="P137" t="s">
        <v>540</v>
      </c>
      <c r="Q137" s="14" t="s">
        <v>19443</v>
      </c>
    </row>
    <row r="138" spans="1:17" x14ac:dyDescent="0.25">
      <c r="A138" s="20" t="s">
        <v>376</v>
      </c>
      <c r="B138" s="9" t="str">
        <f>IFERROR(INDEX(maatschappijen!$A$1:$A$1196,MATCH(A138,maatschappijen!$B$1:$B$1196,0)),INDEX(maatschappijen!$A$1:$A$1196,MATCH(A138,maatschappijen!$C$1:$C$1196,0)))</f>
        <v>Delta Air Lines</v>
      </c>
      <c r="C138" t="s">
        <v>282</v>
      </c>
      <c r="D138" s="9" t="str">
        <f>VLOOKUP(C138,luchthavens!A$1:F$474,6,FALSE)</f>
        <v>New York</v>
      </c>
      <c r="E138" s="9">
        <f>VLOOKUP(C138,luchthavens!A:G,7,FALSE)</f>
        <v>3</v>
      </c>
      <c r="F138" s="20" t="s">
        <v>1096</v>
      </c>
      <c r="G138" s="20">
        <f>IF(M138&gt;12,0.5,IF(M138&gt;5,1,2))</f>
        <v>1</v>
      </c>
      <c r="H138" s="20">
        <v>0</v>
      </c>
      <c r="I138" s="20">
        <f>IF(K138="Eur",0.75,1.25)</f>
        <v>1.25</v>
      </c>
      <c r="J138" s="20">
        <f>I138*G138</f>
        <v>1.25</v>
      </c>
      <c r="K138" s="9" t="str">
        <f>VLOOKUP($C138,luchthavens!$A$2:$M$474,13,FALSE)</f>
        <v>NAm</v>
      </c>
      <c r="L138" s="11">
        <f>VLOOKUP($C138,luchthavens!$A$2:$N$474,14,FALSE)</f>
        <v>5879.607481195676</v>
      </c>
      <c r="M138" s="22">
        <f>VLOOKUP($C138,luchthavens!$A$2:$P$474,16,FALSE)</f>
        <v>9.0607707230471348</v>
      </c>
      <c r="N138" s="22">
        <f>GETPIVOTDATA("Som van Vluchten",$S$3,"Destnaam",$D138)</f>
        <v>3</v>
      </c>
      <c r="O138" t="s">
        <v>510</v>
      </c>
      <c r="P138" t="s">
        <v>540</v>
      </c>
      <c r="Q138" s="14" t="s">
        <v>19443</v>
      </c>
    </row>
    <row r="139" spans="1:17" x14ac:dyDescent="0.25">
      <c r="A139" s="20" t="s">
        <v>372</v>
      </c>
      <c r="B139" s="9" t="str">
        <f>IFERROR(INDEX(maatschappijen!$A$1:$A$1196,MATCH(A139,maatschappijen!$B$1:$B$1196,0)),INDEX(maatschappijen!$A$1:$A$1196,MATCH(A139,maatschappijen!$C$1:$C$1196,0)))</f>
        <v>Transavia Holland</v>
      </c>
      <c r="C139" t="s">
        <v>171</v>
      </c>
      <c r="D139" s="9" t="str">
        <f>VLOOKUP(C139,luchthavens!A$1:F$474,6,FALSE)</f>
        <v>Lisbon</v>
      </c>
      <c r="E139" s="9">
        <f>VLOOKUP(C139,luchthavens!A:G,7,FALSE)</f>
        <v>3</v>
      </c>
      <c r="F139" s="20" t="s">
        <v>1095</v>
      </c>
      <c r="G139" s="20">
        <f>IF(M139&gt;12,0.5,IF(M139&gt;5,1,2))</f>
        <v>2</v>
      </c>
      <c r="H139" s="20">
        <v>0</v>
      </c>
      <c r="I139" s="20">
        <f>IF(K139="Eur",0.75,1.25)</f>
        <v>0.75</v>
      </c>
      <c r="J139" s="20">
        <f>I139*G139</f>
        <v>1.5</v>
      </c>
      <c r="K139" s="9" t="str">
        <f>VLOOKUP($C139,luchthavens!$A$2:$M$474,13,FALSE)</f>
        <v>Eur</v>
      </c>
      <c r="L139" s="11">
        <f>VLOOKUP($C139,luchthavens!$A$2:$N$474,14,FALSE)</f>
        <v>1841.0513119403968</v>
      </c>
      <c r="M139" s="22">
        <f>VLOOKUP($C139,luchthavens!$A$2:$P$474,16,FALSE)</f>
        <v>3.2721735471145688</v>
      </c>
      <c r="N139" s="22">
        <f>GETPIVOTDATA("Som van Vluchten",$S$3,"Destnaam",$D139)</f>
        <v>10</v>
      </c>
      <c r="O139" t="s">
        <v>508</v>
      </c>
      <c r="P139" t="s">
        <v>514</v>
      </c>
      <c r="Q139" s="14" t="s">
        <v>19443</v>
      </c>
    </row>
    <row r="140" spans="1:17" x14ac:dyDescent="0.25">
      <c r="A140" s="20" t="s">
        <v>372</v>
      </c>
      <c r="B140" s="9" t="str">
        <f>IFERROR(INDEX(maatschappijen!$A$1:$A$1196,MATCH(A140,maatschappijen!$B$1:$B$1196,0)),INDEX(maatschappijen!$A$1:$A$1196,MATCH(A140,maatschappijen!$C$1:$C$1196,0)))</f>
        <v>Transavia Holland</v>
      </c>
      <c r="C140" t="s">
        <v>1087</v>
      </c>
      <c r="D140" s="9" t="str">
        <f>VLOOKUP(C140,luchthavens!A$1:F$474,6,FALSE)</f>
        <v>Thessaloniki</v>
      </c>
      <c r="E140" s="9">
        <f>VLOOKUP(C140,luchthavens!A:G,7,FALSE)</f>
        <v>4</v>
      </c>
      <c r="F140" s="20" t="s">
        <v>1096</v>
      </c>
      <c r="G140" s="20">
        <f>IF(M140&gt;12,0.5,IF(M140&gt;5,1,2))</f>
        <v>2</v>
      </c>
      <c r="H140" s="20">
        <v>0</v>
      </c>
      <c r="I140" s="20">
        <f>IF(K140="Eur",0.75,1.25)</f>
        <v>0.75</v>
      </c>
      <c r="J140" s="20">
        <f>I140*G140</f>
        <v>1.5</v>
      </c>
      <c r="K140" s="9" t="str">
        <f>VLOOKUP($C140,luchthavens!$A$2:$M$474,13,FALSE)</f>
        <v>Eur</v>
      </c>
      <c r="L140" s="11">
        <f>VLOOKUP($C140,luchthavens!$A$2:$N$474,14,FALSE)</f>
        <v>1869.1256944451213</v>
      </c>
      <c r="M140" s="22">
        <f>VLOOKUP($C140,luchthavens!$A$2:$P$474,16,FALSE)</f>
        <v>3.3124134953713402</v>
      </c>
      <c r="N140" s="22">
        <f>GETPIVOTDATA("Som van Vluchten",$S$3,"Destnaam",$D140)</f>
        <v>2</v>
      </c>
      <c r="O140" t="s">
        <v>508</v>
      </c>
      <c r="P140" t="s">
        <v>502</v>
      </c>
      <c r="Q140" s="14" t="s">
        <v>19443</v>
      </c>
    </row>
    <row r="141" spans="1:17" x14ac:dyDescent="0.25">
      <c r="A141" s="20" t="s">
        <v>300</v>
      </c>
      <c r="B141" s="9" t="str">
        <f>IFERROR(INDEX(maatschappijen!$A$1:$A$1196,MATCH(A141,maatschappijen!$B$1:$B$1196,0)),INDEX(maatschappijen!$A$1:$A$1196,MATCH(A141,maatschappijen!$C$1:$C$1196,0)))</f>
        <v>United Airlines</v>
      </c>
      <c r="C141" t="s">
        <v>12627</v>
      </c>
      <c r="D141" s="9" t="str">
        <f>VLOOKUP(C141,luchthavens!A$1:F$474,6,FALSE)</f>
        <v>Chicago</v>
      </c>
      <c r="E141" s="9">
        <f>VLOOKUP(C141,luchthavens!A:G,7,FALSE)</f>
        <v>2</v>
      </c>
      <c r="F141" s="20" t="s">
        <v>1095</v>
      </c>
      <c r="G141" s="20">
        <f>IF(M141&gt;12,0.5,IF(M141&gt;5,1,2))</f>
        <v>1</v>
      </c>
      <c r="H141" s="20">
        <v>0</v>
      </c>
      <c r="I141" s="20">
        <f>IF(K141="Eur",0.75,1.25)</f>
        <v>1.25</v>
      </c>
      <c r="J141" s="20">
        <f>I141*G141</f>
        <v>1.25</v>
      </c>
      <c r="K141" s="9" t="str">
        <f>VLOOKUP($C141,luchthavens!$A$2:$M$474,13,FALSE)</f>
        <v>NAm</v>
      </c>
      <c r="L141" s="11">
        <f>VLOOKUP($C141,luchthavens!$A$2:$N$474,14,FALSE)</f>
        <v>6638.4148805809727</v>
      </c>
      <c r="M141" s="22">
        <f>VLOOKUP($C141,luchthavens!$A$2:$P$474,16,FALSE)</f>
        <v>10.14839466216606</v>
      </c>
      <c r="N141" s="22">
        <f>GETPIVOTDATA("Som van Vluchten",$S$3,"Destnaam",$D141)</f>
        <v>1</v>
      </c>
      <c r="O141" t="s">
        <v>511</v>
      </c>
      <c r="P141" t="s">
        <v>539</v>
      </c>
      <c r="Q141" s="14" t="s">
        <v>19443</v>
      </c>
    </row>
    <row r="142" spans="1:17" x14ac:dyDescent="0.25">
      <c r="A142" s="20" t="s">
        <v>300</v>
      </c>
      <c r="B142" s="9" t="str">
        <f>IFERROR(INDEX(maatschappijen!$A$1:$A$1196,MATCH(A142,maatschappijen!$B$1:$B$1196,0)),INDEX(maatschappijen!$A$1:$A$1196,MATCH(A142,maatschappijen!$C$1:$C$1196,0)))</f>
        <v>United Airlines</v>
      </c>
      <c r="C142" t="s">
        <v>267</v>
      </c>
      <c r="D142" s="9" t="str">
        <f>VLOOKUP(C142,luchthavens!A$1:F$474,6,FALSE)</f>
        <v>Washington</v>
      </c>
      <c r="E142" s="9">
        <f>VLOOKUP(C142,luchthavens!A:G,7,FALSE)</f>
        <v>1</v>
      </c>
      <c r="F142" s="20" t="s">
        <v>1095</v>
      </c>
      <c r="G142" s="20">
        <f>IF(M142&gt;12,0.5,IF(M142&gt;5,1,2))</f>
        <v>1</v>
      </c>
      <c r="H142" s="20">
        <v>0</v>
      </c>
      <c r="I142" s="20">
        <f>IF(K142="Eur",0.75,1.25)</f>
        <v>1.25</v>
      </c>
      <c r="J142" s="20">
        <f>I142*G142</f>
        <v>1.25</v>
      </c>
      <c r="K142" s="9" t="str">
        <f>VLOOKUP($C142,luchthavens!$A$2:$M$474,13,FALSE)</f>
        <v>NAm</v>
      </c>
      <c r="L142" s="11">
        <f>VLOOKUP($C142,luchthavens!$A$2:$N$474,14,FALSE)</f>
        <v>6239.4097209436122</v>
      </c>
      <c r="M142" s="22">
        <f>VLOOKUP($C142,luchthavens!$A$2:$P$474,16,FALSE)</f>
        <v>9.5764872666858434</v>
      </c>
      <c r="N142" s="22">
        <f>GETPIVOTDATA("Som van Vluchten",$S$3,"Destnaam",$D142)</f>
        <v>2</v>
      </c>
      <c r="O142" t="s">
        <v>511</v>
      </c>
      <c r="P142" t="s">
        <v>539</v>
      </c>
      <c r="Q142" s="14" t="s">
        <v>19444</v>
      </c>
    </row>
    <row r="143" spans="1:17" x14ac:dyDescent="0.25">
      <c r="A143" s="14" t="s">
        <v>1071</v>
      </c>
      <c r="B143" s="9" t="str">
        <f>IFERROR(INDEX(maatschappijen!$A$1:$A$1196,MATCH(A143,maatschappijen!$B$1:$B$1196,0)),INDEX(maatschappijen!$A$1:$A$1196,MATCH(A143,maatschappijen!$C$1:$C$1196,0)))</f>
        <v>Jet Airways</v>
      </c>
      <c r="C143" t="s">
        <v>110</v>
      </c>
      <c r="D143" s="9" t="str">
        <f>VLOOKUP(C143,luchthavens!A$1:F$474,6,FALSE)</f>
        <v>Delhi</v>
      </c>
      <c r="E143" s="9">
        <f>VLOOKUP(C143,luchthavens!A:G,7,FALSE)</f>
        <v>3</v>
      </c>
      <c r="F143" s="20" t="s">
        <v>1096</v>
      </c>
      <c r="G143" s="20">
        <f>IF(M143&gt;12,0.5,IF(M143&gt;5,1,2))</f>
        <v>1</v>
      </c>
      <c r="H143" s="20">
        <v>0</v>
      </c>
      <c r="I143" s="20">
        <f>IF(K143="Eur",0.75,1.25)</f>
        <v>1.25</v>
      </c>
      <c r="J143" s="20">
        <f>I143*G143</f>
        <v>1.25</v>
      </c>
      <c r="K143" s="9" t="str">
        <f>VLOOKUP($C143,luchthavens!$A$2:$M$474,13,FALSE)</f>
        <v>Az</v>
      </c>
      <c r="L143" s="11">
        <f>VLOOKUP($C143,luchthavens!$A$2:$N$474,14,FALSE)</f>
        <v>6342.5863506367186</v>
      </c>
      <c r="M143" s="22">
        <f>VLOOKUP($C143,luchthavens!$A$2:$P$474,16,FALSE)</f>
        <v>9.7243737692459629</v>
      </c>
      <c r="N143" s="22">
        <f>GETPIVOTDATA("Som van Vluchten",$S$3,"Destnaam",$D143)</f>
        <v>2</v>
      </c>
      <c r="O143" t="s">
        <v>510</v>
      </c>
      <c r="P143" t="s">
        <v>531</v>
      </c>
      <c r="Q143" s="14" t="s">
        <v>19445</v>
      </c>
    </row>
    <row r="144" spans="1:17" x14ac:dyDescent="0.25">
      <c r="A144" s="20" t="s">
        <v>386</v>
      </c>
      <c r="B144" s="9" t="str">
        <f>IFERROR(INDEX(maatschappijen!$A$1:$A$1196,MATCH(A144,maatschappijen!$B$1:$B$1196,0)),INDEX(maatschappijen!$A$1:$A$1196,MATCH(A144,maatschappijen!$C$1:$C$1196,0)))</f>
        <v>Cathay Pacific</v>
      </c>
      <c r="C144" t="s">
        <v>107</v>
      </c>
      <c r="D144" s="9" t="str">
        <f>VLOOKUP(C144,luchthavens!A$1:F$474,6,FALSE)</f>
        <v>Hong Kong</v>
      </c>
      <c r="E144" s="9">
        <f>VLOOKUP(C144,luchthavens!A:G,7,FALSE)</f>
        <v>2</v>
      </c>
      <c r="F144" s="20" t="s">
        <v>1096</v>
      </c>
      <c r="G144" s="20">
        <f>IF(M144&gt;12,0.5,IF(M144&gt;5,1,2))</f>
        <v>0.5</v>
      </c>
      <c r="H144" s="20">
        <v>1</v>
      </c>
      <c r="I144" s="20">
        <f>IF(K144="Eur",0.75,1.25)</f>
        <v>1.25</v>
      </c>
      <c r="J144" s="20">
        <f>I144*G144</f>
        <v>0.625</v>
      </c>
      <c r="K144" s="9" t="str">
        <f>VLOOKUP($C144,luchthavens!$A$2:$M$474,13,FALSE)</f>
        <v>Az</v>
      </c>
      <c r="L144" s="11">
        <f>VLOOKUP($C144,luchthavens!$A$2:$N$474,14,FALSE)</f>
        <v>9266.8371976619528</v>
      </c>
      <c r="M144" s="22">
        <f>VLOOKUP($C144,luchthavens!$A$2:$P$474,16,FALSE)</f>
        <v>13.915799983315464</v>
      </c>
      <c r="N144" s="22">
        <f>GETPIVOTDATA("Som van Vluchten",$S$3,"Destnaam",$D144)</f>
        <v>1</v>
      </c>
      <c r="O144" t="s">
        <v>510</v>
      </c>
      <c r="P144" t="s">
        <v>533</v>
      </c>
      <c r="Q144" s="14" t="s">
        <v>19445</v>
      </c>
    </row>
    <row r="145" spans="1:17" x14ac:dyDescent="0.25">
      <c r="A145" s="20" t="s">
        <v>381</v>
      </c>
      <c r="B145" s="9" t="str">
        <f>IFERROR(INDEX(maatschappijen!$A$1:$A$1196,MATCH(A145,maatschappijen!$B$1:$B$1196,0)),INDEX(maatschappijen!$A$1:$A$1196,MATCH(A145,maatschappijen!$C$1:$C$1196,0)))</f>
        <v>Aer Lingus</v>
      </c>
      <c r="C145" t="s">
        <v>1047</v>
      </c>
      <c r="D145" s="9" t="str">
        <f>VLOOKUP(C145,luchthavens!A$1:F$474,6,FALSE)</f>
        <v>Cork</v>
      </c>
      <c r="E145" s="9">
        <f>VLOOKUP(C145,luchthavens!A:G,7,FALSE)</f>
        <v>2</v>
      </c>
      <c r="F145" s="20" t="s">
        <v>1095</v>
      </c>
      <c r="G145" s="20">
        <f>IF(M145&gt;12,0.5,IF(M145&gt;5,1,2))</f>
        <v>2</v>
      </c>
      <c r="H145" s="20">
        <v>0</v>
      </c>
      <c r="I145" s="20">
        <f>IF(K145="Eur",0.75,1.25)</f>
        <v>0.75</v>
      </c>
      <c r="J145" s="20">
        <f>I145*G145</f>
        <v>1.5</v>
      </c>
      <c r="K145" s="9" t="str">
        <f>VLOOKUP($C145,luchthavens!$A$2:$M$474,13,FALSE)</f>
        <v>Eur</v>
      </c>
      <c r="L145" s="11">
        <f>VLOOKUP($C145,luchthavens!$A$2:$N$474,14,FALSE)</f>
        <v>931.19497837462109</v>
      </c>
      <c r="M145" s="22">
        <f>VLOOKUP($C145,luchthavens!$A$2:$P$474,16,FALSE)</f>
        <v>1.9680461356702901</v>
      </c>
      <c r="N145" s="22">
        <f>GETPIVOTDATA("Som van Vluchten",$S$3,"Destnaam",$D145)</f>
        <v>2</v>
      </c>
      <c r="O145" t="s">
        <v>509</v>
      </c>
      <c r="P145" t="s">
        <v>520</v>
      </c>
      <c r="Q145" s="14" t="s">
        <v>19445</v>
      </c>
    </row>
    <row r="146" spans="1:17" x14ac:dyDescent="0.25">
      <c r="A146" s="14" t="s">
        <v>978</v>
      </c>
      <c r="B146" s="9" t="str">
        <f>IFERROR(INDEX(maatschappijen!$A$1:$A$1196,MATCH(A146,maatschappijen!$B$1:$B$1196,0)),INDEX(maatschappijen!$A$1:$A$1196,MATCH(A146,maatschappijen!$C$1:$C$1196,0)))</f>
        <v>Emirates</v>
      </c>
      <c r="C146" t="s">
        <v>1067</v>
      </c>
      <c r="D146" s="9" t="str">
        <f>VLOOKUP(C146,luchthavens!A$1:F$474,6,FALSE)</f>
        <v>Dubai</v>
      </c>
      <c r="E146" s="9">
        <f>VLOOKUP(C146,luchthavens!A:G,7,FALSE)</f>
        <v>3</v>
      </c>
      <c r="F146" s="20" t="s">
        <v>1095</v>
      </c>
      <c r="G146" s="20">
        <f>IF(M146&gt;12,0.5,IF(M146&gt;5,1,2))</f>
        <v>1</v>
      </c>
      <c r="H146" s="20">
        <v>0</v>
      </c>
      <c r="I146" s="20">
        <f>IF(K146="Eur",0.75,1.25)</f>
        <v>1.25</v>
      </c>
      <c r="J146" s="20">
        <f>I146*G146</f>
        <v>1.25</v>
      </c>
      <c r="K146" s="9" t="str">
        <f>VLOOKUP($C146,luchthavens!$A$2:$M$474,13,FALSE)</f>
        <v>Az</v>
      </c>
      <c r="L146" s="11">
        <f>VLOOKUP($C146,luchthavens!$A$2:$N$474,14,FALSE)</f>
        <v>5138.3258860908809</v>
      </c>
      <c r="M146" s="22">
        <f>VLOOKUP($C146,luchthavens!$A$2:$P$474,16,FALSE)</f>
        <v>7.9982671033969286</v>
      </c>
      <c r="N146" s="22">
        <f>GETPIVOTDATA("Som van Vluchten",$S$3,"Destnaam",$D146)</f>
        <v>1</v>
      </c>
      <c r="O146" t="s">
        <v>510</v>
      </c>
      <c r="P146" t="s">
        <v>531</v>
      </c>
      <c r="Q146" s="14" t="s">
        <v>19445</v>
      </c>
    </row>
    <row r="147" spans="1:17" x14ac:dyDescent="0.25">
      <c r="A147" s="20" t="s">
        <v>8161</v>
      </c>
      <c r="B147" s="9" t="str">
        <f>IFERROR(INDEX(maatschappijen!$A$1:$A$1196,MATCH(A147,maatschappijen!$B$1:$B$1196,0)),INDEX(maatschappijen!$A$1:$A$1196,MATCH(A147,maatschappijen!$C$1:$C$1196,0)))</f>
        <v>easyJet</v>
      </c>
      <c r="C147" t="s">
        <v>249</v>
      </c>
      <c r="D147" s="9" t="str">
        <f>VLOOKUP(C147,luchthavens!A$1:F$474,6,FALSE)</f>
        <v>Manchester</v>
      </c>
      <c r="E147" s="9">
        <f>VLOOKUP(C147,luchthavens!A:G,7,FALSE)</f>
        <v>1</v>
      </c>
      <c r="F147" s="20" t="s">
        <v>1095</v>
      </c>
      <c r="G147" s="20">
        <f>IF(M147&gt;12,0.5,IF(M147&gt;5,1,2))</f>
        <v>2</v>
      </c>
      <c r="H147" s="20">
        <v>0</v>
      </c>
      <c r="I147" s="20">
        <f>IF(K147="Eur",0.75,1.25)</f>
        <v>0.75</v>
      </c>
      <c r="J147" s="20">
        <f>I147*G147</f>
        <v>1.5</v>
      </c>
      <c r="K147" s="9" t="str">
        <f>VLOOKUP($C147,luchthavens!$A$2:$M$474,13,FALSE)</f>
        <v>Eur</v>
      </c>
      <c r="L147" s="11">
        <f>VLOOKUP($C147,luchthavens!$A$2:$N$474,14,FALSE)</f>
        <v>517.8542641422664</v>
      </c>
      <c r="M147" s="22">
        <f>VLOOKUP($C147,luchthavens!$A$2:$P$474,16,FALSE)</f>
        <v>1.3755911119372484</v>
      </c>
      <c r="N147" s="22">
        <f>GETPIVOTDATA("Som van Vluchten",$S$3,"Destnaam",$D147)</f>
        <v>4</v>
      </c>
      <c r="O147" t="s">
        <v>507</v>
      </c>
      <c r="P147" t="s">
        <v>530</v>
      </c>
      <c r="Q147" s="14" t="s">
        <v>19445</v>
      </c>
    </row>
    <row r="148" spans="1:17" x14ac:dyDescent="0.25">
      <c r="A148" s="20" t="s">
        <v>372</v>
      </c>
      <c r="B148" s="9" t="str">
        <f>IFERROR(INDEX(maatschappijen!$A$1:$A$1196,MATCH(A148,maatschappijen!$B$1:$B$1196,0)),INDEX(maatschappijen!$A$1:$A$1196,MATCH(A148,maatschappijen!$C$1:$C$1196,0)))</f>
        <v>Transavia Holland</v>
      </c>
      <c r="C148" t="s">
        <v>488</v>
      </c>
      <c r="D148" s="9" t="str">
        <f>VLOOKUP(C148,luchthavens!A$1:F$474,6,FALSE)</f>
        <v>Faro</v>
      </c>
      <c r="E148" s="9">
        <f>VLOOKUP(C148,luchthavens!A:G,7,FALSE)</f>
        <v>4</v>
      </c>
      <c r="F148" s="20" t="s">
        <v>1095</v>
      </c>
      <c r="G148" s="20">
        <f>IF(M148&gt;12,0.5,IF(M148&gt;5,1,2))</f>
        <v>2</v>
      </c>
      <c r="H148" s="20">
        <v>0</v>
      </c>
      <c r="I148" s="20">
        <f>IF(K148="Eur",0.75,1.25)</f>
        <v>0.75</v>
      </c>
      <c r="J148" s="20">
        <f>I148*G148</f>
        <v>1.5</v>
      </c>
      <c r="K148" s="9" t="str">
        <f>VLOOKUP($C148,luchthavens!$A$2:$M$474,13,FALSE)</f>
        <v>Eur</v>
      </c>
      <c r="L148" s="11">
        <f>VLOOKUP($C148,luchthavens!$A$2:$N$474,14,FALSE)</f>
        <v>1960.9624013887719</v>
      </c>
      <c r="M148" s="22">
        <f>VLOOKUP($C148,luchthavens!$A$2:$P$474,16,FALSE)</f>
        <v>3.4440461086572394</v>
      </c>
      <c r="N148" s="22">
        <f>GETPIVOTDATA("Som van Vluchten",$S$3,"Destnaam",$D148)</f>
        <v>4</v>
      </c>
      <c r="O148" t="s">
        <v>508</v>
      </c>
      <c r="P148" t="s">
        <v>515</v>
      </c>
      <c r="Q148" s="14" t="s">
        <v>19445</v>
      </c>
    </row>
    <row r="149" spans="1:17" x14ac:dyDescent="0.25">
      <c r="A149" s="20" t="s">
        <v>372</v>
      </c>
      <c r="B149" s="9" t="str">
        <f>IFERROR(INDEX(maatschappijen!$A$1:$A$1196,MATCH(A149,maatschappijen!$B$1:$B$1196,0)),INDEX(maatschappijen!$A$1:$A$1196,MATCH(A149,maatschappijen!$C$1:$C$1196,0)))</f>
        <v>Transavia Holland</v>
      </c>
      <c r="C149" t="s">
        <v>182</v>
      </c>
      <c r="D149" s="9" t="str">
        <f>VLOOKUP(C149,luchthavens!A$1:F$474,6,FALSE)</f>
        <v>Ljubljana</v>
      </c>
      <c r="E149" s="9">
        <f>VLOOKUP(C149,luchthavens!A:G,7,FALSE)</f>
        <v>1</v>
      </c>
      <c r="F149" s="20" t="s">
        <v>1095</v>
      </c>
      <c r="G149" s="20">
        <f>IF(M149&gt;12,0.5,IF(M149&gt;5,1,2))</f>
        <v>2</v>
      </c>
      <c r="H149" s="20">
        <v>0</v>
      </c>
      <c r="I149" s="20">
        <f>IF(K149="Eur",0.75,1.25)</f>
        <v>0.75</v>
      </c>
      <c r="J149" s="20">
        <f>I149*G149</f>
        <v>1.5</v>
      </c>
      <c r="K149" s="9" t="str">
        <f>VLOOKUP($C149,luchthavens!$A$2:$M$474,13,FALSE)</f>
        <v>Eur</v>
      </c>
      <c r="L149" s="11">
        <f>VLOOKUP($C149,luchthavens!$A$2:$N$474,14,FALSE)</f>
        <v>938.25347686825341</v>
      </c>
      <c r="M149" s="22">
        <f>VLOOKUP($C149,luchthavens!$A$2:$P$474,16,FALSE)</f>
        <v>1.9781633168444965</v>
      </c>
      <c r="N149" s="22">
        <f>GETPIVOTDATA("Som van Vluchten",$S$3,"Destnaam",$D149)</f>
        <v>4</v>
      </c>
      <c r="O149" t="s">
        <v>508</v>
      </c>
      <c r="P149" t="s">
        <v>502</v>
      </c>
      <c r="Q149" s="14" t="s">
        <v>19445</v>
      </c>
    </row>
    <row r="150" spans="1:17" x14ac:dyDescent="0.25">
      <c r="A150" s="20" t="s">
        <v>372</v>
      </c>
      <c r="B150" s="9" t="str">
        <f>IFERROR(INDEX(maatschappijen!$A$1:$A$1196,MATCH(A150,maatschappijen!$B$1:$B$1196,0)),INDEX(maatschappijen!$A$1:$A$1196,MATCH(A150,maatschappijen!$C$1:$C$1196,0)))</f>
        <v>Transavia Holland</v>
      </c>
      <c r="C150" t="s">
        <v>31</v>
      </c>
      <c r="D150" s="9" t="str">
        <f>VLOOKUP(C150,luchthavens!A$1:F$474,6,FALSE)</f>
        <v>Sofia</v>
      </c>
      <c r="E150" s="9">
        <f>VLOOKUP(C150,luchthavens!A:G,7,FALSE)</f>
        <v>1</v>
      </c>
      <c r="F150" s="20" t="s">
        <v>1095</v>
      </c>
      <c r="G150" s="20">
        <f>IF(M150&gt;12,0.5,IF(M150&gt;5,1,2))</f>
        <v>2</v>
      </c>
      <c r="H150" s="20">
        <v>0</v>
      </c>
      <c r="I150" s="20">
        <f>IF(K150="Eur",0.75,1.25)</f>
        <v>0.75</v>
      </c>
      <c r="J150" s="20">
        <f>I150*G150</f>
        <v>1.5</v>
      </c>
      <c r="K150" s="9" t="str">
        <f>VLOOKUP($C150,luchthavens!$A$2:$M$474,13,FALSE)</f>
        <v>Eur</v>
      </c>
      <c r="L150" s="11">
        <f>VLOOKUP($C150,luchthavens!$A$2:$N$474,14,FALSE)</f>
        <v>1718.5378184270699</v>
      </c>
      <c r="M150" s="22">
        <f>VLOOKUP($C150,luchthavens!$A$2:$P$474,16,FALSE)</f>
        <v>3.0965708730787997</v>
      </c>
      <c r="N150" s="22">
        <f>GETPIVOTDATA("Som van Vluchten",$S$3,"Destnaam",$D150)</f>
        <v>6</v>
      </c>
      <c r="O150" t="s">
        <v>508</v>
      </c>
      <c r="P150" t="s">
        <v>514</v>
      </c>
      <c r="Q150" s="14" t="s">
        <v>19445</v>
      </c>
    </row>
    <row r="151" spans="1:17" x14ac:dyDescent="0.25">
      <c r="A151" s="20" t="s">
        <v>424</v>
      </c>
      <c r="B151" s="9" t="str">
        <f>IFERROR(INDEX(maatschappijen!$A$1:$A$1196,MATCH(A151,maatschappijen!$B$1:$B$1196,0)),INDEX(maatschappijen!$A$1:$A$1196,MATCH(A151,maatschappijen!$C$1:$C$1196,0)))</f>
        <v>Japan Airlines</v>
      </c>
      <c r="C151" t="s">
        <v>132</v>
      </c>
      <c r="D151" s="9" t="str">
        <f>VLOOKUP(C151,luchthavens!A$1:F$474,6,FALSE)</f>
        <v>Tokyo</v>
      </c>
      <c r="E151" s="9">
        <f>VLOOKUP(C151,luchthavens!A:G,7,FALSE)</f>
        <v>2</v>
      </c>
      <c r="F151" s="20" t="s">
        <v>1095</v>
      </c>
      <c r="G151" s="20">
        <f>IF(M151&gt;12,0.5,IF(M151&gt;5,1,2))</f>
        <v>0.5</v>
      </c>
      <c r="H151" s="20">
        <v>1</v>
      </c>
      <c r="I151" s="20">
        <f>IF(K151="Eur",0.75,1.25)</f>
        <v>1.25</v>
      </c>
      <c r="J151" s="20">
        <f>I151*G151</f>
        <v>0.625</v>
      </c>
      <c r="K151" s="9" t="str">
        <f>VLOOKUP($C151,luchthavens!$A$2:$M$474,13,FALSE)</f>
        <v>Az</v>
      </c>
      <c r="L151" s="11">
        <f>VLOOKUP($C151,luchthavens!$A$2:$N$474,14,FALSE)</f>
        <v>9328.2431027226576</v>
      </c>
      <c r="M151" s="22">
        <f>VLOOKUP($C151,luchthavens!$A$2:$P$474,16,FALSE)</f>
        <v>14.003815113902474</v>
      </c>
      <c r="N151" s="22">
        <f>GETPIVOTDATA("Som van Vluchten",$S$3,"Destnaam",$D151)</f>
        <v>1</v>
      </c>
      <c r="O151" t="s">
        <v>510</v>
      </c>
      <c r="P151" t="s">
        <v>533</v>
      </c>
      <c r="Q151" s="14" t="s">
        <v>19445</v>
      </c>
    </row>
    <row r="152" spans="1:17" x14ac:dyDescent="0.25">
      <c r="A152" s="20" t="s">
        <v>370</v>
      </c>
      <c r="B152" s="9" t="str">
        <f>IFERROR(INDEX(maatschappijen!$A$1:$A$1196,MATCH(A152,maatschappijen!$B$1:$B$1196,0)),INDEX(maatschappijen!$A$1:$A$1196,MATCH(A152,maatschappijen!$C$1:$C$1196,0)))</f>
        <v>KLM Royal Dutch Airlines</v>
      </c>
      <c r="C152" t="s">
        <v>185</v>
      </c>
      <c r="D152" s="9" t="str">
        <f>VLOOKUP(C152,luchthavens!A$1:F$474,6,FALSE)</f>
        <v>Cape Town</v>
      </c>
      <c r="E152" s="9">
        <f>VLOOKUP(C152,luchthavens!A:G,7,FALSE)</f>
        <v>3</v>
      </c>
      <c r="F152" s="20" t="s">
        <v>1095</v>
      </c>
      <c r="G152" s="20">
        <f>IF(M152&gt;12,0.5,IF(M152&gt;5,1,2))</f>
        <v>0.5</v>
      </c>
      <c r="H152" s="20">
        <v>0</v>
      </c>
      <c r="I152" s="20">
        <f>IF(K152="Eur",0.75,1.25)</f>
        <v>1.25</v>
      </c>
      <c r="J152" s="20">
        <f>I152*G152</f>
        <v>0.625</v>
      </c>
      <c r="K152" s="9" t="str">
        <f>VLOOKUP($C152,luchthavens!$A$2:$M$474,13,FALSE)</f>
        <v>Afr</v>
      </c>
      <c r="L152" s="11">
        <f>VLOOKUP($C152,luchthavens!$A$2:$N$474,14,FALSE)</f>
        <v>9654.9310537021429</v>
      </c>
      <c r="M152" s="22">
        <f>VLOOKUP($C152,luchthavens!$A$2:$P$474,16,FALSE)</f>
        <v>14.472067843639737</v>
      </c>
      <c r="N152" s="22">
        <f>GETPIVOTDATA("Som van Vluchten",$S$3,"Destnaam",$D152)</f>
        <v>0.5</v>
      </c>
      <c r="O152" t="s">
        <v>511</v>
      </c>
      <c r="P152" t="s">
        <v>535</v>
      </c>
      <c r="Q152" s="14" t="s">
        <v>19445</v>
      </c>
    </row>
    <row r="153" spans="1:17" x14ac:dyDescent="0.25">
      <c r="A153" s="20" t="s">
        <v>370</v>
      </c>
      <c r="B153" s="9" t="str">
        <f>IFERROR(INDEX(maatschappijen!$A$1:$A$1196,MATCH(A153,maatschappijen!$B$1:$B$1196,0)),INDEX(maatschappijen!$A$1:$A$1196,MATCH(A153,maatschappijen!$C$1:$C$1196,0)))</f>
        <v>KLM Royal Dutch Airlines</v>
      </c>
      <c r="C153" t="s">
        <v>188</v>
      </c>
      <c r="D153" s="9" t="str">
        <f>VLOOKUP(C153,luchthavens!A$1:F$474,6,FALSE)</f>
        <v>Johannesburg</v>
      </c>
      <c r="E153" s="9">
        <f>VLOOKUP(C153,luchthavens!A:G,7,FALSE)</f>
        <v>3</v>
      </c>
      <c r="F153" s="20" t="s">
        <v>1095</v>
      </c>
      <c r="G153" s="20">
        <f>IF(M153&gt;12,0.5,IF(M153&gt;5,1,2))</f>
        <v>0.5</v>
      </c>
      <c r="H153" s="20">
        <v>1</v>
      </c>
      <c r="I153" s="20">
        <f>IF(K153="Eur",0.75,1.25)</f>
        <v>1.25</v>
      </c>
      <c r="J153" s="20">
        <f>I153*G153</f>
        <v>0.625</v>
      </c>
      <c r="K153" s="9" t="str">
        <f>VLOOKUP($C153,luchthavens!$A$2:$M$474,13,FALSE)</f>
        <v>Afr</v>
      </c>
      <c r="L153" s="11">
        <f>VLOOKUP($C153,luchthavens!$A$2:$N$474,14,FALSE)</f>
        <v>8982.6007831141378</v>
      </c>
      <c r="M153" s="22">
        <f>VLOOKUP($C153,luchthavens!$A$2:$P$474,16,FALSE)</f>
        <v>13.508394455796928</v>
      </c>
      <c r="N153" s="22">
        <f>GETPIVOTDATA("Som van Vluchten",$S$3,"Destnaam",$D153)</f>
        <v>0.5</v>
      </c>
      <c r="O153" t="s">
        <v>511</v>
      </c>
      <c r="P153" t="s">
        <v>535</v>
      </c>
      <c r="Q153" s="14" t="s">
        <v>19445</v>
      </c>
    </row>
    <row r="154" spans="1:17" x14ac:dyDescent="0.25">
      <c r="A154" s="20" t="s">
        <v>370</v>
      </c>
      <c r="B154" s="9" t="str">
        <f>IFERROR(INDEX(maatschappijen!$A$1:$A$1196,MATCH(A154,maatschappijen!$B$1:$B$1196,0)),INDEX(maatschappijen!$A$1:$A$1196,MATCH(A154,maatschappijen!$C$1:$C$1196,0)))</f>
        <v>KLM Royal Dutch Airlines</v>
      </c>
      <c r="C154" t="s">
        <v>221</v>
      </c>
      <c r="D154" s="9" t="str">
        <f>VLOOKUP(C154,luchthavens!A$1:F$474,6,FALSE)</f>
        <v>Dar Es Salaam</v>
      </c>
      <c r="E154" s="9">
        <f>VLOOKUP(C154,luchthavens!A:G,7,FALSE)</f>
        <v>2</v>
      </c>
      <c r="F154" s="20" t="s">
        <v>1095</v>
      </c>
      <c r="G154" s="20">
        <f>IF(M154&gt;12,0.5,IF(M154&gt;5,1,2))</f>
        <v>1</v>
      </c>
      <c r="H154" s="20">
        <v>0</v>
      </c>
      <c r="I154" s="20">
        <f>IF(K154="Eur",0.75,1.25)</f>
        <v>1.25</v>
      </c>
      <c r="J154" s="20">
        <f>I154*G154</f>
        <v>1.25</v>
      </c>
      <c r="K154" s="9" t="str">
        <f>VLOOKUP($C154,luchthavens!$A$2:$M$474,13,FALSE)</f>
        <v>Afr</v>
      </c>
      <c r="L154" s="11">
        <f>VLOOKUP($C154,luchthavens!$A$2:$N$474,14,FALSE)</f>
        <v>7308.3523749650549</v>
      </c>
      <c r="M154" s="22">
        <f>VLOOKUP($C154,luchthavens!$A$2:$P$474,16,FALSE)</f>
        <v>11.108638404116579</v>
      </c>
      <c r="N154" s="22">
        <f>GETPIVOTDATA("Som van Vluchten",$S$3,"Destnaam",$D154)</f>
        <v>1</v>
      </c>
      <c r="O154" t="s">
        <v>511</v>
      </c>
      <c r="P154" t="s">
        <v>535</v>
      </c>
      <c r="Q154" s="14" t="s">
        <v>19445</v>
      </c>
    </row>
    <row r="155" spans="1:17" x14ac:dyDescent="0.25">
      <c r="A155" s="20" t="s">
        <v>370</v>
      </c>
      <c r="B155" s="9" t="str">
        <f>IFERROR(INDEX(maatschappijen!$A$1:$A$1196,MATCH(A155,maatschappijen!$B$1:$B$1196,0)),INDEX(maatschappijen!$A$1:$A$1196,MATCH(A155,maatschappijen!$C$1:$C$1196,0)))</f>
        <v>KLM Royal Dutch Airlines</v>
      </c>
      <c r="C155" t="s">
        <v>112</v>
      </c>
      <c r="D155" s="9" t="str">
        <f>VLOOKUP(C155,luchthavens!A$1:F$474,6,FALSE)</f>
        <v>Jakarta</v>
      </c>
      <c r="E155" s="9">
        <f>VLOOKUP(C155,luchthavens!A:G,7,FALSE)</f>
        <v>2</v>
      </c>
      <c r="F155" s="20" t="s">
        <v>1095</v>
      </c>
      <c r="G155" s="20">
        <f>IF(M155&gt;12,0.5,IF(M155&gt;5,1,2))</f>
        <v>0.5</v>
      </c>
      <c r="H155" s="20">
        <v>0</v>
      </c>
      <c r="I155" s="20">
        <f>IF(K155="Eur",0.75,1.25)</f>
        <v>1.25</v>
      </c>
      <c r="J155" s="20">
        <f>I155*G155</f>
        <v>0.625</v>
      </c>
      <c r="K155" s="9" t="str">
        <f>VLOOKUP($C155,luchthavens!$A$2:$M$474,13,FALSE)</f>
        <v>Az</v>
      </c>
      <c r="L155" s="11">
        <f>VLOOKUP($C155,luchthavens!$A$2:$N$474,14,FALSE)</f>
        <v>11332.745088548378</v>
      </c>
      <c r="M155" s="22">
        <f>VLOOKUP($C155,luchthavens!$A$2:$P$474,16,FALSE)</f>
        <v>16.87693462691934</v>
      </c>
      <c r="N155" s="22">
        <f>GETPIVOTDATA("Som van Vluchten",$S$3,"Destnaam",$D155)</f>
        <v>1</v>
      </c>
      <c r="O155" t="s">
        <v>511</v>
      </c>
      <c r="P155" t="s">
        <v>536</v>
      </c>
      <c r="Q155" s="14" t="s">
        <v>19445</v>
      </c>
    </row>
    <row r="156" spans="1:17" x14ac:dyDescent="0.25">
      <c r="A156" s="20" t="s">
        <v>370</v>
      </c>
      <c r="B156" s="9" t="str">
        <f>IFERROR(INDEX(maatschappijen!$A$1:$A$1196,MATCH(A156,maatschappijen!$B$1:$B$1196,0)),INDEX(maatschappijen!$A$1:$A$1196,MATCH(A156,maatschappijen!$C$1:$C$1196,0)))</f>
        <v>KLM Royal Dutch Airlines</v>
      </c>
      <c r="C156" t="s">
        <v>218</v>
      </c>
      <c r="D156" s="9" t="str">
        <f>VLOOKUP(C156,luchthavens!A$1:F$474,6,FALSE)</f>
        <v>Taipei</v>
      </c>
      <c r="E156" s="9">
        <f>VLOOKUP(C156,luchthavens!A:G,7,FALSE)</f>
        <v>2</v>
      </c>
      <c r="F156" s="20" t="s">
        <v>1095</v>
      </c>
      <c r="G156" s="20">
        <f>IF(M156&gt;12,0.5,IF(M156&gt;5,1,2))</f>
        <v>0.5</v>
      </c>
      <c r="H156" s="20">
        <v>0</v>
      </c>
      <c r="I156" s="20">
        <f>IF(K156="Eur",0.75,1.25)</f>
        <v>1.25</v>
      </c>
      <c r="J156" s="20">
        <f>I156*G156</f>
        <v>0.625</v>
      </c>
      <c r="K156" s="9" t="str">
        <f>VLOOKUP($C156,luchthavens!$A$2:$M$474,13,FALSE)</f>
        <v>Az</v>
      </c>
      <c r="L156" s="11">
        <f>VLOOKUP($C156,luchthavens!$A$2:$N$474,14,FALSE)</f>
        <v>9439.4517442381784</v>
      </c>
      <c r="M156" s="22">
        <f>VLOOKUP($C156,luchthavens!$A$2:$P$474,16,FALSE)</f>
        <v>14.163214166741389</v>
      </c>
      <c r="N156" s="22">
        <f>GETPIVOTDATA("Som van Vluchten",$S$3,"Destnaam",$D156)</f>
        <v>1.5</v>
      </c>
      <c r="O156" t="s">
        <v>511</v>
      </c>
      <c r="P156" t="s">
        <v>536</v>
      </c>
      <c r="Q156" s="14" t="s">
        <v>19445</v>
      </c>
    </row>
    <row r="157" spans="1:17" x14ac:dyDescent="0.25">
      <c r="A157" s="20" t="s">
        <v>370</v>
      </c>
      <c r="B157" s="9" t="str">
        <f>IFERROR(INDEX(maatschappijen!$A$1:$A$1196,MATCH(A157,maatschappijen!$B$1:$B$1196,0)),INDEX(maatschappijen!$A$1:$A$1196,MATCH(A157,maatschappijen!$C$1:$C$1196,0)))</f>
        <v>KLM Royal Dutch Airlines</v>
      </c>
      <c r="C157" t="s">
        <v>262</v>
      </c>
      <c r="D157" s="9" t="str">
        <f>VLOOKUP(C157,luchthavens!A$1:F$474,6,FALSE)</f>
        <v>Los Angeles</v>
      </c>
      <c r="E157" s="9">
        <f>VLOOKUP(C157,luchthavens!A:G,7,FALSE)</f>
        <v>3</v>
      </c>
      <c r="F157" s="20" t="s">
        <v>1095</v>
      </c>
      <c r="G157" s="20">
        <f>IF(M157&gt;12,0.5,IF(M157&gt;5,1,2))</f>
        <v>0.5</v>
      </c>
      <c r="H157" s="20">
        <v>1</v>
      </c>
      <c r="I157" s="20">
        <f>IF(K157="Eur",0.75,1.25)</f>
        <v>1.25</v>
      </c>
      <c r="J157" s="20">
        <f>I157*G157</f>
        <v>0.625</v>
      </c>
      <c r="K157" s="9" t="str">
        <f>VLOOKUP($C157,luchthavens!$A$2:$M$474,13,FALSE)</f>
        <v>NAm</v>
      </c>
      <c r="L157" s="11">
        <f>VLOOKUP($C157,luchthavens!$A$2:$N$474,14,FALSE)</f>
        <v>8992.549207473754</v>
      </c>
      <c r="M157" s="22">
        <f>VLOOKUP($C157,luchthavens!$A$2:$P$474,16,FALSE)</f>
        <v>13.522653864045713</v>
      </c>
      <c r="N157" s="22">
        <f>GETPIVOTDATA("Som van Vluchten",$S$3,"Destnaam",$D157)</f>
        <v>0.5</v>
      </c>
      <c r="O157" t="s">
        <v>511</v>
      </c>
      <c r="P157" t="s">
        <v>535</v>
      </c>
      <c r="Q157" s="14" t="s">
        <v>19445</v>
      </c>
    </row>
    <row r="158" spans="1:17" x14ac:dyDescent="0.25">
      <c r="A158" s="20" t="s">
        <v>370</v>
      </c>
      <c r="B158" s="9" t="str">
        <f>IFERROR(INDEX(maatschappijen!$A$1:$A$1196,MATCH(A158,maatschappijen!$B$1:$B$1196,0)),INDEX(maatschappijen!$A$1:$A$1196,MATCH(A158,maatschappijen!$C$1:$C$1196,0)))</f>
        <v>KLM Royal Dutch Airlines</v>
      </c>
      <c r="C158" t="s">
        <v>282</v>
      </c>
      <c r="D158" s="9" t="str">
        <f>VLOOKUP(C158,luchthavens!A$1:F$474,6,FALSE)</f>
        <v>New York</v>
      </c>
      <c r="E158" s="9">
        <f>VLOOKUP(C158,luchthavens!A:G,7,FALSE)</f>
        <v>3</v>
      </c>
      <c r="F158" s="20" t="s">
        <v>1095</v>
      </c>
      <c r="G158" s="20">
        <f>IF(M158&gt;12,0.5,IF(M158&gt;5,1,2))</f>
        <v>1</v>
      </c>
      <c r="H158" s="20">
        <v>0</v>
      </c>
      <c r="I158" s="20">
        <f>IF(K158="Eur",0.75,1.25)</f>
        <v>1.25</v>
      </c>
      <c r="J158" s="20">
        <f>I158*G158</f>
        <v>1.25</v>
      </c>
      <c r="K158" s="9" t="str">
        <f>VLOOKUP($C158,luchthavens!$A$2:$M$474,13,FALSE)</f>
        <v>NAm</v>
      </c>
      <c r="L158" s="11">
        <f>VLOOKUP($C158,luchthavens!$A$2:$N$474,14,FALSE)</f>
        <v>5879.607481195676</v>
      </c>
      <c r="M158" s="22">
        <f>VLOOKUP($C158,luchthavens!$A$2:$P$474,16,FALSE)</f>
        <v>9.0607707230471348</v>
      </c>
      <c r="N158" s="22">
        <f>GETPIVOTDATA("Som van Vluchten",$S$3,"Destnaam",$D158)</f>
        <v>3</v>
      </c>
      <c r="O158" t="s">
        <v>511</v>
      </c>
      <c r="P158" t="s">
        <v>535</v>
      </c>
      <c r="Q158" s="14" t="s">
        <v>19445</v>
      </c>
    </row>
    <row r="159" spans="1:17" x14ac:dyDescent="0.25">
      <c r="A159" s="20" t="s">
        <v>370</v>
      </c>
      <c r="B159" s="9" t="str">
        <f>IFERROR(INDEX(maatschappijen!$A$1:$A$1196,MATCH(A159,maatschappijen!$B$1:$B$1196,0)),INDEX(maatschappijen!$A$1:$A$1196,MATCH(A159,maatschappijen!$C$1:$C$1196,0)))</f>
        <v>KLM Royal Dutch Airlines</v>
      </c>
      <c r="C159" t="s">
        <v>10</v>
      </c>
      <c r="D159" s="9" t="str">
        <f>VLOOKUP(C159,luchthavens!A$1:F$474,6,FALSE)</f>
        <v>Buenos Aires</v>
      </c>
      <c r="E159" s="9">
        <f>VLOOKUP(C159,luchthavens!A:G,7,FALSE)</f>
        <v>3</v>
      </c>
      <c r="F159" s="20" t="s">
        <v>1095</v>
      </c>
      <c r="G159" s="20">
        <f>IF(M159&gt;12,0.5,IF(M159&gt;5,1,2))</f>
        <v>0.5</v>
      </c>
      <c r="H159" s="20">
        <v>1</v>
      </c>
      <c r="I159" s="20">
        <f>IF(K159="Eur",0.75,1.25)</f>
        <v>1.25</v>
      </c>
      <c r="J159" s="20">
        <f>I159*G159</f>
        <v>0.625</v>
      </c>
      <c r="K159" s="9" t="str">
        <f>VLOOKUP($C159,luchthavens!$A$2:$M$474,13,FALSE)</f>
        <v>ZAm</v>
      </c>
      <c r="L159" s="11">
        <f>VLOOKUP($C159,luchthavens!$A$2:$N$474,14,FALSE)</f>
        <v>11461.590941236098</v>
      </c>
      <c r="M159" s="22">
        <f>VLOOKUP($C159,luchthavens!$A$2:$P$474,16,FALSE)</f>
        <v>17.061613682438406</v>
      </c>
      <c r="N159" s="22">
        <f>GETPIVOTDATA("Som van Vluchten",$S$3,"Destnaam",$D159)</f>
        <v>0.5</v>
      </c>
      <c r="O159" t="s">
        <v>511</v>
      </c>
      <c r="P159" t="s">
        <v>539</v>
      </c>
      <c r="Q159" s="14" t="s">
        <v>19445</v>
      </c>
    </row>
    <row r="160" spans="1:17" x14ac:dyDescent="0.25">
      <c r="A160" s="20" t="s">
        <v>370</v>
      </c>
      <c r="B160" s="9" t="str">
        <f>IFERROR(INDEX(maatschappijen!$A$1:$A$1196,MATCH(A160,maatschappijen!$B$1:$B$1196,0)),INDEX(maatschappijen!$A$1:$A$1196,MATCH(A160,maatschappijen!$C$1:$C$1196,0)))</f>
        <v>KLM Royal Dutch Airlines</v>
      </c>
      <c r="C160" t="s">
        <v>29</v>
      </c>
      <c r="D160" s="9" t="str">
        <f>VLOOKUP(C160,luchthavens!A$1:F$474,6,FALSE)</f>
        <v>Rio De Janeiro</v>
      </c>
      <c r="E160" s="9">
        <f>VLOOKUP(C160,luchthavens!A:G,7,FALSE)</f>
        <v>3</v>
      </c>
      <c r="F160" s="20" t="s">
        <v>1095</v>
      </c>
      <c r="G160" s="20">
        <f>IF(M160&gt;12,0.5,IF(M160&gt;5,1,2))</f>
        <v>0.5</v>
      </c>
      <c r="H160" s="20">
        <v>0</v>
      </c>
      <c r="I160" s="20">
        <f>IF(K160="Eur",0.75,1.25)</f>
        <v>1.25</v>
      </c>
      <c r="J160" s="20">
        <f>I160*G160</f>
        <v>0.625</v>
      </c>
      <c r="K160" s="9" t="str">
        <f>VLOOKUP($C160,luchthavens!$A$2:$M$474,13,FALSE)</f>
        <v>ZAm</v>
      </c>
      <c r="L160" s="11">
        <f>VLOOKUP($C160,luchthavens!$A$2:$N$474,14,FALSE)</f>
        <v>9555.2203329740187</v>
      </c>
      <c r="M160" s="22">
        <f>VLOOKUP($C160,luchthavens!$A$2:$P$474,16,FALSE)</f>
        <v>14.329149143929424</v>
      </c>
      <c r="N160" s="22">
        <f>GETPIVOTDATA("Som van Vluchten",$S$3,"Destnaam",$D160)</f>
        <v>0.5</v>
      </c>
      <c r="O160" t="s">
        <v>511</v>
      </c>
      <c r="P160" t="s">
        <v>539</v>
      </c>
      <c r="Q160" s="14" t="s">
        <v>19445</v>
      </c>
    </row>
    <row r="161" spans="1:17" x14ac:dyDescent="0.25">
      <c r="A161" s="20" t="s">
        <v>394</v>
      </c>
      <c r="B161" s="9" t="str">
        <f>IFERROR(INDEX(maatschappijen!$A$1:$A$1196,MATCH(A161,maatschappijen!$B$1:$B$1196,0)),INDEX(maatschappijen!$A$1:$A$1196,MATCH(A161,maatschappijen!$C$1:$C$1196,0)))</f>
        <v>Kenya Airways</v>
      </c>
      <c r="C161" t="s">
        <v>135</v>
      </c>
      <c r="D161" s="9" t="str">
        <f>VLOOKUP(C161,luchthavens!A$1:F$474,6,FALSE)</f>
        <v>Nairobi</v>
      </c>
      <c r="E161" s="9">
        <f>VLOOKUP(C161,luchthavens!A:G,7,FALSE)</f>
        <v>2</v>
      </c>
      <c r="F161" s="20" t="s">
        <v>1095</v>
      </c>
      <c r="G161" s="20">
        <f>IF(M161&gt;12,0.5,IF(M161&gt;5,1,2))</f>
        <v>1</v>
      </c>
      <c r="H161" s="20">
        <v>0</v>
      </c>
      <c r="I161" s="20">
        <f>IF(K161="Eur",0.75,1.25)</f>
        <v>1.25</v>
      </c>
      <c r="J161" s="20">
        <f>I161*G161</f>
        <v>1.25</v>
      </c>
      <c r="K161" s="9" t="str">
        <f>VLOOKUP($C161,luchthavens!$A$2:$M$474,13,FALSE)</f>
        <v>Afr</v>
      </c>
      <c r="L161" s="11">
        <f>VLOOKUP($C161,luchthavens!$A$2:$N$474,14,FALSE)</f>
        <v>6640.7435298329538</v>
      </c>
      <c r="M161" s="22">
        <f>VLOOKUP($C161,luchthavens!$A$2:$P$474,16,FALSE)</f>
        <v>10.151732392760566</v>
      </c>
      <c r="N161" s="22">
        <f>GETPIVOTDATA("Som van Vluchten",$S$3,"Destnaam",$D161)</f>
        <v>1</v>
      </c>
      <c r="O161" t="s">
        <v>511</v>
      </c>
      <c r="P161" t="s">
        <v>538</v>
      </c>
      <c r="Q161" s="14" t="s">
        <v>19445</v>
      </c>
    </row>
    <row r="162" spans="1:17" x14ac:dyDescent="0.25">
      <c r="A162" s="14" t="s">
        <v>1044</v>
      </c>
      <c r="B162" s="9" t="str">
        <f>IFERROR(INDEX(maatschappijen!$A$1:$A$1196,MATCH(A162,maatschappijen!$B$1:$B$1196,0)),INDEX(maatschappijen!$A$1:$A$1196,MATCH(A162,maatschappijen!$C$1:$C$1196,0)))</f>
        <v>Qatar Airways</v>
      </c>
      <c r="C162" t="s">
        <v>1040</v>
      </c>
      <c r="D162" s="9" t="str">
        <f>VLOOKUP(C162,luchthavens!A$1:F$474,6,FALSE)</f>
        <v>Doha</v>
      </c>
      <c r="E162" s="9">
        <f>VLOOKUP(C162,luchthavens!A:G,7,FALSE)</f>
        <v>2</v>
      </c>
      <c r="F162" s="20" t="s">
        <v>1095</v>
      </c>
      <c r="G162" s="20">
        <f>IF(M162&gt;12,0.5,IF(M162&gt;5,1,2))</f>
        <v>1</v>
      </c>
      <c r="H162" s="20">
        <v>0</v>
      </c>
      <c r="I162" s="20">
        <f>IF(K162="Eur",0.75,1.25)</f>
        <v>1.25</v>
      </c>
      <c r="J162" s="20">
        <f>I162*G162</f>
        <v>1.25</v>
      </c>
      <c r="K162" s="9" t="str">
        <f>VLOOKUP($C162,luchthavens!$A$2:$M$474,13,FALSE)</f>
        <v>Az</v>
      </c>
      <c r="L162" s="11">
        <f>VLOOKUP($C162,luchthavens!$A$2:$N$474,14,FALSE)</f>
        <v>4889.7677469317614</v>
      </c>
      <c r="M162" s="22">
        <f>VLOOKUP($C162,luchthavens!$A$2:$P$474,16,FALSE)</f>
        <v>7.6420004372688579</v>
      </c>
      <c r="N162" s="22">
        <f>GETPIVOTDATA("Som van Vluchten",$S$3,"Destnaam",$D162)</f>
        <v>2</v>
      </c>
      <c r="O162" t="s">
        <v>510</v>
      </c>
      <c r="P162" t="s">
        <v>531</v>
      </c>
      <c r="Q162" s="14" t="s">
        <v>19445</v>
      </c>
    </row>
    <row r="163" spans="1:17" x14ac:dyDescent="0.25">
      <c r="A163" s="14" t="s">
        <v>1044</v>
      </c>
      <c r="B163" s="9" t="str">
        <f>IFERROR(INDEX(maatschappijen!$A$1:$A$1196,MATCH(A163,maatschappijen!$B$1:$B$1196,0)),INDEX(maatschappijen!$A$1:$A$1196,MATCH(A163,maatschappijen!$C$1:$C$1196,0)))</f>
        <v>Qatar Airways</v>
      </c>
      <c r="C163" t="s">
        <v>1040</v>
      </c>
      <c r="D163" s="9" t="str">
        <f>VLOOKUP(C163,luchthavens!A$1:F$474,6,FALSE)</f>
        <v>Doha</v>
      </c>
      <c r="E163" s="9">
        <f>VLOOKUP(C163,luchthavens!A:G,7,FALSE)</f>
        <v>2</v>
      </c>
      <c r="F163" s="20" t="s">
        <v>1095</v>
      </c>
      <c r="G163" s="20">
        <f>IF(M163&gt;12,0.5,IF(M163&gt;5,1,2))</f>
        <v>1</v>
      </c>
      <c r="H163" s="20">
        <v>0</v>
      </c>
      <c r="I163" s="20">
        <f>IF(K163="Eur",0.75,1.25)</f>
        <v>1.25</v>
      </c>
      <c r="J163" s="20">
        <f>I163*G163</f>
        <v>1.25</v>
      </c>
      <c r="K163" s="9" t="str">
        <f>VLOOKUP($C163,luchthavens!$A$2:$M$474,13,FALSE)</f>
        <v>Az</v>
      </c>
      <c r="L163" s="11">
        <f>VLOOKUP($C163,luchthavens!$A$2:$N$474,14,FALSE)</f>
        <v>4889.7677469317614</v>
      </c>
      <c r="M163" s="22">
        <f>VLOOKUP($C163,luchthavens!$A$2:$P$474,16,FALSE)</f>
        <v>7.6420004372688579</v>
      </c>
      <c r="N163" s="22">
        <f>GETPIVOTDATA("Som van Vluchten",$S$3,"Destnaam",$D163)</f>
        <v>2</v>
      </c>
      <c r="O163" t="s">
        <v>510</v>
      </c>
      <c r="P163" t="s">
        <v>531</v>
      </c>
      <c r="Q163" s="14" t="s">
        <v>19445</v>
      </c>
    </row>
    <row r="164" spans="1:17" x14ac:dyDescent="0.25">
      <c r="A164" s="20" t="s">
        <v>402</v>
      </c>
      <c r="B164" s="9" t="str">
        <f>IFERROR(INDEX(maatschappijen!$A$1:$A$1196,MATCH(A164,maatschappijen!$B$1:$B$1196,0)),INDEX(maatschappijen!$A$1:$A$1196,MATCH(A164,maatschappijen!$C$1:$C$1196,0)))</f>
        <v>Air Transat</v>
      </c>
      <c r="C164" t="s">
        <v>37</v>
      </c>
      <c r="D164" s="9" t="str">
        <f>VLOOKUP(C164,luchthavens!A$1:F$474,6,FALSE)</f>
        <v>Calgary</v>
      </c>
      <c r="E164" s="9">
        <f>VLOOKUP(C164,luchthavens!A:G,7,FALSE)</f>
        <v>1</v>
      </c>
      <c r="F164" s="20" t="s">
        <v>1095</v>
      </c>
      <c r="G164" s="20">
        <f>IF(M164&gt;12,0.5,IF(M164&gt;5,1,2))</f>
        <v>1</v>
      </c>
      <c r="H164" s="20">
        <v>0</v>
      </c>
      <c r="I164" s="20">
        <f>IF(K164="Eur",0.75,1.25)</f>
        <v>1.25</v>
      </c>
      <c r="J164" s="20">
        <f>I164*G164</f>
        <v>1.25</v>
      </c>
      <c r="K164" s="9" t="str">
        <f>VLOOKUP($C164,luchthavens!$A$2:$M$474,13,FALSE)</f>
        <v>NAm</v>
      </c>
      <c r="L164" s="11">
        <f>VLOOKUP($C164,luchthavens!$A$2:$N$474,14,FALSE)</f>
        <v>7204.3053964674418</v>
      </c>
      <c r="M164" s="22">
        <f>VLOOKUP($C164,luchthavens!$A$2:$P$474,16,FALSE)</f>
        <v>10.959504401603333</v>
      </c>
      <c r="N164" s="22">
        <f>GETPIVOTDATA("Som van Vluchten",$S$3,"Destnaam",$D164)</f>
        <v>1</v>
      </c>
      <c r="O164" t="s">
        <v>510</v>
      </c>
      <c r="P164" t="s">
        <v>541</v>
      </c>
      <c r="Q164" s="14" t="s">
        <v>19445</v>
      </c>
    </row>
    <row r="165" spans="1:17" x14ac:dyDescent="0.25">
      <c r="A165" s="20" t="s">
        <v>300</v>
      </c>
      <c r="B165" s="9" t="str">
        <f>IFERROR(INDEX(maatschappijen!$A$1:$A$1196,MATCH(A165,maatschappijen!$B$1:$B$1196,0)),INDEX(maatschappijen!$A$1:$A$1196,MATCH(A165,maatschappijen!$C$1:$C$1196,0)))</f>
        <v>United Airlines</v>
      </c>
      <c r="C165" t="s">
        <v>286</v>
      </c>
      <c r="D165" s="9" t="str">
        <f>VLOOKUP(C165,luchthavens!A$1:F$474,6,FALSE)</f>
        <v>Houston</v>
      </c>
      <c r="E165" s="9">
        <f>VLOOKUP(C165,luchthavens!A:G,7,FALSE)</f>
        <v>1</v>
      </c>
      <c r="F165" s="20" t="s">
        <v>1095</v>
      </c>
      <c r="G165" s="20">
        <f>IF(M165&gt;12,0.5,IF(M165&gt;5,1,2))</f>
        <v>0.5</v>
      </c>
      <c r="H165" s="20">
        <v>0</v>
      </c>
      <c r="I165" s="20">
        <f>IF(K165="Eur",0.75,1.25)</f>
        <v>1.25</v>
      </c>
      <c r="J165" s="20">
        <f>I165*G165</f>
        <v>0.625</v>
      </c>
      <c r="K165" s="9" t="str">
        <f>VLOOKUP($C165,luchthavens!$A$2:$M$474,13,FALSE)</f>
        <v>NAm</v>
      </c>
      <c r="L165" s="11">
        <f>VLOOKUP($C165,luchthavens!$A$2:$N$474,14,FALSE)</f>
        <v>8083.0445471588728</v>
      </c>
      <c r="M165" s="22">
        <f>VLOOKUP($C165,luchthavens!$A$2:$P$474,16,FALSE)</f>
        <v>12.219030517594383</v>
      </c>
      <c r="N165" s="22">
        <f>GETPIVOTDATA("Som van Vluchten",$S$3,"Destnaam",$D165)</f>
        <v>0.5</v>
      </c>
      <c r="O165" t="s">
        <v>511</v>
      </c>
      <c r="P165" t="s">
        <v>539</v>
      </c>
      <c r="Q165" s="14" t="s">
        <v>19445</v>
      </c>
    </row>
    <row r="166" spans="1:17" x14ac:dyDescent="0.25">
      <c r="A166" s="20" t="s">
        <v>402</v>
      </c>
      <c r="B166" s="9" t="str">
        <f>IFERROR(INDEX(maatschappijen!$A$1:$A$1196,MATCH(A166,maatschappijen!$B$1:$B$1196,0)),INDEX(maatschappijen!$A$1:$A$1196,MATCH(A166,maatschappijen!$C$1:$C$1196,0)))</f>
        <v>Air Transat</v>
      </c>
      <c r="C166" t="s">
        <v>45</v>
      </c>
      <c r="D166" s="9" t="str">
        <f>VLOOKUP(C166,luchthavens!A$1:F$474,6,FALSE)</f>
        <v>Toronto</v>
      </c>
      <c r="E166" s="9">
        <f>VLOOKUP(C166,luchthavens!A:G,7,FALSE)</f>
        <v>2</v>
      </c>
      <c r="F166" s="20" t="s">
        <v>1095</v>
      </c>
      <c r="G166" s="20">
        <f>IF(M166&gt;12,0.5,IF(M166&gt;5,1,2))</f>
        <v>1</v>
      </c>
      <c r="H166" s="20">
        <v>0</v>
      </c>
      <c r="I166" s="20">
        <f>IF(K166="Eur",0.75,1.25)</f>
        <v>1.25</v>
      </c>
      <c r="J166" s="20">
        <f>I166*G166</f>
        <v>1.25</v>
      </c>
      <c r="K166" s="9" t="str">
        <f>VLOOKUP($C166,luchthavens!$A$2:$M$474,13,FALSE)</f>
        <v>NAm</v>
      </c>
      <c r="L166" s="11">
        <f>VLOOKUP($C166,luchthavens!$A$2:$N$474,14,FALSE)</f>
        <v>6023.5254035183225</v>
      </c>
      <c r="M166" s="22">
        <f>VLOOKUP($C166,luchthavens!$A$2:$P$474,16,FALSE)</f>
        <v>9.2670530783762608</v>
      </c>
      <c r="N166" s="22">
        <f>GETPIVOTDATA("Som van Vluchten",$S$3,"Destnaam",$D166)</f>
        <v>3</v>
      </c>
      <c r="O166" t="s">
        <v>510</v>
      </c>
      <c r="P166" t="s">
        <v>541</v>
      </c>
      <c r="Q166" s="14" t="s">
        <v>19446</v>
      </c>
    </row>
    <row r="167" spans="1:17" x14ac:dyDescent="0.25">
      <c r="A167" s="20" t="s">
        <v>310</v>
      </c>
      <c r="B167" s="9" t="str">
        <f>IFERROR(INDEX(maatschappijen!$A$1:$A$1196,MATCH(A167,maatschappijen!$B$1:$B$1196,0)),INDEX(maatschappijen!$A$1:$A$1196,MATCH(A167,maatschappijen!$C$1:$C$1196,0)))</f>
        <v>British Airways</v>
      </c>
      <c r="C167" t="s">
        <v>1053</v>
      </c>
      <c r="D167" s="9" t="str">
        <f>VLOOKUP(C167,luchthavens!A$1:F$474,6,FALSE)</f>
        <v>London Gatwick</v>
      </c>
      <c r="E167" s="9">
        <f>VLOOKUP(C167,luchthavens!A:G,7,FALSE)</f>
        <v>1</v>
      </c>
      <c r="F167" s="20" t="s">
        <v>1095</v>
      </c>
      <c r="G167" s="20">
        <f>IF(M167&gt;12,0.5,IF(M167&gt;5,1,2))</f>
        <v>2</v>
      </c>
      <c r="H167" s="20">
        <v>0</v>
      </c>
      <c r="I167" s="20">
        <f>IF(K167="Eur",0.75,1.25)</f>
        <v>0.75</v>
      </c>
      <c r="J167" s="20">
        <f>I167*G167</f>
        <v>1.5</v>
      </c>
      <c r="K167" s="9" t="str">
        <f>VLOOKUP($C167,luchthavens!$A$2:$M$474,13,FALSE)</f>
        <v>Eur</v>
      </c>
      <c r="L167" s="11">
        <f>VLOOKUP($C167,luchthavens!$A$2:$N$474,14,FALSE)</f>
        <v>379.71425778046296</v>
      </c>
      <c r="M167" s="22">
        <f>VLOOKUP($C167,luchthavens!$A$2:$P$474,16,FALSE)</f>
        <v>1.1775904361519969</v>
      </c>
      <c r="N167" s="22">
        <f>GETPIVOTDATA("Som van Vluchten",$S$3,"Destnaam",$D167)</f>
        <v>4</v>
      </c>
      <c r="O167" t="s">
        <v>507</v>
      </c>
      <c r="P167" t="s">
        <v>528</v>
      </c>
      <c r="Q167" s="14" t="s">
        <v>730</v>
      </c>
    </row>
    <row r="168" spans="1:17" x14ac:dyDescent="0.25">
      <c r="A168" s="20" t="s">
        <v>8161</v>
      </c>
      <c r="B168" s="9" t="str">
        <f>IFERROR(INDEX(maatschappijen!$A$1:$A$1196,MATCH(A168,maatschappijen!$B$1:$B$1196,0)),INDEX(maatschappijen!$A$1:$A$1196,MATCH(A168,maatschappijen!$C$1:$C$1196,0)))</f>
        <v>easyJet</v>
      </c>
      <c r="C168" t="s">
        <v>256</v>
      </c>
      <c r="D168" s="9" t="str">
        <f>VLOOKUP(C168,luchthavens!A$1:F$474,6,FALSE)</f>
        <v>Liverpool</v>
      </c>
      <c r="E168" s="9">
        <f>VLOOKUP(C168,luchthavens!A:G,7,FALSE)</f>
        <v>1</v>
      </c>
      <c r="F168" s="20" t="s">
        <v>1095</v>
      </c>
      <c r="G168" s="20">
        <f>IF(M168&gt;12,0.5,IF(M168&gt;5,1,2))</f>
        <v>2</v>
      </c>
      <c r="H168" s="20">
        <v>0</v>
      </c>
      <c r="I168" s="20">
        <f>IF(K168="Eur",0.75,1.25)</f>
        <v>0.75</v>
      </c>
      <c r="J168" s="20">
        <f>I168*G168</f>
        <v>1.5</v>
      </c>
      <c r="K168" s="9" t="str">
        <f>VLOOKUP($C168,luchthavens!$A$2:$M$474,13,FALSE)</f>
        <v>Eur</v>
      </c>
      <c r="L168" s="11">
        <f>VLOOKUP($C168,luchthavens!$A$2:$N$474,14,FALSE)</f>
        <v>554.63728669708291</v>
      </c>
      <c r="M168" s="22">
        <f>VLOOKUP($C168,luchthavens!$A$2:$P$474,16,FALSE)</f>
        <v>1.4283134442658187</v>
      </c>
      <c r="N168" s="22">
        <f>GETPIVOTDATA("Som van Vluchten",$S$3,"Destnaam",$D168)</f>
        <v>2</v>
      </c>
      <c r="O168" t="s">
        <v>507</v>
      </c>
      <c r="P168" t="s">
        <v>530</v>
      </c>
      <c r="Q168" s="14" t="s">
        <v>730</v>
      </c>
    </row>
    <row r="169" spans="1:17" x14ac:dyDescent="0.25">
      <c r="A169" s="20" t="s">
        <v>8161</v>
      </c>
      <c r="B169" s="9" t="str">
        <f>IFERROR(INDEX(maatschappijen!$A$1:$A$1196,MATCH(A169,maatschappijen!$B$1:$B$1196,0)),INDEX(maatschappijen!$A$1:$A$1196,MATCH(A169,maatschappijen!$C$1:$C$1196,0)))</f>
        <v>easyJet</v>
      </c>
      <c r="C169" t="s">
        <v>406</v>
      </c>
      <c r="D169" s="9" t="str">
        <f>VLOOKUP(C169,luchthavens!A$1:F$474,6,FALSE)</f>
        <v>Berlin</v>
      </c>
      <c r="E169" s="9">
        <f>VLOOKUP(C169,luchthavens!A:G,7,FALSE)</f>
        <v>2</v>
      </c>
      <c r="F169" s="20" t="s">
        <v>1095</v>
      </c>
      <c r="G169" s="20">
        <f>IF(M169&gt;12,0.5,IF(M169&gt;5,1,2))</f>
        <v>2</v>
      </c>
      <c r="H169" s="20">
        <v>0</v>
      </c>
      <c r="I169" s="20">
        <f>IF(K169="Eur",0.75,1.25)</f>
        <v>0.75</v>
      </c>
      <c r="J169" s="20">
        <f>I169*G169</f>
        <v>1.5</v>
      </c>
      <c r="K169" s="9" t="str">
        <f>VLOOKUP($C169,luchthavens!$A$2:$M$474,13,FALSE)</f>
        <v>Eur</v>
      </c>
      <c r="L169" s="11">
        <f>VLOOKUP($C169,luchthavens!$A$2:$N$474,14,FALSE)</f>
        <v>558.40517989215277</v>
      </c>
      <c r="M169" s="22">
        <f>VLOOKUP($C169,luchthavens!$A$2:$P$474,16,FALSE)</f>
        <v>1.4337140911787525</v>
      </c>
      <c r="N169" s="22">
        <f>GETPIVOTDATA("Som van Vluchten",$S$3,"Destnaam",$D169)</f>
        <v>6</v>
      </c>
      <c r="O169" t="s">
        <v>507</v>
      </c>
      <c r="P169" t="s">
        <v>527</v>
      </c>
      <c r="Q169" s="14" t="s">
        <v>730</v>
      </c>
    </row>
    <row r="170" spans="1:17" x14ac:dyDescent="0.25">
      <c r="A170" s="20" t="s">
        <v>372</v>
      </c>
      <c r="B170" s="9" t="str">
        <f>IFERROR(INDEX(maatschappijen!$A$1:$A$1196,MATCH(A170,maatschappijen!$B$1:$B$1196,0)),INDEX(maatschappijen!$A$1:$A$1196,MATCH(A170,maatschappijen!$C$1:$C$1196,0)))</f>
        <v>Transavia Holland</v>
      </c>
      <c r="C170" t="s">
        <v>190</v>
      </c>
      <c r="D170" s="9" t="str">
        <f>VLOOKUP(C170,luchthavens!A$1:F$474,6,FALSE)</f>
        <v>Barcelona</v>
      </c>
      <c r="E170" s="9">
        <f>VLOOKUP(C170,luchthavens!A:G,7,FALSE)</f>
        <v>3</v>
      </c>
      <c r="F170" s="20" t="s">
        <v>1095</v>
      </c>
      <c r="G170" s="20">
        <f>IF(M170&gt;12,0.5,IF(M170&gt;5,1,2))</f>
        <v>2</v>
      </c>
      <c r="H170" s="20">
        <v>0</v>
      </c>
      <c r="I170" s="20">
        <f>IF(K170="Eur",0.75,1.25)</f>
        <v>0.75</v>
      </c>
      <c r="J170" s="20">
        <f>I170*G170</f>
        <v>1.5</v>
      </c>
      <c r="K170" s="9" t="str">
        <f>VLOOKUP($C170,luchthavens!$A$2:$M$474,13,FALSE)</f>
        <v>Eur</v>
      </c>
      <c r="L170" s="11">
        <f>VLOOKUP($C170,luchthavens!$A$2:$N$474,14,FALSE)</f>
        <v>1218.25015188967</v>
      </c>
      <c r="M170" s="22">
        <f>VLOOKUP($C170,luchthavens!$A$2:$P$474,16,FALSE)</f>
        <v>2.3794918843751933</v>
      </c>
      <c r="N170" s="22">
        <f>GETPIVOTDATA("Som van Vluchten",$S$3,"Destnaam",$D170)</f>
        <v>6</v>
      </c>
      <c r="O170" t="s">
        <v>508</v>
      </c>
      <c r="P170" t="s">
        <v>502</v>
      </c>
      <c r="Q170" s="14" t="s">
        <v>730</v>
      </c>
    </row>
    <row r="171" spans="1:17" x14ac:dyDescent="0.25">
      <c r="A171" s="20" t="s">
        <v>373</v>
      </c>
      <c r="B171" s="9" t="str">
        <f>IFERROR(INDEX(maatschappijen!$A$1:$A$1196,MATCH(A171,maatschappijen!$B$1:$B$1196,0)),INDEX(maatschappijen!$A$1:$A$1196,MATCH(A171,maatschappijen!$C$1:$C$1196,0)))</f>
        <v>Iberia Airlines</v>
      </c>
      <c r="C171" t="s">
        <v>202</v>
      </c>
      <c r="D171" s="9" t="str">
        <f>VLOOKUP(C171,luchthavens!A$1:F$474,6,FALSE)</f>
        <v>Madrid</v>
      </c>
      <c r="E171" s="9">
        <f>VLOOKUP(C171,luchthavens!A:G,7,FALSE)</f>
        <v>3</v>
      </c>
      <c r="F171" s="20" t="s">
        <v>1095</v>
      </c>
      <c r="G171" s="20">
        <f>IF(M171&gt;12,0.5,IF(M171&gt;5,1,2))</f>
        <v>2</v>
      </c>
      <c r="H171" s="20">
        <v>0</v>
      </c>
      <c r="I171" s="20">
        <f>IF(K171="Eur",0.75,1.25)</f>
        <v>0.75</v>
      </c>
      <c r="J171" s="20">
        <f>I171*G171</f>
        <v>1.5</v>
      </c>
      <c r="K171" s="9" t="str">
        <f>VLOOKUP($C171,luchthavens!$A$2:$M$474,13,FALSE)</f>
        <v>Eur</v>
      </c>
      <c r="L171" s="11">
        <f>VLOOKUP($C171,luchthavens!$A$2:$N$474,14,FALSE)</f>
        <v>1446.0233093051877</v>
      </c>
      <c r="M171" s="22">
        <f>VLOOKUP($C171,luchthavens!$A$2:$P$474,16,FALSE)</f>
        <v>2.7059667433374357</v>
      </c>
      <c r="N171" s="22">
        <f>GETPIVOTDATA("Som van Vluchten",$S$3,"Destnaam",$D171)</f>
        <v>4</v>
      </c>
      <c r="O171" t="s">
        <v>507</v>
      </c>
      <c r="P171" t="s">
        <v>526</v>
      </c>
      <c r="Q171" s="14" t="s">
        <v>730</v>
      </c>
    </row>
    <row r="172" spans="1:17" x14ac:dyDescent="0.25">
      <c r="A172" s="20" t="s">
        <v>370</v>
      </c>
      <c r="B172" s="9" t="str">
        <f>IFERROR(INDEX(maatschappijen!$A$1:$A$1196,MATCH(A172,maatschappijen!$B$1:$B$1196,0)),INDEX(maatschappijen!$A$1:$A$1196,MATCH(A172,maatschappijen!$C$1:$C$1196,0)))</f>
        <v>KLM Royal Dutch Airlines</v>
      </c>
      <c r="C172" t="s">
        <v>92</v>
      </c>
      <c r="D172" s="9" t="str">
        <f>VLOOKUP(C172,luchthavens!A$1:F$474,6,FALSE)</f>
        <v>Dusseldorf</v>
      </c>
      <c r="E172" s="9">
        <f>VLOOKUP(C172,luchthavens!A:G,7,FALSE)</f>
        <v>1</v>
      </c>
      <c r="F172" s="20" t="s">
        <v>1095</v>
      </c>
      <c r="G172" s="20">
        <f>IF(M172&gt;12,0.5,IF(M172&gt;5,1,2))</f>
        <v>2</v>
      </c>
      <c r="H172" s="20">
        <v>0</v>
      </c>
      <c r="I172" s="20">
        <f>IF(K172="Eur",0.75,1.25)</f>
        <v>0.75</v>
      </c>
      <c r="J172" s="20">
        <f>I172*G172</f>
        <v>1.5</v>
      </c>
      <c r="K172" s="9" t="str">
        <f>VLOOKUP($C172,luchthavens!$A$2:$M$474,13,FALSE)</f>
        <v>Eur</v>
      </c>
      <c r="L172" s="11">
        <f>VLOOKUP($C172,luchthavens!$A$2:$N$474,14,FALSE)</f>
        <v>142.49215667400384</v>
      </c>
      <c r="M172" s="22">
        <f>VLOOKUP($C172,luchthavens!$A$2:$P$474,16,FALSE)</f>
        <v>0.83757209123273879</v>
      </c>
      <c r="N172" s="22">
        <f>GETPIVOTDATA("Som van Vluchten",$S$3,"Destnaam",$D172)</f>
        <v>2</v>
      </c>
      <c r="O172" t="s">
        <v>507</v>
      </c>
      <c r="P172" t="s">
        <v>524</v>
      </c>
      <c r="Q172" s="14" t="s">
        <v>730</v>
      </c>
    </row>
    <row r="173" spans="1:17" x14ac:dyDescent="0.25">
      <c r="A173" s="20" t="s">
        <v>370</v>
      </c>
      <c r="B173" s="9" t="str">
        <f>IFERROR(INDEX(maatschappijen!$A$1:$A$1196,MATCH(A173,maatschappijen!$B$1:$B$1196,0)),INDEX(maatschappijen!$A$1:$A$1196,MATCH(A173,maatschappijen!$C$1:$C$1196,0)))</f>
        <v>KLM Royal Dutch Airlines</v>
      </c>
      <c r="C173" t="s">
        <v>99</v>
      </c>
      <c r="D173" s="9" t="str">
        <f>VLOOKUP(C173,luchthavens!A$1:F$474,6,FALSE)</f>
        <v>Frankfurt</v>
      </c>
      <c r="E173" s="9">
        <f>VLOOKUP(C173,luchthavens!A:G,7,FALSE)</f>
        <v>1</v>
      </c>
      <c r="F173" s="20" t="s">
        <v>1095</v>
      </c>
      <c r="G173" s="20">
        <f>IF(M173&gt;12,0.5,IF(M173&gt;5,1,2))</f>
        <v>2</v>
      </c>
      <c r="H173" s="20">
        <v>0</v>
      </c>
      <c r="I173" s="20">
        <f>IF(K173="Eur",0.75,1.25)</f>
        <v>0.75</v>
      </c>
      <c r="J173" s="20">
        <f>I173*G173</f>
        <v>1.5</v>
      </c>
      <c r="K173" s="9" t="str">
        <f>VLOOKUP($C173,luchthavens!$A$2:$M$474,13,FALSE)</f>
        <v>Eur</v>
      </c>
      <c r="L173" s="11">
        <f>VLOOKUP($C173,luchthavens!$A$2:$N$474,14,FALSE)</f>
        <v>329.35837714328153</v>
      </c>
      <c r="M173" s="22">
        <f>VLOOKUP($C173,luchthavens!$A$2:$P$474,16,FALSE)</f>
        <v>1.1054136739053702</v>
      </c>
      <c r="N173" s="22">
        <f>GETPIVOTDATA("Som van Vluchten",$S$3,"Destnaam",$D173)</f>
        <v>6</v>
      </c>
      <c r="O173" t="s">
        <v>507</v>
      </c>
      <c r="P173" t="s">
        <v>524</v>
      </c>
      <c r="Q173" s="14" t="s">
        <v>726</v>
      </c>
    </row>
    <row r="174" spans="1:17" x14ac:dyDescent="0.25">
      <c r="A174" s="20" t="s">
        <v>370</v>
      </c>
      <c r="B174" s="9" t="str">
        <f>IFERROR(INDEX(maatschappijen!$A$1:$A$1196,MATCH(A174,maatschappijen!$B$1:$B$1196,0)),INDEX(maatschappijen!$A$1:$A$1196,MATCH(A174,maatschappijen!$C$1:$C$1196,0)))</f>
        <v>KLM Royal Dutch Airlines</v>
      </c>
      <c r="C174" t="s">
        <v>96</v>
      </c>
      <c r="D174" s="9" t="str">
        <f>VLOOKUP(C174,luchthavens!A$1:F$474,6,FALSE)</f>
        <v>Munich</v>
      </c>
      <c r="E174" s="9">
        <f>VLOOKUP(C174,luchthavens!A:G,7,FALSE)</f>
        <v>1</v>
      </c>
      <c r="F174" s="20" t="s">
        <v>1095</v>
      </c>
      <c r="G174" s="20">
        <f>IF(M174&gt;12,0.5,IF(M174&gt;5,1,2))</f>
        <v>2</v>
      </c>
      <c r="H174" s="20">
        <v>0</v>
      </c>
      <c r="I174" s="20">
        <f>IF(K174="Eur",0.75,1.25)</f>
        <v>0.75</v>
      </c>
      <c r="J174" s="20">
        <f>I174*G174</f>
        <v>1.5</v>
      </c>
      <c r="K174" s="9" t="str">
        <f>VLOOKUP($C174,luchthavens!$A$2:$M$474,13,FALSE)</f>
        <v>Eur</v>
      </c>
      <c r="L174" s="11">
        <f>VLOOKUP($C174,luchthavens!$A$2:$N$474,14,FALSE)</f>
        <v>628.17586285687719</v>
      </c>
      <c r="M174" s="22">
        <f>VLOOKUP($C174,luchthavens!$A$2:$P$474,16,FALSE)</f>
        <v>1.5337187367615239</v>
      </c>
      <c r="N174" s="22">
        <f>GETPIVOTDATA("Som van Vluchten",$S$3,"Destnaam",$D174)</f>
        <v>4</v>
      </c>
      <c r="O174" t="s">
        <v>507</v>
      </c>
      <c r="P174" t="s">
        <v>525</v>
      </c>
      <c r="Q174" s="14" t="s">
        <v>726</v>
      </c>
    </row>
    <row r="175" spans="1:17" x14ac:dyDescent="0.25">
      <c r="A175" s="14" t="s">
        <v>393</v>
      </c>
      <c r="B175" s="9" t="str">
        <f>IFERROR(INDEX(maatschappijen!$A$1:$A$1196,MATCH(A175,maatschappijen!$B$1:$B$1196,0)),INDEX(maatschappijen!$A$1:$A$1196,MATCH(A175,maatschappijen!$C$1:$C$1196,0)))</f>
        <v>Air Malta</v>
      </c>
      <c r="C175" t="s">
        <v>144</v>
      </c>
      <c r="D175" s="9" t="str">
        <f>VLOOKUP(C175,luchthavens!A$1:F$474,6,FALSE)</f>
        <v>Malta</v>
      </c>
      <c r="E175" s="9">
        <f>VLOOKUP(C175,luchthavens!A:G,7,FALSE)</f>
        <v>4</v>
      </c>
      <c r="F175" s="20" t="s">
        <v>1095</v>
      </c>
      <c r="G175" s="20">
        <f>IF(M175&gt;12,0.5,IF(M175&gt;5,1,2))</f>
        <v>2</v>
      </c>
      <c r="H175" s="20">
        <v>0</v>
      </c>
      <c r="I175" s="20">
        <f>IF(K175="Eur",0.75,1.25)</f>
        <v>0.75</v>
      </c>
      <c r="J175" s="20">
        <f>I175*G175</f>
        <v>1.5</v>
      </c>
      <c r="K175" s="9" t="str">
        <f>VLOOKUP($C175,luchthavens!$A$2:$M$474,13,FALSE)</f>
        <v>Eur</v>
      </c>
      <c r="L175" s="11">
        <f>VLOOKUP($C175,luchthavens!$A$2:$N$474,14,FALSE)</f>
        <v>1947.2136342664132</v>
      </c>
      <c r="M175" s="22">
        <f>VLOOKUP($C175,luchthavens!$A$2:$P$474,16,FALSE)</f>
        <v>3.4243395424485255</v>
      </c>
      <c r="N175" s="22">
        <f>GETPIVOTDATA("Som van Vluchten",$S$3,"Destnaam",$D175)</f>
        <v>4</v>
      </c>
      <c r="O175" t="s">
        <v>508</v>
      </c>
      <c r="P175" t="s">
        <v>515</v>
      </c>
      <c r="Q175" s="14" t="s">
        <v>726</v>
      </c>
    </row>
    <row r="176" spans="1:17" x14ac:dyDescent="0.25">
      <c r="A176" s="14" t="s">
        <v>401</v>
      </c>
      <c r="B176" s="9" t="str">
        <f>IFERROR(INDEX(maatschappijen!$A$1:$A$1196,MATCH(A176,maatschappijen!$B$1:$B$1196,0)),INDEX(maatschappijen!$A$1:$A$1196,MATCH(A176,maatschappijen!$C$1:$C$1196,0)))</f>
        <v>LOT Polish Airlines</v>
      </c>
      <c r="C176" t="s">
        <v>167</v>
      </c>
      <c r="D176" s="9" t="str">
        <f>VLOOKUP(C176,luchthavens!A$1:F$474,6,FALSE)</f>
        <v>Warsaw</v>
      </c>
      <c r="E176" s="9">
        <f>VLOOKUP(C176,luchthavens!A:G,7,FALSE)</f>
        <v>1</v>
      </c>
      <c r="F176" s="20" t="s">
        <v>1095</v>
      </c>
      <c r="G176" s="20">
        <f>IF(M176&gt;12,0.5,IF(M176&gt;5,1,2))</f>
        <v>2</v>
      </c>
      <c r="H176" s="20">
        <v>0</v>
      </c>
      <c r="I176" s="20">
        <f>IF(K176="Eur",0.75,1.25)</f>
        <v>0.75</v>
      </c>
      <c r="J176" s="20">
        <f>I176*G176</f>
        <v>1.5</v>
      </c>
      <c r="K176" s="9" t="str">
        <f>VLOOKUP($C176,luchthavens!$A$2:$M$474,13,FALSE)</f>
        <v>Eur</v>
      </c>
      <c r="L176" s="11">
        <f>VLOOKUP($C176,luchthavens!$A$2:$N$474,14,FALSE)</f>
        <v>1080.6951171665173</v>
      </c>
      <c r="M176" s="22">
        <f>VLOOKUP($C176,luchthavens!$A$2:$P$474,16,FALSE)</f>
        <v>2.1823296679386748</v>
      </c>
      <c r="N176" s="22">
        <f>GETPIVOTDATA("Som van Vluchten",$S$3,"Destnaam",$D176)</f>
        <v>2</v>
      </c>
      <c r="O176" t="s">
        <v>509</v>
      </c>
      <c r="P176" t="s">
        <v>521</v>
      </c>
      <c r="Q176" s="14" t="s">
        <v>726</v>
      </c>
    </row>
    <row r="177" spans="1:17" x14ac:dyDescent="0.25">
      <c r="A177" s="14" t="s">
        <v>302</v>
      </c>
      <c r="B177" s="9" t="str">
        <f>IFERROR(INDEX(maatschappijen!$A$1:$A$1196,MATCH(A177,maatschappijen!$B$1:$B$1196,0)),INDEX(maatschappijen!$A$1:$A$1196,MATCH(A177,maatschappijen!$C$1:$C$1196,0)))</f>
        <v>Austrian Airlines</v>
      </c>
      <c r="C177" t="s">
        <v>13</v>
      </c>
      <c r="D177" s="9" t="str">
        <f>VLOOKUP(C177,luchthavens!A$1:F$474,6,FALSE)</f>
        <v>Vienna</v>
      </c>
      <c r="E177" s="9">
        <f>VLOOKUP(C177,luchthavens!A:G,7,FALSE)</f>
        <v>2</v>
      </c>
      <c r="F177" s="20" t="s">
        <v>1095</v>
      </c>
      <c r="G177" s="20">
        <f>IF(M177&gt;12,0.5,IF(M177&gt;5,1,2))</f>
        <v>2</v>
      </c>
      <c r="H177" s="20">
        <v>0</v>
      </c>
      <c r="I177" s="20">
        <f>IF(K177="Eur",0.75,1.25)</f>
        <v>0.75</v>
      </c>
      <c r="J177" s="20">
        <f>I177*G177</f>
        <v>1.5</v>
      </c>
      <c r="K177" s="9" t="str">
        <f>VLOOKUP($C177,luchthavens!$A$2:$M$474,13,FALSE)</f>
        <v>Eur</v>
      </c>
      <c r="L177" s="11">
        <f>VLOOKUP($C177,luchthavens!$A$2:$N$474,14,FALSE)</f>
        <v>926.42183642768862</v>
      </c>
      <c r="M177" s="22">
        <f>VLOOKUP($C177,luchthavens!$A$2:$P$474,16,FALSE)</f>
        <v>1.9612046322130203</v>
      </c>
      <c r="N177" s="22">
        <f>GETPIVOTDATA("Som van Vluchten",$S$3,"Destnaam",$D177)</f>
        <v>4</v>
      </c>
      <c r="O177" t="s">
        <v>509</v>
      </c>
      <c r="P177" t="s">
        <v>523</v>
      </c>
      <c r="Q177" s="14" t="s">
        <v>726</v>
      </c>
    </row>
    <row r="178" spans="1:17" x14ac:dyDescent="0.25">
      <c r="A178" s="20" t="s">
        <v>403</v>
      </c>
      <c r="B178" s="9" t="str">
        <f>IFERROR(INDEX(maatschappijen!$A$1:$A$1196,MATCH(A178,maatschappijen!$B$1:$B$1196,0)),INDEX(maatschappijen!$A$1:$A$1196,MATCH(A178,maatschappijen!$C$1:$C$1196,0)))</f>
        <v>Croatia Airlines</v>
      </c>
      <c r="C178" t="s">
        <v>60</v>
      </c>
      <c r="D178" s="9" t="str">
        <f>VLOOKUP(C178,luchthavens!A$1:F$474,6,FALSE)</f>
        <v>Zagreb</v>
      </c>
      <c r="E178" s="9">
        <f>VLOOKUP(C178,luchthavens!A:G,7,FALSE)</f>
        <v>3</v>
      </c>
      <c r="F178" s="20" t="s">
        <v>1095</v>
      </c>
      <c r="G178" s="20">
        <f>IF(M178&gt;12,0.5,IF(M178&gt;5,1,2))</f>
        <v>2</v>
      </c>
      <c r="H178" s="20">
        <v>0</v>
      </c>
      <c r="I178" s="20">
        <f>IF(K178="Eur",0.75,1.25)</f>
        <v>0.75</v>
      </c>
      <c r="J178" s="20">
        <f>I178*G178</f>
        <v>1.5</v>
      </c>
      <c r="K178" s="9" t="str">
        <f>VLOOKUP($C178,luchthavens!$A$2:$M$474,13,FALSE)</f>
        <v>Eur</v>
      </c>
      <c r="L178" s="11">
        <f>VLOOKUP($C178,luchthavens!$A$2:$N$474,14,FALSE)</f>
        <v>1063.0459911972405</v>
      </c>
      <c r="M178" s="22">
        <f>VLOOKUP($C178,luchthavens!$A$2:$P$474,16,FALSE)</f>
        <v>2.157032587382711</v>
      </c>
      <c r="N178" s="22">
        <f>GETPIVOTDATA("Som van Vluchten",$S$3,"Destnaam",$D178)</f>
        <v>2</v>
      </c>
      <c r="O178" t="s">
        <v>508</v>
      </c>
      <c r="P178" t="s">
        <v>516</v>
      </c>
      <c r="Q178" s="14" t="s">
        <v>726</v>
      </c>
    </row>
    <row r="179" spans="1:17" x14ac:dyDescent="0.25">
      <c r="A179" s="20" t="s">
        <v>308</v>
      </c>
      <c r="B179" s="9" t="str">
        <f>IFERROR(INDEX(maatschappijen!$A$1:$A$1196,MATCH(A179,maatschappijen!$B$1:$B$1196,0)),INDEX(maatschappijen!$A$1:$A$1196,MATCH(A179,maatschappijen!$C$1:$C$1196,0)))</f>
        <v>Air Baltic</v>
      </c>
      <c r="C179" t="s">
        <v>141</v>
      </c>
      <c r="D179" s="9" t="str">
        <f>VLOOKUP(C179,luchthavens!A$1:F$474,6,FALSE)</f>
        <v>Vilnius</v>
      </c>
      <c r="E179" s="9">
        <f>VLOOKUP(C179,luchthavens!A:G,7,FALSE)</f>
        <v>1</v>
      </c>
      <c r="F179" s="20" t="s">
        <v>1095</v>
      </c>
      <c r="G179" s="20">
        <f>IF(M179&gt;12,0.5,IF(M179&gt;5,1,2))</f>
        <v>2</v>
      </c>
      <c r="H179" s="20">
        <v>0</v>
      </c>
      <c r="I179" s="20">
        <f>IF(K179="Eur",0.75,1.25)</f>
        <v>0.75</v>
      </c>
      <c r="J179" s="20">
        <f>I179*G179</f>
        <v>1.5</v>
      </c>
      <c r="K179" s="9" t="str">
        <f>VLOOKUP($C179,luchthavens!$A$2:$M$474,13,FALSE)</f>
        <v>Eur</v>
      </c>
      <c r="L179" s="11">
        <f>VLOOKUP($C179,luchthavens!$A$2:$N$474,14,FALSE)</f>
        <v>1364.4999242805475</v>
      </c>
      <c r="M179" s="22">
        <f>VLOOKUP($C179,luchthavens!$A$2:$P$474,16,FALSE)</f>
        <v>2.5891165581354509</v>
      </c>
      <c r="N179" s="22">
        <f>GETPIVOTDATA("Som van Vluchten",$S$3,"Destnaam",$D179)</f>
        <v>2</v>
      </c>
      <c r="O179" t="s">
        <v>509</v>
      </c>
      <c r="P179" t="s">
        <v>523</v>
      </c>
      <c r="Q179" s="14" t="s">
        <v>709</v>
      </c>
    </row>
    <row r="180" spans="1:17" x14ac:dyDescent="0.25">
      <c r="A180" s="14" t="s">
        <v>371</v>
      </c>
      <c r="B180" s="9" t="str">
        <f>IFERROR(INDEX(maatschappijen!$A$1:$A$1196,MATCH(A180,maatschappijen!$B$1:$B$1196,0)),INDEX(maatschappijen!$A$1:$A$1196,MATCH(A180,maatschappijen!$C$1:$C$1196,0)))</f>
        <v>Ryanair</v>
      </c>
      <c r="C180" t="s">
        <v>196</v>
      </c>
      <c r="D180" s="9" t="str">
        <f>VLOOKUP(C180,luchthavens!A$1:F$474,6,FALSE)</f>
        <v>Lanzarote</v>
      </c>
      <c r="E180" s="9">
        <f>VLOOKUP(C180,luchthavens!A:G,7,FALSE)</f>
        <v>4</v>
      </c>
      <c r="F180" s="20" t="s">
        <v>1096</v>
      </c>
      <c r="G180" s="20">
        <f>IF(M180&gt;12,0.5,IF(M180&gt;5,1,2))</f>
        <v>2</v>
      </c>
      <c r="H180" s="20">
        <v>0</v>
      </c>
      <c r="I180" s="20">
        <f>IF(K180="Eur",0.75,1.25)</f>
        <v>0.75</v>
      </c>
      <c r="J180" s="20">
        <f>I180*G180</f>
        <v>1.5</v>
      </c>
      <c r="K180" s="9" t="str">
        <f>VLOOKUP($C180,luchthavens!$A$2:$M$474,13,FALSE)</f>
        <v>Eur</v>
      </c>
      <c r="L180" s="11">
        <f>VLOOKUP($C180,luchthavens!$A$2:$N$474,14,FALSE)</f>
        <v>2998.2353495276038</v>
      </c>
      <c r="M180" s="22">
        <f>VLOOKUP($C180,luchthavens!$A$2:$P$474,16,FALSE)</f>
        <v>4.9308040009895651</v>
      </c>
      <c r="N180" s="22">
        <f>GETPIVOTDATA("Som van Vluchten",$S$3,"Destnaam",$D180)</f>
        <v>6</v>
      </c>
      <c r="O180" t="s">
        <v>508</v>
      </c>
      <c r="P180" t="s">
        <v>513</v>
      </c>
      <c r="Q180" s="14" t="s">
        <v>709</v>
      </c>
    </row>
    <row r="181" spans="1:17" x14ac:dyDescent="0.25">
      <c r="A181" s="20" t="s">
        <v>371</v>
      </c>
      <c r="B181" s="9" t="str">
        <f>IFERROR(INDEX(maatschappijen!$A$1:$A$1196,MATCH(A181,maatschappijen!$B$1:$B$1196,0)),INDEX(maatschappijen!$A$1:$A$1196,MATCH(A181,maatschappijen!$C$1:$C$1196,0)))</f>
        <v>Ryanair</v>
      </c>
      <c r="C181" t="s">
        <v>144</v>
      </c>
      <c r="D181" s="9" t="str">
        <f>VLOOKUP(C181,luchthavens!A$1:F$474,6,FALSE)</f>
        <v>Malta</v>
      </c>
      <c r="E181" s="9">
        <f>VLOOKUP(C181,luchthavens!A:G,7,FALSE)</f>
        <v>4</v>
      </c>
      <c r="F181" s="20" t="s">
        <v>1096</v>
      </c>
      <c r="G181" s="20">
        <f>IF(M181&gt;12,0.5,IF(M181&gt;5,1,2))</f>
        <v>2</v>
      </c>
      <c r="H181" s="20">
        <v>0</v>
      </c>
      <c r="I181" s="20">
        <f>IF(K181="Eur",0.75,1.25)</f>
        <v>0.75</v>
      </c>
      <c r="J181" s="20">
        <f>I181*G181</f>
        <v>1.5</v>
      </c>
      <c r="K181" s="9" t="str">
        <f>VLOOKUP($C181,luchthavens!$A$2:$M$474,13,FALSE)</f>
        <v>Eur</v>
      </c>
      <c r="L181" s="11">
        <f>VLOOKUP($C181,luchthavens!$A$2:$N$474,14,FALSE)</f>
        <v>1947.2136342664132</v>
      </c>
      <c r="M181" s="22">
        <f>VLOOKUP($C181,luchthavens!$A$2:$P$474,16,FALSE)</f>
        <v>3.4243395424485255</v>
      </c>
      <c r="N181" s="22">
        <f>GETPIVOTDATA("Som van Vluchten",$S$3,"Destnaam",$D181)</f>
        <v>4</v>
      </c>
      <c r="O181" t="s">
        <v>508</v>
      </c>
      <c r="P181" t="s">
        <v>513</v>
      </c>
      <c r="Q181" s="14" t="s">
        <v>709</v>
      </c>
    </row>
    <row r="182" spans="1:17" x14ac:dyDescent="0.25">
      <c r="A182" s="20" t="s">
        <v>370</v>
      </c>
      <c r="B182" s="9" t="str">
        <f>IFERROR(INDEX(maatschappijen!$A$1:$A$1196,MATCH(A182,maatschappijen!$B$1:$B$1196,0)),INDEX(maatschappijen!$A$1:$A$1196,MATCH(A182,maatschappijen!$C$1:$C$1196,0)))</f>
        <v>KLM Royal Dutch Airlines</v>
      </c>
      <c r="C182" t="s">
        <v>406</v>
      </c>
      <c r="D182" s="9" t="str">
        <f>VLOOKUP(C182,luchthavens!A$1:F$474,6,FALSE)</f>
        <v>Berlin</v>
      </c>
      <c r="E182" s="9">
        <f>VLOOKUP(C182,luchthavens!A:G,7,FALSE)</f>
        <v>2</v>
      </c>
      <c r="F182" s="20" t="s">
        <v>1095</v>
      </c>
      <c r="G182" s="20">
        <f>IF(M182&gt;12,0.5,IF(M182&gt;5,1,2))</f>
        <v>2</v>
      </c>
      <c r="H182" s="20">
        <v>0</v>
      </c>
      <c r="I182" s="20">
        <f>IF(K182="Eur",0.75,1.25)</f>
        <v>0.75</v>
      </c>
      <c r="J182" s="20">
        <f>I182*G182</f>
        <v>1.5</v>
      </c>
      <c r="K182" s="9" t="str">
        <f>VLOOKUP($C182,luchthavens!$A$2:$M$474,13,FALSE)</f>
        <v>Eur</v>
      </c>
      <c r="L182" s="11">
        <f>VLOOKUP($C182,luchthavens!$A$2:$N$474,14,FALSE)</f>
        <v>558.40517989215277</v>
      </c>
      <c r="M182" s="22">
        <f>VLOOKUP($C182,luchthavens!$A$2:$P$474,16,FALSE)</f>
        <v>1.4337140911787525</v>
      </c>
      <c r="N182" s="22">
        <f>GETPIVOTDATA("Som van Vluchten",$S$3,"Destnaam",$D182)</f>
        <v>6</v>
      </c>
      <c r="O182" t="s">
        <v>507</v>
      </c>
      <c r="P182" t="s">
        <v>525</v>
      </c>
      <c r="Q182" s="14" t="s">
        <v>709</v>
      </c>
    </row>
    <row r="183" spans="1:17" x14ac:dyDescent="0.25">
      <c r="A183" s="20" t="s">
        <v>467</v>
      </c>
      <c r="B183" s="9" t="str">
        <f>IFERROR(INDEX(maatschappijen!$A$1:$A$1196,MATCH(A183,maatschappijen!$B$1:$B$1196,0)),INDEX(maatschappijen!$A$1:$A$1196,MATCH(A183,maatschappijen!$C$1:$C$1196,0)))</f>
        <v>Brussels Airlines</v>
      </c>
      <c r="C183" t="s">
        <v>22</v>
      </c>
      <c r="D183" s="9" t="str">
        <f>VLOOKUP(C183,luchthavens!A$1:F$474,6,FALSE)</f>
        <v>Brussels</v>
      </c>
      <c r="E183" s="9">
        <f>VLOOKUP(C183,luchthavens!A:G,7,FALSE)</f>
        <v>1</v>
      </c>
      <c r="F183" s="20" t="s">
        <v>1095</v>
      </c>
      <c r="G183" s="20">
        <f>IF(M183&gt;12,0.5,IF(M183&gt;5,1,2))</f>
        <v>2</v>
      </c>
      <c r="H183" s="20">
        <v>0</v>
      </c>
      <c r="I183" s="20">
        <f>IF(K183="Eur",0.75,1.25)</f>
        <v>0.75</v>
      </c>
      <c r="J183" s="20">
        <f>I183*G183</f>
        <v>1.5</v>
      </c>
      <c r="K183" s="9" t="str">
        <f>VLOOKUP($C183,luchthavens!$A$2:$M$474,13,FALSE)</f>
        <v>Eur</v>
      </c>
      <c r="L183" s="11">
        <f>VLOOKUP($C183,luchthavens!$A$2:$N$474,14,FALSE)</f>
        <v>135.55158294681547</v>
      </c>
      <c r="M183" s="22">
        <f>VLOOKUP($C183,luchthavens!$A$2:$P$474,16,FALSE)</f>
        <v>0.82762393555710223</v>
      </c>
      <c r="N183" s="22">
        <f>GETPIVOTDATA("Som van Vluchten",$S$3,"Destnaam",$D183)</f>
        <v>2</v>
      </c>
      <c r="O183" t="s">
        <v>508</v>
      </c>
      <c r="P183" t="s">
        <v>517</v>
      </c>
      <c r="Q183" s="14" t="s">
        <v>709</v>
      </c>
    </row>
    <row r="184" spans="1:17" x14ac:dyDescent="0.25">
      <c r="A184" s="14" t="s">
        <v>392</v>
      </c>
      <c r="B184" s="9" t="str">
        <f>IFERROR(INDEX(maatschappijen!$A$1:$A$1196,MATCH(A184,maatschappijen!$B$1:$B$1196,0)),INDEX(maatschappijen!$A$1:$A$1196,MATCH(A184,maatschappijen!$C$1:$C$1196,0)))</f>
        <v>Air Europa</v>
      </c>
      <c r="C184" t="s">
        <v>202</v>
      </c>
      <c r="D184" s="9" t="str">
        <f>VLOOKUP(C184,luchthavens!A$1:F$474,6,FALSE)</f>
        <v>Madrid</v>
      </c>
      <c r="E184" s="9">
        <f>VLOOKUP(C184,luchthavens!A:G,7,FALSE)</f>
        <v>3</v>
      </c>
      <c r="F184" s="20" t="s">
        <v>1096</v>
      </c>
      <c r="G184" s="20">
        <f>IF(M184&gt;12,0.5,IF(M184&gt;5,1,2))</f>
        <v>2</v>
      </c>
      <c r="H184" s="20">
        <v>0</v>
      </c>
      <c r="I184" s="20">
        <f>IF(K184="Eur",0.75,1.25)</f>
        <v>0.75</v>
      </c>
      <c r="J184" s="20">
        <f>I184*G184</f>
        <v>1.5</v>
      </c>
      <c r="K184" s="9" t="str">
        <f>VLOOKUP($C184,luchthavens!$A$2:$M$474,13,FALSE)</f>
        <v>Eur</v>
      </c>
      <c r="L184" s="11">
        <f>VLOOKUP($C184,luchthavens!$A$2:$N$474,14,FALSE)</f>
        <v>1446.0233093051877</v>
      </c>
      <c r="M184" s="22">
        <f>VLOOKUP($C184,luchthavens!$A$2:$P$474,16,FALSE)</f>
        <v>2.7059667433374357</v>
      </c>
      <c r="N184" s="22">
        <f>GETPIVOTDATA("Som van Vluchten",$S$3,"Destnaam",$D184)</f>
        <v>4</v>
      </c>
      <c r="O184" t="s">
        <v>508</v>
      </c>
      <c r="P184" t="s">
        <v>515</v>
      </c>
      <c r="Q184" s="14" t="s">
        <v>709</v>
      </c>
    </row>
    <row r="203" ht="15.75" customHeight="1" x14ac:dyDescent="0.25"/>
  </sheetData>
  <sortState ref="A2:Q203">
    <sortCondition ref="Q2:Q203"/>
    <sortCondition ref="A2:A203"/>
    <sortCondition ref="K2:K203"/>
    <sortCondition ref="G2:G203"/>
  </sortState>
  <conditionalFormatting sqref="N2:N18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{9F28B8B2-88CF-494C-9F58-22439869598C}</x14:id>
        </ext>
      </extLst>
    </cfRule>
  </conditionalFormatting>
  <conditionalFormatting pivot="1" sqref="Z71:Z76 Z78:Z82 Z84:Z90 Z92:Z97 Z99:Z10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{AF557F88-C905-47E9-B7BA-8F11FBE4EFD9}</x14:id>
        </ext>
      </extLst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8B8B2-88CF-494C-9F58-224398695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N2:N184</xm:sqref>
        </x14:conditionalFormatting>
        <x14:conditionalFormatting xmlns:xm="http://schemas.microsoft.com/office/excel/2006/main" pivot="1">
          <x14:cfRule type="dataBar" id="{AF557F88-C905-47E9-B7BA-8F11FBE4E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Z71:Z76 Z78:Z82 Z84:Z90 Z92:Z97 Z99:Z103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workbookViewId="0">
      <selection activeCell="B192" sqref="B192:B193"/>
    </sheetView>
  </sheetViews>
  <sheetFormatPr defaultRowHeight="15" x14ac:dyDescent="0.25"/>
  <cols>
    <col min="1" max="1" width="11.42578125" style="14" customWidth="1"/>
    <col min="2" max="2" width="15.85546875" style="1" customWidth="1"/>
    <col min="3" max="3" width="27.140625" style="14" customWidth="1"/>
    <col min="4" max="4" width="30" customWidth="1"/>
  </cols>
  <sheetData>
    <row r="1" spans="1:8" x14ac:dyDescent="0.25">
      <c r="A1" s="14" t="s">
        <v>976</v>
      </c>
      <c r="B1" s="1" t="s">
        <v>977</v>
      </c>
      <c r="C1" s="14" t="s">
        <v>19420</v>
      </c>
      <c r="D1" t="s">
        <v>19421</v>
      </c>
      <c r="E1" t="s">
        <v>19049</v>
      </c>
      <c r="G1" t="s">
        <v>19050</v>
      </c>
      <c r="H1" t="s">
        <v>19051</v>
      </c>
    </row>
    <row r="2" spans="1:8" x14ac:dyDescent="0.25">
      <c r="A2" s="14" t="s">
        <v>901</v>
      </c>
      <c r="B2" s="1" t="s">
        <v>902</v>
      </c>
      <c r="C2" s="14" t="s">
        <v>19180</v>
      </c>
      <c r="D2" t="s">
        <v>900</v>
      </c>
      <c r="E2" t="s">
        <v>19067</v>
      </c>
      <c r="G2" t="s">
        <v>19417</v>
      </c>
      <c r="H2" t="s">
        <v>19417</v>
      </c>
    </row>
    <row r="3" spans="1:8" x14ac:dyDescent="0.25">
      <c r="A3" s="14" t="s">
        <v>904</v>
      </c>
      <c r="B3" s="1" t="s">
        <v>905</v>
      </c>
      <c r="C3" s="14" t="s">
        <v>19180</v>
      </c>
      <c r="D3" t="s">
        <v>903</v>
      </c>
      <c r="E3" t="s">
        <v>19052</v>
      </c>
      <c r="G3" t="s">
        <v>19417</v>
      </c>
      <c r="H3" t="s">
        <v>19417</v>
      </c>
    </row>
    <row r="4" spans="1:8" x14ac:dyDescent="0.25">
      <c r="A4" s="14" t="s">
        <v>19185</v>
      </c>
      <c r="B4" s="1" t="s">
        <v>895</v>
      </c>
      <c r="C4" s="14" t="s">
        <v>19065</v>
      </c>
      <c r="D4" t="s">
        <v>19186</v>
      </c>
      <c r="E4" t="s">
        <v>19067</v>
      </c>
      <c r="G4">
        <v>275</v>
      </c>
      <c r="H4">
        <v>5</v>
      </c>
    </row>
    <row r="5" spans="1:8" x14ac:dyDescent="0.25">
      <c r="A5" s="14" t="s">
        <v>894</v>
      </c>
      <c r="B5" s="1" t="s">
        <v>895</v>
      </c>
      <c r="C5" s="14" t="s">
        <v>19065</v>
      </c>
      <c r="D5" t="s">
        <v>19190</v>
      </c>
      <c r="E5" t="s">
        <v>19067</v>
      </c>
      <c r="G5">
        <v>0</v>
      </c>
      <c r="H5">
        <v>38</v>
      </c>
    </row>
    <row r="6" spans="1:8" x14ac:dyDescent="0.25">
      <c r="A6" s="14" t="s">
        <v>898</v>
      </c>
      <c r="B6" s="1" t="s">
        <v>899</v>
      </c>
      <c r="C6" s="14" t="s">
        <v>19065</v>
      </c>
      <c r="D6" t="s">
        <v>19182</v>
      </c>
      <c r="E6" t="s">
        <v>19067</v>
      </c>
      <c r="G6">
        <v>275</v>
      </c>
      <c r="H6">
        <v>5</v>
      </c>
    </row>
    <row r="7" spans="1:8" x14ac:dyDescent="0.25">
      <c r="A7" s="14" t="s">
        <v>19183</v>
      </c>
      <c r="B7" s="1" t="s">
        <v>899</v>
      </c>
      <c r="C7" s="14" t="s">
        <v>19065</v>
      </c>
      <c r="D7" t="s">
        <v>19184</v>
      </c>
      <c r="E7" t="s">
        <v>19067</v>
      </c>
      <c r="G7">
        <v>275</v>
      </c>
      <c r="H7">
        <v>5</v>
      </c>
    </row>
    <row r="8" spans="1:8" x14ac:dyDescent="0.25">
      <c r="A8" s="14" t="s">
        <v>1235</v>
      </c>
      <c r="B8" s="1" t="s">
        <v>899</v>
      </c>
      <c r="C8" s="14" t="s">
        <v>19065</v>
      </c>
      <c r="D8" t="s">
        <v>19188</v>
      </c>
      <c r="E8" t="s">
        <v>19067</v>
      </c>
      <c r="G8">
        <v>0</v>
      </c>
      <c r="H8">
        <v>40</v>
      </c>
    </row>
    <row r="9" spans="1:8" x14ac:dyDescent="0.25">
      <c r="A9" s="14" t="s">
        <v>1265</v>
      </c>
      <c r="B9" s="1" t="s">
        <v>899</v>
      </c>
      <c r="C9" s="14" t="s">
        <v>19065</v>
      </c>
      <c r="D9" t="s">
        <v>19189</v>
      </c>
      <c r="E9" t="s">
        <v>19067</v>
      </c>
      <c r="G9">
        <v>0</v>
      </c>
      <c r="H9">
        <v>40</v>
      </c>
    </row>
    <row r="10" spans="1:8" x14ac:dyDescent="0.25">
      <c r="A10" s="14">
        <v>310</v>
      </c>
      <c r="B10" s="1" t="s">
        <v>970</v>
      </c>
      <c r="C10" s="14" t="s">
        <v>19065</v>
      </c>
      <c r="D10" t="s">
        <v>19066</v>
      </c>
      <c r="E10" t="s">
        <v>19067</v>
      </c>
      <c r="G10">
        <v>250</v>
      </c>
      <c r="H10">
        <v>5</v>
      </c>
    </row>
    <row r="11" spans="1:8" x14ac:dyDescent="0.25">
      <c r="A11" s="14">
        <v>312</v>
      </c>
      <c r="B11" s="1" t="s">
        <v>970</v>
      </c>
      <c r="C11" s="14" t="s">
        <v>19065</v>
      </c>
      <c r="D11" t="s">
        <v>19068</v>
      </c>
      <c r="E11" t="s">
        <v>19067</v>
      </c>
      <c r="G11">
        <v>250</v>
      </c>
      <c r="H11">
        <v>5</v>
      </c>
    </row>
    <row r="12" spans="1:8" x14ac:dyDescent="0.25">
      <c r="A12" s="14">
        <v>313</v>
      </c>
      <c r="B12" s="1" t="s">
        <v>970</v>
      </c>
      <c r="C12" s="14" t="s">
        <v>19065</v>
      </c>
      <c r="D12" t="s">
        <v>19069</v>
      </c>
      <c r="E12" t="s">
        <v>19067</v>
      </c>
      <c r="G12">
        <v>250</v>
      </c>
      <c r="H12">
        <v>5</v>
      </c>
    </row>
    <row r="13" spans="1:8" x14ac:dyDescent="0.25">
      <c r="A13" s="14">
        <v>318</v>
      </c>
      <c r="B13" s="1" t="s">
        <v>969</v>
      </c>
      <c r="C13" s="14" t="s">
        <v>19065</v>
      </c>
      <c r="D13" t="s">
        <v>968</v>
      </c>
      <c r="E13" t="s">
        <v>19052</v>
      </c>
      <c r="G13">
        <v>105</v>
      </c>
      <c r="H13">
        <v>8</v>
      </c>
    </row>
    <row r="14" spans="1:8" x14ac:dyDescent="0.25">
      <c r="A14" s="14">
        <v>319</v>
      </c>
      <c r="B14" s="1" t="s">
        <v>967</v>
      </c>
      <c r="C14" s="14" t="s">
        <v>19065</v>
      </c>
      <c r="D14" t="s">
        <v>966</v>
      </c>
      <c r="E14" t="s">
        <v>19052</v>
      </c>
      <c r="G14">
        <v>125</v>
      </c>
      <c r="H14">
        <v>8</v>
      </c>
    </row>
    <row r="15" spans="1:8" x14ac:dyDescent="0.25">
      <c r="A15" s="14" t="s">
        <v>19070</v>
      </c>
      <c r="B15" s="1" t="s">
        <v>19424</v>
      </c>
      <c r="C15" s="14" t="s">
        <v>19065</v>
      </c>
      <c r="D15" t="s">
        <v>19071</v>
      </c>
      <c r="E15" t="s">
        <v>19052</v>
      </c>
      <c r="F15" t="s">
        <v>19425</v>
      </c>
      <c r="G15">
        <v>0</v>
      </c>
      <c r="H15">
        <v>35</v>
      </c>
    </row>
    <row r="16" spans="1:8" x14ac:dyDescent="0.25">
      <c r="A16" s="14" t="s">
        <v>19072</v>
      </c>
      <c r="B16" s="1" t="s">
        <v>19424</v>
      </c>
      <c r="C16" s="14" t="s">
        <v>19065</v>
      </c>
      <c r="D16" t="s">
        <v>19073</v>
      </c>
      <c r="E16" t="s">
        <v>19052</v>
      </c>
      <c r="F16" t="s">
        <v>19425</v>
      </c>
      <c r="G16">
        <v>0</v>
      </c>
      <c r="H16">
        <v>35</v>
      </c>
    </row>
    <row r="17" spans="1:8" x14ac:dyDescent="0.25">
      <c r="A17" s="14" t="s">
        <v>19074</v>
      </c>
      <c r="B17" s="1" t="s">
        <v>19424</v>
      </c>
      <c r="C17" s="14" t="s">
        <v>19065</v>
      </c>
      <c r="D17" t="s">
        <v>19075</v>
      </c>
      <c r="E17" t="s">
        <v>19052</v>
      </c>
      <c r="F17" t="s">
        <v>19425</v>
      </c>
      <c r="G17">
        <v>0</v>
      </c>
      <c r="H17">
        <v>35</v>
      </c>
    </row>
    <row r="18" spans="1:8" x14ac:dyDescent="0.25">
      <c r="A18" s="14">
        <v>320</v>
      </c>
      <c r="B18" s="1" t="s">
        <v>965</v>
      </c>
      <c r="C18" s="14" t="s">
        <v>19065</v>
      </c>
      <c r="D18" t="s">
        <v>19076</v>
      </c>
      <c r="E18" t="s">
        <v>19052</v>
      </c>
      <c r="G18">
        <v>150</v>
      </c>
      <c r="H18">
        <v>8</v>
      </c>
    </row>
    <row r="19" spans="1:8" x14ac:dyDescent="0.25">
      <c r="A19" s="14">
        <v>321</v>
      </c>
      <c r="B19" s="1" t="s">
        <v>964</v>
      </c>
      <c r="C19" s="14" t="s">
        <v>19065</v>
      </c>
      <c r="D19" t="s">
        <v>19077</v>
      </c>
      <c r="E19" t="s">
        <v>19052</v>
      </c>
      <c r="G19">
        <v>185</v>
      </c>
      <c r="H19">
        <v>8</v>
      </c>
    </row>
    <row r="20" spans="1:8" x14ac:dyDescent="0.25">
      <c r="A20" s="14">
        <v>330</v>
      </c>
      <c r="B20" s="1" t="s">
        <v>963</v>
      </c>
      <c r="C20" s="14" t="s">
        <v>19065</v>
      </c>
      <c r="D20" t="s">
        <v>19081</v>
      </c>
      <c r="E20" t="s">
        <v>19067</v>
      </c>
      <c r="G20">
        <v>250</v>
      </c>
      <c r="H20">
        <v>8</v>
      </c>
    </row>
    <row r="21" spans="1:8" x14ac:dyDescent="0.25">
      <c r="A21" s="14">
        <v>332</v>
      </c>
      <c r="B21" s="1" t="s">
        <v>962</v>
      </c>
      <c r="C21" s="14" t="s">
        <v>19065</v>
      </c>
      <c r="D21" t="s">
        <v>961</v>
      </c>
      <c r="E21" t="s">
        <v>19067</v>
      </c>
      <c r="G21">
        <v>246</v>
      </c>
      <c r="H21">
        <v>8</v>
      </c>
    </row>
    <row r="22" spans="1:8" x14ac:dyDescent="0.25">
      <c r="A22" s="14">
        <v>333</v>
      </c>
      <c r="B22" s="1" t="s">
        <v>960</v>
      </c>
      <c r="C22" s="14" t="s">
        <v>19065</v>
      </c>
      <c r="D22" t="s">
        <v>959</v>
      </c>
      <c r="E22" t="s">
        <v>19067</v>
      </c>
      <c r="G22">
        <v>300</v>
      </c>
      <c r="H22">
        <v>8</v>
      </c>
    </row>
    <row r="23" spans="1:8" x14ac:dyDescent="0.25">
      <c r="A23" s="14" t="s">
        <v>19422</v>
      </c>
      <c r="B23" s="1" t="s">
        <v>19423</v>
      </c>
      <c r="C23" s="14" t="s">
        <v>19065</v>
      </c>
      <c r="D23" t="s">
        <v>19426</v>
      </c>
      <c r="E23" t="s">
        <v>19067</v>
      </c>
      <c r="F23" t="s">
        <v>19425</v>
      </c>
      <c r="G23">
        <v>0</v>
      </c>
      <c r="H23">
        <v>70</v>
      </c>
    </row>
    <row r="24" spans="1:8" x14ac:dyDescent="0.25">
      <c r="A24" s="14">
        <v>340</v>
      </c>
      <c r="B24" s="1" t="s">
        <v>958</v>
      </c>
      <c r="C24" s="14" t="s">
        <v>19065</v>
      </c>
      <c r="D24" t="s">
        <v>19082</v>
      </c>
      <c r="E24" t="s">
        <v>19067</v>
      </c>
      <c r="G24">
        <v>310</v>
      </c>
      <c r="H24">
        <v>8</v>
      </c>
    </row>
    <row r="25" spans="1:8" x14ac:dyDescent="0.25">
      <c r="A25" s="14">
        <v>342</v>
      </c>
      <c r="B25" s="1" t="s">
        <v>957</v>
      </c>
      <c r="C25" s="14" t="s">
        <v>19065</v>
      </c>
      <c r="D25" t="s">
        <v>956</v>
      </c>
      <c r="E25" t="s">
        <v>19067</v>
      </c>
      <c r="G25">
        <v>310</v>
      </c>
      <c r="H25">
        <v>8</v>
      </c>
    </row>
    <row r="26" spans="1:8" x14ac:dyDescent="0.25">
      <c r="A26" s="14">
        <v>343</v>
      </c>
      <c r="B26" s="1" t="s">
        <v>955</v>
      </c>
      <c r="C26" s="14" t="s">
        <v>19065</v>
      </c>
      <c r="D26" t="s">
        <v>954</v>
      </c>
      <c r="E26" t="s">
        <v>19067</v>
      </c>
      <c r="G26">
        <v>340</v>
      </c>
      <c r="H26">
        <v>8</v>
      </c>
    </row>
    <row r="27" spans="1:8" x14ac:dyDescent="0.25">
      <c r="A27" s="14">
        <v>345</v>
      </c>
      <c r="B27" s="1" t="s">
        <v>953</v>
      </c>
      <c r="C27" s="14" t="s">
        <v>19065</v>
      </c>
      <c r="D27" t="s">
        <v>952</v>
      </c>
      <c r="E27" t="s">
        <v>19067</v>
      </c>
      <c r="G27">
        <v>340</v>
      </c>
      <c r="H27">
        <v>8</v>
      </c>
    </row>
    <row r="28" spans="1:8" x14ac:dyDescent="0.25">
      <c r="A28" s="14">
        <v>346</v>
      </c>
      <c r="B28" s="1" t="s">
        <v>951</v>
      </c>
      <c r="C28" s="14" t="s">
        <v>19065</v>
      </c>
      <c r="D28" t="s">
        <v>950</v>
      </c>
      <c r="E28" t="s">
        <v>19067</v>
      </c>
      <c r="G28">
        <v>340</v>
      </c>
      <c r="H28">
        <v>8</v>
      </c>
    </row>
    <row r="29" spans="1:8" x14ac:dyDescent="0.25">
      <c r="A29" s="14" t="s">
        <v>19428</v>
      </c>
      <c r="B29" s="1" t="s">
        <v>19429</v>
      </c>
      <c r="C29" s="14" t="s">
        <v>19065</v>
      </c>
      <c r="D29" t="s">
        <v>19430</v>
      </c>
      <c r="E29" t="s">
        <v>19067</v>
      </c>
      <c r="G29">
        <v>366</v>
      </c>
      <c r="H29">
        <v>8</v>
      </c>
    </row>
    <row r="30" spans="1:8" x14ac:dyDescent="0.25">
      <c r="A30" s="14" t="s">
        <v>19427</v>
      </c>
      <c r="B30" s="1" t="s">
        <v>949</v>
      </c>
      <c r="C30" s="14" t="s">
        <v>19065</v>
      </c>
      <c r="D30" t="s">
        <v>948</v>
      </c>
      <c r="E30" t="s">
        <v>19067</v>
      </c>
      <c r="G30">
        <v>325</v>
      </c>
      <c r="H30">
        <v>8</v>
      </c>
    </row>
    <row r="31" spans="1:8" x14ac:dyDescent="0.25">
      <c r="A31" s="14">
        <v>380</v>
      </c>
      <c r="B31" s="1" t="s">
        <v>947</v>
      </c>
      <c r="C31" s="14" t="s">
        <v>19065</v>
      </c>
      <c r="D31" t="s">
        <v>19083</v>
      </c>
      <c r="E31" t="s">
        <v>19067</v>
      </c>
      <c r="G31">
        <v>880</v>
      </c>
      <c r="H31">
        <v>15</v>
      </c>
    </row>
    <row r="32" spans="1:8" x14ac:dyDescent="0.25">
      <c r="A32" s="14" t="s">
        <v>896</v>
      </c>
      <c r="B32" s="1" t="s">
        <v>897</v>
      </c>
      <c r="C32" s="14" t="s">
        <v>19065</v>
      </c>
      <c r="D32" t="s">
        <v>19187</v>
      </c>
      <c r="E32" t="s">
        <v>19067</v>
      </c>
      <c r="G32" t="s">
        <v>19417</v>
      </c>
      <c r="H32" t="s">
        <v>19417</v>
      </c>
    </row>
    <row r="33" spans="1:8" x14ac:dyDescent="0.25">
      <c r="A33" s="14" t="s">
        <v>692</v>
      </c>
      <c r="B33" s="1" t="s">
        <v>693</v>
      </c>
      <c r="C33" s="14" t="s">
        <v>19345</v>
      </c>
      <c r="D33" t="s">
        <v>19346</v>
      </c>
      <c r="E33" t="s">
        <v>19052</v>
      </c>
      <c r="G33" t="s">
        <v>19417</v>
      </c>
      <c r="H33" t="s">
        <v>19417</v>
      </c>
    </row>
    <row r="34" spans="1:8" x14ac:dyDescent="0.25">
      <c r="A34" s="14" t="s">
        <v>892</v>
      </c>
      <c r="B34" s="1" t="s">
        <v>893</v>
      </c>
      <c r="C34" s="14" t="s">
        <v>19191</v>
      </c>
      <c r="D34" t="s">
        <v>891</v>
      </c>
      <c r="E34" t="s">
        <v>11282</v>
      </c>
      <c r="G34" t="s">
        <v>19417</v>
      </c>
      <c r="H34" t="s">
        <v>19417</v>
      </c>
    </row>
    <row r="35" spans="1:8" x14ac:dyDescent="0.25">
      <c r="A35" s="14" t="s">
        <v>889</v>
      </c>
      <c r="B35" s="1" t="s">
        <v>890</v>
      </c>
      <c r="C35" s="14" t="s">
        <v>19191</v>
      </c>
      <c r="D35" t="s">
        <v>888</v>
      </c>
      <c r="E35" t="s">
        <v>11282</v>
      </c>
      <c r="G35" t="s">
        <v>19417</v>
      </c>
      <c r="H35" t="s">
        <v>19417</v>
      </c>
    </row>
    <row r="36" spans="1:8" x14ac:dyDescent="0.25">
      <c r="A36" s="14" t="s">
        <v>878</v>
      </c>
      <c r="B36" s="1" t="s">
        <v>879</v>
      </c>
      <c r="C36" s="14" t="s">
        <v>19180</v>
      </c>
      <c r="D36" t="s">
        <v>877</v>
      </c>
      <c r="E36" t="s">
        <v>19052</v>
      </c>
      <c r="G36" t="s">
        <v>19417</v>
      </c>
      <c r="H36" t="s">
        <v>19417</v>
      </c>
    </row>
    <row r="37" spans="1:8" x14ac:dyDescent="0.25">
      <c r="A37" s="14" t="s">
        <v>884</v>
      </c>
      <c r="B37" s="1" t="s">
        <v>885</v>
      </c>
      <c r="C37" s="14" t="s">
        <v>19180</v>
      </c>
      <c r="D37" t="s">
        <v>883</v>
      </c>
      <c r="E37" t="s">
        <v>19052</v>
      </c>
      <c r="G37" t="s">
        <v>19417</v>
      </c>
      <c r="H37" t="s">
        <v>19417</v>
      </c>
    </row>
    <row r="38" spans="1:8" x14ac:dyDescent="0.25">
      <c r="A38" s="14" t="s">
        <v>19413</v>
      </c>
      <c r="B38" s="1" t="s">
        <v>885</v>
      </c>
      <c r="C38" s="14" t="s">
        <v>19414</v>
      </c>
      <c r="D38" t="s">
        <v>19415</v>
      </c>
      <c r="E38" t="s">
        <v>19052</v>
      </c>
      <c r="G38" t="s">
        <v>19417</v>
      </c>
      <c r="H38" t="s">
        <v>19417</v>
      </c>
    </row>
    <row r="39" spans="1:8" x14ac:dyDescent="0.25">
      <c r="A39" s="14" t="s">
        <v>915</v>
      </c>
      <c r="B39" s="1" t="s">
        <v>916</v>
      </c>
      <c r="C39" s="14" t="s">
        <v>19180</v>
      </c>
      <c r="D39" t="s">
        <v>914</v>
      </c>
      <c r="E39" t="s">
        <v>11282</v>
      </c>
      <c r="G39" t="s">
        <v>19417</v>
      </c>
      <c r="H39" t="s">
        <v>19417</v>
      </c>
    </row>
    <row r="40" spans="1:8" x14ac:dyDescent="0.25">
      <c r="A40" s="14" t="s">
        <v>912</v>
      </c>
      <c r="B40" s="1" t="s">
        <v>913</v>
      </c>
      <c r="C40" s="14" t="s">
        <v>19180</v>
      </c>
      <c r="D40" t="s">
        <v>19181</v>
      </c>
      <c r="E40" t="s">
        <v>11282</v>
      </c>
      <c r="G40" t="s">
        <v>19417</v>
      </c>
      <c r="H40" t="s">
        <v>19417</v>
      </c>
    </row>
    <row r="41" spans="1:8" x14ac:dyDescent="0.25">
      <c r="A41" s="14" t="s">
        <v>910</v>
      </c>
      <c r="B41" s="1" t="s">
        <v>911</v>
      </c>
      <c r="C41" s="14" t="s">
        <v>19180</v>
      </c>
      <c r="D41" t="s">
        <v>909</v>
      </c>
      <c r="E41" t="s">
        <v>11282</v>
      </c>
      <c r="G41" t="s">
        <v>19417</v>
      </c>
      <c r="H41" t="s">
        <v>19417</v>
      </c>
    </row>
    <row r="42" spans="1:8" x14ac:dyDescent="0.25">
      <c r="A42" s="14" t="s">
        <v>907</v>
      </c>
      <c r="B42" s="1" t="s">
        <v>908</v>
      </c>
      <c r="C42" s="14" t="s">
        <v>19180</v>
      </c>
      <c r="D42" t="s">
        <v>906</v>
      </c>
      <c r="E42" t="s">
        <v>11282</v>
      </c>
      <c r="G42" t="s">
        <v>19417</v>
      </c>
      <c r="H42" t="s">
        <v>19417</v>
      </c>
    </row>
    <row r="43" spans="1:8" x14ac:dyDescent="0.25">
      <c r="A43" s="14" t="s">
        <v>881</v>
      </c>
      <c r="B43" s="1" t="s">
        <v>882</v>
      </c>
      <c r="C43" s="14" t="s">
        <v>19180</v>
      </c>
      <c r="D43" t="s">
        <v>880</v>
      </c>
      <c r="E43" t="s">
        <v>19052</v>
      </c>
      <c r="G43" t="s">
        <v>19417</v>
      </c>
      <c r="H43" t="s">
        <v>19417</v>
      </c>
    </row>
    <row r="44" spans="1:8" x14ac:dyDescent="0.25">
      <c r="A44" s="14" t="s">
        <v>868</v>
      </c>
      <c r="B44" s="1" t="s">
        <v>869</v>
      </c>
      <c r="C44" s="14" t="s">
        <v>19197</v>
      </c>
      <c r="D44" t="s">
        <v>867</v>
      </c>
      <c r="E44" t="s">
        <v>19052</v>
      </c>
      <c r="G44" t="s">
        <v>19417</v>
      </c>
      <c r="H44" t="s">
        <v>19417</v>
      </c>
    </row>
    <row r="45" spans="1:8" x14ac:dyDescent="0.25">
      <c r="A45" s="14" t="s">
        <v>865</v>
      </c>
      <c r="B45" s="1" t="s">
        <v>866</v>
      </c>
      <c r="C45" s="14" t="s">
        <v>19197</v>
      </c>
      <c r="D45" t="s">
        <v>864</v>
      </c>
      <c r="E45" t="s">
        <v>19052</v>
      </c>
      <c r="G45" t="s">
        <v>19417</v>
      </c>
      <c r="H45" t="s">
        <v>19417</v>
      </c>
    </row>
    <row r="46" spans="1:8" x14ac:dyDescent="0.25">
      <c r="A46" s="14" t="s">
        <v>862</v>
      </c>
      <c r="B46" s="1" t="s">
        <v>863</v>
      </c>
      <c r="C46" s="14" t="s">
        <v>19197</v>
      </c>
      <c r="D46" t="s">
        <v>861</v>
      </c>
      <c r="E46" t="s">
        <v>19052</v>
      </c>
      <c r="G46">
        <v>72</v>
      </c>
      <c r="H46">
        <v>5</v>
      </c>
    </row>
    <row r="47" spans="1:8" x14ac:dyDescent="0.25">
      <c r="A47" s="14" t="s">
        <v>859</v>
      </c>
      <c r="B47" s="1" t="s">
        <v>859</v>
      </c>
      <c r="C47" s="14" t="s">
        <v>19053</v>
      </c>
      <c r="D47" t="s">
        <v>858</v>
      </c>
      <c r="E47" t="s">
        <v>19052</v>
      </c>
      <c r="G47" t="s">
        <v>19417</v>
      </c>
      <c r="H47" t="s">
        <v>19417</v>
      </c>
    </row>
    <row r="48" spans="1:8" x14ac:dyDescent="0.25">
      <c r="A48" s="14" t="s">
        <v>633</v>
      </c>
      <c r="B48" s="1" t="s">
        <v>634</v>
      </c>
      <c r="C48" s="14" t="s">
        <v>7973</v>
      </c>
      <c r="D48" t="s">
        <v>632</v>
      </c>
      <c r="E48" t="s">
        <v>19079</v>
      </c>
      <c r="G48" t="s">
        <v>19417</v>
      </c>
      <c r="H48" t="s">
        <v>19417</v>
      </c>
    </row>
    <row r="49" spans="1:8" x14ac:dyDescent="0.25">
      <c r="A49" s="14" t="s">
        <v>19216</v>
      </c>
      <c r="B49" s="1" t="s">
        <v>846</v>
      </c>
      <c r="C49" s="14" t="s">
        <v>19217</v>
      </c>
      <c r="D49" t="s">
        <v>19218</v>
      </c>
      <c r="E49" t="s">
        <v>19052</v>
      </c>
      <c r="G49" t="s">
        <v>19417</v>
      </c>
      <c r="H49" t="s">
        <v>19417</v>
      </c>
    </row>
    <row r="50" spans="1:8" x14ac:dyDescent="0.25">
      <c r="A50" s="14" t="s">
        <v>845</v>
      </c>
      <c r="B50" s="1" t="s">
        <v>846</v>
      </c>
      <c r="C50" s="14" t="s">
        <v>19217</v>
      </c>
      <c r="D50" t="s">
        <v>19222</v>
      </c>
      <c r="E50" t="s">
        <v>19052</v>
      </c>
      <c r="G50" t="s">
        <v>19417</v>
      </c>
      <c r="H50" t="s">
        <v>19417</v>
      </c>
    </row>
    <row r="51" spans="1:8" x14ac:dyDescent="0.25">
      <c r="A51" s="14" t="s">
        <v>1844</v>
      </c>
      <c r="B51" s="1" t="s">
        <v>846</v>
      </c>
      <c r="C51" s="14" t="s">
        <v>19217</v>
      </c>
      <c r="D51" t="s">
        <v>19225</v>
      </c>
      <c r="E51" t="s">
        <v>19052</v>
      </c>
      <c r="G51" t="s">
        <v>19417</v>
      </c>
      <c r="H51" t="s">
        <v>19417</v>
      </c>
    </row>
    <row r="52" spans="1:8" x14ac:dyDescent="0.25">
      <c r="A52" s="14">
        <v>141</v>
      </c>
      <c r="B52" s="1" t="s">
        <v>973</v>
      </c>
      <c r="C52" s="14" t="s">
        <v>19053</v>
      </c>
      <c r="D52" t="s">
        <v>19054</v>
      </c>
      <c r="E52" t="s">
        <v>19052</v>
      </c>
      <c r="G52">
        <v>105</v>
      </c>
      <c r="H52">
        <v>5</v>
      </c>
    </row>
    <row r="53" spans="1:8" x14ac:dyDescent="0.25">
      <c r="A53" s="14" t="s">
        <v>19060</v>
      </c>
      <c r="B53" s="1" t="s">
        <v>973</v>
      </c>
      <c r="C53" s="14" t="s">
        <v>19053</v>
      </c>
      <c r="D53" t="s">
        <v>19061</v>
      </c>
      <c r="E53" t="s">
        <v>19052</v>
      </c>
      <c r="G53" t="s">
        <v>19417</v>
      </c>
      <c r="H53" t="s">
        <v>19417</v>
      </c>
    </row>
    <row r="54" spans="1:8" x14ac:dyDescent="0.25">
      <c r="A54" s="14">
        <v>142</v>
      </c>
      <c r="B54" s="1" t="s">
        <v>972</v>
      </c>
      <c r="C54" s="14" t="s">
        <v>19053</v>
      </c>
      <c r="D54" t="s">
        <v>19055</v>
      </c>
      <c r="E54" t="s">
        <v>19052</v>
      </c>
      <c r="G54">
        <v>115</v>
      </c>
      <c r="H54">
        <v>5</v>
      </c>
    </row>
    <row r="55" spans="1:8" x14ac:dyDescent="0.25">
      <c r="A55" s="14" t="s">
        <v>19062</v>
      </c>
      <c r="B55" s="1" t="s">
        <v>972</v>
      </c>
      <c r="C55" s="14" t="s">
        <v>19053</v>
      </c>
      <c r="D55" t="s">
        <v>19063</v>
      </c>
      <c r="E55" t="s">
        <v>19052</v>
      </c>
      <c r="G55" t="s">
        <v>19417</v>
      </c>
      <c r="H55" t="s">
        <v>19417</v>
      </c>
    </row>
    <row r="56" spans="1:8" x14ac:dyDescent="0.25">
      <c r="A56" s="14">
        <v>143</v>
      </c>
      <c r="B56" s="1" t="s">
        <v>971</v>
      </c>
      <c r="C56" s="14" t="s">
        <v>19053</v>
      </c>
      <c r="D56" t="s">
        <v>19056</v>
      </c>
      <c r="E56" t="s">
        <v>19052</v>
      </c>
      <c r="G56">
        <v>130</v>
      </c>
      <c r="H56">
        <v>5</v>
      </c>
    </row>
    <row r="57" spans="1:8" x14ac:dyDescent="0.25">
      <c r="A57" s="14" t="s">
        <v>19064</v>
      </c>
      <c r="B57" s="1" t="s">
        <v>971</v>
      </c>
      <c r="C57" s="14" t="s">
        <v>19053</v>
      </c>
      <c r="D57" t="s">
        <v>19063</v>
      </c>
      <c r="E57" t="s">
        <v>19052</v>
      </c>
      <c r="G57" t="s">
        <v>19417</v>
      </c>
      <c r="H57" t="s">
        <v>19417</v>
      </c>
    </row>
    <row r="58" spans="1:8" x14ac:dyDescent="0.25">
      <c r="A58" s="14">
        <v>703</v>
      </c>
      <c r="B58" s="1" t="s">
        <v>946</v>
      </c>
      <c r="C58" s="14" t="s">
        <v>5632</v>
      </c>
      <c r="D58" t="s">
        <v>19086</v>
      </c>
      <c r="E58" t="s">
        <v>19067</v>
      </c>
      <c r="G58" t="s">
        <v>19417</v>
      </c>
      <c r="H58" t="s">
        <v>19417</v>
      </c>
    </row>
    <row r="59" spans="1:8" x14ac:dyDescent="0.25">
      <c r="A59" s="14" t="s">
        <v>19088</v>
      </c>
      <c r="B59" s="1" t="s">
        <v>946</v>
      </c>
      <c r="C59" s="14" t="s">
        <v>5632</v>
      </c>
      <c r="D59" t="s">
        <v>19089</v>
      </c>
      <c r="E59" t="s">
        <v>19067</v>
      </c>
      <c r="G59" t="s">
        <v>19417</v>
      </c>
      <c r="H59" t="s">
        <v>19417</v>
      </c>
    </row>
    <row r="60" spans="1:8" x14ac:dyDescent="0.25">
      <c r="A60" s="14" t="s">
        <v>19090</v>
      </c>
      <c r="B60" s="1" t="s">
        <v>946</v>
      </c>
      <c r="C60" s="14" t="s">
        <v>5632</v>
      </c>
      <c r="D60" t="s">
        <v>19091</v>
      </c>
      <c r="E60" t="s">
        <v>19067</v>
      </c>
      <c r="G60" t="s">
        <v>19417</v>
      </c>
      <c r="H60" t="s">
        <v>19417</v>
      </c>
    </row>
    <row r="61" spans="1:8" x14ac:dyDescent="0.25">
      <c r="A61" s="14">
        <v>717</v>
      </c>
      <c r="B61" s="1" t="s">
        <v>945</v>
      </c>
      <c r="C61" s="14" t="s">
        <v>5632</v>
      </c>
      <c r="D61" t="s">
        <v>944</v>
      </c>
      <c r="E61" t="s">
        <v>19052</v>
      </c>
      <c r="G61">
        <v>135</v>
      </c>
      <c r="H61">
        <v>5</v>
      </c>
    </row>
    <row r="62" spans="1:8" x14ac:dyDescent="0.25">
      <c r="A62" s="14" t="s">
        <v>847</v>
      </c>
      <c r="B62" s="1" t="s">
        <v>848</v>
      </c>
      <c r="C62" s="14" t="s">
        <v>5632</v>
      </c>
      <c r="D62" t="s">
        <v>19215</v>
      </c>
      <c r="E62" t="s">
        <v>19052</v>
      </c>
      <c r="G62" t="s">
        <v>19417</v>
      </c>
      <c r="H62" t="s">
        <v>19417</v>
      </c>
    </row>
    <row r="63" spans="1:8" x14ac:dyDescent="0.25">
      <c r="A63" s="14">
        <v>721</v>
      </c>
      <c r="B63" s="1" t="s">
        <v>943</v>
      </c>
      <c r="C63" s="14" t="s">
        <v>5632</v>
      </c>
      <c r="D63" t="s">
        <v>19092</v>
      </c>
      <c r="E63" t="s">
        <v>19052</v>
      </c>
      <c r="G63" t="s">
        <v>19417</v>
      </c>
      <c r="H63" t="s">
        <v>19417</v>
      </c>
    </row>
    <row r="64" spans="1:8" x14ac:dyDescent="0.25">
      <c r="A64" s="14" t="s">
        <v>19095</v>
      </c>
      <c r="B64" s="1" t="s">
        <v>943</v>
      </c>
      <c r="C64" s="14" t="s">
        <v>5632</v>
      </c>
      <c r="D64" t="s">
        <v>19096</v>
      </c>
      <c r="E64" t="s">
        <v>19052</v>
      </c>
      <c r="G64" t="s">
        <v>19417</v>
      </c>
      <c r="H64" t="s">
        <v>19417</v>
      </c>
    </row>
    <row r="65" spans="1:8" x14ac:dyDescent="0.25">
      <c r="A65" s="14" t="s">
        <v>19105</v>
      </c>
      <c r="B65" s="1" t="s">
        <v>943</v>
      </c>
      <c r="C65" s="14" t="s">
        <v>5632</v>
      </c>
      <c r="D65" t="s">
        <v>19106</v>
      </c>
      <c r="E65" t="s">
        <v>19052</v>
      </c>
      <c r="G65" t="s">
        <v>19417</v>
      </c>
      <c r="H65" t="s">
        <v>19417</v>
      </c>
    </row>
    <row r="66" spans="1:8" x14ac:dyDescent="0.25">
      <c r="A66" s="14">
        <v>722</v>
      </c>
      <c r="B66" s="1" t="s">
        <v>942</v>
      </c>
      <c r="C66" s="14" t="s">
        <v>5632</v>
      </c>
      <c r="D66" t="s">
        <v>19093</v>
      </c>
      <c r="E66" t="s">
        <v>19052</v>
      </c>
      <c r="G66" t="s">
        <v>19417</v>
      </c>
      <c r="H66" t="s">
        <v>19417</v>
      </c>
    </row>
    <row r="67" spans="1:8" x14ac:dyDescent="0.25">
      <c r="A67" s="14" t="s">
        <v>19097</v>
      </c>
      <c r="B67" s="1" t="s">
        <v>942</v>
      </c>
      <c r="C67" s="14" t="s">
        <v>5632</v>
      </c>
      <c r="D67" t="s">
        <v>19098</v>
      </c>
      <c r="E67" t="s">
        <v>19052</v>
      </c>
      <c r="G67" t="s">
        <v>19417</v>
      </c>
      <c r="H67" t="s">
        <v>19417</v>
      </c>
    </row>
    <row r="68" spans="1:8" x14ac:dyDescent="0.25">
      <c r="A68" s="14" t="s">
        <v>19103</v>
      </c>
      <c r="B68" s="1" t="s">
        <v>942</v>
      </c>
      <c r="C68" s="14" t="s">
        <v>5632</v>
      </c>
      <c r="D68" t="s">
        <v>19104</v>
      </c>
      <c r="E68" t="s">
        <v>19052</v>
      </c>
      <c r="G68" t="s">
        <v>19417</v>
      </c>
      <c r="H68" t="s">
        <v>19417</v>
      </c>
    </row>
    <row r="69" spans="1:8" x14ac:dyDescent="0.25">
      <c r="A69" s="14" t="s">
        <v>19107</v>
      </c>
      <c r="B69" s="1" t="s">
        <v>942</v>
      </c>
      <c r="C69" s="14" t="s">
        <v>5632</v>
      </c>
      <c r="D69" t="s">
        <v>19108</v>
      </c>
      <c r="E69" t="s">
        <v>19052</v>
      </c>
      <c r="G69" t="s">
        <v>19417</v>
      </c>
      <c r="H69" t="s">
        <v>19417</v>
      </c>
    </row>
    <row r="70" spans="1:8" x14ac:dyDescent="0.25">
      <c r="A70" s="14">
        <v>731</v>
      </c>
      <c r="B70" s="1" t="s">
        <v>941</v>
      </c>
      <c r="C70" s="14" t="s">
        <v>5632</v>
      </c>
      <c r="D70" t="s">
        <v>19109</v>
      </c>
      <c r="E70" t="s">
        <v>19052</v>
      </c>
      <c r="G70" t="s">
        <v>19417</v>
      </c>
      <c r="H70" t="s">
        <v>19417</v>
      </c>
    </row>
    <row r="71" spans="1:8" x14ac:dyDescent="0.25">
      <c r="A71" s="14">
        <v>732</v>
      </c>
      <c r="B71" s="1" t="s">
        <v>940</v>
      </c>
      <c r="C71" s="14" t="s">
        <v>5632</v>
      </c>
      <c r="D71" t="s">
        <v>19110</v>
      </c>
      <c r="E71" t="s">
        <v>19052</v>
      </c>
      <c r="G71" t="s">
        <v>19417</v>
      </c>
      <c r="H71" t="s">
        <v>19417</v>
      </c>
    </row>
    <row r="72" spans="1:8" x14ac:dyDescent="0.25">
      <c r="A72" s="14" t="s">
        <v>19123</v>
      </c>
      <c r="B72" s="1" t="s">
        <v>940</v>
      </c>
      <c r="C72" s="14" t="s">
        <v>5632</v>
      </c>
      <c r="D72" t="s">
        <v>19124</v>
      </c>
      <c r="E72" t="s">
        <v>19052</v>
      </c>
      <c r="G72" t="s">
        <v>19417</v>
      </c>
      <c r="H72" t="s">
        <v>19417</v>
      </c>
    </row>
    <row r="73" spans="1:8" x14ac:dyDescent="0.25">
      <c r="A73" s="14" t="s">
        <v>19127</v>
      </c>
      <c r="B73" s="1" t="s">
        <v>940</v>
      </c>
      <c r="C73" s="14" t="s">
        <v>5632</v>
      </c>
      <c r="D73" t="s">
        <v>19128</v>
      </c>
      <c r="E73" t="s">
        <v>19052</v>
      </c>
      <c r="G73" t="s">
        <v>19417</v>
      </c>
      <c r="H73" t="s">
        <v>19417</v>
      </c>
    </row>
    <row r="74" spans="1:8" x14ac:dyDescent="0.25">
      <c r="A74" s="14">
        <v>733</v>
      </c>
      <c r="B74" s="1" t="s">
        <v>939</v>
      </c>
      <c r="C74" s="14" t="s">
        <v>5632</v>
      </c>
      <c r="D74" t="s">
        <v>19111</v>
      </c>
      <c r="E74" t="s">
        <v>19052</v>
      </c>
      <c r="G74">
        <v>150</v>
      </c>
      <c r="H74">
        <v>8</v>
      </c>
    </row>
    <row r="75" spans="1:8" x14ac:dyDescent="0.25">
      <c r="A75" s="14" t="s">
        <v>19129</v>
      </c>
      <c r="B75" s="1" t="s">
        <v>939</v>
      </c>
      <c r="C75" s="14" t="s">
        <v>5632</v>
      </c>
      <c r="D75" t="s">
        <v>19130</v>
      </c>
      <c r="E75" t="s">
        <v>19052</v>
      </c>
      <c r="G75" t="s">
        <v>19417</v>
      </c>
      <c r="H75" t="s">
        <v>19417</v>
      </c>
    </row>
    <row r="76" spans="1:8" x14ac:dyDescent="0.25">
      <c r="A76" s="14">
        <v>734</v>
      </c>
      <c r="B76" s="1" t="s">
        <v>938</v>
      </c>
      <c r="C76" s="14" t="s">
        <v>5632</v>
      </c>
      <c r="D76" t="s">
        <v>19112</v>
      </c>
      <c r="E76" t="s">
        <v>19052</v>
      </c>
      <c r="G76">
        <v>175</v>
      </c>
      <c r="H76">
        <v>8</v>
      </c>
    </row>
    <row r="77" spans="1:8" x14ac:dyDescent="0.25">
      <c r="A77" s="14">
        <v>735</v>
      </c>
      <c r="B77" s="1" t="s">
        <v>937</v>
      </c>
      <c r="C77" s="14" t="s">
        <v>5632</v>
      </c>
      <c r="D77" t="s">
        <v>19113</v>
      </c>
      <c r="E77" t="s">
        <v>19052</v>
      </c>
      <c r="G77">
        <v>110</v>
      </c>
      <c r="H77">
        <v>8</v>
      </c>
    </row>
    <row r="78" spans="1:8" x14ac:dyDescent="0.25">
      <c r="A78" s="14">
        <v>736</v>
      </c>
      <c r="B78" s="1" t="s">
        <v>936</v>
      </c>
      <c r="C78" s="14" t="s">
        <v>5632</v>
      </c>
      <c r="D78" t="s">
        <v>19114</v>
      </c>
      <c r="E78" t="s">
        <v>19052</v>
      </c>
      <c r="G78">
        <v>110</v>
      </c>
      <c r="H78">
        <v>8</v>
      </c>
    </row>
    <row r="79" spans="1:8" x14ac:dyDescent="0.25">
      <c r="A79" s="14" t="s">
        <v>921</v>
      </c>
      <c r="B79" s="1" t="s">
        <v>922</v>
      </c>
      <c r="C79" s="14" t="s">
        <v>5632</v>
      </c>
      <c r="D79" t="s">
        <v>19120</v>
      </c>
      <c r="E79" t="s">
        <v>19052</v>
      </c>
      <c r="G79">
        <v>150</v>
      </c>
      <c r="H79">
        <v>8</v>
      </c>
    </row>
    <row r="80" spans="1:8" x14ac:dyDescent="0.25">
      <c r="A80" s="14" t="s">
        <v>19125</v>
      </c>
      <c r="B80" s="1" t="s">
        <v>922</v>
      </c>
      <c r="C80" s="14" t="s">
        <v>5632</v>
      </c>
      <c r="D80" t="s">
        <v>19126</v>
      </c>
      <c r="E80" t="s">
        <v>19052</v>
      </c>
      <c r="G80" t="s">
        <v>19417</v>
      </c>
      <c r="H80" t="s">
        <v>19417</v>
      </c>
    </row>
    <row r="81" spans="1:8" x14ac:dyDescent="0.25">
      <c r="A81" s="14">
        <v>738</v>
      </c>
      <c r="B81" s="1" t="s">
        <v>935</v>
      </c>
      <c r="C81" s="14" t="s">
        <v>5632</v>
      </c>
      <c r="D81" t="s">
        <v>19116</v>
      </c>
      <c r="E81" t="s">
        <v>19052</v>
      </c>
      <c r="G81">
        <v>180</v>
      </c>
      <c r="H81">
        <v>8</v>
      </c>
    </row>
    <row r="82" spans="1:8" x14ac:dyDescent="0.25">
      <c r="A82" s="14" t="s">
        <v>19121</v>
      </c>
      <c r="B82" s="1" t="s">
        <v>935</v>
      </c>
      <c r="C82" s="14" t="s">
        <v>5632</v>
      </c>
      <c r="D82" t="s">
        <v>19122</v>
      </c>
      <c r="E82" t="s">
        <v>19052</v>
      </c>
      <c r="G82">
        <v>180</v>
      </c>
      <c r="H82">
        <v>5</v>
      </c>
    </row>
    <row r="83" spans="1:8" x14ac:dyDescent="0.25">
      <c r="A83" s="14">
        <v>739</v>
      </c>
      <c r="B83" s="1" t="s">
        <v>934</v>
      </c>
      <c r="C83" s="14" t="s">
        <v>5632</v>
      </c>
      <c r="D83" t="s">
        <v>19117</v>
      </c>
      <c r="E83" t="s">
        <v>19052</v>
      </c>
      <c r="G83">
        <v>240</v>
      </c>
      <c r="H83">
        <v>5</v>
      </c>
    </row>
    <row r="84" spans="1:8" x14ac:dyDescent="0.25">
      <c r="A84" s="14">
        <v>741</v>
      </c>
      <c r="B84" s="1" t="s">
        <v>933</v>
      </c>
      <c r="C84" s="14" t="s">
        <v>5632</v>
      </c>
      <c r="D84" t="s">
        <v>19131</v>
      </c>
      <c r="E84" t="s">
        <v>19067</v>
      </c>
      <c r="G84" t="s">
        <v>19417</v>
      </c>
      <c r="H84" t="s">
        <v>19417</v>
      </c>
    </row>
    <row r="85" spans="1:8" x14ac:dyDescent="0.25">
      <c r="A85" s="14" t="s">
        <v>19150</v>
      </c>
      <c r="B85" s="1" t="s">
        <v>933</v>
      </c>
      <c r="C85" s="14" t="s">
        <v>5632</v>
      </c>
      <c r="D85" t="s">
        <v>19151</v>
      </c>
      <c r="E85" t="s">
        <v>19067</v>
      </c>
      <c r="G85" t="s">
        <v>19417</v>
      </c>
      <c r="H85" t="s">
        <v>19417</v>
      </c>
    </row>
    <row r="86" spans="1:8" x14ac:dyDescent="0.25">
      <c r="A86" s="14">
        <v>742</v>
      </c>
      <c r="B86" s="1" t="s">
        <v>932</v>
      </c>
      <c r="C86" s="14" t="s">
        <v>5632</v>
      </c>
      <c r="D86" t="s">
        <v>19132</v>
      </c>
      <c r="E86" t="s">
        <v>19067</v>
      </c>
      <c r="G86" t="s">
        <v>19417</v>
      </c>
      <c r="H86" t="s">
        <v>19417</v>
      </c>
    </row>
    <row r="87" spans="1:8" x14ac:dyDescent="0.25">
      <c r="A87" s="14" t="s">
        <v>19136</v>
      </c>
      <c r="B87" s="1" t="s">
        <v>932</v>
      </c>
      <c r="C87" s="14" t="s">
        <v>5632</v>
      </c>
      <c r="D87" t="s">
        <v>19137</v>
      </c>
      <c r="E87" t="s">
        <v>19067</v>
      </c>
      <c r="G87" t="s">
        <v>19417</v>
      </c>
      <c r="H87" t="s">
        <v>19417</v>
      </c>
    </row>
    <row r="88" spans="1:8" x14ac:dyDescent="0.25">
      <c r="A88" s="14" t="s">
        <v>19156</v>
      </c>
      <c r="B88" s="1" t="s">
        <v>932</v>
      </c>
      <c r="C88" s="14" t="s">
        <v>5632</v>
      </c>
      <c r="D88" t="s">
        <v>19157</v>
      </c>
      <c r="E88" t="s">
        <v>19067</v>
      </c>
      <c r="G88">
        <v>0</v>
      </c>
      <c r="H88">
        <v>36</v>
      </c>
    </row>
    <row r="89" spans="1:8" x14ac:dyDescent="0.25">
      <c r="A89" s="14">
        <v>743</v>
      </c>
      <c r="B89" s="1" t="s">
        <v>931</v>
      </c>
      <c r="C89" s="14" t="s">
        <v>5632</v>
      </c>
      <c r="D89" t="s">
        <v>19133</v>
      </c>
      <c r="E89" t="s">
        <v>19067</v>
      </c>
      <c r="G89" t="s">
        <v>19417</v>
      </c>
      <c r="H89" t="s">
        <v>19417</v>
      </c>
    </row>
    <row r="90" spans="1:8" x14ac:dyDescent="0.25">
      <c r="A90" s="14" t="s">
        <v>19138</v>
      </c>
      <c r="B90" s="1" t="s">
        <v>931</v>
      </c>
      <c r="C90" s="14" t="s">
        <v>5632</v>
      </c>
      <c r="D90" t="s">
        <v>19139</v>
      </c>
      <c r="E90" t="s">
        <v>19067</v>
      </c>
      <c r="G90" t="s">
        <v>19417</v>
      </c>
      <c r="H90" t="s">
        <v>19417</v>
      </c>
    </row>
    <row r="91" spans="1:8" x14ac:dyDescent="0.25">
      <c r="A91" s="14" t="s">
        <v>19152</v>
      </c>
      <c r="B91" s="1" t="s">
        <v>931</v>
      </c>
      <c r="C91" s="14" t="s">
        <v>5632</v>
      </c>
      <c r="D91" t="s">
        <v>19153</v>
      </c>
      <c r="E91" t="s">
        <v>19067</v>
      </c>
      <c r="G91" t="s">
        <v>19417</v>
      </c>
      <c r="H91" t="s">
        <v>19417</v>
      </c>
    </row>
    <row r="92" spans="1:8" x14ac:dyDescent="0.25">
      <c r="A92" s="14">
        <v>744</v>
      </c>
      <c r="B92" s="1" t="s">
        <v>930</v>
      </c>
      <c r="C92" s="14" t="s">
        <v>5632</v>
      </c>
      <c r="D92" t="s">
        <v>19134</v>
      </c>
      <c r="E92" t="s">
        <v>19067</v>
      </c>
      <c r="G92">
        <v>416</v>
      </c>
      <c r="H92">
        <v>5</v>
      </c>
    </row>
    <row r="93" spans="1:8" x14ac:dyDescent="0.25">
      <c r="A93" s="14" t="s">
        <v>19140</v>
      </c>
      <c r="B93" s="1" t="s">
        <v>930</v>
      </c>
      <c r="C93" s="14" t="s">
        <v>5632</v>
      </c>
      <c r="D93" t="s">
        <v>19141</v>
      </c>
      <c r="E93" t="s">
        <v>19067</v>
      </c>
      <c r="G93">
        <v>225</v>
      </c>
      <c r="H93">
        <v>14</v>
      </c>
    </row>
    <row r="94" spans="1:8" x14ac:dyDescent="0.25">
      <c r="A94" s="14" t="s">
        <v>19144</v>
      </c>
      <c r="B94" s="1" t="s">
        <v>930</v>
      </c>
      <c r="C94" s="14" t="s">
        <v>5632</v>
      </c>
      <c r="D94" t="s">
        <v>19145</v>
      </c>
      <c r="E94" t="s">
        <v>19067</v>
      </c>
      <c r="G94" t="s">
        <v>19417</v>
      </c>
      <c r="H94" t="s">
        <v>19417</v>
      </c>
    </row>
    <row r="95" spans="1:8" x14ac:dyDescent="0.25">
      <c r="A95" s="14" t="s">
        <v>19158</v>
      </c>
      <c r="B95" s="1" t="s">
        <v>930</v>
      </c>
      <c r="C95" s="14" t="s">
        <v>5632</v>
      </c>
      <c r="D95" t="s">
        <v>19159</v>
      </c>
      <c r="E95" t="s">
        <v>19067</v>
      </c>
      <c r="G95" t="s">
        <v>19417</v>
      </c>
      <c r="H95" t="s">
        <v>19417</v>
      </c>
    </row>
    <row r="96" spans="1:8" x14ac:dyDescent="0.25">
      <c r="A96" s="14" t="s">
        <v>917</v>
      </c>
      <c r="B96" s="1" t="s">
        <v>918</v>
      </c>
      <c r="C96" s="14" t="s">
        <v>5632</v>
      </c>
      <c r="D96" t="s">
        <v>19149</v>
      </c>
      <c r="E96" t="s">
        <v>19067</v>
      </c>
      <c r="G96" t="s">
        <v>19417</v>
      </c>
      <c r="H96" t="s">
        <v>19417</v>
      </c>
    </row>
    <row r="97" spans="1:8" x14ac:dyDescent="0.25">
      <c r="A97" s="14" t="s">
        <v>19154</v>
      </c>
      <c r="B97" s="1" t="s">
        <v>918</v>
      </c>
      <c r="C97" s="14" t="s">
        <v>5632</v>
      </c>
      <c r="D97" t="s">
        <v>19155</v>
      </c>
      <c r="E97" t="s">
        <v>19067</v>
      </c>
      <c r="G97" t="s">
        <v>19417</v>
      </c>
      <c r="H97" t="s">
        <v>19417</v>
      </c>
    </row>
    <row r="98" spans="1:8" x14ac:dyDescent="0.25">
      <c r="A98" s="14">
        <v>752</v>
      </c>
      <c r="B98" s="1" t="s">
        <v>929</v>
      </c>
      <c r="C98" s="14" t="s">
        <v>5632</v>
      </c>
      <c r="D98" t="s">
        <v>19160</v>
      </c>
      <c r="E98" t="s">
        <v>19067</v>
      </c>
      <c r="G98">
        <v>200</v>
      </c>
      <c r="H98" t="s">
        <v>19418</v>
      </c>
    </row>
    <row r="99" spans="1:8" x14ac:dyDescent="0.25">
      <c r="A99" s="14" t="s">
        <v>19163</v>
      </c>
      <c r="B99" s="1" t="s">
        <v>929</v>
      </c>
      <c r="C99" s="14" t="s">
        <v>5632</v>
      </c>
      <c r="D99" t="s">
        <v>19164</v>
      </c>
      <c r="E99" t="s">
        <v>19067</v>
      </c>
      <c r="G99">
        <v>0</v>
      </c>
      <c r="H99">
        <v>45</v>
      </c>
    </row>
    <row r="100" spans="1:8" x14ac:dyDescent="0.25">
      <c r="A100" s="14" t="s">
        <v>19165</v>
      </c>
      <c r="B100" s="1" t="s">
        <v>929</v>
      </c>
      <c r="C100" s="14" t="s">
        <v>5632</v>
      </c>
      <c r="D100" t="s">
        <v>19166</v>
      </c>
      <c r="E100" t="s">
        <v>19067</v>
      </c>
      <c r="G100" t="s">
        <v>19417</v>
      </c>
      <c r="H100" t="s">
        <v>19417</v>
      </c>
    </row>
    <row r="101" spans="1:8" x14ac:dyDescent="0.25">
      <c r="A101" s="14">
        <v>753</v>
      </c>
      <c r="B101" s="1" t="s">
        <v>928</v>
      </c>
      <c r="C101" s="14" t="s">
        <v>5632</v>
      </c>
      <c r="D101" t="s">
        <v>19161</v>
      </c>
      <c r="E101" t="s">
        <v>19067</v>
      </c>
      <c r="G101">
        <v>220</v>
      </c>
      <c r="H101">
        <v>5</v>
      </c>
    </row>
    <row r="102" spans="1:8" x14ac:dyDescent="0.25">
      <c r="A102" s="14">
        <v>762</v>
      </c>
      <c r="B102" s="1" t="s">
        <v>927</v>
      </c>
      <c r="C102" s="14" t="s">
        <v>5632</v>
      </c>
      <c r="D102" t="s">
        <v>19167</v>
      </c>
      <c r="E102" t="s">
        <v>19067</v>
      </c>
      <c r="G102">
        <v>200</v>
      </c>
      <c r="H102">
        <v>8</v>
      </c>
    </row>
    <row r="103" spans="1:8" x14ac:dyDescent="0.25">
      <c r="A103" s="14" t="s">
        <v>19173</v>
      </c>
      <c r="B103" s="1" t="s">
        <v>927</v>
      </c>
      <c r="C103" s="14" t="s">
        <v>5632</v>
      </c>
      <c r="D103" t="s">
        <v>19174</v>
      </c>
      <c r="E103" t="s">
        <v>19067</v>
      </c>
      <c r="G103" t="s">
        <v>19417</v>
      </c>
      <c r="H103" t="s">
        <v>19417</v>
      </c>
    </row>
    <row r="104" spans="1:8" x14ac:dyDescent="0.25">
      <c r="A104" s="14">
        <v>763</v>
      </c>
      <c r="B104" s="1" t="s">
        <v>926</v>
      </c>
      <c r="C104" s="14" t="s">
        <v>5632</v>
      </c>
      <c r="D104" t="s">
        <v>19168</v>
      </c>
      <c r="E104" t="s">
        <v>19067</v>
      </c>
      <c r="G104">
        <v>250</v>
      </c>
      <c r="H104">
        <v>8</v>
      </c>
    </row>
    <row r="105" spans="1:8" x14ac:dyDescent="0.25">
      <c r="A105" s="14" t="s">
        <v>19175</v>
      </c>
      <c r="B105" s="1" t="s">
        <v>926</v>
      </c>
      <c r="C105" s="14" t="s">
        <v>5632</v>
      </c>
      <c r="D105" t="s">
        <v>19176</v>
      </c>
      <c r="E105" t="s">
        <v>19067</v>
      </c>
      <c r="G105" t="s">
        <v>19417</v>
      </c>
      <c r="H105" t="s">
        <v>19417</v>
      </c>
    </row>
    <row r="106" spans="1:8" x14ac:dyDescent="0.25">
      <c r="A106" s="14">
        <v>764</v>
      </c>
      <c r="B106" s="1" t="s">
        <v>925</v>
      </c>
      <c r="C106" s="14" t="s">
        <v>5632</v>
      </c>
      <c r="D106" t="s">
        <v>19169</v>
      </c>
      <c r="E106" t="s">
        <v>19067</v>
      </c>
      <c r="G106">
        <v>275</v>
      </c>
      <c r="H106">
        <v>8</v>
      </c>
    </row>
    <row r="107" spans="1:8" x14ac:dyDescent="0.25">
      <c r="A107" s="14">
        <v>772</v>
      </c>
      <c r="B107" s="1" t="s">
        <v>924</v>
      </c>
      <c r="C107" s="14" t="s">
        <v>5632</v>
      </c>
      <c r="D107" t="s">
        <v>19177</v>
      </c>
      <c r="E107" t="s">
        <v>19067</v>
      </c>
      <c r="G107">
        <v>320</v>
      </c>
      <c r="H107">
        <v>8</v>
      </c>
    </row>
    <row r="108" spans="1:8" x14ac:dyDescent="0.25">
      <c r="A108" s="14">
        <v>773</v>
      </c>
      <c r="B108" s="1" t="s">
        <v>923</v>
      </c>
      <c r="C108" s="14" t="s">
        <v>5632</v>
      </c>
      <c r="D108" t="s">
        <v>19178</v>
      </c>
      <c r="E108" t="s">
        <v>19067</v>
      </c>
      <c r="G108">
        <v>350</v>
      </c>
      <c r="H108">
        <v>8</v>
      </c>
    </row>
    <row r="109" spans="1:8" x14ac:dyDescent="0.25">
      <c r="A109" s="14" t="s">
        <v>849</v>
      </c>
      <c r="B109" s="1" t="s">
        <v>850</v>
      </c>
      <c r="C109" s="14" t="s">
        <v>19053</v>
      </c>
      <c r="D109" t="s">
        <v>19206</v>
      </c>
      <c r="E109" t="s">
        <v>19052</v>
      </c>
      <c r="G109" t="s">
        <v>19417</v>
      </c>
      <c r="H109" t="s">
        <v>19417</v>
      </c>
    </row>
    <row r="110" spans="1:8" x14ac:dyDescent="0.25">
      <c r="A110" s="14" t="s">
        <v>19207</v>
      </c>
      <c r="B110" s="1" t="s">
        <v>850</v>
      </c>
      <c r="C110" s="14" t="s">
        <v>19053</v>
      </c>
      <c r="D110" t="s">
        <v>19208</v>
      </c>
      <c r="E110" t="s">
        <v>19052</v>
      </c>
      <c r="G110" t="s">
        <v>19417</v>
      </c>
      <c r="H110" t="s">
        <v>19417</v>
      </c>
    </row>
    <row r="111" spans="1:8" x14ac:dyDescent="0.25">
      <c r="A111" s="14" t="s">
        <v>19209</v>
      </c>
      <c r="B111" s="1" t="s">
        <v>850</v>
      </c>
      <c r="C111" s="14" t="s">
        <v>19053</v>
      </c>
      <c r="D111" t="s">
        <v>19210</v>
      </c>
      <c r="E111" t="s">
        <v>19052</v>
      </c>
      <c r="G111" t="s">
        <v>19417</v>
      </c>
      <c r="H111" t="s">
        <v>19417</v>
      </c>
    </row>
    <row r="112" spans="1:8" x14ac:dyDescent="0.25">
      <c r="A112" s="14" t="s">
        <v>19211</v>
      </c>
      <c r="B112" s="1" t="s">
        <v>850</v>
      </c>
      <c r="C112" s="14" t="s">
        <v>19053</v>
      </c>
      <c r="D112" t="s">
        <v>19212</v>
      </c>
      <c r="E112" t="s">
        <v>19052</v>
      </c>
      <c r="G112" t="s">
        <v>19417</v>
      </c>
      <c r="H112" t="s">
        <v>19417</v>
      </c>
    </row>
    <row r="113" spans="1:8" x14ac:dyDescent="0.25">
      <c r="A113" s="14" t="s">
        <v>19213</v>
      </c>
      <c r="B113" s="1" t="s">
        <v>850</v>
      </c>
      <c r="C113" s="14" t="s">
        <v>19053</v>
      </c>
      <c r="D113" t="s">
        <v>19214</v>
      </c>
      <c r="E113" t="s">
        <v>19052</v>
      </c>
      <c r="G113" t="s">
        <v>19417</v>
      </c>
      <c r="H113" t="s">
        <v>19417</v>
      </c>
    </row>
    <row r="114" spans="1:8" x14ac:dyDescent="0.25">
      <c r="A114" s="14" t="s">
        <v>583</v>
      </c>
      <c r="B114" s="1" t="s">
        <v>584</v>
      </c>
      <c r="C114" s="14" t="s">
        <v>19403</v>
      </c>
      <c r="D114" t="s">
        <v>582</v>
      </c>
      <c r="E114" t="s">
        <v>19052</v>
      </c>
      <c r="G114" t="s">
        <v>19417</v>
      </c>
      <c r="H114" t="s">
        <v>19417</v>
      </c>
    </row>
    <row r="115" spans="1:8" x14ac:dyDescent="0.25">
      <c r="A115" s="14" t="s">
        <v>842</v>
      </c>
      <c r="B115" s="1" t="s">
        <v>843</v>
      </c>
      <c r="C115" s="14" t="s">
        <v>19229</v>
      </c>
      <c r="D115" t="s">
        <v>841</v>
      </c>
      <c r="E115" t="s">
        <v>11282</v>
      </c>
      <c r="G115" t="s">
        <v>19417</v>
      </c>
      <c r="H115" t="s">
        <v>19417</v>
      </c>
    </row>
    <row r="116" spans="1:8" x14ac:dyDescent="0.25">
      <c r="A116" s="14" t="s">
        <v>651</v>
      </c>
      <c r="B116" s="1" t="s">
        <v>652</v>
      </c>
      <c r="C116" s="14" t="s">
        <v>19362</v>
      </c>
      <c r="D116" t="s">
        <v>650</v>
      </c>
      <c r="E116" t="s">
        <v>19052</v>
      </c>
      <c r="G116" t="s">
        <v>19417</v>
      </c>
      <c r="H116" t="s">
        <v>19417</v>
      </c>
    </row>
    <row r="117" spans="1:8" x14ac:dyDescent="0.25">
      <c r="A117" s="14" t="s">
        <v>807</v>
      </c>
      <c r="B117" s="1" t="s">
        <v>808</v>
      </c>
      <c r="C117" s="14" t="s">
        <v>19242</v>
      </c>
      <c r="D117" t="s">
        <v>806</v>
      </c>
      <c r="E117" t="s">
        <v>19052</v>
      </c>
      <c r="G117" t="s">
        <v>19417</v>
      </c>
      <c r="H117" t="s">
        <v>19417</v>
      </c>
    </row>
    <row r="118" spans="1:8" x14ac:dyDescent="0.25">
      <c r="A118" s="14" t="s">
        <v>798</v>
      </c>
      <c r="B118" s="1" t="s">
        <v>799</v>
      </c>
      <c r="C118" s="14" t="s">
        <v>19254</v>
      </c>
      <c r="D118" t="s">
        <v>797</v>
      </c>
      <c r="E118" t="s">
        <v>19052</v>
      </c>
      <c r="G118" t="s">
        <v>19417</v>
      </c>
      <c r="H118" t="s">
        <v>19417</v>
      </c>
    </row>
    <row r="119" spans="1:8" x14ac:dyDescent="0.25">
      <c r="A119" s="14" t="s">
        <v>828</v>
      </c>
      <c r="B119" s="1" t="s">
        <v>829</v>
      </c>
      <c r="C119" s="14" t="s">
        <v>5407</v>
      </c>
      <c r="D119" t="s">
        <v>827</v>
      </c>
      <c r="E119" t="s">
        <v>19052</v>
      </c>
      <c r="G119" t="s">
        <v>19417</v>
      </c>
      <c r="H119" t="s">
        <v>19417</v>
      </c>
    </row>
    <row r="120" spans="1:8" x14ac:dyDescent="0.25">
      <c r="A120" s="14" t="s">
        <v>836</v>
      </c>
      <c r="B120" s="1" t="s">
        <v>837</v>
      </c>
      <c r="C120" s="14" t="s">
        <v>5407</v>
      </c>
      <c r="D120" t="s">
        <v>835</v>
      </c>
      <c r="E120" t="s">
        <v>19052</v>
      </c>
      <c r="G120" t="s">
        <v>19417</v>
      </c>
      <c r="H120" t="s">
        <v>19417</v>
      </c>
    </row>
    <row r="121" spans="1:8" x14ac:dyDescent="0.25">
      <c r="A121" s="14" t="s">
        <v>804</v>
      </c>
      <c r="B121" s="1" t="s">
        <v>805</v>
      </c>
      <c r="C121" s="14" t="s">
        <v>19242</v>
      </c>
      <c r="D121" t="s">
        <v>19243</v>
      </c>
      <c r="E121" t="s">
        <v>19052</v>
      </c>
      <c r="G121" t="s">
        <v>19417</v>
      </c>
      <c r="H121" t="s">
        <v>19417</v>
      </c>
    </row>
    <row r="122" spans="1:8" x14ac:dyDescent="0.25">
      <c r="A122" s="14" t="s">
        <v>577</v>
      </c>
      <c r="B122" s="1" t="s">
        <v>578</v>
      </c>
      <c r="C122" s="14" t="s">
        <v>19053</v>
      </c>
      <c r="D122" t="s">
        <v>576</v>
      </c>
      <c r="E122" t="s">
        <v>19067</v>
      </c>
      <c r="G122" t="s">
        <v>19417</v>
      </c>
      <c r="H122" t="s">
        <v>19417</v>
      </c>
    </row>
    <row r="123" spans="1:8" x14ac:dyDescent="0.25">
      <c r="A123" s="14" t="s">
        <v>659</v>
      </c>
      <c r="B123" s="1" t="s">
        <v>660</v>
      </c>
      <c r="C123" s="14" t="s">
        <v>19362</v>
      </c>
      <c r="D123" t="s">
        <v>658</v>
      </c>
      <c r="E123" t="s">
        <v>19052</v>
      </c>
      <c r="G123" t="s">
        <v>19417</v>
      </c>
      <c r="H123" t="s">
        <v>19417</v>
      </c>
    </row>
    <row r="124" spans="1:8" x14ac:dyDescent="0.25">
      <c r="A124" s="14" t="s">
        <v>695</v>
      </c>
      <c r="B124" s="1" t="s">
        <v>696</v>
      </c>
      <c r="C124" s="14" t="s">
        <v>19342</v>
      </c>
      <c r="D124" t="s">
        <v>694</v>
      </c>
      <c r="E124" t="s">
        <v>11282</v>
      </c>
      <c r="G124" t="s">
        <v>19417</v>
      </c>
      <c r="H124" t="s">
        <v>19417</v>
      </c>
    </row>
    <row r="125" spans="1:8" x14ac:dyDescent="0.25">
      <c r="A125" s="14" t="s">
        <v>823</v>
      </c>
      <c r="B125" s="1" t="s">
        <v>824</v>
      </c>
      <c r="C125" s="14" t="s">
        <v>5407</v>
      </c>
      <c r="D125" t="s">
        <v>822</v>
      </c>
      <c r="E125" t="s">
        <v>19052</v>
      </c>
      <c r="G125">
        <v>50</v>
      </c>
      <c r="H125">
        <v>3</v>
      </c>
    </row>
    <row r="126" spans="1:8" x14ac:dyDescent="0.25">
      <c r="A126" s="14" t="s">
        <v>820</v>
      </c>
      <c r="B126" s="1" t="s">
        <v>821</v>
      </c>
      <c r="C126" s="14" t="s">
        <v>5407</v>
      </c>
      <c r="D126" t="s">
        <v>819</v>
      </c>
      <c r="E126" t="s">
        <v>19052</v>
      </c>
      <c r="G126" t="s">
        <v>19417</v>
      </c>
      <c r="H126" t="s">
        <v>19417</v>
      </c>
    </row>
    <row r="127" spans="1:8" x14ac:dyDescent="0.25">
      <c r="A127" s="14" t="s">
        <v>817</v>
      </c>
      <c r="B127" s="1" t="s">
        <v>818</v>
      </c>
      <c r="C127" s="14" t="s">
        <v>5407</v>
      </c>
      <c r="D127" t="s">
        <v>816</v>
      </c>
      <c r="E127" t="s">
        <v>19052</v>
      </c>
      <c r="G127">
        <v>86</v>
      </c>
      <c r="H127">
        <v>5</v>
      </c>
    </row>
    <row r="128" spans="1:8" x14ac:dyDescent="0.25">
      <c r="A128" s="14" t="s">
        <v>814</v>
      </c>
      <c r="B128" s="1" t="s">
        <v>815</v>
      </c>
      <c r="C128" s="14" t="s">
        <v>5407</v>
      </c>
      <c r="D128" t="s">
        <v>813</v>
      </c>
      <c r="E128" t="s">
        <v>19052</v>
      </c>
      <c r="G128">
        <v>50</v>
      </c>
      <c r="H128">
        <v>2</v>
      </c>
    </row>
    <row r="129" spans="1:8" x14ac:dyDescent="0.25">
      <c r="A129" s="14" t="s">
        <v>802</v>
      </c>
      <c r="B129" s="1" t="s">
        <v>803</v>
      </c>
      <c r="C129" s="14" t="s">
        <v>19244</v>
      </c>
      <c r="D129" t="s">
        <v>19245</v>
      </c>
      <c r="E129" t="s">
        <v>19052</v>
      </c>
      <c r="G129" t="s">
        <v>19417</v>
      </c>
      <c r="H129" t="s">
        <v>19417</v>
      </c>
    </row>
    <row r="130" spans="1:8" x14ac:dyDescent="0.25">
      <c r="A130" s="14" t="s">
        <v>6776</v>
      </c>
      <c r="B130" s="1" t="s">
        <v>803</v>
      </c>
      <c r="C130" s="14" t="s">
        <v>19244</v>
      </c>
      <c r="D130" t="s">
        <v>19249</v>
      </c>
      <c r="E130" t="s">
        <v>19052</v>
      </c>
      <c r="G130" t="s">
        <v>19417</v>
      </c>
      <c r="H130" t="s">
        <v>19417</v>
      </c>
    </row>
    <row r="131" spans="1:8" x14ac:dyDescent="0.25">
      <c r="A131" s="14" t="s">
        <v>19250</v>
      </c>
      <c r="B131" s="1" t="s">
        <v>803</v>
      </c>
      <c r="C131" s="14" t="s">
        <v>19244</v>
      </c>
      <c r="D131" t="s">
        <v>19251</v>
      </c>
      <c r="E131" t="s">
        <v>19052</v>
      </c>
      <c r="G131" t="s">
        <v>19417</v>
      </c>
      <c r="H131" t="s">
        <v>19417</v>
      </c>
    </row>
    <row r="132" spans="1:8" x14ac:dyDescent="0.25">
      <c r="A132" s="14" t="s">
        <v>800</v>
      </c>
      <c r="B132" s="1" t="s">
        <v>801</v>
      </c>
      <c r="C132" s="14" t="s">
        <v>19244</v>
      </c>
      <c r="D132" t="s">
        <v>19246</v>
      </c>
      <c r="E132" t="s">
        <v>19052</v>
      </c>
      <c r="G132" t="s">
        <v>19417</v>
      </c>
      <c r="H132" t="s">
        <v>19417</v>
      </c>
    </row>
    <row r="133" spans="1:8" x14ac:dyDescent="0.25">
      <c r="A133" s="14" t="s">
        <v>19252</v>
      </c>
      <c r="B133" s="1" t="s">
        <v>801</v>
      </c>
      <c r="C133" s="14" t="s">
        <v>19244</v>
      </c>
      <c r="D133" t="s">
        <v>19253</v>
      </c>
      <c r="E133" t="s">
        <v>19052</v>
      </c>
      <c r="G133" t="s">
        <v>19417</v>
      </c>
      <c r="H133" t="s">
        <v>19417</v>
      </c>
    </row>
    <row r="134" spans="1:8" x14ac:dyDescent="0.25">
      <c r="A134" s="14" t="s">
        <v>793</v>
      </c>
      <c r="B134" s="1" t="s">
        <v>794</v>
      </c>
      <c r="C134" s="14" t="s">
        <v>19269</v>
      </c>
      <c r="D134" t="s">
        <v>792</v>
      </c>
      <c r="E134" t="s">
        <v>11282</v>
      </c>
      <c r="G134">
        <v>30</v>
      </c>
      <c r="H134">
        <v>8</v>
      </c>
    </row>
    <row r="135" spans="1:8" x14ac:dyDescent="0.25">
      <c r="A135" s="14" t="s">
        <v>790</v>
      </c>
      <c r="B135" s="1" t="s">
        <v>791</v>
      </c>
      <c r="C135" s="14" t="s">
        <v>19269</v>
      </c>
      <c r="D135" t="s">
        <v>789</v>
      </c>
      <c r="E135" t="s">
        <v>19052</v>
      </c>
      <c r="G135" t="s">
        <v>19417</v>
      </c>
      <c r="H135" t="s">
        <v>19417</v>
      </c>
    </row>
    <row r="136" spans="1:8" x14ac:dyDescent="0.25">
      <c r="A136" s="14" t="s">
        <v>795</v>
      </c>
      <c r="B136" s="1" t="s">
        <v>796</v>
      </c>
      <c r="C136" s="14" t="s">
        <v>19255</v>
      </c>
      <c r="D136" t="s">
        <v>19256</v>
      </c>
      <c r="E136" t="s">
        <v>19067</v>
      </c>
      <c r="G136" t="s">
        <v>19417</v>
      </c>
      <c r="H136" t="s">
        <v>19417</v>
      </c>
    </row>
    <row r="137" spans="1:8" x14ac:dyDescent="0.25">
      <c r="A137" s="14" t="s">
        <v>19257</v>
      </c>
      <c r="B137" s="1" t="s">
        <v>796</v>
      </c>
      <c r="C137" s="14" t="s">
        <v>19255</v>
      </c>
      <c r="D137" t="s">
        <v>19258</v>
      </c>
      <c r="E137" t="s">
        <v>19067</v>
      </c>
      <c r="G137">
        <v>280</v>
      </c>
      <c r="H137">
        <v>8</v>
      </c>
    </row>
    <row r="138" spans="1:8" x14ac:dyDescent="0.25">
      <c r="A138" s="14" t="s">
        <v>19259</v>
      </c>
      <c r="B138" s="1" t="s">
        <v>796</v>
      </c>
      <c r="C138" s="14" t="s">
        <v>19255</v>
      </c>
      <c r="D138" t="s">
        <v>19260</v>
      </c>
      <c r="E138" t="s">
        <v>19067</v>
      </c>
      <c r="G138">
        <v>300</v>
      </c>
      <c r="H138">
        <v>8</v>
      </c>
    </row>
    <row r="139" spans="1:8" x14ac:dyDescent="0.25">
      <c r="A139" s="14" t="s">
        <v>19261</v>
      </c>
      <c r="B139" s="1" t="s">
        <v>796</v>
      </c>
      <c r="C139" s="14" t="s">
        <v>19255</v>
      </c>
      <c r="D139" t="s">
        <v>19262</v>
      </c>
      <c r="E139" t="s">
        <v>19067</v>
      </c>
      <c r="G139">
        <v>0</v>
      </c>
      <c r="H139">
        <v>30</v>
      </c>
    </row>
    <row r="140" spans="1:8" x14ac:dyDescent="0.25">
      <c r="A140" s="14" t="s">
        <v>19263</v>
      </c>
      <c r="B140" s="1" t="s">
        <v>796</v>
      </c>
      <c r="C140" s="14" t="s">
        <v>19255</v>
      </c>
      <c r="D140" t="s">
        <v>19264</v>
      </c>
      <c r="E140" t="s">
        <v>19067</v>
      </c>
      <c r="G140">
        <v>100</v>
      </c>
      <c r="H140">
        <v>13</v>
      </c>
    </row>
    <row r="141" spans="1:8" x14ac:dyDescent="0.25">
      <c r="A141" s="14" t="s">
        <v>19265</v>
      </c>
      <c r="B141" s="1" t="s">
        <v>796</v>
      </c>
      <c r="C141" s="14" t="s">
        <v>19255</v>
      </c>
      <c r="D141" t="s">
        <v>19266</v>
      </c>
      <c r="E141" t="s">
        <v>19067</v>
      </c>
      <c r="G141" t="s">
        <v>19417</v>
      </c>
      <c r="H141" t="s">
        <v>19417</v>
      </c>
    </row>
    <row r="142" spans="1:8" x14ac:dyDescent="0.25">
      <c r="A142" s="14" t="s">
        <v>19267</v>
      </c>
      <c r="B142" s="1" t="s">
        <v>796</v>
      </c>
      <c r="C142" s="14" t="s">
        <v>19255</v>
      </c>
      <c r="D142" t="s">
        <v>19268</v>
      </c>
      <c r="E142" t="s">
        <v>19067</v>
      </c>
      <c r="G142" t="s">
        <v>19417</v>
      </c>
      <c r="H142" t="s">
        <v>19417</v>
      </c>
    </row>
    <row r="143" spans="1:8" x14ac:dyDescent="0.25">
      <c r="A143" s="14" t="s">
        <v>787</v>
      </c>
      <c r="B143" s="1" t="s">
        <v>788</v>
      </c>
      <c r="C143" s="14" t="s">
        <v>19255</v>
      </c>
      <c r="D143" t="s">
        <v>19270</v>
      </c>
      <c r="E143" t="s">
        <v>19052</v>
      </c>
      <c r="G143" t="s">
        <v>19417</v>
      </c>
      <c r="H143" t="s">
        <v>19417</v>
      </c>
    </row>
    <row r="144" spans="1:8" x14ac:dyDescent="0.25">
      <c r="A144" s="14" t="s">
        <v>788</v>
      </c>
      <c r="B144" s="1" t="s">
        <v>788</v>
      </c>
      <c r="C144" s="14" t="s">
        <v>19255</v>
      </c>
      <c r="D144" t="s">
        <v>19295</v>
      </c>
      <c r="E144" t="s">
        <v>19052</v>
      </c>
      <c r="G144" t="s">
        <v>19417</v>
      </c>
      <c r="H144" t="s">
        <v>19417</v>
      </c>
    </row>
    <row r="145" spans="1:8" x14ac:dyDescent="0.25">
      <c r="A145" s="14" t="s">
        <v>785</v>
      </c>
      <c r="B145" s="1" t="s">
        <v>786</v>
      </c>
      <c r="C145" s="14" t="s">
        <v>19255</v>
      </c>
      <c r="D145" t="s">
        <v>19271</v>
      </c>
      <c r="E145" t="s">
        <v>19052</v>
      </c>
      <c r="G145" t="s">
        <v>19417</v>
      </c>
      <c r="H145" t="s">
        <v>19417</v>
      </c>
    </row>
    <row r="146" spans="1:8" x14ac:dyDescent="0.25">
      <c r="A146" s="14" t="s">
        <v>786</v>
      </c>
      <c r="B146" s="1" t="s">
        <v>786</v>
      </c>
      <c r="C146" s="14" t="s">
        <v>19255</v>
      </c>
      <c r="D146" t="s">
        <v>19296</v>
      </c>
      <c r="E146" t="s">
        <v>19052</v>
      </c>
      <c r="G146" t="s">
        <v>19417</v>
      </c>
      <c r="H146" t="s">
        <v>19417</v>
      </c>
    </row>
    <row r="147" spans="1:8" x14ac:dyDescent="0.25">
      <c r="A147" s="14" t="s">
        <v>779</v>
      </c>
      <c r="B147" s="1" t="s">
        <v>780</v>
      </c>
      <c r="C147" s="14" t="s">
        <v>19255</v>
      </c>
      <c r="D147" t="s">
        <v>19278</v>
      </c>
      <c r="E147" t="s">
        <v>19067</v>
      </c>
      <c r="G147" t="s">
        <v>19417</v>
      </c>
      <c r="H147" t="s">
        <v>19417</v>
      </c>
    </row>
    <row r="148" spans="1:8" x14ac:dyDescent="0.25">
      <c r="A148" s="14" t="s">
        <v>783</v>
      </c>
      <c r="B148" s="1" t="s">
        <v>784</v>
      </c>
      <c r="C148" s="14" t="s">
        <v>19255</v>
      </c>
      <c r="D148" t="s">
        <v>19274</v>
      </c>
      <c r="E148" t="s">
        <v>19067</v>
      </c>
      <c r="G148" t="s">
        <v>19417</v>
      </c>
      <c r="H148" t="s">
        <v>19417</v>
      </c>
    </row>
    <row r="149" spans="1:8" x14ac:dyDescent="0.25">
      <c r="A149" s="14" t="s">
        <v>781</v>
      </c>
      <c r="B149" s="1" t="s">
        <v>782</v>
      </c>
      <c r="C149" s="14" t="s">
        <v>19255</v>
      </c>
      <c r="D149" t="s">
        <v>19277</v>
      </c>
      <c r="E149" t="s">
        <v>19067</v>
      </c>
      <c r="G149" t="s">
        <v>19417</v>
      </c>
      <c r="H149" t="s">
        <v>19417</v>
      </c>
    </row>
    <row r="150" spans="1:8" x14ac:dyDescent="0.25">
      <c r="A150" s="14" t="s">
        <v>19281</v>
      </c>
      <c r="B150" s="1" t="s">
        <v>782</v>
      </c>
      <c r="C150" s="14" t="s">
        <v>19255</v>
      </c>
      <c r="D150" t="s">
        <v>19282</v>
      </c>
      <c r="E150" t="s">
        <v>19067</v>
      </c>
      <c r="G150" t="s">
        <v>19417</v>
      </c>
      <c r="H150" t="s">
        <v>19417</v>
      </c>
    </row>
    <row r="151" spans="1:8" x14ac:dyDescent="0.25">
      <c r="A151" s="14" t="s">
        <v>768</v>
      </c>
      <c r="B151" s="1" t="s">
        <v>768</v>
      </c>
      <c r="C151" s="14" t="s">
        <v>19255</v>
      </c>
      <c r="D151" t="s">
        <v>19299</v>
      </c>
      <c r="E151" t="s">
        <v>19052</v>
      </c>
      <c r="G151" t="s">
        <v>19417</v>
      </c>
      <c r="H151" t="s">
        <v>19417</v>
      </c>
    </row>
    <row r="152" spans="1:8" x14ac:dyDescent="0.25">
      <c r="A152" s="14" t="s">
        <v>777</v>
      </c>
      <c r="B152" s="1" t="s">
        <v>778</v>
      </c>
      <c r="C152" s="14" t="s">
        <v>19255</v>
      </c>
      <c r="D152" t="s">
        <v>19283</v>
      </c>
      <c r="E152" t="s">
        <v>19052</v>
      </c>
      <c r="G152" t="s">
        <v>19417</v>
      </c>
      <c r="H152" t="s">
        <v>19417</v>
      </c>
    </row>
    <row r="153" spans="1:8" x14ac:dyDescent="0.25">
      <c r="A153" s="14" t="s">
        <v>19293</v>
      </c>
      <c r="B153" s="1" t="s">
        <v>778</v>
      </c>
      <c r="C153" s="14" t="s">
        <v>19255</v>
      </c>
      <c r="D153" t="s">
        <v>19294</v>
      </c>
      <c r="E153" t="s">
        <v>19052</v>
      </c>
      <c r="G153" t="s">
        <v>19417</v>
      </c>
      <c r="H153" t="s">
        <v>19417</v>
      </c>
    </row>
    <row r="154" spans="1:8" x14ac:dyDescent="0.25">
      <c r="A154" s="14" t="s">
        <v>775</v>
      </c>
      <c r="B154" s="1" t="s">
        <v>776</v>
      </c>
      <c r="C154" s="14" t="s">
        <v>19255</v>
      </c>
      <c r="D154" t="s">
        <v>19284</v>
      </c>
      <c r="E154" t="s">
        <v>19052</v>
      </c>
      <c r="G154" t="s">
        <v>19417</v>
      </c>
      <c r="H154" t="s">
        <v>19417</v>
      </c>
    </row>
    <row r="155" spans="1:8" x14ac:dyDescent="0.25">
      <c r="A155" s="14" t="s">
        <v>773</v>
      </c>
      <c r="B155" s="1" t="s">
        <v>774</v>
      </c>
      <c r="C155" s="14" t="s">
        <v>19255</v>
      </c>
      <c r="D155" t="s">
        <v>19285</v>
      </c>
      <c r="E155" t="s">
        <v>19052</v>
      </c>
      <c r="G155" t="s">
        <v>19417</v>
      </c>
      <c r="H155" t="s">
        <v>19417</v>
      </c>
    </row>
    <row r="156" spans="1:8" x14ac:dyDescent="0.25">
      <c r="A156" s="14" t="s">
        <v>19288</v>
      </c>
      <c r="B156" s="1" t="s">
        <v>774</v>
      </c>
      <c r="C156" s="14" t="s">
        <v>19255</v>
      </c>
      <c r="D156" t="s">
        <v>19289</v>
      </c>
      <c r="E156" t="s">
        <v>19052</v>
      </c>
      <c r="G156" t="s">
        <v>19417</v>
      </c>
      <c r="H156" t="s">
        <v>19417</v>
      </c>
    </row>
    <row r="157" spans="1:8" x14ac:dyDescent="0.25">
      <c r="A157" s="14" t="s">
        <v>771</v>
      </c>
      <c r="B157" s="1" t="s">
        <v>772</v>
      </c>
      <c r="C157" s="14" t="s">
        <v>19255</v>
      </c>
      <c r="D157" t="s">
        <v>19286</v>
      </c>
      <c r="E157" t="s">
        <v>19052</v>
      </c>
      <c r="G157" t="s">
        <v>19417</v>
      </c>
      <c r="H157" t="s">
        <v>19417</v>
      </c>
    </row>
    <row r="158" spans="1:8" x14ac:dyDescent="0.25">
      <c r="A158" s="14" t="s">
        <v>19290</v>
      </c>
      <c r="B158" s="1" t="s">
        <v>772</v>
      </c>
      <c r="C158" s="14" t="s">
        <v>19255</v>
      </c>
      <c r="D158" t="s">
        <v>19291</v>
      </c>
      <c r="E158" t="s">
        <v>19052</v>
      </c>
      <c r="G158" t="s">
        <v>19417</v>
      </c>
      <c r="H158" t="s">
        <v>19417</v>
      </c>
    </row>
    <row r="159" spans="1:8" x14ac:dyDescent="0.25">
      <c r="A159" s="14" t="s">
        <v>769</v>
      </c>
      <c r="B159" s="1" t="s">
        <v>770</v>
      </c>
      <c r="C159" s="14" t="s">
        <v>19255</v>
      </c>
      <c r="D159" t="s">
        <v>19287</v>
      </c>
      <c r="E159" t="s">
        <v>19052</v>
      </c>
      <c r="G159" t="s">
        <v>19417</v>
      </c>
      <c r="H159" t="s">
        <v>19417</v>
      </c>
    </row>
    <row r="160" spans="1:8" x14ac:dyDescent="0.25">
      <c r="A160" s="14" t="s">
        <v>736</v>
      </c>
      <c r="B160" s="1" t="s">
        <v>737</v>
      </c>
      <c r="C160" s="14" t="s">
        <v>19307</v>
      </c>
      <c r="D160" t="s">
        <v>735</v>
      </c>
      <c r="E160" t="s">
        <v>11282</v>
      </c>
      <c r="G160" t="s">
        <v>19417</v>
      </c>
      <c r="H160" t="s">
        <v>19417</v>
      </c>
    </row>
    <row r="161" spans="1:8" x14ac:dyDescent="0.25">
      <c r="A161" s="14" t="s">
        <v>766</v>
      </c>
      <c r="B161" s="1" t="s">
        <v>767</v>
      </c>
      <c r="C161" s="14" t="s">
        <v>19307</v>
      </c>
      <c r="D161" t="s">
        <v>765</v>
      </c>
      <c r="E161" t="s">
        <v>19052</v>
      </c>
      <c r="G161">
        <v>40</v>
      </c>
      <c r="H161">
        <v>1</v>
      </c>
    </row>
    <row r="162" spans="1:8" x14ac:dyDescent="0.25">
      <c r="A162" s="14" t="s">
        <v>763</v>
      </c>
      <c r="B162" s="1" t="s">
        <v>764</v>
      </c>
      <c r="C162" s="14" t="s">
        <v>19307</v>
      </c>
      <c r="D162" t="s">
        <v>762</v>
      </c>
      <c r="E162" t="s">
        <v>19052</v>
      </c>
      <c r="G162" t="s">
        <v>19417</v>
      </c>
      <c r="H162" t="s">
        <v>19417</v>
      </c>
    </row>
    <row r="163" spans="1:8" x14ac:dyDescent="0.25">
      <c r="A163" s="14" t="s">
        <v>760</v>
      </c>
      <c r="B163" s="1" t="s">
        <v>761</v>
      </c>
      <c r="C163" s="14" t="s">
        <v>19307</v>
      </c>
      <c r="D163" t="s">
        <v>759</v>
      </c>
      <c r="E163" t="s">
        <v>19052</v>
      </c>
      <c r="G163">
        <v>50</v>
      </c>
      <c r="H163">
        <v>1</v>
      </c>
    </row>
    <row r="164" spans="1:8" x14ac:dyDescent="0.25">
      <c r="A164" s="14" t="s">
        <v>757</v>
      </c>
      <c r="B164" s="1" t="s">
        <v>758</v>
      </c>
      <c r="C164" s="14" t="s">
        <v>19307</v>
      </c>
      <c r="D164" t="s">
        <v>756</v>
      </c>
      <c r="E164" t="s">
        <v>19052</v>
      </c>
      <c r="G164">
        <v>70</v>
      </c>
      <c r="H164">
        <v>1</v>
      </c>
    </row>
    <row r="165" spans="1:8" x14ac:dyDescent="0.25">
      <c r="A165" s="14" t="s">
        <v>739</v>
      </c>
      <c r="B165" s="1" t="s">
        <v>740</v>
      </c>
      <c r="C165" s="14" t="s">
        <v>19307</v>
      </c>
      <c r="D165" t="s">
        <v>738</v>
      </c>
      <c r="E165" t="s">
        <v>11282</v>
      </c>
      <c r="G165" t="s">
        <v>19417</v>
      </c>
      <c r="H165" t="s">
        <v>19417</v>
      </c>
    </row>
    <row r="166" spans="1:8" x14ac:dyDescent="0.25">
      <c r="A166" s="14" t="s">
        <v>742</v>
      </c>
      <c r="B166" s="1" t="s">
        <v>743</v>
      </c>
      <c r="C166" s="14" t="s">
        <v>19307</v>
      </c>
      <c r="D166" t="s">
        <v>19312</v>
      </c>
      <c r="E166" t="s">
        <v>11282</v>
      </c>
      <c r="G166" t="s">
        <v>19417</v>
      </c>
      <c r="H166" t="s">
        <v>19417</v>
      </c>
    </row>
    <row r="167" spans="1:8" x14ac:dyDescent="0.25">
      <c r="A167" s="14" t="s">
        <v>19313</v>
      </c>
      <c r="B167" s="1" t="s">
        <v>743</v>
      </c>
      <c r="C167" s="14" t="s">
        <v>19307</v>
      </c>
      <c r="D167" t="s">
        <v>19314</v>
      </c>
      <c r="E167" t="s">
        <v>11282</v>
      </c>
      <c r="G167" t="s">
        <v>19417</v>
      </c>
      <c r="H167" t="s">
        <v>19417</v>
      </c>
    </row>
    <row r="168" spans="1:8" x14ac:dyDescent="0.25">
      <c r="A168" s="14" t="s">
        <v>19315</v>
      </c>
      <c r="B168" s="1" t="s">
        <v>743</v>
      </c>
      <c r="C168" s="14" t="s">
        <v>19307</v>
      </c>
      <c r="D168" t="s">
        <v>741</v>
      </c>
      <c r="E168" t="s">
        <v>11282</v>
      </c>
      <c r="G168" t="s">
        <v>19417</v>
      </c>
      <c r="H168" t="s">
        <v>19417</v>
      </c>
    </row>
    <row r="169" spans="1:8" x14ac:dyDescent="0.25">
      <c r="A169" s="14" t="s">
        <v>750</v>
      </c>
      <c r="B169" s="1" t="s">
        <v>752</v>
      </c>
      <c r="C169" s="14" t="s">
        <v>19307</v>
      </c>
      <c r="D169" t="s">
        <v>751</v>
      </c>
      <c r="E169" t="s">
        <v>19052</v>
      </c>
      <c r="G169" t="s">
        <v>19417</v>
      </c>
      <c r="H169" t="s">
        <v>19417</v>
      </c>
    </row>
    <row r="170" spans="1:8" x14ac:dyDescent="0.25">
      <c r="A170" s="14" t="s">
        <v>733</v>
      </c>
      <c r="B170" s="1" t="s">
        <v>734</v>
      </c>
      <c r="C170" s="14" t="s">
        <v>19307</v>
      </c>
      <c r="D170" t="s">
        <v>732</v>
      </c>
      <c r="E170" t="s">
        <v>11282</v>
      </c>
      <c r="G170" t="s">
        <v>19417</v>
      </c>
      <c r="H170" t="s">
        <v>19417</v>
      </c>
    </row>
    <row r="171" spans="1:8" x14ac:dyDescent="0.25">
      <c r="A171" s="14" t="s">
        <v>754</v>
      </c>
      <c r="B171" s="1" t="s">
        <v>755</v>
      </c>
      <c r="C171" s="14" t="s">
        <v>19307</v>
      </c>
      <c r="D171" t="s">
        <v>753</v>
      </c>
      <c r="E171" t="s">
        <v>19052</v>
      </c>
      <c r="G171">
        <v>45</v>
      </c>
      <c r="H171">
        <v>1</v>
      </c>
    </row>
    <row r="172" spans="1:8" x14ac:dyDescent="0.25">
      <c r="A172" s="14" t="s">
        <v>748</v>
      </c>
      <c r="B172" s="1" t="s">
        <v>749</v>
      </c>
      <c r="C172" s="14" t="s">
        <v>19307</v>
      </c>
      <c r="D172" t="s">
        <v>747</v>
      </c>
      <c r="E172" t="s">
        <v>11282</v>
      </c>
      <c r="G172" t="s">
        <v>19417</v>
      </c>
      <c r="H172" t="s">
        <v>19417</v>
      </c>
    </row>
    <row r="173" spans="1:8" x14ac:dyDescent="0.25">
      <c r="A173" s="14" t="s">
        <v>722</v>
      </c>
      <c r="B173" s="1" t="s">
        <v>723</v>
      </c>
      <c r="C173" s="14" t="s">
        <v>19316</v>
      </c>
      <c r="D173" t="s">
        <v>19318</v>
      </c>
      <c r="E173" t="s">
        <v>19052</v>
      </c>
      <c r="G173">
        <v>25</v>
      </c>
      <c r="H173">
        <v>6</v>
      </c>
    </row>
    <row r="174" spans="1:8" x14ac:dyDescent="0.25">
      <c r="A174" s="14" t="s">
        <v>724</v>
      </c>
      <c r="B174" s="1" t="s">
        <v>725</v>
      </c>
      <c r="C174" s="14" t="s">
        <v>19316</v>
      </c>
      <c r="D174" t="s">
        <v>19317</v>
      </c>
      <c r="E174" t="s">
        <v>11282</v>
      </c>
      <c r="G174">
        <v>33</v>
      </c>
      <c r="H174">
        <v>6</v>
      </c>
    </row>
    <row r="175" spans="1:8" x14ac:dyDescent="0.25">
      <c r="A175" s="14" t="s">
        <v>720</v>
      </c>
      <c r="B175" s="1" t="s">
        <v>717</v>
      </c>
      <c r="C175" s="14" t="s">
        <v>19316</v>
      </c>
      <c r="D175" t="s">
        <v>721</v>
      </c>
      <c r="E175" t="s">
        <v>19052</v>
      </c>
      <c r="G175">
        <v>40</v>
      </c>
      <c r="H175">
        <v>4</v>
      </c>
    </row>
    <row r="176" spans="1:8" x14ac:dyDescent="0.25">
      <c r="A176" s="14" t="s">
        <v>718</v>
      </c>
      <c r="B176" s="1" t="s">
        <v>719</v>
      </c>
      <c r="C176" s="14" t="s">
        <v>19316</v>
      </c>
      <c r="D176" t="s">
        <v>19321</v>
      </c>
      <c r="E176" t="s">
        <v>19052</v>
      </c>
      <c r="G176">
        <v>50</v>
      </c>
      <c r="H176">
        <v>5</v>
      </c>
    </row>
    <row r="177" spans="1:8" x14ac:dyDescent="0.25">
      <c r="A177" s="14" t="s">
        <v>730</v>
      </c>
      <c r="B177" s="1" t="s">
        <v>731</v>
      </c>
      <c r="C177" s="14" t="s">
        <v>19316</v>
      </c>
      <c r="D177" t="s">
        <v>729</v>
      </c>
      <c r="E177" t="s">
        <v>19052</v>
      </c>
      <c r="G177">
        <v>70</v>
      </c>
      <c r="H177">
        <v>6</v>
      </c>
    </row>
    <row r="178" spans="1:8" x14ac:dyDescent="0.25">
      <c r="A178" s="14" t="s">
        <v>726</v>
      </c>
      <c r="B178" s="1" t="s">
        <v>727</v>
      </c>
      <c r="C178" s="14" t="s">
        <v>19316</v>
      </c>
      <c r="D178" t="s">
        <v>728</v>
      </c>
      <c r="E178" t="s">
        <v>19052</v>
      </c>
      <c r="G178">
        <v>94</v>
      </c>
      <c r="H178">
        <v>6</v>
      </c>
    </row>
    <row r="179" spans="1:8" x14ac:dyDescent="0.25">
      <c r="A179" s="14" t="s">
        <v>630</v>
      </c>
      <c r="B179" s="1" t="s">
        <v>631</v>
      </c>
      <c r="C179" s="14" t="s">
        <v>4431</v>
      </c>
      <c r="D179" t="s">
        <v>629</v>
      </c>
      <c r="E179" t="s">
        <v>19079</v>
      </c>
      <c r="G179" t="s">
        <v>19417</v>
      </c>
      <c r="H179" t="s">
        <v>19417</v>
      </c>
    </row>
    <row r="180" spans="1:8" x14ac:dyDescent="0.25">
      <c r="A180" s="14">
        <v>100</v>
      </c>
      <c r="B180" s="1" t="s">
        <v>975</v>
      </c>
      <c r="C180" s="14" t="s">
        <v>8580</v>
      </c>
      <c r="D180" t="s">
        <v>974</v>
      </c>
      <c r="E180" t="s">
        <v>19052</v>
      </c>
      <c r="G180">
        <v>100</v>
      </c>
      <c r="H180">
        <v>2</v>
      </c>
    </row>
    <row r="181" spans="1:8" x14ac:dyDescent="0.25">
      <c r="A181" s="14" t="s">
        <v>712</v>
      </c>
      <c r="B181" s="1" t="s">
        <v>712</v>
      </c>
      <c r="C181" s="14" t="s">
        <v>8580</v>
      </c>
      <c r="D181" t="s">
        <v>19330</v>
      </c>
      <c r="E181" t="s">
        <v>19052</v>
      </c>
      <c r="G181" t="s">
        <v>19417</v>
      </c>
      <c r="H181" t="s">
        <v>19417</v>
      </c>
    </row>
    <row r="182" spans="1:8" x14ac:dyDescent="0.25">
      <c r="A182" s="14" t="s">
        <v>19334</v>
      </c>
      <c r="B182" s="1" t="s">
        <v>712</v>
      </c>
      <c r="C182" s="14" t="s">
        <v>19269</v>
      </c>
      <c r="D182" t="s">
        <v>19335</v>
      </c>
      <c r="E182" t="s">
        <v>19052</v>
      </c>
      <c r="G182" t="s">
        <v>19417</v>
      </c>
      <c r="H182" t="s">
        <v>19417</v>
      </c>
    </row>
    <row r="183" spans="1:8" x14ac:dyDescent="0.25">
      <c r="A183" s="14" t="s">
        <v>713</v>
      </c>
      <c r="B183" s="1" t="s">
        <v>714</v>
      </c>
      <c r="C183" s="14" t="s">
        <v>8580</v>
      </c>
      <c r="D183" t="s">
        <v>19323</v>
      </c>
      <c r="E183" t="s">
        <v>19052</v>
      </c>
      <c r="G183" t="s">
        <v>19417</v>
      </c>
      <c r="H183" t="s">
        <v>19417</v>
      </c>
    </row>
    <row r="184" spans="1:8" x14ac:dyDescent="0.25">
      <c r="A184" s="14" t="s">
        <v>19324</v>
      </c>
      <c r="B184" s="1" t="s">
        <v>714</v>
      </c>
      <c r="C184" s="14" t="s">
        <v>8580</v>
      </c>
      <c r="D184" t="s">
        <v>19325</v>
      </c>
      <c r="E184" t="s">
        <v>19052</v>
      </c>
      <c r="G184" t="s">
        <v>19417</v>
      </c>
      <c r="H184" t="s">
        <v>19417</v>
      </c>
    </row>
    <row r="185" spans="1:8" x14ac:dyDescent="0.25">
      <c r="A185" s="14" t="s">
        <v>19326</v>
      </c>
      <c r="B185" s="1" t="s">
        <v>714</v>
      </c>
      <c r="C185" s="14" t="s">
        <v>8580</v>
      </c>
      <c r="D185" t="s">
        <v>19327</v>
      </c>
      <c r="E185" t="s">
        <v>19052</v>
      </c>
      <c r="G185" t="s">
        <v>19417</v>
      </c>
      <c r="H185" t="s">
        <v>19417</v>
      </c>
    </row>
    <row r="186" spans="1:8" x14ac:dyDescent="0.25">
      <c r="A186" s="14" t="s">
        <v>19328</v>
      </c>
      <c r="B186" s="1" t="s">
        <v>714</v>
      </c>
      <c r="C186" s="14" t="s">
        <v>8580</v>
      </c>
      <c r="D186" t="s">
        <v>19329</v>
      </c>
      <c r="E186" t="s">
        <v>19052</v>
      </c>
      <c r="G186" t="s">
        <v>19417</v>
      </c>
      <c r="H186" t="s">
        <v>19417</v>
      </c>
    </row>
    <row r="187" spans="1:8" x14ac:dyDescent="0.25">
      <c r="A187" s="14" t="s">
        <v>714</v>
      </c>
      <c r="B187" s="1" t="s">
        <v>714</v>
      </c>
      <c r="C187" s="14" t="s">
        <v>8580</v>
      </c>
      <c r="D187" t="s">
        <v>19331</v>
      </c>
      <c r="E187" t="s">
        <v>19052</v>
      </c>
      <c r="G187" t="s">
        <v>19417</v>
      </c>
      <c r="H187" t="s">
        <v>19417</v>
      </c>
    </row>
    <row r="188" spans="1:8" x14ac:dyDescent="0.25">
      <c r="A188" s="14" t="s">
        <v>711</v>
      </c>
      <c r="B188" s="1" t="s">
        <v>711</v>
      </c>
      <c r="C188" s="14" t="s">
        <v>8580</v>
      </c>
      <c r="D188" t="s">
        <v>710</v>
      </c>
      <c r="E188" t="s">
        <v>19052</v>
      </c>
      <c r="G188">
        <v>50</v>
      </c>
      <c r="H188">
        <v>2</v>
      </c>
    </row>
    <row r="189" spans="1:8" x14ac:dyDescent="0.25">
      <c r="A189" s="14" t="s">
        <v>709</v>
      </c>
      <c r="B189" s="1" t="s">
        <v>709</v>
      </c>
      <c r="C189" s="14" t="s">
        <v>8580</v>
      </c>
      <c r="D189" t="s">
        <v>708</v>
      </c>
      <c r="E189" t="s">
        <v>19052</v>
      </c>
      <c r="G189">
        <v>70</v>
      </c>
      <c r="H189">
        <v>2</v>
      </c>
    </row>
    <row r="190" spans="1:8" x14ac:dyDescent="0.25">
      <c r="A190" s="14" t="s">
        <v>699</v>
      </c>
      <c r="B190" s="1" t="s">
        <v>700</v>
      </c>
      <c r="C190" s="14" t="s">
        <v>19191</v>
      </c>
      <c r="D190" t="s">
        <v>698</v>
      </c>
      <c r="E190" t="s">
        <v>19052</v>
      </c>
      <c r="G190" t="s">
        <v>19417</v>
      </c>
      <c r="H190" t="s">
        <v>19417</v>
      </c>
    </row>
    <row r="191" spans="1:8" x14ac:dyDescent="0.25">
      <c r="A191" s="14" t="s">
        <v>703</v>
      </c>
      <c r="B191" s="1" t="s">
        <v>704</v>
      </c>
      <c r="C191" s="14" t="s">
        <v>19336</v>
      </c>
      <c r="D191" t="s">
        <v>19337</v>
      </c>
      <c r="E191" t="s">
        <v>11282</v>
      </c>
      <c r="G191" t="s">
        <v>19417</v>
      </c>
      <c r="H191" t="s">
        <v>19417</v>
      </c>
    </row>
    <row r="192" spans="1:8" x14ac:dyDescent="0.25">
      <c r="A192" s="14" t="s">
        <v>701</v>
      </c>
      <c r="B192" s="1" t="s">
        <v>702</v>
      </c>
      <c r="C192" s="14" t="s">
        <v>19336</v>
      </c>
      <c r="D192" t="s">
        <v>19340</v>
      </c>
      <c r="E192" t="s">
        <v>11282</v>
      </c>
      <c r="G192" t="s">
        <v>19417</v>
      </c>
      <c r="H192" t="s">
        <v>19417</v>
      </c>
    </row>
    <row r="193" spans="1:8" x14ac:dyDescent="0.25">
      <c r="A193" s="14" t="s">
        <v>833</v>
      </c>
      <c r="B193" s="1" t="s">
        <v>834</v>
      </c>
      <c r="C193" s="14" t="s">
        <v>5407</v>
      </c>
      <c r="D193" t="s">
        <v>19232</v>
      </c>
      <c r="E193" t="s">
        <v>19052</v>
      </c>
      <c r="G193" t="s">
        <v>19417</v>
      </c>
      <c r="H193" t="s">
        <v>19417</v>
      </c>
    </row>
    <row r="194" spans="1:8" x14ac:dyDescent="0.25">
      <c r="A194" s="14" t="s">
        <v>745</v>
      </c>
      <c r="B194" s="1" t="s">
        <v>746</v>
      </c>
      <c r="C194" s="14" t="s">
        <v>19307</v>
      </c>
      <c r="D194" t="s">
        <v>744</v>
      </c>
      <c r="E194" t="s">
        <v>11282</v>
      </c>
      <c r="G194" t="s">
        <v>19417</v>
      </c>
      <c r="H194" t="s">
        <v>19417</v>
      </c>
    </row>
    <row r="195" spans="1:8" x14ac:dyDescent="0.25">
      <c r="A195" s="14" t="s">
        <v>690</v>
      </c>
      <c r="B195" s="1" t="s">
        <v>691</v>
      </c>
      <c r="C195" s="14" t="s">
        <v>19347</v>
      </c>
      <c r="D195" t="s">
        <v>689</v>
      </c>
      <c r="E195" t="s">
        <v>19052</v>
      </c>
      <c r="G195" t="s">
        <v>19417</v>
      </c>
      <c r="H195" t="s">
        <v>19417</v>
      </c>
    </row>
    <row r="196" spans="1:8" x14ac:dyDescent="0.25">
      <c r="A196" s="14" t="s">
        <v>679</v>
      </c>
      <c r="B196" s="1" t="s">
        <v>680</v>
      </c>
      <c r="C196" s="14" t="s">
        <v>19347</v>
      </c>
      <c r="D196" t="s">
        <v>678</v>
      </c>
      <c r="E196" t="s">
        <v>19052</v>
      </c>
      <c r="G196">
        <v>250</v>
      </c>
      <c r="H196">
        <v>5</v>
      </c>
    </row>
    <row r="197" spans="1:8" x14ac:dyDescent="0.25">
      <c r="A197" s="14" t="s">
        <v>685</v>
      </c>
      <c r="B197" s="1" t="s">
        <v>686</v>
      </c>
      <c r="C197" s="14" t="s">
        <v>19347</v>
      </c>
      <c r="D197" t="s">
        <v>684</v>
      </c>
      <c r="E197" t="s">
        <v>19067</v>
      </c>
      <c r="G197">
        <v>180</v>
      </c>
      <c r="H197">
        <v>3</v>
      </c>
    </row>
    <row r="198" spans="1:8" x14ac:dyDescent="0.25">
      <c r="A198" s="14" t="s">
        <v>682</v>
      </c>
      <c r="B198" s="1" t="s">
        <v>683</v>
      </c>
      <c r="C198" s="14" t="s">
        <v>19347</v>
      </c>
      <c r="D198" t="s">
        <v>681</v>
      </c>
      <c r="E198" t="s">
        <v>19067</v>
      </c>
      <c r="G198">
        <v>0</v>
      </c>
      <c r="H198">
        <v>34</v>
      </c>
    </row>
    <row r="199" spans="1:8" x14ac:dyDescent="0.25">
      <c r="A199" s="14" t="s">
        <v>676</v>
      </c>
      <c r="B199" s="1" t="s">
        <v>677</v>
      </c>
      <c r="C199" s="14" t="s">
        <v>19347</v>
      </c>
      <c r="D199" t="s">
        <v>675</v>
      </c>
      <c r="E199" t="s">
        <v>19067</v>
      </c>
      <c r="G199" t="s">
        <v>19417</v>
      </c>
      <c r="H199" t="s">
        <v>19417</v>
      </c>
    </row>
    <row r="200" spans="1:8" x14ac:dyDescent="0.25">
      <c r="A200" s="14" t="s">
        <v>687</v>
      </c>
      <c r="B200" s="1" t="s">
        <v>688</v>
      </c>
      <c r="C200" s="14" t="s">
        <v>19347</v>
      </c>
      <c r="D200" t="s">
        <v>19348</v>
      </c>
      <c r="E200" t="s">
        <v>19067</v>
      </c>
      <c r="G200" t="s">
        <v>19417</v>
      </c>
      <c r="H200" t="s">
        <v>19417</v>
      </c>
    </row>
    <row r="201" spans="1:8" x14ac:dyDescent="0.25">
      <c r="A201" s="14" t="s">
        <v>19349</v>
      </c>
      <c r="B201" s="1" t="s">
        <v>688</v>
      </c>
      <c r="C201" s="14" t="s">
        <v>19347</v>
      </c>
      <c r="D201" t="s">
        <v>19350</v>
      </c>
      <c r="E201" t="s">
        <v>19067</v>
      </c>
      <c r="G201" t="s">
        <v>19417</v>
      </c>
      <c r="H201" t="s">
        <v>19417</v>
      </c>
    </row>
    <row r="202" spans="1:8" x14ac:dyDescent="0.25">
      <c r="A202" s="14" t="s">
        <v>19351</v>
      </c>
      <c r="B202" s="1" t="s">
        <v>688</v>
      </c>
      <c r="C202" s="14" t="s">
        <v>19347</v>
      </c>
      <c r="D202" t="s">
        <v>19352</v>
      </c>
      <c r="E202" t="s">
        <v>19067</v>
      </c>
      <c r="G202">
        <v>275</v>
      </c>
      <c r="H202">
        <v>5</v>
      </c>
    </row>
    <row r="203" spans="1:8" x14ac:dyDescent="0.25">
      <c r="A203" s="14" t="s">
        <v>19353</v>
      </c>
      <c r="B203" s="1" t="s">
        <v>688</v>
      </c>
      <c r="C203" s="14" t="s">
        <v>19347</v>
      </c>
      <c r="D203" t="s">
        <v>19354</v>
      </c>
      <c r="E203" t="s">
        <v>19067</v>
      </c>
      <c r="G203" t="s">
        <v>19417</v>
      </c>
      <c r="H203" t="s">
        <v>19417</v>
      </c>
    </row>
    <row r="204" spans="1:8" x14ac:dyDescent="0.25">
      <c r="A204" s="14" t="s">
        <v>19355</v>
      </c>
      <c r="B204" s="1" t="s">
        <v>688</v>
      </c>
      <c r="C204" s="14" t="s">
        <v>19347</v>
      </c>
      <c r="D204" t="s">
        <v>19356</v>
      </c>
      <c r="E204" t="s">
        <v>19067</v>
      </c>
      <c r="G204" t="s">
        <v>19417</v>
      </c>
      <c r="H204" t="s">
        <v>19417</v>
      </c>
    </row>
    <row r="205" spans="1:8" x14ac:dyDescent="0.25">
      <c r="A205" s="14" t="s">
        <v>19357</v>
      </c>
      <c r="B205" s="1" t="s">
        <v>688</v>
      </c>
      <c r="C205" s="14" t="s">
        <v>19347</v>
      </c>
      <c r="D205" t="s">
        <v>19358</v>
      </c>
      <c r="E205" t="s">
        <v>19067</v>
      </c>
      <c r="G205" t="s">
        <v>19417</v>
      </c>
      <c r="H205" t="s">
        <v>19417</v>
      </c>
    </row>
    <row r="206" spans="1:8" x14ac:dyDescent="0.25">
      <c r="A206" s="14" t="s">
        <v>706</v>
      </c>
      <c r="B206" s="1" t="s">
        <v>707</v>
      </c>
      <c r="C206" s="14" t="s">
        <v>19269</v>
      </c>
      <c r="D206" t="s">
        <v>705</v>
      </c>
      <c r="E206" t="s">
        <v>19052</v>
      </c>
      <c r="G206" t="s">
        <v>19417</v>
      </c>
      <c r="H206" t="s">
        <v>19417</v>
      </c>
    </row>
    <row r="207" spans="1:8" x14ac:dyDescent="0.25">
      <c r="A207" s="14" t="s">
        <v>673</v>
      </c>
      <c r="B207" s="1" t="s">
        <v>674</v>
      </c>
      <c r="C207" s="14" t="s">
        <v>19053</v>
      </c>
      <c r="D207" t="s">
        <v>672</v>
      </c>
      <c r="E207" t="s">
        <v>11282</v>
      </c>
      <c r="G207" t="s">
        <v>19417</v>
      </c>
      <c r="H207" t="s">
        <v>19417</v>
      </c>
    </row>
    <row r="208" spans="1:8" x14ac:dyDescent="0.25">
      <c r="A208" s="14" t="s">
        <v>670</v>
      </c>
      <c r="B208" s="1" t="s">
        <v>671</v>
      </c>
      <c r="C208" s="14" t="s">
        <v>19053</v>
      </c>
      <c r="D208" t="s">
        <v>669</v>
      </c>
      <c r="E208" t="s">
        <v>11282</v>
      </c>
      <c r="G208" t="s">
        <v>19417</v>
      </c>
      <c r="H208" t="s">
        <v>19417</v>
      </c>
    </row>
    <row r="209" spans="1:8" x14ac:dyDescent="0.25">
      <c r="A209" s="14" t="s">
        <v>667</v>
      </c>
      <c r="B209" s="1" t="s">
        <v>668</v>
      </c>
      <c r="C209" s="14" t="s">
        <v>19053</v>
      </c>
      <c r="D209" t="s">
        <v>666</v>
      </c>
      <c r="E209" t="s">
        <v>19052</v>
      </c>
      <c r="G209" t="s">
        <v>19417</v>
      </c>
      <c r="H209" t="s">
        <v>19417</v>
      </c>
    </row>
    <row r="210" spans="1:8" x14ac:dyDescent="0.25">
      <c r="A210" s="14" t="s">
        <v>664</v>
      </c>
      <c r="B210" s="1" t="s">
        <v>665</v>
      </c>
      <c r="C210" s="14" t="s">
        <v>19361</v>
      </c>
      <c r="D210" t="s">
        <v>663</v>
      </c>
      <c r="E210" t="s">
        <v>19052</v>
      </c>
      <c r="G210" t="s">
        <v>19417</v>
      </c>
      <c r="H210" t="s">
        <v>19417</v>
      </c>
    </row>
    <row r="211" spans="1:8" x14ac:dyDescent="0.25">
      <c r="A211" s="14" t="s">
        <v>661</v>
      </c>
      <c r="B211" s="1" t="s">
        <v>662</v>
      </c>
      <c r="C211" s="14" t="s">
        <v>19362</v>
      </c>
      <c r="D211" t="s">
        <v>19363</v>
      </c>
      <c r="E211" t="s">
        <v>19067</v>
      </c>
      <c r="G211" t="s">
        <v>19417</v>
      </c>
      <c r="H211" t="s">
        <v>19417</v>
      </c>
    </row>
    <row r="212" spans="1:8" x14ac:dyDescent="0.25">
      <c r="A212" s="14" t="s">
        <v>19364</v>
      </c>
      <c r="B212" s="1" t="s">
        <v>662</v>
      </c>
      <c r="C212" s="14" t="s">
        <v>19362</v>
      </c>
      <c r="D212" t="s">
        <v>19365</v>
      </c>
      <c r="E212" t="s">
        <v>19067</v>
      </c>
      <c r="G212" t="s">
        <v>19417</v>
      </c>
      <c r="H212" t="s">
        <v>19417</v>
      </c>
    </row>
    <row r="213" spans="1:8" x14ac:dyDescent="0.25">
      <c r="A213" s="14" t="s">
        <v>19366</v>
      </c>
      <c r="B213" s="1" t="s">
        <v>662</v>
      </c>
      <c r="C213" s="14" t="s">
        <v>19362</v>
      </c>
      <c r="D213" t="s">
        <v>19367</v>
      </c>
      <c r="E213" t="s">
        <v>19067</v>
      </c>
      <c r="G213" t="s">
        <v>19417</v>
      </c>
      <c r="H213" t="s">
        <v>19417</v>
      </c>
    </row>
    <row r="214" spans="1:8" x14ac:dyDescent="0.25">
      <c r="A214" s="14" t="s">
        <v>19368</v>
      </c>
      <c r="B214" s="1" t="s">
        <v>662</v>
      </c>
      <c r="C214" s="14" t="s">
        <v>19362</v>
      </c>
      <c r="D214" t="s">
        <v>19369</v>
      </c>
      <c r="E214" t="s">
        <v>19067</v>
      </c>
      <c r="G214" t="s">
        <v>19417</v>
      </c>
      <c r="H214" t="s">
        <v>19417</v>
      </c>
    </row>
    <row r="215" spans="1:8" x14ac:dyDescent="0.25">
      <c r="A215" s="14" t="s">
        <v>653</v>
      </c>
      <c r="B215" s="1" t="s">
        <v>654</v>
      </c>
      <c r="C215" s="14" t="s">
        <v>19362</v>
      </c>
      <c r="D215" t="s">
        <v>19372</v>
      </c>
      <c r="E215" t="s">
        <v>19052</v>
      </c>
      <c r="G215" t="s">
        <v>19417</v>
      </c>
      <c r="H215" t="s">
        <v>19417</v>
      </c>
    </row>
    <row r="216" spans="1:8" x14ac:dyDescent="0.25">
      <c r="A216" s="14" t="s">
        <v>16630</v>
      </c>
      <c r="B216" s="1" t="s">
        <v>654</v>
      </c>
      <c r="C216" s="14" t="s">
        <v>19362</v>
      </c>
      <c r="D216" t="s">
        <v>19373</v>
      </c>
      <c r="E216" t="s">
        <v>19052</v>
      </c>
      <c r="G216" t="s">
        <v>19417</v>
      </c>
      <c r="H216" t="s">
        <v>19417</v>
      </c>
    </row>
    <row r="217" spans="1:8" x14ac:dyDescent="0.25">
      <c r="A217" s="14" t="s">
        <v>19374</v>
      </c>
      <c r="B217" s="1" t="s">
        <v>654</v>
      </c>
      <c r="C217" s="14" t="s">
        <v>19362</v>
      </c>
      <c r="D217" t="s">
        <v>19375</v>
      </c>
      <c r="E217" t="s">
        <v>19052</v>
      </c>
      <c r="G217" t="s">
        <v>19417</v>
      </c>
      <c r="H217" t="s">
        <v>19417</v>
      </c>
    </row>
    <row r="218" spans="1:8" x14ac:dyDescent="0.25">
      <c r="A218" s="14" t="s">
        <v>656</v>
      </c>
      <c r="B218" s="1" t="s">
        <v>657</v>
      </c>
      <c r="C218" s="14" t="s">
        <v>4280</v>
      </c>
      <c r="D218" t="s">
        <v>655</v>
      </c>
      <c r="E218" t="s">
        <v>11282</v>
      </c>
      <c r="G218" t="s">
        <v>19417</v>
      </c>
      <c r="H218" t="s">
        <v>19417</v>
      </c>
    </row>
    <row r="219" spans="1:8" x14ac:dyDescent="0.25">
      <c r="A219" s="14" t="s">
        <v>886</v>
      </c>
      <c r="B219" s="1" t="s">
        <v>887</v>
      </c>
      <c r="C219" s="14" t="s">
        <v>19193</v>
      </c>
      <c r="D219" t="s">
        <v>19194</v>
      </c>
      <c r="E219" t="s">
        <v>19052</v>
      </c>
      <c r="G219" t="s">
        <v>19417</v>
      </c>
      <c r="H219" t="s">
        <v>19417</v>
      </c>
    </row>
    <row r="220" spans="1:8" x14ac:dyDescent="0.25">
      <c r="A220" s="14" t="s">
        <v>647</v>
      </c>
      <c r="B220" s="1" t="s">
        <v>648</v>
      </c>
      <c r="C220" s="14" t="s">
        <v>11576</v>
      </c>
      <c r="D220" t="s">
        <v>19378</v>
      </c>
      <c r="E220" t="s">
        <v>19067</v>
      </c>
      <c r="G220">
        <v>325</v>
      </c>
      <c r="H220">
        <v>8</v>
      </c>
    </row>
    <row r="221" spans="1:8" x14ac:dyDescent="0.25">
      <c r="A221" s="14" t="s">
        <v>18785</v>
      </c>
      <c r="B221" s="1" t="s">
        <v>648</v>
      </c>
      <c r="C221" s="14" t="s">
        <v>11576</v>
      </c>
      <c r="D221" t="s">
        <v>19379</v>
      </c>
      <c r="E221" t="s">
        <v>19067</v>
      </c>
      <c r="G221" t="s">
        <v>19417</v>
      </c>
      <c r="H221" t="s">
        <v>19417</v>
      </c>
    </row>
    <row r="222" spans="1:8" x14ac:dyDescent="0.25">
      <c r="A222" s="14" t="s">
        <v>19380</v>
      </c>
      <c r="B222" s="1" t="s">
        <v>648</v>
      </c>
      <c r="C222" s="14" t="s">
        <v>11576</v>
      </c>
      <c r="D222" t="s">
        <v>19381</v>
      </c>
      <c r="E222" t="s">
        <v>19067</v>
      </c>
      <c r="G222">
        <v>150</v>
      </c>
      <c r="H222">
        <v>13</v>
      </c>
    </row>
    <row r="223" spans="1:8" x14ac:dyDescent="0.25">
      <c r="A223" s="14" t="s">
        <v>19382</v>
      </c>
      <c r="B223" s="1" t="s">
        <v>19383</v>
      </c>
      <c r="C223" s="14" t="s">
        <v>11576</v>
      </c>
      <c r="D223" t="s">
        <v>19384</v>
      </c>
      <c r="E223" t="s">
        <v>19052</v>
      </c>
      <c r="G223" t="s">
        <v>19417</v>
      </c>
      <c r="H223" t="s">
        <v>19417</v>
      </c>
    </row>
    <row r="224" spans="1:8" x14ac:dyDescent="0.25">
      <c r="A224" s="14" t="s">
        <v>645</v>
      </c>
      <c r="B224" s="1" t="s">
        <v>646</v>
      </c>
      <c r="C224" s="14" t="s">
        <v>11576</v>
      </c>
      <c r="D224" t="s">
        <v>19385</v>
      </c>
      <c r="E224" t="s">
        <v>19052</v>
      </c>
      <c r="G224">
        <v>140</v>
      </c>
      <c r="H224">
        <v>8</v>
      </c>
    </row>
    <row r="225" spans="1:8" x14ac:dyDescent="0.25">
      <c r="A225" s="14" t="s">
        <v>643</v>
      </c>
      <c r="B225" s="1" t="s">
        <v>644</v>
      </c>
      <c r="C225" s="14" t="s">
        <v>11576</v>
      </c>
      <c r="D225" t="s">
        <v>19386</v>
      </c>
      <c r="E225" t="s">
        <v>19052</v>
      </c>
      <c r="G225">
        <v>150</v>
      </c>
      <c r="H225">
        <v>8</v>
      </c>
    </row>
    <row r="226" spans="1:8" x14ac:dyDescent="0.25">
      <c r="A226" s="14" t="s">
        <v>641</v>
      </c>
      <c r="B226" s="1" t="s">
        <v>642</v>
      </c>
      <c r="C226" s="14" t="s">
        <v>11576</v>
      </c>
      <c r="D226" t="s">
        <v>19387</v>
      </c>
      <c r="E226" t="s">
        <v>19052</v>
      </c>
      <c r="G226">
        <v>150</v>
      </c>
      <c r="H226">
        <v>8</v>
      </c>
    </row>
    <row r="227" spans="1:8" x14ac:dyDescent="0.25">
      <c r="A227" s="14" t="s">
        <v>639</v>
      </c>
      <c r="B227" s="1" t="s">
        <v>640</v>
      </c>
      <c r="C227" s="14" t="s">
        <v>11576</v>
      </c>
      <c r="D227" t="s">
        <v>19388</v>
      </c>
      <c r="E227" t="s">
        <v>19052</v>
      </c>
      <c r="G227">
        <v>125</v>
      </c>
      <c r="H227">
        <v>8</v>
      </c>
    </row>
    <row r="228" spans="1:8" x14ac:dyDescent="0.25">
      <c r="A228" s="14" t="s">
        <v>637</v>
      </c>
      <c r="B228" s="1" t="s">
        <v>638</v>
      </c>
      <c r="C228" s="14" t="s">
        <v>11576</v>
      </c>
      <c r="D228" t="s">
        <v>19389</v>
      </c>
      <c r="E228" t="s">
        <v>19052</v>
      </c>
      <c r="G228">
        <v>150</v>
      </c>
      <c r="H228">
        <v>8</v>
      </c>
    </row>
    <row r="229" spans="1:8" x14ac:dyDescent="0.25">
      <c r="A229" s="14" t="s">
        <v>635</v>
      </c>
      <c r="B229" s="1" t="s">
        <v>636</v>
      </c>
      <c r="C229" s="14" t="s">
        <v>11576</v>
      </c>
      <c r="D229" t="s">
        <v>19390</v>
      </c>
      <c r="E229" t="s">
        <v>19052</v>
      </c>
      <c r="G229" t="s">
        <v>19417</v>
      </c>
      <c r="H229" t="s">
        <v>19417</v>
      </c>
    </row>
    <row r="230" spans="1:8" x14ac:dyDescent="0.25">
      <c r="A230" s="14" t="s">
        <v>627</v>
      </c>
      <c r="B230" s="1" t="s">
        <v>628</v>
      </c>
      <c r="C230" s="14" t="s">
        <v>19391</v>
      </c>
      <c r="D230" t="s">
        <v>19392</v>
      </c>
      <c r="E230" t="s">
        <v>19079</v>
      </c>
      <c r="G230" t="s">
        <v>19417</v>
      </c>
      <c r="H230" t="s">
        <v>19417</v>
      </c>
    </row>
    <row r="231" spans="1:8" x14ac:dyDescent="0.25">
      <c r="A231" s="14" t="s">
        <v>626</v>
      </c>
      <c r="B231" s="1" t="s">
        <v>626</v>
      </c>
      <c r="C231" s="14" t="s">
        <v>19393</v>
      </c>
      <c r="D231" t="s">
        <v>625</v>
      </c>
      <c r="E231" t="s">
        <v>11282</v>
      </c>
      <c r="G231" t="s">
        <v>19417</v>
      </c>
      <c r="H231" t="s">
        <v>19417</v>
      </c>
    </row>
    <row r="232" spans="1:8" x14ac:dyDescent="0.25">
      <c r="A232" s="14" t="s">
        <v>19078</v>
      </c>
      <c r="B232" s="1" t="s">
        <v>19079</v>
      </c>
      <c r="C232" s="14" t="s">
        <v>19065</v>
      </c>
      <c r="D232" t="s">
        <v>19080</v>
      </c>
      <c r="E232" t="s">
        <v>19052</v>
      </c>
      <c r="G232">
        <v>180</v>
      </c>
      <c r="H232">
        <v>8</v>
      </c>
    </row>
    <row r="233" spans="1:8" x14ac:dyDescent="0.25">
      <c r="A233" s="14">
        <v>707</v>
      </c>
      <c r="B233" s="1" t="s">
        <v>19079</v>
      </c>
      <c r="C233" s="14" t="s">
        <v>5632</v>
      </c>
      <c r="D233" t="s">
        <v>19087</v>
      </c>
      <c r="E233" t="s">
        <v>19067</v>
      </c>
      <c r="G233" t="s">
        <v>19417</v>
      </c>
      <c r="H233" t="s">
        <v>19417</v>
      </c>
    </row>
    <row r="234" spans="1:8" x14ac:dyDescent="0.25">
      <c r="A234" s="14">
        <v>727</v>
      </c>
      <c r="B234" s="1" t="s">
        <v>19079</v>
      </c>
      <c r="C234" s="14" t="s">
        <v>5632</v>
      </c>
      <c r="D234" t="s">
        <v>19094</v>
      </c>
      <c r="E234" t="s">
        <v>19052</v>
      </c>
      <c r="G234" t="s">
        <v>19417</v>
      </c>
      <c r="H234" t="s">
        <v>19417</v>
      </c>
    </row>
    <row r="235" spans="1:8" x14ac:dyDescent="0.25">
      <c r="A235" s="14" t="s">
        <v>19099</v>
      </c>
      <c r="B235" s="1" t="s">
        <v>19079</v>
      </c>
      <c r="C235" s="14" t="s">
        <v>5632</v>
      </c>
      <c r="D235" t="s">
        <v>19100</v>
      </c>
      <c r="E235" t="s">
        <v>19052</v>
      </c>
      <c r="G235" t="s">
        <v>19417</v>
      </c>
      <c r="H235" t="s">
        <v>19417</v>
      </c>
    </row>
    <row r="236" spans="1:8" x14ac:dyDescent="0.25">
      <c r="A236" s="14" t="s">
        <v>19101</v>
      </c>
      <c r="B236" s="1" t="s">
        <v>19079</v>
      </c>
      <c r="C236" s="14" t="s">
        <v>5632</v>
      </c>
      <c r="D236" t="s">
        <v>19102</v>
      </c>
      <c r="E236" t="s">
        <v>19052</v>
      </c>
      <c r="G236" t="s">
        <v>19417</v>
      </c>
      <c r="H236" t="s">
        <v>19417</v>
      </c>
    </row>
    <row r="237" spans="1:8" x14ac:dyDescent="0.25">
      <c r="A237" s="14">
        <v>737</v>
      </c>
      <c r="B237" s="1" t="s">
        <v>19079</v>
      </c>
      <c r="C237" s="14" t="s">
        <v>5632</v>
      </c>
      <c r="D237" t="s">
        <v>19115</v>
      </c>
      <c r="E237" t="s">
        <v>19052</v>
      </c>
      <c r="G237" t="s">
        <v>19417</v>
      </c>
      <c r="H237" t="s">
        <v>19417</v>
      </c>
    </row>
    <row r="238" spans="1:8" x14ac:dyDescent="0.25">
      <c r="A238" s="14" t="s">
        <v>19118</v>
      </c>
      <c r="B238" s="1" t="s">
        <v>19079</v>
      </c>
      <c r="C238" s="14" t="s">
        <v>5632</v>
      </c>
      <c r="D238" t="s">
        <v>19119</v>
      </c>
      <c r="E238" t="s">
        <v>19052</v>
      </c>
      <c r="G238" t="s">
        <v>19417</v>
      </c>
      <c r="H238" t="s">
        <v>19417</v>
      </c>
    </row>
    <row r="239" spans="1:8" x14ac:dyDescent="0.25">
      <c r="A239" s="14">
        <v>747</v>
      </c>
      <c r="B239" s="1" t="s">
        <v>19079</v>
      </c>
      <c r="C239" s="14" t="s">
        <v>5632</v>
      </c>
      <c r="D239" t="s">
        <v>19135</v>
      </c>
      <c r="E239" t="s">
        <v>19067</v>
      </c>
      <c r="G239" t="s">
        <v>19417</v>
      </c>
      <c r="H239" t="s">
        <v>19417</v>
      </c>
    </row>
    <row r="240" spans="1:8" x14ac:dyDescent="0.25">
      <c r="A240" s="14" t="s">
        <v>19142</v>
      </c>
      <c r="B240" s="1" t="s">
        <v>19079</v>
      </c>
      <c r="C240" s="14" t="s">
        <v>5632</v>
      </c>
      <c r="D240" t="s">
        <v>19143</v>
      </c>
      <c r="E240" t="s">
        <v>19067</v>
      </c>
      <c r="G240" t="s">
        <v>19417</v>
      </c>
      <c r="H240" t="s">
        <v>19417</v>
      </c>
    </row>
    <row r="241" spans="1:8" x14ac:dyDescent="0.25">
      <c r="A241" s="14" t="s">
        <v>19147</v>
      </c>
      <c r="B241" s="1" t="s">
        <v>19079</v>
      </c>
      <c r="C241" s="14" t="s">
        <v>5632</v>
      </c>
      <c r="D241" t="s">
        <v>19148</v>
      </c>
      <c r="E241" t="s">
        <v>19067</v>
      </c>
      <c r="G241" t="s">
        <v>19417</v>
      </c>
      <c r="H241" t="s">
        <v>19417</v>
      </c>
    </row>
    <row r="242" spans="1:8" x14ac:dyDescent="0.25">
      <c r="A242" s="14">
        <v>757</v>
      </c>
      <c r="B242" s="1" t="s">
        <v>19079</v>
      </c>
      <c r="C242" s="14" t="s">
        <v>5632</v>
      </c>
      <c r="D242" t="s">
        <v>19162</v>
      </c>
      <c r="E242" t="s">
        <v>19067</v>
      </c>
      <c r="G242" t="s">
        <v>19417</v>
      </c>
      <c r="H242" t="s">
        <v>19417</v>
      </c>
    </row>
    <row r="243" spans="1:8" x14ac:dyDescent="0.25">
      <c r="A243" s="14">
        <v>767</v>
      </c>
      <c r="B243" s="1" t="s">
        <v>19079</v>
      </c>
      <c r="C243" s="14" t="s">
        <v>5632</v>
      </c>
      <c r="D243" t="s">
        <v>19170</v>
      </c>
      <c r="E243" t="s">
        <v>19067</v>
      </c>
      <c r="G243" t="s">
        <v>19417</v>
      </c>
      <c r="H243" t="s">
        <v>19417</v>
      </c>
    </row>
    <row r="244" spans="1:8" x14ac:dyDescent="0.25">
      <c r="A244" s="14" t="s">
        <v>19171</v>
      </c>
      <c r="B244" s="1" t="s">
        <v>19079</v>
      </c>
      <c r="C244" s="14" t="s">
        <v>5632</v>
      </c>
      <c r="D244" t="s">
        <v>19172</v>
      </c>
      <c r="E244" t="s">
        <v>19067</v>
      </c>
      <c r="G244">
        <v>0</v>
      </c>
      <c r="H244" t="s">
        <v>19419</v>
      </c>
    </row>
    <row r="245" spans="1:8" x14ac:dyDescent="0.25">
      <c r="A245" s="14">
        <v>777</v>
      </c>
      <c r="B245" s="1" t="s">
        <v>19079</v>
      </c>
      <c r="C245" s="14" t="s">
        <v>5632</v>
      </c>
      <c r="D245" t="s">
        <v>19179</v>
      </c>
      <c r="E245" t="s">
        <v>19067</v>
      </c>
      <c r="G245" t="s">
        <v>19417</v>
      </c>
      <c r="H245" t="s">
        <v>19417</v>
      </c>
    </row>
    <row r="246" spans="1:8" x14ac:dyDescent="0.25">
      <c r="A246" s="14" t="s">
        <v>1274</v>
      </c>
      <c r="B246" s="1" t="s">
        <v>19079</v>
      </c>
      <c r="C246" s="14" t="s">
        <v>19191</v>
      </c>
      <c r="D246" t="s">
        <v>19192</v>
      </c>
      <c r="E246" t="s">
        <v>11282</v>
      </c>
      <c r="G246" t="s">
        <v>19417</v>
      </c>
      <c r="H246" t="s">
        <v>19417</v>
      </c>
    </row>
    <row r="247" spans="1:8" x14ac:dyDescent="0.25">
      <c r="A247" s="14" t="s">
        <v>19195</v>
      </c>
      <c r="B247" s="1" t="s">
        <v>19079</v>
      </c>
      <c r="C247" s="14" t="s">
        <v>19180</v>
      </c>
      <c r="D247" t="s">
        <v>19196</v>
      </c>
      <c r="E247" t="s">
        <v>19052</v>
      </c>
      <c r="G247" t="s">
        <v>19417</v>
      </c>
      <c r="H247" t="s">
        <v>19417</v>
      </c>
    </row>
    <row r="248" spans="1:8" x14ac:dyDescent="0.25">
      <c r="A248" s="14" t="s">
        <v>876</v>
      </c>
      <c r="B248" s="1" t="s">
        <v>19079</v>
      </c>
      <c r="C248" s="14" t="s">
        <v>19197</v>
      </c>
      <c r="D248" t="s">
        <v>19198</v>
      </c>
      <c r="E248" t="s">
        <v>19079</v>
      </c>
      <c r="G248" t="s">
        <v>19417</v>
      </c>
      <c r="H248" t="s">
        <v>19417</v>
      </c>
    </row>
    <row r="249" spans="1:8" x14ac:dyDescent="0.25">
      <c r="A249" s="14" t="s">
        <v>2441</v>
      </c>
      <c r="B249" s="1" t="s">
        <v>19079</v>
      </c>
      <c r="C249" s="14" t="s">
        <v>19199</v>
      </c>
      <c r="D249" t="s">
        <v>19203</v>
      </c>
      <c r="E249" t="s">
        <v>19052</v>
      </c>
      <c r="G249" t="s">
        <v>19417</v>
      </c>
      <c r="H249" t="s">
        <v>19417</v>
      </c>
    </row>
    <row r="250" spans="1:8" x14ac:dyDescent="0.25">
      <c r="A250" s="14" t="s">
        <v>2488</v>
      </c>
      <c r="B250" s="1" t="s">
        <v>19079</v>
      </c>
      <c r="C250" s="14" t="s">
        <v>19199</v>
      </c>
      <c r="D250" t="s">
        <v>19204</v>
      </c>
      <c r="E250" t="s">
        <v>19052</v>
      </c>
      <c r="G250" t="s">
        <v>19417</v>
      </c>
      <c r="H250" t="s">
        <v>19417</v>
      </c>
    </row>
    <row r="251" spans="1:8" x14ac:dyDescent="0.25">
      <c r="A251" s="14" t="s">
        <v>857</v>
      </c>
      <c r="B251" s="1" t="s">
        <v>19079</v>
      </c>
      <c r="C251" s="14" t="s">
        <v>19197</v>
      </c>
      <c r="D251" t="s">
        <v>19205</v>
      </c>
      <c r="E251" t="s">
        <v>19052</v>
      </c>
      <c r="G251">
        <v>42</v>
      </c>
      <c r="H251">
        <v>5</v>
      </c>
    </row>
    <row r="252" spans="1:8" x14ac:dyDescent="0.25">
      <c r="A252" s="14" t="s">
        <v>19219</v>
      </c>
      <c r="B252" s="1" t="s">
        <v>19079</v>
      </c>
      <c r="C252" s="14" t="s">
        <v>19217</v>
      </c>
      <c r="D252" t="s">
        <v>19220</v>
      </c>
      <c r="E252" t="s">
        <v>11282</v>
      </c>
      <c r="G252" t="s">
        <v>19417</v>
      </c>
      <c r="H252" t="s">
        <v>19417</v>
      </c>
    </row>
    <row r="253" spans="1:8" x14ac:dyDescent="0.25">
      <c r="A253" s="14" t="s">
        <v>14107</v>
      </c>
      <c r="B253" s="1" t="s">
        <v>19079</v>
      </c>
      <c r="C253" s="14" t="s">
        <v>19217</v>
      </c>
      <c r="D253" t="s">
        <v>19221</v>
      </c>
      <c r="E253" t="s">
        <v>11282</v>
      </c>
      <c r="G253" t="s">
        <v>19417</v>
      </c>
      <c r="H253" t="s">
        <v>19417</v>
      </c>
    </row>
    <row r="254" spans="1:8" x14ac:dyDescent="0.25">
      <c r="A254" s="14" t="s">
        <v>19223</v>
      </c>
      <c r="B254" s="1" t="s">
        <v>19079</v>
      </c>
      <c r="C254" s="14" t="s">
        <v>19217</v>
      </c>
      <c r="D254" t="s">
        <v>19224</v>
      </c>
      <c r="E254" t="s">
        <v>11282</v>
      </c>
      <c r="G254" t="s">
        <v>19417</v>
      </c>
      <c r="H254" t="s">
        <v>19417</v>
      </c>
    </row>
    <row r="255" spans="1:8" x14ac:dyDescent="0.25">
      <c r="A255" s="14" t="s">
        <v>5395</v>
      </c>
      <c r="B255" s="1" t="s">
        <v>19079</v>
      </c>
      <c r="C255" s="14" t="s">
        <v>19217</v>
      </c>
      <c r="D255" t="s">
        <v>19226</v>
      </c>
      <c r="E255" t="s">
        <v>11282</v>
      </c>
      <c r="G255" t="s">
        <v>19417</v>
      </c>
      <c r="H255" t="s">
        <v>19417</v>
      </c>
    </row>
    <row r="256" spans="1:8" x14ac:dyDescent="0.25">
      <c r="A256" s="14" t="s">
        <v>844</v>
      </c>
      <c r="B256" s="1" t="s">
        <v>19079</v>
      </c>
      <c r="C256" s="14" t="s">
        <v>19227</v>
      </c>
      <c r="D256" t="s">
        <v>19228</v>
      </c>
      <c r="E256" t="s">
        <v>19079</v>
      </c>
      <c r="G256" t="s">
        <v>19417</v>
      </c>
      <c r="H256" t="s">
        <v>19417</v>
      </c>
    </row>
    <row r="257" spans="1:8" x14ac:dyDescent="0.25">
      <c r="A257" s="14" t="s">
        <v>19230</v>
      </c>
      <c r="B257" s="1" t="s">
        <v>19079</v>
      </c>
      <c r="D257" t="s">
        <v>19231</v>
      </c>
      <c r="E257" t="s">
        <v>19079</v>
      </c>
      <c r="G257" t="s">
        <v>19417</v>
      </c>
      <c r="H257" t="s">
        <v>19417</v>
      </c>
    </row>
    <row r="258" spans="1:8" x14ac:dyDescent="0.25">
      <c r="A258" s="14" t="s">
        <v>826</v>
      </c>
      <c r="B258" s="1" t="s">
        <v>19079</v>
      </c>
      <c r="C258" s="14" t="s">
        <v>19233</v>
      </c>
      <c r="D258" t="s">
        <v>19234</v>
      </c>
      <c r="E258" t="s">
        <v>11282</v>
      </c>
      <c r="G258" t="s">
        <v>19417</v>
      </c>
      <c r="H258" t="s">
        <v>19417</v>
      </c>
    </row>
    <row r="259" spans="1:8" x14ac:dyDescent="0.25">
      <c r="A259" s="14" t="s">
        <v>19235</v>
      </c>
      <c r="B259" s="1" t="s">
        <v>19079</v>
      </c>
      <c r="C259" s="14" t="s">
        <v>19233</v>
      </c>
      <c r="D259" t="s">
        <v>19236</v>
      </c>
      <c r="E259" t="s">
        <v>11282</v>
      </c>
      <c r="G259" t="s">
        <v>19417</v>
      </c>
      <c r="H259" t="s">
        <v>19417</v>
      </c>
    </row>
    <row r="260" spans="1:8" x14ac:dyDescent="0.25">
      <c r="A260" s="14" t="s">
        <v>6337</v>
      </c>
      <c r="B260" s="1" t="s">
        <v>19079</v>
      </c>
      <c r="C260" s="14" t="s">
        <v>19233</v>
      </c>
      <c r="D260" t="s">
        <v>19237</v>
      </c>
      <c r="E260" t="s">
        <v>11282</v>
      </c>
      <c r="G260" t="s">
        <v>19417</v>
      </c>
      <c r="H260" t="s">
        <v>19417</v>
      </c>
    </row>
    <row r="261" spans="1:8" x14ac:dyDescent="0.25">
      <c r="A261" s="14" t="s">
        <v>6971</v>
      </c>
      <c r="B261" s="1" t="s">
        <v>19079</v>
      </c>
      <c r="C261" s="14" t="s">
        <v>19233</v>
      </c>
      <c r="D261" t="s">
        <v>19238</v>
      </c>
      <c r="E261" t="s">
        <v>11282</v>
      </c>
      <c r="G261" t="s">
        <v>19417</v>
      </c>
      <c r="H261" t="s">
        <v>19417</v>
      </c>
    </row>
    <row r="262" spans="1:8" x14ac:dyDescent="0.25">
      <c r="A262" s="14" t="s">
        <v>825</v>
      </c>
      <c r="B262" s="1" t="s">
        <v>19079</v>
      </c>
      <c r="C262" s="14" t="s">
        <v>19233</v>
      </c>
      <c r="D262" t="s">
        <v>19239</v>
      </c>
      <c r="E262" t="s">
        <v>11282</v>
      </c>
      <c r="G262" t="s">
        <v>19417</v>
      </c>
      <c r="H262" t="s">
        <v>19417</v>
      </c>
    </row>
    <row r="263" spans="1:8" x14ac:dyDescent="0.25">
      <c r="A263" s="14" t="s">
        <v>6036</v>
      </c>
      <c r="B263" s="1" t="s">
        <v>19079</v>
      </c>
      <c r="C263" s="14" t="s">
        <v>19233</v>
      </c>
      <c r="D263" t="s">
        <v>19240</v>
      </c>
      <c r="E263" t="s">
        <v>11282</v>
      </c>
      <c r="G263" t="s">
        <v>19417</v>
      </c>
      <c r="H263" t="s">
        <v>19417</v>
      </c>
    </row>
    <row r="264" spans="1:8" x14ac:dyDescent="0.25">
      <c r="A264" s="14" t="s">
        <v>3553</v>
      </c>
      <c r="B264" s="1" t="s">
        <v>19079</v>
      </c>
      <c r="C264" s="14" t="s">
        <v>5407</v>
      </c>
      <c r="D264" t="s">
        <v>19241</v>
      </c>
      <c r="E264" t="s">
        <v>19052</v>
      </c>
      <c r="G264">
        <v>50</v>
      </c>
      <c r="H264">
        <v>7</v>
      </c>
    </row>
    <row r="265" spans="1:8" x14ac:dyDescent="0.25">
      <c r="A265" s="14" t="s">
        <v>7247</v>
      </c>
      <c r="B265" s="1" t="s">
        <v>19079</v>
      </c>
      <c r="C265" s="14" t="s">
        <v>19244</v>
      </c>
      <c r="D265" t="s">
        <v>19247</v>
      </c>
      <c r="E265" t="s">
        <v>19052</v>
      </c>
      <c r="G265" t="s">
        <v>19417</v>
      </c>
      <c r="H265" t="s">
        <v>19417</v>
      </c>
    </row>
    <row r="266" spans="1:8" x14ac:dyDescent="0.25">
      <c r="A266" s="14" t="s">
        <v>6515</v>
      </c>
      <c r="B266" s="1" t="s">
        <v>19079</v>
      </c>
      <c r="C266" s="14" t="s">
        <v>19244</v>
      </c>
      <c r="D266" t="s">
        <v>19248</v>
      </c>
      <c r="E266" t="s">
        <v>19052</v>
      </c>
      <c r="G266" t="s">
        <v>19417</v>
      </c>
      <c r="H266" t="s">
        <v>19417</v>
      </c>
    </row>
    <row r="267" spans="1:8" x14ac:dyDescent="0.25">
      <c r="A267" s="14" t="s">
        <v>19272</v>
      </c>
      <c r="B267" s="1" t="s">
        <v>19079</v>
      </c>
      <c r="C267" s="14" t="s">
        <v>19255</v>
      </c>
      <c r="D267" t="s">
        <v>19273</v>
      </c>
      <c r="E267" t="s">
        <v>19067</v>
      </c>
      <c r="G267" t="s">
        <v>19417</v>
      </c>
      <c r="H267" t="s">
        <v>19417</v>
      </c>
    </row>
    <row r="268" spans="1:8" x14ac:dyDescent="0.25">
      <c r="A268" s="14" t="s">
        <v>19275</v>
      </c>
      <c r="B268" s="1" t="s">
        <v>19079</v>
      </c>
      <c r="C268" s="14" t="s">
        <v>19255</v>
      </c>
      <c r="D268" t="s">
        <v>19276</v>
      </c>
      <c r="E268" t="s">
        <v>19067</v>
      </c>
      <c r="G268" t="s">
        <v>19417</v>
      </c>
      <c r="H268" t="s">
        <v>19417</v>
      </c>
    </row>
    <row r="269" spans="1:8" x14ac:dyDescent="0.25">
      <c r="A269" s="14" t="s">
        <v>19279</v>
      </c>
      <c r="B269" s="1" t="s">
        <v>19079</v>
      </c>
      <c r="C269" s="14" t="s">
        <v>19255</v>
      </c>
      <c r="D269" t="s">
        <v>19280</v>
      </c>
      <c r="E269" t="s">
        <v>19067</v>
      </c>
      <c r="G269" t="s">
        <v>19417</v>
      </c>
      <c r="H269" t="s">
        <v>19417</v>
      </c>
    </row>
    <row r="270" spans="1:8" x14ac:dyDescent="0.25">
      <c r="A270" s="14" t="s">
        <v>19290</v>
      </c>
      <c r="B270" s="1" t="s">
        <v>19079</v>
      </c>
      <c r="C270" s="14" t="s">
        <v>19255</v>
      </c>
      <c r="D270" t="s">
        <v>19292</v>
      </c>
      <c r="E270" t="s">
        <v>19052</v>
      </c>
      <c r="G270" t="s">
        <v>19417</v>
      </c>
      <c r="H270" t="s">
        <v>19417</v>
      </c>
    </row>
    <row r="271" spans="1:8" x14ac:dyDescent="0.25">
      <c r="A271" s="14" t="s">
        <v>19297</v>
      </c>
      <c r="B271" s="1" t="s">
        <v>19079</v>
      </c>
      <c r="C271" s="14" t="s">
        <v>19255</v>
      </c>
      <c r="D271" t="s">
        <v>19298</v>
      </c>
      <c r="E271" t="s">
        <v>19067</v>
      </c>
      <c r="G271" t="s">
        <v>19417</v>
      </c>
      <c r="H271" t="s">
        <v>19417</v>
      </c>
    </row>
    <row r="272" spans="1:8" x14ac:dyDescent="0.25">
      <c r="A272" s="14" t="s">
        <v>19300</v>
      </c>
      <c r="B272" s="1" t="s">
        <v>19079</v>
      </c>
      <c r="C272" s="14" t="s">
        <v>19301</v>
      </c>
      <c r="D272" t="s">
        <v>19302</v>
      </c>
      <c r="E272" t="s">
        <v>19052</v>
      </c>
      <c r="G272" t="s">
        <v>19417</v>
      </c>
      <c r="H272" t="s">
        <v>19417</v>
      </c>
    </row>
    <row r="273" spans="1:8" x14ac:dyDescent="0.25">
      <c r="A273" s="14" t="s">
        <v>19303</v>
      </c>
      <c r="B273" s="1" t="s">
        <v>19079</v>
      </c>
      <c r="C273" s="14" t="s">
        <v>19301</v>
      </c>
      <c r="D273" t="s">
        <v>19304</v>
      </c>
      <c r="E273" t="s">
        <v>19052</v>
      </c>
      <c r="G273" t="s">
        <v>19417</v>
      </c>
      <c r="H273" t="s">
        <v>19417</v>
      </c>
    </row>
    <row r="274" spans="1:8" x14ac:dyDescent="0.25">
      <c r="A274" s="14" t="s">
        <v>19305</v>
      </c>
      <c r="B274" s="1" t="s">
        <v>19079</v>
      </c>
      <c r="C274" s="14" t="s">
        <v>19301</v>
      </c>
      <c r="D274" t="s">
        <v>19306</v>
      </c>
      <c r="E274" t="s">
        <v>19052</v>
      </c>
      <c r="G274" t="s">
        <v>19417</v>
      </c>
      <c r="H274" t="s">
        <v>19417</v>
      </c>
    </row>
    <row r="275" spans="1:8" x14ac:dyDescent="0.25">
      <c r="A275" s="14" t="s">
        <v>19308</v>
      </c>
      <c r="B275" s="1" t="s">
        <v>19079</v>
      </c>
      <c r="C275" s="14" t="s">
        <v>19307</v>
      </c>
      <c r="D275" t="s">
        <v>19309</v>
      </c>
      <c r="E275" t="s">
        <v>19052</v>
      </c>
      <c r="G275" t="s">
        <v>19417</v>
      </c>
      <c r="H275" t="s">
        <v>19417</v>
      </c>
    </row>
    <row r="276" spans="1:8" x14ac:dyDescent="0.25">
      <c r="A276" s="14" t="s">
        <v>19310</v>
      </c>
      <c r="B276" s="1" t="s">
        <v>19079</v>
      </c>
      <c r="C276" s="14" t="s">
        <v>19307</v>
      </c>
      <c r="D276" t="s">
        <v>19311</v>
      </c>
      <c r="E276" t="s">
        <v>11282</v>
      </c>
      <c r="G276" t="s">
        <v>19417</v>
      </c>
      <c r="H276" t="s">
        <v>19417</v>
      </c>
    </row>
    <row r="277" spans="1:8" x14ac:dyDescent="0.25">
      <c r="A277" s="14" t="s">
        <v>7990</v>
      </c>
      <c r="B277" s="1" t="s">
        <v>19079</v>
      </c>
      <c r="C277" s="14" t="s">
        <v>19316</v>
      </c>
      <c r="D277" t="s">
        <v>19322</v>
      </c>
      <c r="E277" t="s">
        <v>19052</v>
      </c>
      <c r="G277" t="s">
        <v>19417</v>
      </c>
      <c r="H277" t="s">
        <v>19417</v>
      </c>
    </row>
    <row r="278" spans="1:8" x14ac:dyDescent="0.25">
      <c r="A278" s="14" t="s">
        <v>19332</v>
      </c>
      <c r="B278" s="1" t="s">
        <v>19079</v>
      </c>
      <c r="C278" s="14" t="s">
        <v>19269</v>
      </c>
      <c r="D278" t="s">
        <v>19333</v>
      </c>
      <c r="E278" t="s">
        <v>19052</v>
      </c>
      <c r="G278" t="s">
        <v>19417</v>
      </c>
      <c r="H278" t="s">
        <v>19417</v>
      </c>
    </row>
    <row r="279" spans="1:8" x14ac:dyDescent="0.25">
      <c r="A279" s="14" t="s">
        <v>19338</v>
      </c>
      <c r="B279" s="1" t="s">
        <v>19079</v>
      </c>
      <c r="C279" s="14" t="s">
        <v>19191</v>
      </c>
      <c r="D279" t="s">
        <v>19339</v>
      </c>
      <c r="E279" t="s">
        <v>19052</v>
      </c>
      <c r="G279" t="s">
        <v>19417</v>
      </c>
      <c r="H279" t="s">
        <v>19417</v>
      </c>
    </row>
    <row r="280" spans="1:8" x14ac:dyDescent="0.25">
      <c r="A280" s="14" t="s">
        <v>697</v>
      </c>
      <c r="B280" s="1" t="s">
        <v>19079</v>
      </c>
      <c r="C280" s="14" t="s">
        <v>19053</v>
      </c>
      <c r="D280" t="s">
        <v>19341</v>
      </c>
      <c r="E280" t="s">
        <v>19052</v>
      </c>
      <c r="G280" t="s">
        <v>19417</v>
      </c>
      <c r="H280" t="s">
        <v>19417</v>
      </c>
    </row>
    <row r="281" spans="1:8" x14ac:dyDescent="0.25">
      <c r="A281" s="14" t="s">
        <v>19343</v>
      </c>
      <c r="B281" s="1" t="s">
        <v>19079</v>
      </c>
      <c r="D281" t="s">
        <v>19344</v>
      </c>
      <c r="E281" t="s">
        <v>19079</v>
      </c>
      <c r="G281" t="s">
        <v>19417</v>
      </c>
      <c r="H281" t="s">
        <v>19417</v>
      </c>
    </row>
    <row r="282" spans="1:8" x14ac:dyDescent="0.25">
      <c r="A282" s="14" t="s">
        <v>10402</v>
      </c>
      <c r="B282" s="1" t="s">
        <v>19079</v>
      </c>
      <c r="C282" s="14" t="s">
        <v>19053</v>
      </c>
      <c r="D282" t="s">
        <v>19359</v>
      </c>
      <c r="E282" t="s">
        <v>19360</v>
      </c>
      <c r="G282" t="s">
        <v>19417</v>
      </c>
      <c r="H282" t="s">
        <v>19417</v>
      </c>
    </row>
    <row r="283" spans="1:8" x14ac:dyDescent="0.25">
      <c r="A283" s="14" t="s">
        <v>11270</v>
      </c>
      <c r="B283" s="1" t="s">
        <v>19079</v>
      </c>
      <c r="D283" t="s">
        <v>19370</v>
      </c>
      <c r="E283" t="s">
        <v>19079</v>
      </c>
      <c r="G283" t="s">
        <v>19417</v>
      </c>
      <c r="H283" t="s">
        <v>19417</v>
      </c>
    </row>
    <row r="284" spans="1:8" x14ac:dyDescent="0.25">
      <c r="A284" s="14" t="s">
        <v>15176</v>
      </c>
      <c r="B284" s="1" t="s">
        <v>19079</v>
      </c>
      <c r="D284" t="s">
        <v>19371</v>
      </c>
      <c r="E284" t="s">
        <v>19079</v>
      </c>
      <c r="G284" t="s">
        <v>19417</v>
      </c>
      <c r="H284" t="s">
        <v>19417</v>
      </c>
    </row>
    <row r="285" spans="1:8" x14ac:dyDescent="0.25">
      <c r="A285" s="14" t="s">
        <v>649</v>
      </c>
      <c r="B285" s="1" t="s">
        <v>19079</v>
      </c>
      <c r="C285" s="14" t="s">
        <v>19376</v>
      </c>
      <c r="D285" t="s">
        <v>19377</v>
      </c>
      <c r="E285" t="s">
        <v>19052</v>
      </c>
      <c r="G285" t="s">
        <v>19417</v>
      </c>
      <c r="H285" t="s">
        <v>19417</v>
      </c>
    </row>
    <row r="286" spans="1:8" x14ac:dyDescent="0.25">
      <c r="A286" s="14" t="s">
        <v>618</v>
      </c>
      <c r="B286" s="1" t="s">
        <v>19079</v>
      </c>
      <c r="C286" s="14" t="s">
        <v>19197</v>
      </c>
      <c r="D286" t="s">
        <v>19394</v>
      </c>
      <c r="E286" t="s">
        <v>19079</v>
      </c>
      <c r="G286" t="s">
        <v>19417</v>
      </c>
      <c r="H286" t="s">
        <v>19417</v>
      </c>
    </row>
    <row r="287" spans="1:8" x14ac:dyDescent="0.25">
      <c r="A287" s="14" t="s">
        <v>19395</v>
      </c>
      <c r="B287" s="1" t="s">
        <v>19079</v>
      </c>
      <c r="D287" t="s">
        <v>19396</v>
      </c>
      <c r="E287" t="s">
        <v>11282</v>
      </c>
      <c r="G287" t="s">
        <v>19417</v>
      </c>
      <c r="H287" t="s">
        <v>19417</v>
      </c>
    </row>
    <row r="288" spans="1:8" x14ac:dyDescent="0.25">
      <c r="A288" s="14" t="s">
        <v>614</v>
      </c>
      <c r="B288" s="1" t="s">
        <v>19079</v>
      </c>
      <c r="D288" t="s">
        <v>19397</v>
      </c>
      <c r="E288" t="s">
        <v>11282</v>
      </c>
      <c r="G288" t="s">
        <v>19417</v>
      </c>
      <c r="H288" t="s">
        <v>19417</v>
      </c>
    </row>
    <row r="289" spans="1:8" x14ac:dyDescent="0.25">
      <c r="A289" s="14" t="s">
        <v>613</v>
      </c>
      <c r="B289" s="1" t="s">
        <v>19079</v>
      </c>
      <c r="D289" t="s">
        <v>19398</v>
      </c>
      <c r="E289" t="s">
        <v>11282</v>
      </c>
      <c r="G289" t="s">
        <v>19417</v>
      </c>
      <c r="H289" t="s">
        <v>19417</v>
      </c>
    </row>
    <row r="290" spans="1:8" x14ac:dyDescent="0.25">
      <c r="A290" s="14" t="s">
        <v>13389</v>
      </c>
      <c r="B290" s="1" t="s">
        <v>19079</v>
      </c>
      <c r="D290" t="s">
        <v>19399</v>
      </c>
      <c r="E290" t="s">
        <v>11282</v>
      </c>
      <c r="G290" t="s">
        <v>19417</v>
      </c>
      <c r="H290" t="s">
        <v>19417</v>
      </c>
    </row>
    <row r="291" spans="1:8" x14ac:dyDescent="0.25">
      <c r="A291" s="14" t="s">
        <v>15653</v>
      </c>
      <c r="B291" s="1" t="s">
        <v>19079</v>
      </c>
      <c r="C291" s="14" t="s">
        <v>19405</v>
      </c>
      <c r="D291" t="s">
        <v>19405</v>
      </c>
      <c r="G291" t="s">
        <v>19417</v>
      </c>
      <c r="H291" t="s">
        <v>19417</v>
      </c>
    </row>
    <row r="292" spans="1:8" x14ac:dyDescent="0.25">
      <c r="A292" s="14" t="s">
        <v>623</v>
      </c>
      <c r="B292" s="1" t="s">
        <v>624</v>
      </c>
      <c r="C292" s="14" t="s">
        <v>19197</v>
      </c>
      <c r="D292" t="s">
        <v>622</v>
      </c>
      <c r="E292" t="s">
        <v>19052</v>
      </c>
      <c r="G292" t="s">
        <v>19417</v>
      </c>
      <c r="H292" t="s">
        <v>19417</v>
      </c>
    </row>
    <row r="293" spans="1:8" x14ac:dyDescent="0.25">
      <c r="A293" s="14" t="s">
        <v>920</v>
      </c>
      <c r="B293" s="1" t="s">
        <v>19146</v>
      </c>
      <c r="C293" s="14" t="s">
        <v>5632</v>
      </c>
      <c r="D293" t="s">
        <v>919</v>
      </c>
      <c r="E293" t="s">
        <v>19067</v>
      </c>
      <c r="G293">
        <v>300</v>
      </c>
      <c r="H293" t="s">
        <v>19418</v>
      </c>
    </row>
    <row r="294" spans="1:8" x14ac:dyDescent="0.25">
      <c r="A294" s="14" t="s">
        <v>831</v>
      </c>
      <c r="B294" s="1" t="s">
        <v>832</v>
      </c>
      <c r="C294" s="14" t="s">
        <v>5407</v>
      </c>
      <c r="D294" t="s">
        <v>830</v>
      </c>
      <c r="E294" t="s">
        <v>11282</v>
      </c>
      <c r="G294" t="s">
        <v>19417</v>
      </c>
      <c r="H294" t="s">
        <v>19417</v>
      </c>
    </row>
    <row r="295" spans="1:8" x14ac:dyDescent="0.25">
      <c r="A295" s="14" t="s">
        <v>605</v>
      </c>
      <c r="B295" s="1" t="s">
        <v>606</v>
      </c>
      <c r="C295" s="14" t="s">
        <v>19400</v>
      </c>
      <c r="D295" t="s">
        <v>604</v>
      </c>
      <c r="E295" t="s">
        <v>11282</v>
      </c>
      <c r="G295" t="s">
        <v>19417</v>
      </c>
      <c r="H295" t="s">
        <v>19417</v>
      </c>
    </row>
    <row r="296" spans="1:8" x14ac:dyDescent="0.25">
      <c r="A296" s="14" t="s">
        <v>611</v>
      </c>
      <c r="B296" s="1" t="s">
        <v>612</v>
      </c>
      <c r="C296" s="14" t="s">
        <v>19229</v>
      </c>
      <c r="D296" t="s">
        <v>610</v>
      </c>
      <c r="E296" t="s">
        <v>11282</v>
      </c>
      <c r="G296" t="s">
        <v>19417</v>
      </c>
      <c r="H296" t="s">
        <v>19417</v>
      </c>
    </row>
    <row r="297" spans="1:8" x14ac:dyDescent="0.25">
      <c r="A297" s="14" t="s">
        <v>608</v>
      </c>
      <c r="B297" s="1" t="s">
        <v>609</v>
      </c>
      <c r="C297" s="14" t="s">
        <v>19229</v>
      </c>
      <c r="D297" t="s">
        <v>607</v>
      </c>
      <c r="E297" t="s">
        <v>11282</v>
      </c>
      <c r="G297" t="s">
        <v>19417</v>
      </c>
      <c r="H297" t="s">
        <v>19417</v>
      </c>
    </row>
    <row r="298" spans="1:8" x14ac:dyDescent="0.25">
      <c r="A298" s="14" t="s">
        <v>874</v>
      </c>
      <c r="B298" s="1" t="s">
        <v>875</v>
      </c>
      <c r="C298" s="14" t="s">
        <v>19199</v>
      </c>
      <c r="D298" t="s">
        <v>19200</v>
      </c>
      <c r="E298" t="s">
        <v>19052</v>
      </c>
      <c r="G298" t="s">
        <v>19417</v>
      </c>
      <c r="H298" t="s">
        <v>19417</v>
      </c>
    </row>
    <row r="299" spans="1:8" x14ac:dyDescent="0.25">
      <c r="A299" s="14" t="s">
        <v>872</v>
      </c>
      <c r="B299" s="1" t="s">
        <v>873</v>
      </c>
      <c r="C299" s="14" t="s">
        <v>19199</v>
      </c>
      <c r="D299" t="s">
        <v>19201</v>
      </c>
      <c r="E299" t="s">
        <v>19052</v>
      </c>
      <c r="G299" t="s">
        <v>19417</v>
      </c>
      <c r="H299" t="s">
        <v>19417</v>
      </c>
    </row>
    <row r="300" spans="1:8" x14ac:dyDescent="0.25">
      <c r="A300" s="14" t="s">
        <v>870</v>
      </c>
      <c r="B300" s="1" t="s">
        <v>871</v>
      </c>
      <c r="C300" s="14" t="s">
        <v>19199</v>
      </c>
      <c r="D300" t="s">
        <v>19202</v>
      </c>
      <c r="E300" t="s">
        <v>19052</v>
      </c>
      <c r="G300" t="s">
        <v>19417</v>
      </c>
      <c r="H300" t="s">
        <v>19417</v>
      </c>
    </row>
    <row r="301" spans="1:8" x14ac:dyDescent="0.25">
      <c r="A301" s="14" t="s">
        <v>855</v>
      </c>
      <c r="B301" s="1" t="s">
        <v>856</v>
      </c>
      <c r="C301" s="14" t="s">
        <v>19199</v>
      </c>
      <c r="D301" t="s">
        <v>854</v>
      </c>
      <c r="E301" t="s">
        <v>19052</v>
      </c>
      <c r="G301" t="s">
        <v>19417</v>
      </c>
      <c r="H301" t="s">
        <v>19417</v>
      </c>
    </row>
    <row r="302" spans="1:8" x14ac:dyDescent="0.25">
      <c r="A302" s="14" t="s">
        <v>852</v>
      </c>
      <c r="B302" s="1" t="s">
        <v>853</v>
      </c>
      <c r="C302" s="14" t="s">
        <v>19199</v>
      </c>
      <c r="D302" t="s">
        <v>851</v>
      </c>
      <c r="E302" t="s">
        <v>19052</v>
      </c>
      <c r="G302" t="s">
        <v>19417</v>
      </c>
      <c r="H302" t="s">
        <v>19417</v>
      </c>
    </row>
    <row r="303" spans="1:8" x14ac:dyDescent="0.25">
      <c r="A303" s="14" t="s">
        <v>810</v>
      </c>
      <c r="B303" s="1" t="s">
        <v>811</v>
      </c>
      <c r="C303" s="14" t="s">
        <v>19197</v>
      </c>
      <c r="D303" t="s">
        <v>809</v>
      </c>
      <c r="E303" t="s">
        <v>19052</v>
      </c>
      <c r="G303" t="s">
        <v>19417</v>
      </c>
      <c r="H303" t="s">
        <v>19417</v>
      </c>
    </row>
    <row r="304" spans="1:8" x14ac:dyDescent="0.25">
      <c r="A304" s="14" t="s">
        <v>599</v>
      </c>
      <c r="B304" s="1" t="s">
        <v>600</v>
      </c>
      <c r="C304" s="14" t="s">
        <v>19402</v>
      </c>
      <c r="D304" t="s">
        <v>598</v>
      </c>
      <c r="E304" t="s">
        <v>19079</v>
      </c>
      <c r="G304" t="s">
        <v>19417</v>
      </c>
      <c r="H304" t="s">
        <v>19417</v>
      </c>
    </row>
    <row r="305" spans="1:8" x14ac:dyDescent="0.25">
      <c r="A305" s="14" t="s">
        <v>620</v>
      </c>
      <c r="B305" s="1" t="s">
        <v>621</v>
      </c>
      <c r="C305" s="14" t="s">
        <v>19197</v>
      </c>
      <c r="D305" t="s">
        <v>619</v>
      </c>
      <c r="E305" t="s">
        <v>11282</v>
      </c>
      <c r="G305" t="s">
        <v>19417</v>
      </c>
      <c r="H305" t="s">
        <v>19417</v>
      </c>
    </row>
    <row r="306" spans="1:8" x14ac:dyDescent="0.25">
      <c r="A306" s="14" t="s">
        <v>597</v>
      </c>
      <c r="B306" s="1" t="s">
        <v>597</v>
      </c>
      <c r="C306" s="14" t="s">
        <v>19402</v>
      </c>
      <c r="D306" t="s">
        <v>596</v>
      </c>
      <c r="E306" t="s">
        <v>19079</v>
      </c>
      <c r="G306" t="s">
        <v>19417</v>
      </c>
      <c r="H306" t="s">
        <v>19417</v>
      </c>
    </row>
    <row r="307" spans="1:8" x14ac:dyDescent="0.25">
      <c r="A307" s="14" t="s">
        <v>616</v>
      </c>
      <c r="B307" s="1" t="s">
        <v>617</v>
      </c>
      <c r="C307" s="14" t="s">
        <v>19197</v>
      </c>
      <c r="D307" t="s">
        <v>615</v>
      </c>
      <c r="E307" t="s">
        <v>19079</v>
      </c>
      <c r="G307" t="s">
        <v>19417</v>
      </c>
      <c r="H307" t="s">
        <v>19417</v>
      </c>
    </row>
    <row r="308" spans="1:8" x14ac:dyDescent="0.25">
      <c r="A308" s="14" t="s">
        <v>595</v>
      </c>
      <c r="B308" s="1" t="s">
        <v>595</v>
      </c>
      <c r="C308" s="14" t="s">
        <v>19402</v>
      </c>
      <c r="D308" t="s">
        <v>594</v>
      </c>
      <c r="E308" t="s">
        <v>19079</v>
      </c>
      <c r="G308" t="s">
        <v>19417</v>
      </c>
      <c r="H308" t="s">
        <v>19417</v>
      </c>
    </row>
    <row r="309" spans="1:8" x14ac:dyDescent="0.25">
      <c r="A309" s="14" t="s">
        <v>602</v>
      </c>
      <c r="B309" s="1" t="s">
        <v>603</v>
      </c>
      <c r="C309" s="14" t="s">
        <v>19401</v>
      </c>
      <c r="D309" t="s">
        <v>601</v>
      </c>
      <c r="E309" t="s">
        <v>19052</v>
      </c>
      <c r="G309">
        <v>50</v>
      </c>
      <c r="H309">
        <v>2</v>
      </c>
    </row>
    <row r="310" spans="1:8" x14ac:dyDescent="0.25">
      <c r="A310" s="14" t="s">
        <v>580</v>
      </c>
      <c r="B310" s="1" t="s">
        <v>581</v>
      </c>
      <c r="C310" s="14" t="s">
        <v>19403</v>
      </c>
      <c r="D310" t="s">
        <v>579</v>
      </c>
      <c r="E310" t="s">
        <v>11282</v>
      </c>
      <c r="G310" t="s">
        <v>19417</v>
      </c>
      <c r="H310" t="s">
        <v>19417</v>
      </c>
    </row>
    <row r="311" spans="1:8" x14ac:dyDescent="0.25">
      <c r="A311" s="14" t="s">
        <v>592</v>
      </c>
      <c r="B311" s="1" t="s">
        <v>593</v>
      </c>
      <c r="C311" s="14" t="s">
        <v>19401</v>
      </c>
      <c r="D311" t="s">
        <v>591</v>
      </c>
      <c r="E311" t="s">
        <v>19052</v>
      </c>
      <c r="G311">
        <v>34</v>
      </c>
      <c r="H311">
        <v>5</v>
      </c>
    </row>
    <row r="312" spans="1:8" x14ac:dyDescent="0.25">
      <c r="A312" s="14" t="s">
        <v>589</v>
      </c>
      <c r="B312" s="1" t="s">
        <v>590</v>
      </c>
      <c r="C312" s="14" t="s">
        <v>19403</v>
      </c>
      <c r="D312" t="s">
        <v>588</v>
      </c>
      <c r="E312" t="s">
        <v>19052</v>
      </c>
      <c r="G312" t="s">
        <v>19417</v>
      </c>
      <c r="H312" t="s">
        <v>19417</v>
      </c>
    </row>
    <row r="313" spans="1:8" x14ac:dyDescent="0.25">
      <c r="A313" s="14" t="s">
        <v>586</v>
      </c>
      <c r="B313" s="1" t="s">
        <v>587</v>
      </c>
      <c r="C313" s="14" t="s">
        <v>19403</v>
      </c>
      <c r="D313" t="s">
        <v>585</v>
      </c>
      <c r="E313" t="s">
        <v>19052</v>
      </c>
      <c r="G313" t="s">
        <v>19417</v>
      </c>
      <c r="H313" t="s">
        <v>19417</v>
      </c>
    </row>
    <row r="314" spans="1:8" x14ac:dyDescent="0.25">
      <c r="A314" s="14" t="s">
        <v>571</v>
      </c>
      <c r="B314" s="1" t="s">
        <v>572</v>
      </c>
      <c r="C314" s="14" t="s">
        <v>19404</v>
      </c>
      <c r="D314" t="s">
        <v>19406</v>
      </c>
      <c r="E314" t="s">
        <v>19052</v>
      </c>
      <c r="G314">
        <v>100</v>
      </c>
      <c r="H314">
        <v>9</v>
      </c>
    </row>
    <row r="315" spans="1:8" x14ac:dyDescent="0.25">
      <c r="A315" s="14" t="s">
        <v>569</v>
      </c>
      <c r="B315" s="1" t="s">
        <v>570</v>
      </c>
      <c r="C315" s="14" t="s">
        <v>19404</v>
      </c>
      <c r="D315" t="s">
        <v>19407</v>
      </c>
      <c r="E315" t="s">
        <v>19052</v>
      </c>
      <c r="G315">
        <v>180</v>
      </c>
      <c r="H315">
        <v>8</v>
      </c>
    </row>
    <row r="316" spans="1:8" x14ac:dyDescent="0.25">
      <c r="A316" s="14" t="s">
        <v>574</v>
      </c>
      <c r="B316" s="1" t="s">
        <v>575</v>
      </c>
      <c r="C316" s="14" t="s">
        <v>19404</v>
      </c>
      <c r="D316" t="s">
        <v>573</v>
      </c>
      <c r="E316" t="s">
        <v>19052</v>
      </c>
      <c r="G316" t="s">
        <v>19417</v>
      </c>
      <c r="H316" t="s">
        <v>19417</v>
      </c>
    </row>
    <row r="317" spans="1:8" x14ac:dyDescent="0.25">
      <c r="A317" s="14" t="s">
        <v>839</v>
      </c>
      <c r="B317" s="1" t="s">
        <v>840</v>
      </c>
      <c r="C317" s="14" t="s">
        <v>19229</v>
      </c>
      <c r="D317" t="s">
        <v>838</v>
      </c>
      <c r="E317" t="s">
        <v>11282</v>
      </c>
      <c r="G317" t="s">
        <v>19417</v>
      </c>
      <c r="H317" t="s">
        <v>19417</v>
      </c>
    </row>
    <row r="318" spans="1:8" x14ac:dyDescent="0.25">
      <c r="A318" s="14" t="s">
        <v>567</v>
      </c>
      <c r="B318" s="1" t="s">
        <v>568</v>
      </c>
      <c r="C318" s="14" t="s">
        <v>19408</v>
      </c>
      <c r="D318" t="s">
        <v>566</v>
      </c>
      <c r="E318" t="s">
        <v>19052</v>
      </c>
      <c r="G318" t="s">
        <v>19417</v>
      </c>
      <c r="H318" t="s">
        <v>19417</v>
      </c>
    </row>
    <row r="319" spans="1:8" x14ac:dyDescent="0.25">
      <c r="A319" s="14" t="s">
        <v>564</v>
      </c>
      <c r="B319" s="1" t="s">
        <v>565</v>
      </c>
      <c r="C319" s="14" t="s">
        <v>10104</v>
      </c>
      <c r="D319" t="s">
        <v>563</v>
      </c>
      <c r="E319" t="s">
        <v>19052</v>
      </c>
      <c r="G319" t="s">
        <v>19417</v>
      </c>
      <c r="H319" t="s">
        <v>19417</v>
      </c>
    </row>
    <row r="320" spans="1:8" x14ac:dyDescent="0.25">
      <c r="A320" s="14" t="s">
        <v>557</v>
      </c>
      <c r="B320" s="1" t="s">
        <v>558</v>
      </c>
      <c r="C320" s="14" t="s">
        <v>19412</v>
      </c>
      <c r="D320" t="s">
        <v>556</v>
      </c>
      <c r="E320" t="s">
        <v>19052</v>
      </c>
      <c r="G320" t="s">
        <v>19417</v>
      </c>
      <c r="H320" t="s">
        <v>19417</v>
      </c>
    </row>
    <row r="321" spans="1:8" x14ac:dyDescent="0.25">
      <c r="A321" s="14" t="s">
        <v>559</v>
      </c>
      <c r="B321" s="1" t="s">
        <v>560</v>
      </c>
      <c r="C321" s="14" t="s">
        <v>19409</v>
      </c>
      <c r="D321" t="s">
        <v>19411</v>
      </c>
      <c r="E321" t="s">
        <v>19052</v>
      </c>
      <c r="G321">
        <v>80</v>
      </c>
      <c r="H321">
        <v>2</v>
      </c>
    </row>
    <row r="322" spans="1:8" x14ac:dyDescent="0.25">
      <c r="A322" s="14" t="s">
        <v>561</v>
      </c>
      <c r="B322" s="1" t="s">
        <v>562</v>
      </c>
      <c r="C322" s="14" t="s">
        <v>19409</v>
      </c>
      <c r="D322" t="s">
        <v>19410</v>
      </c>
      <c r="E322" t="s">
        <v>19052</v>
      </c>
      <c r="G322">
        <v>100</v>
      </c>
      <c r="H322">
        <v>2</v>
      </c>
    </row>
    <row r="323" spans="1:8" x14ac:dyDescent="0.25">
      <c r="A323" s="14" t="s">
        <v>554</v>
      </c>
      <c r="B323" s="1" t="s">
        <v>555</v>
      </c>
      <c r="C323" s="14" t="s">
        <v>19416</v>
      </c>
      <c r="D323" t="s">
        <v>553</v>
      </c>
      <c r="E323" t="s">
        <v>19052</v>
      </c>
      <c r="G323" t="s">
        <v>19417</v>
      </c>
      <c r="H323" t="s">
        <v>19417</v>
      </c>
    </row>
    <row r="324" spans="1:8" x14ac:dyDescent="0.25">
      <c r="A324" s="14">
        <v>146</v>
      </c>
      <c r="C324" s="14" t="s">
        <v>19053</v>
      </c>
      <c r="D324" t="s">
        <v>19057</v>
      </c>
      <c r="E324" t="s">
        <v>19052</v>
      </c>
      <c r="G324" t="s">
        <v>19417</v>
      </c>
      <c r="H324" t="s">
        <v>19417</v>
      </c>
    </row>
    <row r="325" spans="1:8" x14ac:dyDescent="0.25">
      <c r="A325" s="14" t="s">
        <v>19058</v>
      </c>
      <c r="C325" s="14" t="s">
        <v>19053</v>
      </c>
      <c r="D325" t="s">
        <v>19059</v>
      </c>
      <c r="E325" t="s">
        <v>19052</v>
      </c>
      <c r="G325" t="s">
        <v>19417</v>
      </c>
      <c r="H325" t="s">
        <v>19417</v>
      </c>
    </row>
    <row r="326" spans="1:8" x14ac:dyDescent="0.25">
      <c r="A326" s="14" t="s">
        <v>19084</v>
      </c>
      <c r="C326" s="14" t="s">
        <v>19065</v>
      </c>
      <c r="D326" t="s">
        <v>19085</v>
      </c>
      <c r="E326" t="s">
        <v>19067</v>
      </c>
      <c r="G326" t="s">
        <v>19417</v>
      </c>
      <c r="H326" t="s">
        <v>19417</v>
      </c>
    </row>
    <row r="327" spans="1:8" x14ac:dyDescent="0.25">
      <c r="A327" s="14" t="s">
        <v>19319</v>
      </c>
      <c r="C327" s="14" t="s">
        <v>19316</v>
      </c>
      <c r="D327" t="s">
        <v>19320</v>
      </c>
      <c r="E327" t="s">
        <v>19052</v>
      </c>
      <c r="G327" t="s">
        <v>19417</v>
      </c>
      <c r="H327" t="s">
        <v>19417</v>
      </c>
    </row>
    <row r="328" spans="1:8" x14ac:dyDescent="0.25">
      <c r="A328" s="14" t="s">
        <v>716</v>
      </c>
      <c r="C328" s="14" t="s">
        <v>19316</v>
      </c>
      <c r="D328" t="s">
        <v>715</v>
      </c>
      <c r="E328" t="s">
        <v>19052</v>
      </c>
      <c r="G328" t="s">
        <v>19417</v>
      </c>
      <c r="H328" t="s">
        <v>19417</v>
      </c>
    </row>
  </sheetData>
  <sortState ref="A2:H328">
    <sortCondition ref="B2:B3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5"/>
  <sheetViews>
    <sheetView topLeftCell="A43" workbookViewId="0">
      <selection activeCell="D45" sqref="D45"/>
    </sheetView>
  </sheetViews>
  <sheetFormatPr defaultRowHeight="15" x14ac:dyDescent="0.25"/>
  <cols>
    <col min="1" max="1" width="30.5703125" style="14" customWidth="1"/>
    <col min="2" max="2" width="6.85546875" style="14" customWidth="1"/>
    <col min="3" max="3" width="8.28515625" style="14" customWidth="1"/>
    <col min="4" max="4" width="15.7109375" style="1" customWidth="1"/>
  </cols>
  <sheetData>
    <row r="1" spans="1:4" x14ac:dyDescent="0.25">
      <c r="A1" s="14" t="s">
        <v>18978</v>
      </c>
      <c r="B1" s="14" t="s">
        <v>976</v>
      </c>
      <c r="C1" s="14" t="s">
        <v>977</v>
      </c>
      <c r="D1" s="1" t="s">
        <v>491</v>
      </c>
    </row>
    <row r="2" spans="1:4" x14ac:dyDescent="0.25">
      <c r="A2" s="14" t="s">
        <v>463</v>
      </c>
      <c r="B2" s="14" t="s">
        <v>305</v>
      </c>
      <c r="C2" s="14" t="s">
        <v>0</v>
      </c>
      <c r="D2" s="1">
        <f>IFERROR(IF(MATCH($B2,routes!A$2:A$398,0),1,0),0)+IFERROR(IF(MATCH($C2,routes!A$2:A$398,0),1,0),0)</f>
        <v>1</v>
      </c>
    </row>
    <row r="3" spans="1:4" x14ac:dyDescent="0.25">
      <c r="A3" s="14" t="s">
        <v>2168</v>
      </c>
      <c r="B3" s="14" t="s">
        <v>306</v>
      </c>
      <c r="C3" s="14" t="s">
        <v>2169</v>
      </c>
      <c r="D3" s="1">
        <f>IFERROR(IF(MATCH($B3,routes!A$2:A$398,0),1,0),0)+IFERROR(IF(MATCH($C3,routes!A$2:A$398,0),1,0),0)</f>
        <v>1</v>
      </c>
    </row>
    <row r="4" spans="1:4" x14ac:dyDescent="0.25">
      <c r="A4" s="14" t="s">
        <v>1367</v>
      </c>
      <c r="B4" s="14" t="s">
        <v>391</v>
      </c>
      <c r="C4" s="14" t="s">
        <v>1368</v>
      </c>
      <c r="D4" s="1">
        <f>IFERROR(IF(MATCH($B4,routes!A$2:A$398,0),1,0),0)+IFERROR(IF(MATCH($C4,routes!A$2:A$398,0),1,0),0)</f>
        <v>1</v>
      </c>
    </row>
    <row r="5" spans="1:4" x14ac:dyDescent="0.25">
      <c r="A5" s="14" t="s">
        <v>453</v>
      </c>
      <c r="B5" s="14" t="s">
        <v>392</v>
      </c>
      <c r="C5" s="14" t="s">
        <v>1388</v>
      </c>
      <c r="D5" s="1">
        <f>IFERROR(IF(MATCH($B5,routes!A$2:A$398,0),1,0),0)+IFERROR(IF(MATCH($C5,routes!A$2:A$398,0),1,0),0)</f>
        <v>1</v>
      </c>
    </row>
    <row r="6" spans="1:4" x14ac:dyDescent="0.25">
      <c r="A6" s="14" t="s">
        <v>1407</v>
      </c>
      <c r="B6" s="14" t="s">
        <v>502</v>
      </c>
      <c r="C6" s="14" t="s">
        <v>1408</v>
      </c>
      <c r="D6" s="1">
        <f>IFERROR(IF(MATCH($B6,routes!A$2:A$398,0),1,0),0)+IFERROR(IF(MATCH($C6,routes!A$2:A$398,0),1,0),0)</f>
        <v>1</v>
      </c>
    </row>
    <row r="7" spans="1:4" x14ac:dyDescent="0.25">
      <c r="A7" s="14" t="s">
        <v>1521</v>
      </c>
      <c r="B7" s="14" t="s">
        <v>389</v>
      </c>
      <c r="C7" s="14" t="s">
        <v>1522</v>
      </c>
      <c r="D7" s="1">
        <f>IFERROR(IF(MATCH($B7,routes!A$2:A$398,0),1,0),0)+IFERROR(IF(MATCH($C7,routes!A$2:A$398,0),1,0),0)</f>
        <v>1</v>
      </c>
    </row>
    <row r="8" spans="1:4" x14ac:dyDescent="0.25">
      <c r="A8" s="14" t="s">
        <v>1544</v>
      </c>
      <c r="B8" s="14" t="s">
        <v>309</v>
      </c>
      <c r="C8" s="14" t="s">
        <v>1545</v>
      </c>
      <c r="D8" s="1">
        <f>IFERROR(IF(MATCH($B8,routes!A$2:A$398,0),1,0),0)+IFERROR(IF(MATCH($C8,routes!A$2:A$398,0),1,0),0)</f>
        <v>1</v>
      </c>
    </row>
    <row r="9" spans="1:4" x14ac:dyDescent="0.25">
      <c r="A9" s="14" t="s">
        <v>1890</v>
      </c>
      <c r="B9" s="14" t="s">
        <v>393</v>
      </c>
      <c r="C9" s="14" t="s">
        <v>1891</v>
      </c>
      <c r="D9" s="1">
        <f>IFERROR(IF(MATCH($B9,routes!A$2:A$398,0),1,0),0)+IFERROR(IF(MATCH($C9,routes!A$2:A$398,0),1,0),0)</f>
        <v>1</v>
      </c>
    </row>
    <row r="10" spans="1:4" x14ac:dyDescent="0.25">
      <c r="A10" s="14" t="s">
        <v>18984</v>
      </c>
      <c r="B10" s="14" t="s">
        <v>1046</v>
      </c>
      <c r="C10" s="14" t="s">
        <v>2140</v>
      </c>
      <c r="D10" s="1">
        <f>IFERROR(IF(MATCH($B10,routes!A$2:A$398,0),1,0),0)+IFERROR(IF(MATCH($C10,routes!A$2:A$398,0),1,0),0)</f>
        <v>1</v>
      </c>
    </row>
    <row r="11" spans="1:4" x14ac:dyDescent="0.25">
      <c r="A11" s="14" t="s">
        <v>2671</v>
      </c>
      <c r="B11" s="14" t="s">
        <v>302</v>
      </c>
      <c r="C11" s="14" t="s">
        <v>11</v>
      </c>
      <c r="D11" s="1">
        <f>IFERROR(IF(MATCH($B11,routes!A$2:A$398,0),1,0),0)+IFERROR(IF(MATCH($C11,routes!A$2:A$398,0),1,0),0)</f>
        <v>1</v>
      </c>
    </row>
    <row r="12" spans="1:4" x14ac:dyDescent="0.25">
      <c r="A12" s="14" t="s">
        <v>16971</v>
      </c>
      <c r="B12" s="14" t="s">
        <v>388</v>
      </c>
      <c r="C12" s="14" t="s">
        <v>16972</v>
      </c>
      <c r="D12" s="1">
        <f>IFERROR(IF(MATCH($B12,routes!A$2:A$398,0),1,0),0)+IFERROR(IF(MATCH($C12,routes!A$2:A$398,0),1,0),0)</f>
        <v>1</v>
      </c>
    </row>
    <row r="13" spans="1:4" x14ac:dyDescent="0.25">
      <c r="A13" s="14" t="s">
        <v>2998</v>
      </c>
      <c r="B13" s="14" t="s">
        <v>261</v>
      </c>
      <c r="C13" s="14" t="s">
        <v>2999</v>
      </c>
      <c r="D13" s="1">
        <f>IFERROR(IF(MATCH($B13,routes!A$2:A$398,0),1,0),0)+IFERROR(IF(MATCH($C13,routes!A$2:A$398,0),1,0),0)</f>
        <v>1</v>
      </c>
    </row>
    <row r="14" spans="1:4" x14ac:dyDescent="0.25">
      <c r="A14" s="14" t="s">
        <v>5319</v>
      </c>
      <c r="B14" s="14" t="s">
        <v>310</v>
      </c>
      <c r="C14" s="14" t="s">
        <v>5320</v>
      </c>
      <c r="D14" s="1">
        <f>IFERROR(IF(MATCH($B14,routes!A$2:A$398,0),1,0),0)+IFERROR(IF(MATCH($C14,routes!A$2:A$398,0),1,0),0)</f>
        <v>1</v>
      </c>
    </row>
    <row r="15" spans="1:4" x14ac:dyDescent="0.25">
      <c r="A15" s="14" t="s">
        <v>2176</v>
      </c>
      <c r="B15" s="14" t="s">
        <v>308</v>
      </c>
      <c r="C15" s="14" t="s">
        <v>2177</v>
      </c>
      <c r="D15" s="1">
        <f>IFERROR(IF(MATCH($B15,routes!A$2:A$398,0),1,0),0)+IFERROR(IF(MATCH($C15,routes!A$2:A$398,0),1,0),0)</f>
        <v>1</v>
      </c>
    </row>
    <row r="16" spans="1:4" x14ac:dyDescent="0.25">
      <c r="A16" s="14" t="s">
        <v>6252</v>
      </c>
      <c r="B16" s="14" t="s">
        <v>457</v>
      </c>
      <c r="C16" s="14" t="s">
        <v>6253</v>
      </c>
      <c r="D16" s="1">
        <f>IFERROR(IF(MATCH($B16,routes!A$2:A$398,0),1,0),0)+IFERROR(IF(MATCH($C16,routes!A$2:A$398,0),1,0),0)</f>
        <v>1</v>
      </c>
    </row>
    <row r="17" spans="1:4" x14ac:dyDescent="0.25">
      <c r="A17" s="14" t="s">
        <v>6962</v>
      </c>
      <c r="C17" s="14" t="s">
        <v>75</v>
      </c>
      <c r="D17" s="1">
        <f>IFERROR(IF(MATCH($B17,routes!A$2:A$398,0),1,0),0)+IFERROR(IF(MATCH($C17,routes!A$2:A$398,0),1,0),0)</f>
        <v>1</v>
      </c>
    </row>
    <row r="18" spans="1:4" x14ac:dyDescent="0.25">
      <c r="A18" s="14" t="s">
        <v>6541</v>
      </c>
      <c r="B18" s="14" t="s">
        <v>379</v>
      </c>
      <c r="C18" s="14" t="s">
        <v>6002</v>
      </c>
      <c r="D18" s="1">
        <f>IFERROR(IF(MATCH($B18,routes!A$2:A$398,0),1,0),0)+IFERROR(IF(MATCH($C18,routes!A$2:A$398,0),1,0),0)</f>
        <v>1</v>
      </c>
    </row>
    <row r="19" spans="1:4" x14ac:dyDescent="0.25">
      <c r="A19" s="14" t="s">
        <v>1056</v>
      </c>
      <c r="B19" s="14" t="s">
        <v>1055</v>
      </c>
      <c r="C19" s="14" t="s">
        <v>6547</v>
      </c>
      <c r="D19" s="1">
        <f>IFERROR(IF(MATCH($B19,routes!A$2:A$398,0),1,0),0)+IFERROR(IF(MATCH($C19,routes!A$2:A$398,0),1,0),0)</f>
        <v>1</v>
      </c>
    </row>
    <row r="20" spans="1:4" x14ac:dyDescent="0.25">
      <c r="A20" s="14" t="s">
        <v>6307</v>
      </c>
      <c r="B20" s="14" t="s">
        <v>386</v>
      </c>
      <c r="C20" s="14" t="s">
        <v>6308</v>
      </c>
      <c r="D20" s="1">
        <f>IFERROR(IF(MATCH($B20,routes!A$2:A$398,0),1,0),0)+IFERROR(IF(MATCH($C20,routes!A$2:A$398,0),1,0),0)</f>
        <v>1</v>
      </c>
    </row>
    <row r="21" spans="1:4" x14ac:dyDescent="0.25">
      <c r="A21" s="14" t="s">
        <v>7115</v>
      </c>
      <c r="B21" s="14" t="s">
        <v>285</v>
      </c>
      <c r="C21" s="14" t="s">
        <v>7117</v>
      </c>
      <c r="D21" s="1">
        <f>IFERROR(IF(MATCH($B21,routes!A$2:A$398,0),1,0),0)+IFERROR(IF(MATCH($C21,routes!A$2:A$398,0),1,0),0)</f>
        <v>1</v>
      </c>
    </row>
    <row r="22" spans="1:4" x14ac:dyDescent="0.25">
      <c r="A22" s="14" t="s">
        <v>6575</v>
      </c>
      <c r="B22" s="14" t="s">
        <v>396</v>
      </c>
      <c r="C22" s="14" t="s">
        <v>6576</v>
      </c>
      <c r="D22" s="1">
        <f>IFERROR(IF(MATCH($B22,routes!A$2:A$398,0),1,0),0)+IFERROR(IF(MATCH($C22,routes!A$2:A$398,0),1,0),0)</f>
        <v>1</v>
      </c>
    </row>
    <row r="23" spans="1:4" x14ac:dyDescent="0.25">
      <c r="A23" s="14" t="s">
        <v>7052</v>
      </c>
      <c r="B23" s="14" t="s">
        <v>403</v>
      </c>
      <c r="C23" s="14" t="s">
        <v>7053</v>
      </c>
      <c r="D23" s="1">
        <f>IFERROR(IF(MATCH($B23,routes!A$2:A$398,0),1,0),0)+IFERROR(IF(MATCH($C23,routes!A$2:A$398,0),1,0),0)</f>
        <v>1</v>
      </c>
    </row>
    <row r="24" spans="1:4" x14ac:dyDescent="0.25">
      <c r="A24" s="14" t="s">
        <v>7303</v>
      </c>
      <c r="B24" s="14" t="s">
        <v>376</v>
      </c>
      <c r="C24" s="14" t="s">
        <v>7304</v>
      </c>
      <c r="D24" s="1">
        <f>IFERROR(IF(MATCH($B24,routes!A$2:A$398,0),1,0),0)+IFERROR(IF(MATCH($C24,routes!A$2:A$398,0),1,0),0)</f>
        <v>1</v>
      </c>
    </row>
    <row r="25" spans="1:4" x14ac:dyDescent="0.25">
      <c r="A25" s="14" t="s">
        <v>468</v>
      </c>
      <c r="B25" s="14" t="s">
        <v>467</v>
      </c>
      <c r="C25" s="14" t="s">
        <v>5855</v>
      </c>
      <c r="D25" s="1">
        <f>IFERROR(IF(MATCH($B25,routes!A$2:A$398,0),1,0),0)+IFERROR(IF(MATCH($C25,routes!A$2:A$398,0),1,0),0)</f>
        <v>1</v>
      </c>
    </row>
    <row r="26" spans="1:4" x14ac:dyDescent="0.25">
      <c r="A26" s="14" t="s">
        <v>11215</v>
      </c>
      <c r="B26" s="14" t="s">
        <v>383</v>
      </c>
      <c r="C26" s="14" t="s">
        <v>11216</v>
      </c>
      <c r="D26" s="1">
        <f>IFERROR(IF(MATCH($B26,routes!A$2:A$398,0),1,0),0)+IFERROR(IF(MATCH($C26,routes!A$2:A$398,0),1,0),0)</f>
        <v>1</v>
      </c>
    </row>
    <row r="27" spans="1:4" x14ac:dyDescent="0.25">
      <c r="A27" s="14" t="s">
        <v>419</v>
      </c>
      <c r="B27" s="14" t="s">
        <v>381</v>
      </c>
      <c r="C27" s="14" t="s">
        <v>154</v>
      </c>
      <c r="D27" s="1">
        <f>IFERROR(IF(MATCH($B27,routes!A$2:A$398,0),1,0),0)+IFERROR(IF(MATCH($C27,routes!A$2:A$398,0),1,0),0)</f>
        <v>1</v>
      </c>
    </row>
    <row r="28" spans="1:4" x14ac:dyDescent="0.25">
      <c r="A28" s="14" t="s">
        <v>7717</v>
      </c>
      <c r="B28" s="14" t="s">
        <v>400</v>
      </c>
      <c r="C28" s="14" t="s">
        <v>7718</v>
      </c>
      <c r="D28" s="1">
        <f>IFERROR(IF(MATCH($B28,routes!A$2:A$398,0),1,0),0)+IFERROR(IF(MATCH($C28,routes!A$2:A$398,0),1,0),0)</f>
        <v>1</v>
      </c>
    </row>
    <row r="29" spans="1:4" x14ac:dyDescent="0.25">
      <c r="A29" s="14" t="s">
        <v>1064</v>
      </c>
      <c r="B29" s="14" t="s">
        <v>1063</v>
      </c>
      <c r="C29" s="14" t="s">
        <v>7933</v>
      </c>
      <c r="D29" s="1">
        <f>IFERROR(IF(MATCH($B29,routes!A$2:A$398,0),1,0),0)+IFERROR(IF(MATCH($C29,routes!A$2:A$398,0),1,0),0)</f>
        <v>1</v>
      </c>
    </row>
    <row r="30" spans="1:4" x14ac:dyDescent="0.25">
      <c r="A30" s="14" t="s">
        <v>7549</v>
      </c>
      <c r="B30" s="14" t="s">
        <v>378</v>
      </c>
      <c r="C30" s="14" t="s">
        <v>7550</v>
      </c>
      <c r="D30" s="1">
        <f>IFERROR(IF(MATCH($B30,routes!A$2:A$398,0),1,0),0)+IFERROR(IF(MATCH($C30,routes!A$2:A$398,0),1,0),0)</f>
        <v>1</v>
      </c>
    </row>
    <row r="31" spans="1:4" x14ac:dyDescent="0.25">
      <c r="A31" s="14" t="s">
        <v>1092</v>
      </c>
      <c r="B31" s="14" t="s">
        <v>1093</v>
      </c>
      <c r="C31" s="14" t="s">
        <v>8048</v>
      </c>
      <c r="D31" s="1">
        <f>IFERROR(IF(MATCH($B31,routes!A$2:A$398,0),1,0),0)+IFERROR(IF(MATCH($C31,routes!A$2:A$398,0),1,0),0)</f>
        <v>1</v>
      </c>
    </row>
    <row r="32" spans="1:4" x14ac:dyDescent="0.25">
      <c r="A32" s="14" t="s">
        <v>8159</v>
      </c>
      <c r="B32" s="14" t="s">
        <v>504</v>
      </c>
      <c r="C32" s="14" t="s">
        <v>8161</v>
      </c>
      <c r="D32" s="1">
        <f>IFERROR(IF(MATCH($B32,routes!A$2:A$398,0),1,0),0)+IFERROR(IF(MATCH($C32,routes!A$2:A$398,0),1,0),0)</f>
        <v>1</v>
      </c>
    </row>
    <row r="33" spans="1:4" x14ac:dyDescent="0.25">
      <c r="A33" s="14" t="s">
        <v>8320</v>
      </c>
      <c r="B33" s="14" t="s">
        <v>384</v>
      </c>
      <c r="C33" s="14" t="s">
        <v>8321</v>
      </c>
      <c r="D33" s="1">
        <f>IFERROR(IF(MATCH($B33,routes!A$2:A$398,0),1,0),0)+IFERROR(IF(MATCH($C33,routes!A$2:A$398,0),1,0),0)</f>
        <v>1</v>
      </c>
    </row>
    <row r="34" spans="1:4" x14ac:dyDescent="0.25">
      <c r="A34" s="14" t="s">
        <v>11218</v>
      </c>
      <c r="B34" s="14" t="s">
        <v>383</v>
      </c>
      <c r="C34" s="14" t="s">
        <v>11219</v>
      </c>
      <c r="D34" s="1">
        <f>IFERROR(IF(MATCH($B34,routes!A$2:A$398,0),1,0),0)+IFERROR(IF(MATCH($C34,routes!A$2:A$398,0),1,0),0)</f>
        <v>1</v>
      </c>
    </row>
    <row r="35" spans="1:4" x14ac:dyDescent="0.25">
      <c r="A35" s="14" t="s">
        <v>1069</v>
      </c>
      <c r="B35" s="14" t="s">
        <v>1068</v>
      </c>
      <c r="C35" s="14" t="s">
        <v>8825</v>
      </c>
      <c r="D35" s="1">
        <f>IFERROR(IF(MATCH($B35,routes!A$2:A$398,0),1,0),0)+IFERROR(IF(MATCH($C35,routes!A$2:A$398,0),1,0),0)</f>
        <v>1</v>
      </c>
    </row>
    <row r="36" spans="1:4" x14ac:dyDescent="0.25">
      <c r="A36" s="14" t="s">
        <v>9717</v>
      </c>
      <c r="B36" s="14" t="s">
        <v>373</v>
      </c>
      <c r="C36" s="14" t="s">
        <v>9718</v>
      </c>
      <c r="D36" s="1">
        <f>IFERROR(IF(MATCH($B36,routes!A$2:A$398,0),1,0),0)+IFERROR(IF(MATCH($C36,routes!A$2:A$398,0),1,0),0)</f>
        <v>1</v>
      </c>
    </row>
    <row r="37" spans="1:4" x14ac:dyDescent="0.25">
      <c r="A37" s="14" t="s">
        <v>10017</v>
      </c>
      <c r="B37" s="14" t="s">
        <v>423</v>
      </c>
      <c r="C37" s="14" t="s">
        <v>10018</v>
      </c>
      <c r="D37" s="1">
        <f>IFERROR(IF(MATCH($B37,routes!A$2:A$398,0),1,0),0)+IFERROR(IF(MATCH($C37,routes!A$2:A$398,0),1,0),0)</f>
        <v>1</v>
      </c>
    </row>
    <row r="38" spans="1:4" x14ac:dyDescent="0.25">
      <c r="A38" s="14" t="s">
        <v>1072</v>
      </c>
      <c r="B38" s="14" t="s">
        <v>1071</v>
      </c>
      <c r="C38" s="14" t="s">
        <v>10248</v>
      </c>
      <c r="D38" s="1">
        <f>IFERROR(IF(MATCH($B38,routes!A$2:A$398,0),1,0),0)+IFERROR(IF(MATCH($C38,routes!A$2:A$398,0),1,0),0)</f>
        <v>1</v>
      </c>
    </row>
    <row r="39" spans="1:4" x14ac:dyDescent="0.25">
      <c r="A39" s="14" t="s">
        <v>10206</v>
      </c>
      <c r="B39" s="14" t="s">
        <v>424</v>
      </c>
      <c r="C39" s="14" t="s">
        <v>10208</v>
      </c>
      <c r="D39" s="1">
        <f>IFERROR(IF(MATCH($B39,routes!A$2:A$398,0),1,0),0)+IFERROR(IF(MATCH($C39,routes!A$2:A$398,0),1,0),0)</f>
        <v>1</v>
      </c>
    </row>
    <row r="40" spans="1:4" x14ac:dyDescent="0.25">
      <c r="A40" s="14" t="s">
        <v>10210</v>
      </c>
      <c r="B40" s="14" t="s">
        <v>424</v>
      </c>
      <c r="C40" s="14" t="s">
        <v>10208</v>
      </c>
      <c r="D40" s="1">
        <f>IFERROR(IF(MATCH($B40,routes!A$2:A$398,0),1,0),0)+IFERROR(IF(MATCH($C40,routes!A$2:A$398,0),1,0),0)</f>
        <v>1</v>
      </c>
    </row>
    <row r="41" spans="1:4" x14ac:dyDescent="0.25">
      <c r="A41" s="14" t="s">
        <v>10742</v>
      </c>
      <c r="B41" s="14" t="s">
        <v>426</v>
      </c>
      <c r="C41" s="14" t="s">
        <v>10743</v>
      </c>
      <c r="D41" s="1">
        <f>IFERROR(IF(MATCH($B41,routes!A$2:A$398,0),1,0),0)+IFERROR(IF(MATCH($C41,routes!A$2:A$398,0),1,0),0)</f>
        <v>1</v>
      </c>
    </row>
    <row r="42" spans="1:4" x14ac:dyDescent="0.25">
      <c r="A42" s="14" t="s">
        <v>10518</v>
      </c>
      <c r="B42" s="14" t="s">
        <v>370</v>
      </c>
      <c r="C42" s="14" t="s">
        <v>10519</v>
      </c>
      <c r="D42" s="1">
        <f>IFERROR(IF(MATCH($B42,routes!A$2:A$398,0),1,0),0)+IFERROR(IF(MATCH($C42,routes!A$2:A$398,0),1,0),0)</f>
        <v>1</v>
      </c>
    </row>
    <row r="43" spans="1:4" x14ac:dyDescent="0.25">
      <c r="A43" s="14" t="s">
        <v>10627</v>
      </c>
      <c r="B43" s="14" t="s">
        <v>394</v>
      </c>
      <c r="C43" s="14" t="s">
        <v>10628</v>
      </c>
      <c r="D43" s="1">
        <f>IFERROR(IF(MATCH($B43,routes!A$2:A$398,0),1,0),0)+IFERROR(IF(MATCH($C43,routes!A$2:A$398,0),1,0),0)</f>
        <v>1</v>
      </c>
    </row>
    <row r="44" spans="1:4" x14ac:dyDescent="0.25">
      <c r="A44" s="14" t="s">
        <v>10889</v>
      </c>
      <c r="B44" s="14" t="s">
        <v>401</v>
      </c>
      <c r="C44" s="14" t="s">
        <v>10890</v>
      </c>
      <c r="D44" s="1">
        <f>IFERROR(IF(MATCH($B44,routes!A$2:A$398,0),1,0),0)+IFERROR(IF(MATCH($C44,routes!A$2:A$398,0),1,0),0)</f>
        <v>1</v>
      </c>
    </row>
    <row r="45" spans="1:4" x14ac:dyDescent="0.25">
      <c r="A45" s="14" t="s">
        <v>5905</v>
      </c>
      <c r="B45" s="14" t="s">
        <v>398</v>
      </c>
      <c r="C45" s="14" t="s">
        <v>5906</v>
      </c>
      <c r="D45" s="1">
        <f>IFERROR(IF(MATCH($B45,routes!A$2:A$398,0),1,0),0)+IFERROR(IF(MATCH($C45,routes!A$2:A$398,0),1,0),0)</f>
        <v>1</v>
      </c>
    </row>
    <row r="46" spans="1:4" x14ac:dyDescent="0.25">
      <c r="A46" s="14" t="s">
        <v>7699</v>
      </c>
      <c r="B46" s="14" t="s">
        <v>380</v>
      </c>
      <c r="C46" s="14" t="s">
        <v>7700</v>
      </c>
      <c r="D46" s="1">
        <f>IFERROR(IF(MATCH($B46,routes!A$2:A$398,0),1,0),0)+IFERROR(IF(MATCH($C46,routes!A$2:A$398,0),1,0),0)</f>
        <v>1</v>
      </c>
    </row>
    <row r="47" spans="1:4" x14ac:dyDescent="0.25">
      <c r="A47" s="14" t="s">
        <v>460</v>
      </c>
      <c r="B47" s="14" t="s">
        <v>374</v>
      </c>
      <c r="C47" s="14" t="s">
        <v>12444</v>
      </c>
      <c r="D47" s="1">
        <f>IFERROR(IF(MATCH($B47,routes!A$2:A$398,0),1,0),0)+IFERROR(IF(MATCH($C47,routes!A$2:A$398,0),1,0),0)</f>
        <v>1</v>
      </c>
    </row>
    <row r="48" spans="1:4" x14ac:dyDescent="0.25">
      <c r="A48" s="14" t="s">
        <v>1045</v>
      </c>
      <c r="B48" s="14" t="s">
        <v>1044</v>
      </c>
      <c r="C48" s="14" t="s">
        <v>13494</v>
      </c>
      <c r="D48" s="1">
        <f>IFERROR(IF(MATCH($B48,routes!A$2:A$398,0),1,0),0)+IFERROR(IF(MATCH($C48,routes!A$2:A$398,0),1,0),0)</f>
        <v>1</v>
      </c>
    </row>
    <row r="49" spans="1:4" x14ac:dyDescent="0.25">
      <c r="A49" s="14" t="s">
        <v>13950</v>
      </c>
      <c r="B49" s="14" t="s">
        <v>414</v>
      </c>
      <c r="C49" s="14" t="s">
        <v>13951</v>
      </c>
      <c r="D49" s="1">
        <f>IFERROR(IF(MATCH($B49,routes!A$2:A$398,0),1,0),0)+IFERROR(IF(MATCH($C49,routes!A$2:A$398,0),1,0),0)</f>
        <v>1</v>
      </c>
    </row>
    <row r="50" spans="1:4" x14ac:dyDescent="0.25">
      <c r="A50" s="14" t="s">
        <v>471</v>
      </c>
      <c r="B50" s="14" t="s">
        <v>371</v>
      </c>
      <c r="C50" s="14" t="s">
        <v>14092</v>
      </c>
      <c r="D50" s="1">
        <f>IFERROR(IF(MATCH($B50,routes!A$2:A$398,0),1,0),0)+IFERROR(IF(MATCH($C50,routes!A$2:A$398,0),1,0),0)</f>
        <v>1</v>
      </c>
    </row>
    <row r="51" spans="1:4" x14ac:dyDescent="0.25">
      <c r="A51" s="14" t="s">
        <v>14155</v>
      </c>
      <c r="B51" s="14" t="s">
        <v>375</v>
      </c>
      <c r="C51" s="14" t="s">
        <v>14157</v>
      </c>
      <c r="D51" s="1">
        <f>IFERROR(IF(MATCH($B51,routes!A$2:A$398,0),1,0),0)+IFERROR(IF(MATCH($C51,routes!A$2:A$398,0),1,0),0)</f>
        <v>1</v>
      </c>
    </row>
    <row r="52" spans="1:4" x14ac:dyDescent="0.25">
      <c r="A52" s="14" t="s">
        <v>14497</v>
      </c>
      <c r="B52" s="14" t="s">
        <v>439</v>
      </c>
      <c r="C52" s="14" t="s">
        <v>14498</v>
      </c>
      <c r="D52" s="1">
        <f>IFERROR(IF(MATCH($B52,routes!A$2:A$398,0),1,0),0)+IFERROR(IF(MATCH($C52,routes!A$2:A$398,0),1,0),0)</f>
        <v>1</v>
      </c>
    </row>
    <row r="53" spans="1:4" x14ac:dyDescent="0.25">
      <c r="A53" s="14" t="s">
        <v>19037</v>
      </c>
      <c r="B53" s="14" t="s">
        <v>456</v>
      </c>
      <c r="C53" s="14" t="s">
        <v>18485</v>
      </c>
      <c r="D53" s="1">
        <f>IFERROR(IF(MATCH($B53,routes!A$2:A$398,0),1,0),0)+IFERROR(IF(MATCH($C53,routes!A$2:A$398,0),1,0),0)</f>
        <v>1</v>
      </c>
    </row>
    <row r="54" spans="1:4" x14ac:dyDescent="0.25">
      <c r="A54" s="14" t="s">
        <v>15429</v>
      </c>
      <c r="B54" s="14" t="s">
        <v>395</v>
      </c>
      <c r="C54" s="14" t="s">
        <v>15430</v>
      </c>
      <c r="D54" s="1">
        <f>IFERROR(IF(MATCH($B54,routes!A$2:A$398,0),1,0),0)+IFERROR(IF(MATCH($C54,routes!A$2:A$398,0),1,0),0)</f>
        <v>1</v>
      </c>
    </row>
    <row r="55" spans="1:4" x14ac:dyDescent="0.25">
      <c r="A55" s="14" t="s">
        <v>14870</v>
      </c>
      <c r="B55" s="14" t="s">
        <v>14871</v>
      </c>
      <c r="C55" s="14" t="s">
        <v>14868</v>
      </c>
      <c r="D55" s="1">
        <f>IFERROR(IF(MATCH($B55,routes!A$2:A$398,0),1,0),0)+IFERROR(IF(MATCH($C55,routes!A$2:A$398,0),1,0),0)</f>
        <v>1</v>
      </c>
    </row>
    <row r="56" spans="1:4" x14ac:dyDescent="0.25">
      <c r="A56" s="14" t="s">
        <v>15764</v>
      </c>
      <c r="B56" s="14" t="s">
        <v>377</v>
      </c>
      <c r="C56" s="14" t="s">
        <v>15766</v>
      </c>
      <c r="D56" s="1">
        <f>IFERROR(IF(MATCH($B56,routes!A$2:A$398,0),1,0),0)+IFERROR(IF(MATCH($C56,routes!A$2:A$398,0),1,0),0)</f>
        <v>1</v>
      </c>
    </row>
    <row r="57" spans="1:4" x14ac:dyDescent="0.25">
      <c r="A57" s="14" t="s">
        <v>15768</v>
      </c>
      <c r="B57" s="14" t="s">
        <v>441</v>
      </c>
      <c r="C57" s="14" t="s">
        <v>15769</v>
      </c>
      <c r="D57" s="1">
        <f>IFERROR(IF(MATCH($B57,routes!A$2:A$398,0),1,0),0)+IFERROR(IF(MATCH($C57,routes!A$2:A$398,0),1,0),0)</f>
        <v>1</v>
      </c>
    </row>
    <row r="58" spans="1:4" x14ac:dyDescent="0.25">
      <c r="A58" s="14" t="s">
        <v>470</v>
      </c>
      <c r="B58" s="14" t="s">
        <v>469</v>
      </c>
      <c r="C58" s="14" t="s">
        <v>15847</v>
      </c>
      <c r="D58" s="1">
        <f>IFERROR(IF(MATCH($B58,routes!A$2:A$398,0),1,0),0)+IFERROR(IF(MATCH($C58,routes!A$2:A$398,0),1,0),0)</f>
        <v>1</v>
      </c>
    </row>
    <row r="59" spans="1:4" x14ac:dyDescent="0.25">
      <c r="A59" s="14" t="s">
        <v>487</v>
      </c>
      <c r="B59" s="14" t="s">
        <v>506</v>
      </c>
      <c r="C59" s="14" t="s">
        <v>5147</v>
      </c>
      <c r="D59" s="1">
        <f>IFERROR(IF(MATCH($B59,routes!A$2:A$398,0),1,0),0)+IFERROR(IF(MATCH($C59,routes!A$2:A$398,0),1,0),0)</f>
        <v>1</v>
      </c>
    </row>
    <row r="60" spans="1:4" x14ac:dyDescent="0.25">
      <c r="A60" s="14" t="s">
        <v>16007</v>
      </c>
      <c r="B60" s="14" t="s">
        <v>387</v>
      </c>
      <c r="C60" s="14" t="s">
        <v>16008</v>
      </c>
      <c r="D60" s="1">
        <f>IFERROR(IF(MATCH($B60,routes!A$2:A$398,0),1,0),0)+IFERROR(IF(MATCH($C60,routes!A$2:A$398,0),1,0),0)</f>
        <v>1</v>
      </c>
    </row>
    <row r="61" spans="1:4" x14ac:dyDescent="0.25">
      <c r="A61" s="14" t="s">
        <v>16272</v>
      </c>
      <c r="B61" s="14" t="s">
        <v>372</v>
      </c>
      <c r="C61" s="14" t="s">
        <v>16273</v>
      </c>
      <c r="D61" s="1">
        <f>IFERROR(IF(MATCH($B61,routes!A$2:A$398,0),1,0),0)+IFERROR(IF(MATCH($C61,routes!A$2:A$398,0),1,0),0)</f>
        <v>1</v>
      </c>
    </row>
    <row r="62" spans="1:4" x14ac:dyDescent="0.25">
      <c r="A62" s="14" t="s">
        <v>5200</v>
      </c>
      <c r="B62" s="14" t="s">
        <v>402</v>
      </c>
      <c r="C62" s="14" t="s">
        <v>5201</v>
      </c>
      <c r="D62" s="1">
        <f>IFERROR(IF(MATCH($B62,routes!A$2:A$398,0),1,0),0)+IFERROR(IF(MATCH($C62,routes!A$2:A$398,0),1,0),0)</f>
        <v>1</v>
      </c>
    </row>
    <row r="63" spans="1:4" x14ac:dyDescent="0.25">
      <c r="A63" s="14" t="s">
        <v>979</v>
      </c>
      <c r="B63" s="14" t="s">
        <v>978</v>
      </c>
      <c r="C63" s="14" t="s">
        <v>7816</v>
      </c>
      <c r="D63" s="1">
        <f>IFERROR(IF(MATCH($B63,routes!A$2:A$398,0),1,0),0)+IFERROR(IF(MATCH($C63,routes!A$2:A$398,0),1,0),0)</f>
        <v>1</v>
      </c>
    </row>
    <row r="64" spans="1:4" x14ac:dyDescent="0.25">
      <c r="A64" s="14" t="s">
        <v>16765</v>
      </c>
      <c r="B64" s="14" t="s">
        <v>300</v>
      </c>
      <c r="C64" s="14" t="s">
        <v>16766</v>
      </c>
      <c r="D64" s="1">
        <f>IFERROR(IF(MATCH($B64,routes!A$2:A$398,0),1,0),0)+IFERROR(IF(MATCH($C64,routes!A$2:A$398,0),1,0),0)</f>
        <v>1</v>
      </c>
    </row>
    <row r="65" spans="1:4" x14ac:dyDescent="0.25">
      <c r="A65" s="14" t="s">
        <v>18713</v>
      </c>
      <c r="B65" s="14" t="s">
        <v>2246</v>
      </c>
      <c r="C65" s="14" t="s">
        <v>1102</v>
      </c>
      <c r="D65" s="1">
        <f>IFERROR(IF(MATCH($B65,routes!A$2:A$398,0),1,0),0)+IFERROR(IF(MATCH($C65,routes!A$2:A$398,0),1,0),0)</f>
        <v>0</v>
      </c>
    </row>
    <row r="66" spans="1:4" x14ac:dyDescent="0.25">
      <c r="A66" s="14" t="s">
        <v>18670</v>
      </c>
      <c r="B66" s="14" t="s">
        <v>517</v>
      </c>
      <c r="C66" s="14" t="s">
        <v>1102</v>
      </c>
      <c r="D66" s="1">
        <f>IFERROR(IF(MATCH($B66,routes!A$2:A$398,0),1,0),0)+IFERROR(IF(MATCH($C66,routes!A$2:A$398,0),1,0),0)</f>
        <v>0</v>
      </c>
    </row>
    <row r="67" spans="1:4" x14ac:dyDescent="0.25">
      <c r="A67" s="14" t="s">
        <v>17955</v>
      </c>
      <c r="B67" s="14" t="s">
        <v>4558</v>
      </c>
      <c r="C67" s="14" t="s">
        <v>1102</v>
      </c>
      <c r="D67" s="1">
        <f>IFERROR(IF(MATCH($B67,routes!A$2:A$398,0),1,0),0)+IFERROR(IF(MATCH($C67,routes!A$2:A$398,0),1,0),0)</f>
        <v>0</v>
      </c>
    </row>
    <row r="68" spans="1:4" x14ac:dyDescent="0.25">
      <c r="A68" s="14" t="s">
        <v>17819</v>
      </c>
      <c r="B68" s="14" t="s">
        <v>17820</v>
      </c>
      <c r="C68" s="14" t="s">
        <v>1102</v>
      </c>
      <c r="D68" s="1">
        <f>IFERROR(IF(MATCH($B68,routes!A$2:A$398,0),1,0),0)+IFERROR(IF(MATCH($C68,routes!A$2:A$398,0),1,0),0)</f>
        <v>0</v>
      </c>
    </row>
    <row r="69" spans="1:4" x14ac:dyDescent="0.25">
      <c r="A69" s="14" t="s">
        <v>18397</v>
      </c>
      <c r="B69" s="14" t="s">
        <v>5254</v>
      </c>
      <c r="C69" s="14" t="s">
        <v>1102</v>
      </c>
      <c r="D69" s="1">
        <f>IFERROR(IF(MATCH($B69,routes!A$2:A$398,0),1,0),0)+IFERROR(IF(MATCH($C69,routes!A$2:A$398,0),1,0),0)</f>
        <v>0</v>
      </c>
    </row>
    <row r="70" spans="1:4" x14ac:dyDescent="0.25">
      <c r="A70" s="14" t="s">
        <v>17903</v>
      </c>
      <c r="B70" s="14" t="s">
        <v>17904</v>
      </c>
      <c r="C70" s="14" t="s">
        <v>1102</v>
      </c>
      <c r="D70" s="1">
        <f>IFERROR(IF(MATCH($B70,routes!A$2:A$398,0),1,0),0)+IFERROR(IF(MATCH($C70,routes!A$2:A$398,0),1,0),0)</f>
        <v>0</v>
      </c>
    </row>
    <row r="71" spans="1:4" x14ac:dyDescent="0.25">
      <c r="A71" s="14" t="s">
        <v>17841</v>
      </c>
      <c r="B71" s="14" t="s">
        <v>17842</v>
      </c>
      <c r="C71" s="14" t="s">
        <v>1102</v>
      </c>
      <c r="D71" s="1">
        <f>IFERROR(IF(MATCH($B71,routes!A$2:A$398,0),1,0),0)+IFERROR(IF(MATCH($C71,routes!A$2:A$398,0),1,0),0)</f>
        <v>0</v>
      </c>
    </row>
    <row r="72" spans="1:4" x14ac:dyDescent="0.25">
      <c r="A72" s="14" t="s">
        <v>18869</v>
      </c>
      <c r="B72" s="14" t="s">
        <v>11141</v>
      </c>
      <c r="C72" s="14" t="s">
        <v>1102</v>
      </c>
      <c r="D72" s="1">
        <f>IFERROR(IF(MATCH($B72,routes!A$2:A$398,0),1,0),0)+IFERROR(IF(MATCH($C72,routes!A$2:A$398,0),1,0),0)</f>
        <v>0</v>
      </c>
    </row>
    <row r="73" spans="1:4" x14ac:dyDescent="0.25">
      <c r="A73" s="14" t="s">
        <v>17683</v>
      </c>
      <c r="B73" s="14" t="s">
        <v>17684</v>
      </c>
      <c r="C73" s="14" t="s">
        <v>1102</v>
      </c>
      <c r="D73" s="1">
        <f>IFERROR(IF(MATCH($B73,routes!A$2:A$398,0),1,0),0)+IFERROR(IF(MATCH($C73,routes!A$2:A$398,0),1,0),0)</f>
        <v>0</v>
      </c>
    </row>
    <row r="74" spans="1:4" x14ac:dyDescent="0.25">
      <c r="A74" s="14" t="s">
        <v>17789</v>
      </c>
      <c r="B74" s="14" t="s">
        <v>17790</v>
      </c>
      <c r="C74" s="14" t="s">
        <v>1102</v>
      </c>
      <c r="D74" s="1">
        <f>IFERROR(IF(MATCH($B74,routes!A$2:A$398,0),1,0),0)+IFERROR(IF(MATCH($C74,routes!A$2:A$398,0),1,0),0)</f>
        <v>0</v>
      </c>
    </row>
    <row r="75" spans="1:4" x14ac:dyDescent="0.25">
      <c r="A75" s="14" t="s">
        <v>18037</v>
      </c>
      <c r="B75" s="14" t="s">
        <v>9135</v>
      </c>
      <c r="C75" s="14" t="s">
        <v>1102</v>
      </c>
      <c r="D75" s="1">
        <f>IFERROR(IF(MATCH($B75,routes!A$2:A$398,0),1,0),0)+IFERROR(IF(MATCH($C75,routes!A$2:A$398,0),1,0),0)</f>
        <v>0</v>
      </c>
    </row>
    <row r="76" spans="1:4" x14ac:dyDescent="0.25">
      <c r="A76" s="14" t="s">
        <v>18137</v>
      </c>
      <c r="B76" s="14" t="s">
        <v>18138</v>
      </c>
      <c r="C76" s="14" t="s">
        <v>1102</v>
      </c>
      <c r="D76" s="1">
        <f>IFERROR(IF(MATCH($B76,routes!A$2:A$398,0),1,0),0)+IFERROR(IF(MATCH($C76,routes!A$2:A$398,0),1,0),0)</f>
        <v>0</v>
      </c>
    </row>
    <row r="77" spans="1:4" x14ac:dyDescent="0.25">
      <c r="A77" s="14" t="s">
        <v>18266</v>
      </c>
      <c r="B77" s="14" t="s">
        <v>18267</v>
      </c>
      <c r="C77" s="14" t="s">
        <v>1102</v>
      </c>
      <c r="D77" s="1">
        <f>IFERROR(IF(MATCH($B77,routes!A$2:A$398,0),1,0),0)+IFERROR(IF(MATCH($C77,routes!A$2:A$398,0),1,0),0)</f>
        <v>0</v>
      </c>
    </row>
    <row r="78" spans="1:4" x14ac:dyDescent="0.25">
      <c r="A78" s="14" t="s">
        <v>18643</v>
      </c>
      <c r="B78" s="14" t="s">
        <v>17759</v>
      </c>
      <c r="C78" s="14" t="s">
        <v>1102</v>
      </c>
      <c r="D78" s="1">
        <f>IFERROR(IF(MATCH($B78,routes!A$2:A$398,0),1,0),0)+IFERROR(IF(MATCH($C78,routes!A$2:A$398,0),1,0),0)</f>
        <v>0</v>
      </c>
    </row>
    <row r="79" spans="1:4" x14ac:dyDescent="0.25">
      <c r="A79" s="14" t="s">
        <v>17901</v>
      </c>
      <c r="B79" s="14" t="s">
        <v>5404</v>
      </c>
      <c r="C79" s="14" t="s">
        <v>1102</v>
      </c>
      <c r="D79" s="1">
        <f>IFERROR(IF(MATCH($B79,routes!A$2:A$398,0),1,0),0)+IFERROR(IF(MATCH($C79,routes!A$2:A$398,0),1,0),0)</f>
        <v>0</v>
      </c>
    </row>
    <row r="80" spans="1:4" x14ac:dyDescent="0.25">
      <c r="A80" s="14" t="s">
        <v>17926</v>
      </c>
      <c r="B80" s="14" t="s">
        <v>17927</v>
      </c>
      <c r="C80" s="14" t="s">
        <v>1102</v>
      </c>
      <c r="D80" s="1">
        <f>IFERROR(IF(MATCH($B80,routes!A$2:A$398,0),1,0),0)+IFERROR(IF(MATCH($C80,routes!A$2:A$398,0),1,0),0)</f>
        <v>0</v>
      </c>
    </row>
    <row r="81" spans="1:4" x14ac:dyDescent="0.25">
      <c r="A81" s="14" t="s">
        <v>18533</v>
      </c>
      <c r="B81" s="14" t="s">
        <v>6681</v>
      </c>
      <c r="C81" s="14" t="s">
        <v>1102</v>
      </c>
      <c r="D81" s="1">
        <f>IFERROR(IF(MATCH($B81,routes!A$2:A$398,0),1,0),0)+IFERROR(IF(MATCH($C81,routes!A$2:A$398,0),1,0),0)</f>
        <v>0</v>
      </c>
    </row>
    <row r="82" spans="1:4" x14ac:dyDescent="0.25">
      <c r="A82" s="14" t="s">
        <v>18121</v>
      </c>
      <c r="B82" s="14" t="s">
        <v>12037</v>
      </c>
      <c r="C82" s="14" t="s">
        <v>1102</v>
      </c>
      <c r="D82" s="1">
        <f>IFERROR(IF(MATCH($B82,routes!A$2:A$398,0),1,0),0)+IFERROR(IF(MATCH($C82,routes!A$2:A$398,0),1,0),0)</f>
        <v>0</v>
      </c>
    </row>
    <row r="83" spans="1:4" x14ac:dyDescent="0.25">
      <c r="A83" s="14" t="s">
        <v>18051</v>
      </c>
      <c r="B83" s="14" t="s">
        <v>18052</v>
      </c>
      <c r="C83" s="14" t="s">
        <v>1102</v>
      </c>
      <c r="D83" s="1">
        <f>IFERROR(IF(MATCH($B83,routes!A$2:A$398,0),1,0),0)+IFERROR(IF(MATCH($C83,routes!A$2:A$398,0),1,0),0)</f>
        <v>0</v>
      </c>
    </row>
    <row r="84" spans="1:4" x14ac:dyDescent="0.25">
      <c r="A84" s="14" t="s">
        <v>18367</v>
      </c>
      <c r="B84" s="14" t="s">
        <v>18369</v>
      </c>
      <c r="C84" s="14" t="s">
        <v>1102</v>
      </c>
      <c r="D84" s="1">
        <f>IFERROR(IF(MATCH($B84,routes!A$2:A$398,0),1,0),0)+IFERROR(IF(MATCH($C84,routes!A$2:A$398,0),1,0),0)</f>
        <v>0</v>
      </c>
    </row>
    <row r="85" spans="1:4" x14ac:dyDescent="0.25">
      <c r="A85" s="14" t="s">
        <v>18139</v>
      </c>
      <c r="B85" s="14" t="s">
        <v>2744</v>
      </c>
      <c r="C85" s="14" t="s">
        <v>1102</v>
      </c>
      <c r="D85" s="1">
        <f>IFERROR(IF(MATCH($B85,routes!A$2:A$398,0),1,0),0)+IFERROR(IF(MATCH($C85,routes!A$2:A$398,0),1,0),0)</f>
        <v>0</v>
      </c>
    </row>
    <row r="86" spans="1:4" x14ac:dyDescent="0.25">
      <c r="A86" s="14" t="s">
        <v>17920</v>
      </c>
      <c r="B86" s="14" t="s">
        <v>19003</v>
      </c>
      <c r="C86" s="14" t="s">
        <v>1102</v>
      </c>
      <c r="D86" s="1">
        <f>IFERROR(IF(MATCH($B86,routes!A$2:A$398,0),1,0),0)+IFERROR(IF(MATCH($C86,routes!A$2:A$398,0),1,0),0)</f>
        <v>0</v>
      </c>
    </row>
    <row r="87" spans="1:4" x14ac:dyDescent="0.25">
      <c r="A87" s="14" t="s">
        <v>18691</v>
      </c>
      <c r="B87" s="14" t="s">
        <v>18693</v>
      </c>
      <c r="C87" s="14" t="s">
        <v>1102</v>
      </c>
      <c r="D87" s="1">
        <f>IFERROR(IF(MATCH($B87,routes!A$2:A$398,0),1,0),0)+IFERROR(IF(MATCH($C87,routes!A$2:A$398,0),1,0),0)</f>
        <v>0</v>
      </c>
    </row>
    <row r="88" spans="1:4" x14ac:dyDescent="0.25">
      <c r="A88" s="14" t="s">
        <v>17990</v>
      </c>
      <c r="B88" s="14" t="s">
        <v>17991</v>
      </c>
      <c r="C88" s="14" t="s">
        <v>1102</v>
      </c>
      <c r="D88" s="1">
        <f>IFERROR(IF(MATCH($B88,routes!A$2:A$398,0),1,0),0)+IFERROR(IF(MATCH($C88,routes!A$2:A$398,0),1,0),0)</f>
        <v>0</v>
      </c>
    </row>
    <row r="89" spans="1:4" x14ac:dyDescent="0.25">
      <c r="A89" s="14" t="s">
        <v>18479</v>
      </c>
      <c r="B89" s="14" t="s">
        <v>18480</v>
      </c>
      <c r="C89" s="14" t="s">
        <v>1102</v>
      </c>
      <c r="D89" s="1">
        <f>IFERROR(IF(MATCH($B89,routes!A$2:A$398,0),1,0),0)+IFERROR(IF(MATCH($C89,routes!A$2:A$398,0),1,0),0)</f>
        <v>0</v>
      </c>
    </row>
    <row r="90" spans="1:4" x14ac:dyDescent="0.25">
      <c r="A90" s="14" t="s">
        <v>18373</v>
      </c>
      <c r="B90" s="14" t="s">
        <v>3545</v>
      </c>
      <c r="C90" s="14" t="s">
        <v>1102</v>
      </c>
      <c r="D90" s="1">
        <f>IFERROR(IF(MATCH($B90,routes!A$2:A$398,0),1,0),0)+IFERROR(IF(MATCH($C90,routes!A$2:A$398,0),1,0),0)</f>
        <v>0</v>
      </c>
    </row>
    <row r="91" spans="1:4" x14ac:dyDescent="0.25">
      <c r="A91" s="14" t="s">
        <v>18195</v>
      </c>
      <c r="B91" s="14" t="s">
        <v>5695</v>
      </c>
      <c r="C91" s="14" t="s">
        <v>1102</v>
      </c>
      <c r="D91" s="1">
        <f>IFERROR(IF(MATCH($B91,routes!A$2:A$398,0),1,0),0)+IFERROR(IF(MATCH($C91,routes!A$2:A$398,0),1,0),0)</f>
        <v>0</v>
      </c>
    </row>
    <row r="92" spans="1:4" x14ac:dyDescent="0.25">
      <c r="A92" s="14" t="s">
        <v>17735</v>
      </c>
      <c r="B92" s="14" t="s">
        <v>17736</v>
      </c>
      <c r="C92" s="14" t="s">
        <v>1102</v>
      </c>
      <c r="D92" s="1">
        <f>IFERROR(IF(MATCH($B92,routes!A$2:A$398,0),1,0),0)+IFERROR(IF(MATCH($C92,routes!A$2:A$398,0),1,0),0)</f>
        <v>0</v>
      </c>
    </row>
    <row r="93" spans="1:4" x14ac:dyDescent="0.25">
      <c r="A93" s="14" t="s">
        <v>17973</v>
      </c>
      <c r="B93" s="14" t="s">
        <v>17974</v>
      </c>
      <c r="C93" s="14" t="s">
        <v>1102</v>
      </c>
      <c r="D93" s="1">
        <f>IFERROR(IF(MATCH($B93,routes!A$2:A$398,0),1,0),0)+IFERROR(IF(MATCH($C93,routes!A$2:A$398,0),1,0),0)</f>
        <v>0</v>
      </c>
    </row>
    <row r="94" spans="1:4" x14ac:dyDescent="0.25">
      <c r="A94" s="14" t="s">
        <v>18322</v>
      </c>
      <c r="B94" s="14" t="s">
        <v>1070</v>
      </c>
      <c r="C94" s="14" t="s">
        <v>1102</v>
      </c>
      <c r="D94" s="1">
        <f>IFERROR(IF(MATCH($B94,routes!A$2:A$398,0),1,0),0)+IFERROR(IF(MATCH($C94,routes!A$2:A$398,0),1,0),0)</f>
        <v>0</v>
      </c>
    </row>
    <row r="95" spans="1:4" x14ac:dyDescent="0.25">
      <c r="A95" s="14" t="s">
        <v>18653</v>
      </c>
      <c r="B95" s="14" t="s">
        <v>6566</v>
      </c>
      <c r="C95" s="14" t="s">
        <v>1102</v>
      </c>
      <c r="D95" s="1">
        <f>IFERROR(IF(MATCH($B95,routes!A$2:A$398,0),1,0),0)+IFERROR(IF(MATCH($C95,routes!A$2:A$398,0),1,0),0)</f>
        <v>0</v>
      </c>
    </row>
    <row r="96" spans="1:4" x14ac:dyDescent="0.25">
      <c r="A96" s="14" t="s">
        <v>18286</v>
      </c>
      <c r="B96" s="14" t="s">
        <v>18288</v>
      </c>
      <c r="C96" s="14" t="s">
        <v>1102</v>
      </c>
      <c r="D96" s="1">
        <f>IFERROR(IF(MATCH($B96,routes!A$2:A$398,0),1,0),0)+IFERROR(IF(MATCH($C96,routes!A$2:A$398,0),1,0),0)</f>
        <v>0</v>
      </c>
    </row>
    <row r="97" spans="1:4" x14ac:dyDescent="0.25">
      <c r="A97" s="14" t="s">
        <v>17907</v>
      </c>
      <c r="B97" s="14" t="s">
        <v>17908</v>
      </c>
      <c r="C97" s="14" t="s">
        <v>1102</v>
      </c>
      <c r="D97" s="1">
        <f>IFERROR(IF(MATCH($B97,routes!A$2:A$398,0),1,0),0)+IFERROR(IF(MATCH($C97,routes!A$2:A$398,0),1,0),0)</f>
        <v>0</v>
      </c>
    </row>
    <row r="98" spans="1:4" x14ac:dyDescent="0.25">
      <c r="A98" s="14" t="s">
        <v>17883</v>
      </c>
      <c r="B98" s="14" t="s">
        <v>19002</v>
      </c>
      <c r="C98" s="14" t="s">
        <v>1102</v>
      </c>
      <c r="D98" s="1">
        <f>IFERROR(IF(MATCH($B98,routes!A$2:A$398,0),1,0),0)+IFERROR(IF(MATCH($C98,routes!A$2:A$398,0),1,0),0)</f>
        <v>0</v>
      </c>
    </row>
    <row r="99" spans="1:4" x14ac:dyDescent="0.25">
      <c r="A99" s="14" t="s">
        <v>18837</v>
      </c>
      <c r="B99" s="14" t="s">
        <v>18838</v>
      </c>
      <c r="C99" s="14" t="s">
        <v>1102</v>
      </c>
      <c r="D99" s="1">
        <f>IFERROR(IF(MATCH($B99,routes!A$2:A$398,0),1,0),0)+IFERROR(IF(MATCH($C99,routes!A$2:A$398,0),1,0),0)</f>
        <v>0</v>
      </c>
    </row>
    <row r="100" spans="1:4" x14ac:dyDescent="0.25">
      <c r="A100" s="14" t="s">
        <v>17896</v>
      </c>
      <c r="B100" s="14" t="s">
        <v>17897</v>
      </c>
      <c r="C100" s="14" t="s">
        <v>1102</v>
      </c>
      <c r="D100" s="1">
        <f>IFERROR(IF(MATCH($B100,routes!A$2:A$398,0),1,0),0)+IFERROR(IF(MATCH($C100,routes!A$2:A$398,0),1,0),0)</f>
        <v>0</v>
      </c>
    </row>
    <row r="101" spans="1:4" x14ac:dyDescent="0.25">
      <c r="A101" s="14" t="s">
        <v>17994</v>
      </c>
      <c r="B101" s="14" t="s">
        <v>5851</v>
      </c>
      <c r="C101" s="14" t="s">
        <v>1102</v>
      </c>
      <c r="D101" s="1">
        <f>IFERROR(IF(MATCH($B101,routes!A$2:A$398,0),1,0),0)+IFERROR(IF(MATCH($C101,routes!A$2:A$398,0),1,0),0)</f>
        <v>0</v>
      </c>
    </row>
    <row r="102" spans="1:4" x14ac:dyDescent="0.25">
      <c r="A102" s="14" t="s">
        <v>18222</v>
      </c>
      <c r="B102" s="14" t="s">
        <v>18223</v>
      </c>
      <c r="C102" s="14" t="s">
        <v>1102</v>
      </c>
      <c r="D102" s="1">
        <f>IFERROR(IF(MATCH($B102,routes!A$2:A$398,0),1,0),0)+IFERROR(IF(MATCH($C102,routes!A$2:A$398,0),1,0),0)</f>
        <v>0</v>
      </c>
    </row>
    <row r="103" spans="1:4" x14ac:dyDescent="0.25">
      <c r="A103" s="14" t="s">
        <v>18028</v>
      </c>
      <c r="B103" s="14" t="s">
        <v>3982</v>
      </c>
      <c r="C103" s="14" t="s">
        <v>1102</v>
      </c>
      <c r="D103" s="1">
        <f>IFERROR(IF(MATCH($B103,routes!A$2:A$398,0),1,0),0)+IFERROR(IF(MATCH($C103,routes!A$2:A$398,0),1,0),0)</f>
        <v>0</v>
      </c>
    </row>
    <row r="104" spans="1:4" x14ac:dyDescent="0.25">
      <c r="A104" s="14" t="s">
        <v>17891</v>
      </c>
      <c r="B104" s="14" t="s">
        <v>3415</v>
      </c>
      <c r="C104" s="14" t="s">
        <v>1102</v>
      </c>
      <c r="D104" s="1">
        <f>IFERROR(IF(MATCH($B104,routes!A$2:A$398,0),1,0),0)+IFERROR(IF(MATCH($C104,routes!A$2:A$398,0),1,0),0)</f>
        <v>0</v>
      </c>
    </row>
    <row r="105" spans="1:4" x14ac:dyDescent="0.25">
      <c r="A105" s="14" t="s">
        <v>18756</v>
      </c>
      <c r="B105" s="14" t="s">
        <v>6406</v>
      </c>
      <c r="C105" s="14" t="s">
        <v>1102</v>
      </c>
      <c r="D105" s="1">
        <f>IFERROR(IF(MATCH($B105,routes!A$2:A$398,0),1,0),0)+IFERROR(IF(MATCH($C105,routes!A$2:A$398,0),1,0),0)</f>
        <v>0</v>
      </c>
    </row>
    <row r="106" spans="1:4" x14ac:dyDescent="0.25">
      <c r="A106" s="14" t="s">
        <v>17721</v>
      </c>
      <c r="B106" s="14" t="s">
        <v>17722</v>
      </c>
      <c r="C106" s="14" t="s">
        <v>1102</v>
      </c>
      <c r="D106" s="1">
        <f>IFERROR(IF(MATCH($B106,routes!A$2:A$398,0),1,0),0)+IFERROR(IF(MATCH($C106,routes!A$2:A$398,0),1,0),0)</f>
        <v>0</v>
      </c>
    </row>
    <row r="107" spans="1:4" x14ac:dyDescent="0.25">
      <c r="A107" s="14" t="s">
        <v>18729</v>
      </c>
      <c r="B107" s="14" t="s">
        <v>19028</v>
      </c>
      <c r="C107" s="14" t="s">
        <v>1102</v>
      </c>
      <c r="D107" s="1">
        <f>IFERROR(IF(MATCH($B107,routes!A$2:A$398,0),1,0),0)+IFERROR(IF(MATCH($C107,routes!A$2:A$398,0),1,0),0)</f>
        <v>0</v>
      </c>
    </row>
    <row r="108" spans="1:4" x14ac:dyDescent="0.25">
      <c r="A108" s="14" t="s">
        <v>18773</v>
      </c>
      <c r="B108" s="14" t="s">
        <v>18775</v>
      </c>
      <c r="C108" s="14" t="s">
        <v>1102</v>
      </c>
      <c r="D108" s="1">
        <f>IFERROR(IF(MATCH($B108,routes!A$2:A$398,0),1,0),0)+IFERROR(IF(MATCH($C108,routes!A$2:A$398,0),1,0),0)</f>
        <v>0</v>
      </c>
    </row>
    <row r="109" spans="1:4" x14ac:dyDescent="0.25">
      <c r="A109" s="14" t="s">
        <v>18558</v>
      </c>
      <c r="B109" s="14" t="s">
        <v>9953</v>
      </c>
      <c r="C109" s="14" t="s">
        <v>1102</v>
      </c>
      <c r="D109" s="1">
        <f>IFERROR(IF(MATCH($B109,routes!A$2:A$398,0),1,0),0)+IFERROR(IF(MATCH($C109,routes!A$2:A$398,0),1,0),0)</f>
        <v>0</v>
      </c>
    </row>
    <row r="110" spans="1:4" x14ac:dyDescent="0.25">
      <c r="A110" s="14" t="s">
        <v>18122</v>
      </c>
      <c r="B110" s="14" t="s">
        <v>12275</v>
      </c>
      <c r="C110" s="14" t="s">
        <v>1102</v>
      </c>
      <c r="D110" s="1">
        <f>IFERROR(IF(MATCH($B110,routes!A$2:A$398,0),1,0),0)+IFERROR(IF(MATCH($C110,routes!A$2:A$398,0),1,0),0)</f>
        <v>0</v>
      </c>
    </row>
    <row r="111" spans="1:4" x14ac:dyDescent="0.25">
      <c r="A111" s="14" t="s">
        <v>18221</v>
      </c>
      <c r="B111" s="14" t="s">
        <v>8987</v>
      </c>
      <c r="C111" s="14" t="s">
        <v>1102</v>
      </c>
      <c r="D111" s="1">
        <f>IFERROR(IF(MATCH($B111,routes!A$2:A$398,0),1,0),0)+IFERROR(IF(MATCH($C111,routes!A$2:A$398,0),1,0),0)</f>
        <v>0</v>
      </c>
    </row>
    <row r="112" spans="1:4" x14ac:dyDescent="0.25">
      <c r="A112" s="14" t="s">
        <v>18423</v>
      </c>
      <c r="B112" s="14" t="s">
        <v>1561</v>
      </c>
      <c r="C112" s="14" t="s">
        <v>1102</v>
      </c>
      <c r="D112" s="1">
        <f>IFERROR(IF(MATCH($B112,routes!A$2:A$398,0),1,0),0)+IFERROR(IF(MATCH($C112,routes!A$2:A$398,0),1,0),0)</f>
        <v>0</v>
      </c>
    </row>
    <row r="113" spans="1:4" x14ac:dyDescent="0.25">
      <c r="A113" s="14" t="s">
        <v>17764</v>
      </c>
      <c r="B113" s="14" t="s">
        <v>17765</v>
      </c>
      <c r="C113" s="14" t="s">
        <v>1102</v>
      </c>
      <c r="D113" s="1">
        <f>IFERROR(IF(MATCH($B113,routes!A$2:A$398,0),1,0),0)+IFERROR(IF(MATCH($C113,routes!A$2:A$398,0),1,0),0)</f>
        <v>0</v>
      </c>
    </row>
    <row r="114" spans="1:4" x14ac:dyDescent="0.25">
      <c r="A114" s="14" t="s">
        <v>18070</v>
      </c>
      <c r="B114" s="14" t="s">
        <v>6717</v>
      </c>
      <c r="C114" s="14" t="s">
        <v>1102</v>
      </c>
      <c r="D114" s="1">
        <f>IFERROR(IF(MATCH($B114,routes!A$2:A$398,0),1,0),0)+IFERROR(IF(MATCH($C114,routes!A$2:A$398,0),1,0),0)</f>
        <v>0</v>
      </c>
    </row>
    <row r="115" spans="1:4" x14ac:dyDescent="0.25">
      <c r="A115" s="14" t="s">
        <v>17987</v>
      </c>
      <c r="B115" s="14" t="s">
        <v>17988</v>
      </c>
      <c r="C115" s="14" t="s">
        <v>1102</v>
      </c>
      <c r="D115" s="1">
        <f>IFERROR(IF(MATCH($B115,routes!A$2:A$398,0),1,0),0)+IFERROR(IF(MATCH($C115,routes!A$2:A$398,0),1,0),0)</f>
        <v>0</v>
      </c>
    </row>
    <row r="116" spans="1:4" x14ac:dyDescent="0.25">
      <c r="A116" s="14" t="s">
        <v>18300</v>
      </c>
      <c r="B116" s="14" t="s">
        <v>18198</v>
      </c>
      <c r="C116" s="14" t="s">
        <v>1102</v>
      </c>
      <c r="D116" s="1">
        <f>IFERROR(IF(MATCH($B116,routes!A$2:A$398,0),1,0),0)+IFERROR(IF(MATCH($C116,routes!A$2:A$398,0),1,0),0)</f>
        <v>0</v>
      </c>
    </row>
    <row r="117" spans="1:4" x14ac:dyDescent="0.25">
      <c r="A117" s="14" t="s">
        <v>18652</v>
      </c>
      <c r="B117" s="14" t="s">
        <v>9538</v>
      </c>
      <c r="C117" s="14" t="s">
        <v>1102</v>
      </c>
      <c r="D117" s="1">
        <f>IFERROR(IF(MATCH($B117,routes!A$2:A$398,0),1,0),0)+IFERROR(IF(MATCH($C117,routes!A$2:A$398,0),1,0),0)</f>
        <v>0</v>
      </c>
    </row>
    <row r="118" spans="1:4" x14ac:dyDescent="0.25">
      <c r="A118" s="14" t="s">
        <v>18251</v>
      </c>
      <c r="B118" s="14" t="s">
        <v>18253</v>
      </c>
      <c r="C118" s="14" t="s">
        <v>1102</v>
      </c>
      <c r="D118" s="1">
        <f>IFERROR(IF(MATCH($B118,routes!A$2:A$398,0),1,0),0)+IFERROR(IF(MATCH($C118,routes!A$2:A$398,0),1,0),0)</f>
        <v>0</v>
      </c>
    </row>
    <row r="119" spans="1:4" x14ac:dyDescent="0.25">
      <c r="A119" s="14" t="s">
        <v>18787</v>
      </c>
      <c r="B119" s="14" t="s">
        <v>18788</v>
      </c>
      <c r="C119" s="14" t="s">
        <v>1102</v>
      </c>
      <c r="D119" s="1">
        <f>IFERROR(IF(MATCH($B119,routes!A$2:A$398,0),1,0),0)+IFERROR(IF(MATCH($C119,routes!A$2:A$398,0),1,0),0)</f>
        <v>0</v>
      </c>
    </row>
    <row r="120" spans="1:4" x14ac:dyDescent="0.25">
      <c r="A120" s="14" t="s">
        <v>18641</v>
      </c>
      <c r="B120" s="14" t="s">
        <v>18642</v>
      </c>
      <c r="C120" s="14" t="s">
        <v>1102</v>
      </c>
      <c r="D120" s="1">
        <f>IFERROR(IF(MATCH($B120,routes!A$2:A$398,0),1,0),0)+IFERROR(IF(MATCH($C120,routes!A$2:A$398,0),1,0),0)</f>
        <v>0</v>
      </c>
    </row>
    <row r="121" spans="1:4" x14ac:dyDescent="0.25">
      <c r="A121" s="14" t="s">
        <v>18776</v>
      </c>
      <c r="B121" s="14" t="s">
        <v>18777</v>
      </c>
      <c r="C121" s="14" t="s">
        <v>1102</v>
      </c>
      <c r="D121" s="1">
        <f>IFERROR(IF(MATCH($B121,routes!A$2:A$398,0),1,0),0)+IFERROR(IF(MATCH($C121,routes!A$2:A$398,0),1,0),0)</f>
        <v>0</v>
      </c>
    </row>
    <row r="122" spans="1:4" x14ac:dyDescent="0.25">
      <c r="A122" s="14" t="s">
        <v>18270</v>
      </c>
      <c r="B122" s="14" t="s">
        <v>18271</v>
      </c>
      <c r="C122" s="14" t="s">
        <v>1102</v>
      </c>
      <c r="D122" s="1">
        <f>IFERROR(IF(MATCH($B122,routes!A$2:A$398,0),1,0),0)+IFERROR(IF(MATCH($C122,routes!A$2:A$398,0),1,0),0)</f>
        <v>0</v>
      </c>
    </row>
    <row r="123" spans="1:4" x14ac:dyDescent="0.25">
      <c r="A123" s="14" t="s">
        <v>10734</v>
      </c>
      <c r="B123" s="14" t="s">
        <v>19011</v>
      </c>
      <c r="C123" s="14" t="s">
        <v>1102</v>
      </c>
      <c r="D123" s="1">
        <f>IFERROR(IF(MATCH($B123,routes!A$2:A$398,0),1,0),0)+IFERROR(IF(MATCH($C123,routes!A$2:A$398,0),1,0),0)</f>
        <v>0</v>
      </c>
    </row>
    <row r="124" spans="1:4" x14ac:dyDescent="0.25">
      <c r="A124" s="14" t="s">
        <v>18069</v>
      </c>
      <c r="B124" s="14" t="s">
        <v>10964</v>
      </c>
      <c r="C124" s="14" t="s">
        <v>1102</v>
      </c>
      <c r="D124" s="1">
        <f>IFERROR(IF(MATCH($B124,routes!A$2:A$398,0),1,0),0)+IFERROR(IF(MATCH($C124,routes!A$2:A$398,0),1,0),0)</f>
        <v>0</v>
      </c>
    </row>
    <row r="125" spans="1:4" x14ac:dyDescent="0.25">
      <c r="A125" s="14" t="s">
        <v>18722</v>
      </c>
      <c r="B125" s="14" t="s">
        <v>6137</v>
      </c>
      <c r="C125" s="14" t="s">
        <v>1102</v>
      </c>
      <c r="D125" s="1">
        <f>IFERROR(IF(MATCH($B125,routes!A$2:A$398,0),1,0),0)+IFERROR(IF(MATCH($C125,routes!A$2:A$398,0),1,0),0)</f>
        <v>0</v>
      </c>
    </row>
    <row r="126" spans="1:4" x14ac:dyDescent="0.25">
      <c r="A126" s="14" t="s">
        <v>18889</v>
      </c>
      <c r="B126" s="14" t="s">
        <v>8006</v>
      </c>
      <c r="C126" s="14" t="s">
        <v>1102</v>
      </c>
      <c r="D126" s="1">
        <f>IFERROR(IF(MATCH($B126,routes!A$2:A$398,0),1,0),0)+IFERROR(IF(MATCH($C126,routes!A$2:A$398,0),1,0),0)</f>
        <v>0</v>
      </c>
    </row>
    <row r="127" spans="1:4" x14ac:dyDescent="0.25">
      <c r="A127" s="14" t="s">
        <v>18105</v>
      </c>
      <c r="B127" s="14" t="s">
        <v>18106</v>
      </c>
      <c r="C127" s="14" t="s">
        <v>1102</v>
      </c>
      <c r="D127" s="1">
        <f>IFERROR(IF(MATCH($B127,routes!A$2:A$398,0),1,0),0)+IFERROR(IF(MATCH($C127,routes!A$2:A$398,0),1,0),0)</f>
        <v>0</v>
      </c>
    </row>
    <row r="128" spans="1:4" x14ac:dyDescent="0.25">
      <c r="A128" s="14" t="s">
        <v>17679</v>
      </c>
      <c r="B128" s="14" t="s">
        <v>5295</v>
      </c>
      <c r="C128" s="14" t="s">
        <v>1102</v>
      </c>
      <c r="D128" s="1">
        <f>IFERROR(IF(MATCH($B128,routes!A$2:A$398,0),1,0),0)+IFERROR(IF(MATCH($C128,routes!A$2:A$398,0),1,0),0)</f>
        <v>0</v>
      </c>
    </row>
    <row r="129" spans="1:4" x14ac:dyDescent="0.25">
      <c r="A129" s="14" t="s">
        <v>18099</v>
      </c>
      <c r="B129" s="14" t="s">
        <v>18100</v>
      </c>
      <c r="C129" s="14" t="s">
        <v>1102</v>
      </c>
      <c r="D129" s="1">
        <f>IFERROR(IF(MATCH($B129,routes!A$2:A$398,0),1,0),0)+IFERROR(IF(MATCH($C129,routes!A$2:A$398,0),1,0),0)</f>
        <v>0</v>
      </c>
    </row>
    <row r="130" spans="1:4" x14ac:dyDescent="0.25">
      <c r="A130" s="14" t="s">
        <v>18033</v>
      </c>
      <c r="B130" s="14" t="s">
        <v>18034</v>
      </c>
      <c r="C130" s="14" t="s">
        <v>1102</v>
      </c>
      <c r="D130" s="1">
        <f>IFERROR(IF(MATCH($B130,routes!A$2:A$398,0),1,0),0)+IFERROR(IF(MATCH($C130,routes!A$2:A$398,0),1,0),0)</f>
        <v>0</v>
      </c>
    </row>
    <row r="131" spans="1:4" x14ac:dyDescent="0.25">
      <c r="A131" s="14" t="s">
        <v>18807</v>
      </c>
      <c r="B131" s="14" t="s">
        <v>11368</v>
      </c>
      <c r="C131" s="14" t="s">
        <v>1102</v>
      </c>
      <c r="D131" s="1">
        <f>IFERROR(IF(MATCH($B131,routes!A$2:A$398,0),1,0),0)+IFERROR(IF(MATCH($C131,routes!A$2:A$398,0),1,0),0)</f>
        <v>0</v>
      </c>
    </row>
    <row r="132" spans="1:4" x14ac:dyDescent="0.25">
      <c r="A132" s="14" t="s">
        <v>18265</v>
      </c>
      <c r="B132" s="14" t="s">
        <v>18265</v>
      </c>
      <c r="C132" s="14" t="s">
        <v>1102</v>
      </c>
      <c r="D132" s="1">
        <f>IFERROR(IF(MATCH($B132,routes!A$2:A$398,0),1,0),0)+IFERROR(IF(MATCH($C132,routes!A$2:A$398,0),1,0),0)</f>
        <v>0</v>
      </c>
    </row>
    <row r="133" spans="1:4" x14ac:dyDescent="0.25">
      <c r="A133" s="14" t="s">
        <v>18093</v>
      </c>
      <c r="B133" s="14" t="s">
        <v>18094</v>
      </c>
      <c r="C133" s="14" t="s">
        <v>1102</v>
      </c>
      <c r="D133" s="1">
        <f>IFERROR(IF(MATCH($B133,routes!A$2:A$398,0),1,0),0)+IFERROR(IF(MATCH($C133,routes!A$2:A$398,0),1,0),0)</f>
        <v>0</v>
      </c>
    </row>
    <row r="134" spans="1:4" x14ac:dyDescent="0.25">
      <c r="A134" s="14" t="s">
        <v>18364</v>
      </c>
      <c r="B134" s="14" t="s">
        <v>18366</v>
      </c>
      <c r="C134" s="14" t="s">
        <v>1102</v>
      </c>
      <c r="D134" s="1">
        <f>IFERROR(IF(MATCH($B134,routes!A$2:A$398,0),1,0),0)+IFERROR(IF(MATCH($C134,routes!A$2:A$398,0),1,0),0)</f>
        <v>0</v>
      </c>
    </row>
    <row r="135" spans="1:4" x14ac:dyDescent="0.25">
      <c r="A135" s="14" t="s">
        <v>17888</v>
      </c>
      <c r="B135" s="14" t="s">
        <v>408</v>
      </c>
      <c r="C135" s="14" t="s">
        <v>1102</v>
      </c>
      <c r="D135" s="1">
        <f>IFERROR(IF(MATCH($B135,routes!A$2:A$398,0),1,0),0)+IFERROR(IF(MATCH($C135,routes!A$2:A$398,0),1,0),0)</f>
        <v>0</v>
      </c>
    </row>
    <row r="136" spans="1:4" x14ac:dyDescent="0.25">
      <c r="A136" s="14" t="s">
        <v>17949</v>
      </c>
      <c r="B136" s="14" t="s">
        <v>17951</v>
      </c>
      <c r="C136" s="14" t="s">
        <v>1102</v>
      </c>
      <c r="D136" s="1">
        <f>IFERROR(IF(MATCH($B136,routes!A$2:A$398,0),1,0),0)+IFERROR(IF(MATCH($C136,routes!A$2:A$398,0),1,0),0)</f>
        <v>0</v>
      </c>
    </row>
    <row r="137" spans="1:4" x14ac:dyDescent="0.25">
      <c r="A137" s="14" t="s">
        <v>18408</v>
      </c>
      <c r="B137" s="14" t="s">
        <v>18409</v>
      </c>
      <c r="C137" s="14" t="s">
        <v>1102</v>
      </c>
      <c r="D137" s="1">
        <f>IFERROR(IF(MATCH($B137,routes!A$2:A$398,0),1,0),0)+IFERROR(IF(MATCH($C137,routes!A$2:A$398,0),1,0),0)</f>
        <v>0</v>
      </c>
    </row>
    <row r="138" spans="1:4" x14ac:dyDescent="0.25">
      <c r="A138" s="14" t="s">
        <v>18684</v>
      </c>
      <c r="B138" s="14" t="s">
        <v>18685</v>
      </c>
      <c r="C138" s="14" t="s">
        <v>1102</v>
      </c>
      <c r="D138" s="1">
        <f>IFERROR(IF(MATCH($B138,routes!A$2:A$398,0),1,0),0)+IFERROR(IF(MATCH($C138,routes!A$2:A$398,0),1,0),0)</f>
        <v>0</v>
      </c>
    </row>
    <row r="139" spans="1:4" x14ac:dyDescent="0.25">
      <c r="A139" s="14" t="s">
        <v>18603</v>
      </c>
      <c r="B139" s="14" t="s">
        <v>7956</v>
      </c>
      <c r="C139" s="14" t="s">
        <v>1102</v>
      </c>
      <c r="D139" s="1">
        <f>IFERROR(IF(MATCH($B139,routes!A$2:A$398,0),1,0),0)+IFERROR(IF(MATCH($C139,routes!A$2:A$398,0),1,0),0)</f>
        <v>0</v>
      </c>
    </row>
    <row r="140" spans="1:4" x14ac:dyDescent="0.25">
      <c r="A140" s="14" t="s">
        <v>18370</v>
      </c>
      <c r="B140" s="14" t="s">
        <v>4029</v>
      </c>
      <c r="C140" s="14" t="s">
        <v>1102</v>
      </c>
      <c r="D140" s="1">
        <f>IFERROR(IF(MATCH($B140,routes!A$2:A$398,0),1,0),0)+IFERROR(IF(MATCH($C140,routes!A$2:A$398,0),1,0),0)</f>
        <v>0</v>
      </c>
    </row>
    <row r="141" spans="1:4" x14ac:dyDescent="0.25">
      <c r="A141" s="14" t="s">
        <v>17923</v>
      </c>
      <c r="B141" s="14" t="s">
        <v>17924</v>
      </c>
      <c r="C141" s="14" t="s">
        <v>1102</v>
      </c>
      <c r="D141" s="1">
        <f>IFERROR(IF(MATCH($B141,routes!A$2:A$398,0),1,0),0)+IFERROR(IF(MATCH($C141,routes!A$2:A$398,0),1,0),0)</f>
        <v>0</v>
      </c>
    </row>
    <row r="142" spans="1:4" x14ac:dyDescent="0.25">
      <c r="A142" s="14" t="s">
        <v>17968</v>
      </c>
      <c r="B142" s="14" t="s">
        <v>12011</v>
      </c>
      <c r="C142" s="14" t="s">
        <v>1102</v>
      </c>
      <c r="D142" s="1">
        <f>IFERROR(IF(MATCH($B142,routes!A$2:A$398,0),1,0),0)+IFERROR(IF(MATCH($C142,routes!A$2:A$398,0),1,0),0)</f>
        <v>0</v>
      </c>
    </row>
    <row r="143" spans="1:4" x14ac:dyDescent="0.25">
      <c r="A143" s="14" t="s">
        <v>17972</v>
      </c>
      <c r="B143" s="14" t="s">
        <v>19004</v>
      </c>
      <c r="C143" s="14" t="s">
        <v>1102</v>
      </c>
      <c r="D143" s="1">
        <f>IFERROR(IF(MATCH($B143,routes!A$2:A$398,0),1,0),0)+IFERROR(IF(MATCH($C143,routes!A$2:A$398,0),1,0),0)</f>
        <v>0</v>
      </c>
    </row>
    <row r="144" spans="1:4" x14ac:dyDescent="0.25">
      <c r="A144" s="14" t="s">
        <v>18494</v>
      </c>
      <c r="B144" s="14" t="s">
        <v>18495</v>
      </c>
      <c r="C144" s="14" t="s">
        <v>1102</v>
      </c>
      <c r="D144" s="1">
        <f>IFERROR(IF(MATCH($B144,routes!A$2:A$398,0),1,0),0)+IFERROR(IF(MATCH($C144,routes!A$2:A$398,0),1,0),0)</f>
        <v>0</v>
      </c>
    </row>
    <row r="145" spans="1:4" x14ac:dyDescent="0.25">
      <c r="A145" s="14" t="s">
        <v>17953</v>
      </c>
      <c r="B145" s="14" t="s">
        <v>12870</v>
      </c>
      <c r="C145" s="14" t="s">
        <v>1102</v>
      </c>
      <c r="D145" s="1">
        <f>IFERROR(IF(MATCH($B145,routes!A$2:A$398,0),1,0),0)+IFERROR(IF(MATCH($C145,routes!A$2:A$398,0),1,0),0)</f>
        <v>0</v>
      </c>
    </row>
    <row r="146" spans="1:4" x14ac:dyDescent="0.25">
      <c r="A146" s="14" t="s">
        <v>18435</v>
      </c>
      <c r="B146" s="14" t="s">
        <v>6168</v>
      </c>
      <c r="C146" s="14" t="s">
        <v>1102</v>
      </c>
      <c r="D146" s="1">
        <f>IFERROR(IF(MATCH($B146,routes!A$2:A$398,0),1,0),0)+IFERROR(IF(MATCH($C146,routes!A$2:A$398,0),1,0),0)</f>
        <v>0</v>
      </c>
    </row>
    <row r="147" spans="1:4" x14ac:dyDescent="0.25">
      <c r="A147" s="14" t="s">
        <v>18436</v>
      </c>
      <c r="B147" s="14" t="s">
        <v>8025</v>
      </c>
      <c r="C147" s="14" t="s">
        <v>1102</v>
      </c>
      <c r="D147" s="1">
        <f>IFERROR(IF(MATCH($B147,routes!A$2:A$398,0),1,0),0)+IFERROR(IF(MATCH($C147,routes!A$2:A$398,0),1,0),0)</f>
        <v>0</v>
      </c>
    </row>
    <row r="148" spans="1:4" x14ac:dyDescent="0.25">
      <c r="A148" s="14" t="s">
        <v>18438</v>
      </c>
      <c r="B148" s="14" t="s">
        <v>18439</v>
      </c>
      <c r="C148" s="14" t="s">
        <v>1102</v>
      </c>
      <c r="D148" s="1">
        <f>IFERROR(IF(MATCH($B148,routes!A$2:A$398,0),1,0),0)+IFERROR(IF(MATCH($C148,routes!A$2:A$398,0),1,0),0)</f>
        <v>0</v>
      </c>
    </row>
    <row r="149" spans="1:4" x14ac:dyDescent="0.25">
      <c r="A149" s="14" t="s">
        <v>18431</v>
      </c>
      <c r="B149" s="14" t="s">
        <v>1345</v>
      </c>
      <c r="C149" s="14" t="s">
        <v>1102</v>
      </c>
      <c r="D149" s="1">
        <f>IFERROR(IF(MATCH($B149,routes!A$2:A$398,0),1,0),0)+IFERROR(IF(MATCH($C149,routes!A$2:A$398,0),1,0),0)</f>
        <v>0</v>
      </c>
    </row>
    <row r="150" spans="1:4" x14ac:dyDescent="0.25">
      <c r="A150" s="14" t="s">
        <v>18200</v>
      </c>
      <c r="B150" s="14" t="s">
        <v>19008</v>
      </c>
      <c r="C150" s="14" t="s">
        <v>1102</v>
      </c>
      <c r="D150" s="1">
        <f>IFERROR(IF(MATCH($B150,routes!A$2:A$398,0),1,0),0)+IFERROR(IF(MATCH($C150,routes!A$2:A$398,0),1,0),0)</f>
        <v>0</v>
      </c>
    </row>
    <row r="151" spans="1:4" x14ac:dyDescent="0.25">
      <c r="A151" s="14" t="s">
        <v>17912</v>
      </c>
      <c r="B151" s="14" t="s">
        <v>17913</v>
      </c>
      <c r="C151" s="14" t="s">
        <v>1102</v>
      </c>
      <c r="D151" s="1">
        <f>IFERROR(IF(MATCH($B151,routes!A$2:A$398,0),1,0),0)+IFERROR(IF(MATCH($C151,routes!A$2:A$398,0),1,0),0)</f>
        <v>0</v>
      </c>
    </row>
    <row r="152" spans="1:4" x14ac:dyDescent="0.25">
      <c r="A152" s="14" t="s">
        <v>17917</v>
      </c>
      <c r="B152" s="14" t="s">
        <v>15730</v>
      </c>
      <c r="C152" s="14" t="s">
        <v>1102</v>
      </c>
      <c r="D152" s="1">
        <f>IFERROR(IF(MATCH($B152,routes!A$2:A$398,0),1,0),0)+IFERROR(IF(MATCH($C152,routes!A$2:A$398,0),1,0),0)</f>
        <v>0</v>
      </c>
    </row>
    <row r="153" spans="1:4" x14ac:dyDescent="0.25">
      <c r="A153" s="14" t="s">
        <v>17861</v>
      </c>
      <c r="B153" s="14" t="s">
        <v>17862</v>
      </c>
      <c r="C153" s="14" t="s">
        <v>1102</v>
      </c>
      <c r="D153" s="1">
        <f>IFERROR(IF(MATCH($B153,routes!A$2:A$398,0),1,0),0)+IFERROR(IF(MATCH($C153,routes!A$2:A$398,0),1,0),0)</f>
        <v>0</v>
      </c>
    </row>
    <row r="154" spans="1:4" x14ac:dyDescent="0.25">
      <c r="A154" s="14" t="s">
        <v>18566</v>
      </c>
      <c r="B154" s="14" t="s">
        <v>18567</v>
      </c>
      <c r="C154" s="14" t="s">
        <v>1102</v>
      </c>
      <c r="D154" s="1">
        <f>IFERROR(IF(MATCH($B154,routes!A$2:A$398,0),1,0),0)+IFERROR(IF(MATCH($C154,routes!A$2:A$398,0),1,0),0)</f>
        <v>0</v>
      </c>
    </row>
    <row r="155" spans="1:4" x14ac:dyDescent="0.25">
      <c r="A155" s="14" t="s">
        <v>18135</v>
      </c>
      <c r="B155" s="14" t="s">
        <v>18136</v>
      </c>
      <c r="C155" s="14" t="s">
        <v>1102</v>
      </c>
      <c r="D155" s="1">
        <f>IFERROR(IF(MATCH($B155,routes!A$2:A$398,0),1,0),0)+IFERROR(IF(MATCH($C155,routes!A$2:A$398,0),1,0),0)</f>
        <v>0</v>
      </c>
    </row>
    <row r="156" spans="1:4" x14ac:dyDescent="0.25">
      <c r="A156" s="14" t="s">
        <v>18375</v>
      </c>
      <c r="B156" s="14" t="s">
        <v>9905</v>
      </c>
      <c r="C156" s="14" t="s">
        <v>1102</v>
      </c>
      <c r="D156" s="1">
        <f>IFERROR(IF(MATCH($B156,routes!A$2:A$398,0),1,0),0)+IFERROR(IF(MATCH($C156,routes!A$2:A$398,0),1,0),0)</f>
        <v>0</v>
      </c>
    </row>
    <row r="157" spans="1:4" x14ac:dyDescent="0.25">
      <c r="A157" s="14" t="s">
        <v>18548</v>
      </c>
      <c r="B157" s="14" t="s">
        <v>18549</v>
      </c>
      <c r="C157" s="14" t="s">
        <v>1102</v>
      </c>
      <c r="D157" s="1">
        <f>IFERROR(IF(MATCH($B157,routes!A$2:A$398,0),1,0),0)+IFERROR(IF(MATCH($C157,routes!A$2:A$398,0),1,0),0)</f>
        <v>0</v>
      </c>
    </row>
    <row r="158" spans="1:4" x14ac:dyDescent="0.25">
      <c r="A158" s="14" t="s">
        <v>18718</v>
      </c>
      <c r="B158" s="14" t="s">
        <v>14603</v>
      </c>
      <c r="C158" s="14" t="s">
        <v>1102</v>
      </c>
      <c r="D158" s="1">
        <f>IFERROR(IF(MATCH($B158,routes!A$2:A$398,0),1,0),0)+IFERROR(IF(MATCH($C158,routes!A$2:A$398,0),1,0),0)</f>
        <v>0</v>
      </c>
    </row>
    <row r="159" spans="1:4" x14ac:dyDescent="0.25">
      <c r="A159" s="14" t="s">
        <v>18004</v>
      </c>
      <c r="B159" s="14" t="s">
        <v>18005</v>
      </c>
      <c r="C159" s="14" t="s">
        <v>1102</v>
      </c>
      <c r="D159" s="1">
        <f>IFERROR(IF(MATCH($B159,routes!A$2:A$398,0),1,0),0)+IFERROR(IF(MATCH($C159,routes!A$2:A$398,0),1,0),0)</f>
        <v>0</v>
      </c>
    </row>
    <row r="160" spans="1:4" x14ac:dyDescent="0.25">
      <c r="A160" s="14" t="s">
        <v>17730</v>
      </c>
      <c r="B160" s="14" t="s">
        <v>17731</v>
      </c>
      <c r="C160" s="14" t="s">
        <v>1102</v>
      </c>
      <c r="D160" s="1">
        <f>IFERROR(IF(MATCH($B160,routes!A$2:A$398,0),1,0),0)+IFERROR(IF(MATCH($C160,routes!A$2:A$398,0),1,0),0)</f>
        <v>0</v>
      </c>
    </row>
    <row r="161" spans="1:4" x14ac:dyDescent="0.25">
      <c r="A161" s="14" t="s">
        <v>18559</v>
      </c>
      <c r="B161" s="14" t="s">
        <v>7589</v>
      </c>
      <c r="C161" s="14" t="s">
        <v>1102</v>
      </c>
      <c r="D161" s="1">
        <f>IFERROR(IF(MATCH($B161,routes!A$2:A$398,0),1,0),0)+IFERROR(IF(MATCH($C161,routes!A$2:A$398,0),1,0),0)</f>
        <v>0</v>
      </c>
    </row>
    <row r="162" spans="1:4" x14ac:dyDescent="0.25">
      <c r="A162" s="14" t="s">
        <v>18064</v>
      </c>
      <c r="B162" s="14" t="s">
        <v>18065</v>
      </c>
      <c r="C162" s="14" t="s">
        <v>1102</v>
      </c>
      <c r="D162" s="1">
        <f>IFERROR(IF(MATCH($B162,routes!A$2:A$398,0),1,0),0)+IFERROR(IF(MATCH($C162,routes!A$2:A$398,0),1,0),0)</f>
        <v>0</v>
      </c>
    </row>
    <row r="163" spans="1:4" x14ac:dyDescent="0.25">
      <c r="A163" s="14" t="s">
        <v>18110</v>
      </c>
      <c r="B163" s="14" t="s">
        <v>12517</v>
      </c>
      <c r="C163" s="14" t="s">
        <v>1102</v>
      </c>
      <c r="D163" s="1">
        <f>IFERROR(IF(MATCH($B163,routes!A$2:A$398,0),1,0),0)+IFERROR(IF(MATCH($C163,routes!A$2:A$398,0),1,0),0)</f>
        <v>0</v>
      </c>
    </row>
    <row r="164" spans="1:4" x14ac:dyDescent="0.25">
      <c r="A164" s="14" t="s">
        <v>18356</v>
      </c>
      <c r="B164" s="14" t="s">
        <v>14848</v>
      </c>
      <c r="C164" s="14" t="s">
        <v>1102</v>
      </c>
      <c r="D164" s="1">
        <f>IFERROR(IF(MATCH($B164,routes!A$2:A$398,0),1,0),0)+IFERROR(IF(MATCH($C164,routes!A$2:A$398,0),1,0),0)</f>
        <v>0</v>
      </c>
    </row>
    <row r="165" spans="1:4" x14ac:dyDescent="0.25">
      <c r="A165" s="14" t="s">
        <v>17936</v>
      </c>
      <c r="B165" s="14" t="s">
        <v>17937</v>
      </c>
      <c r="C165" s="14" t="s">
        <v>1102</v>
      </c>
      <c r="D165" s="1">
        <f>IFERROR(IF(MATCH($B165,routes!A$2:A$398,0),1,0),0)+IFERROR(IF(MATCH($C165,routes!A$2:A$398,0),1,0),0)</f>
        <v>0</v>
      </c>
    </row>
    <row r="166" spans="1:4" x14ac:dyDescent="0.25">
      <c r="A166" s="14" t="s">
        <v>17787</v>
      </c>
      <c r="B166" s="14" t="s">
        <v>17788</v>
      </c>
      <c r="C166" s="14" t="s">
        <v>1102</v>
      </c>
      <c r="D166" s="1">
        <f>IFERROR(IF(MATCH($B166,routes!A$2:A$398,0),1,0),0)+IFERROR(IF(MATCH($C166,routes!A$2:A$398,0),1,0),0)</f>
        <v>0</v>
      </c>
    </row>
    <row r="167" spans="1:4" x14ac:dyDescent="0.25">
      <c r="A167" s="14" t="s">
        <v>18818</v>
      </c>
      <c r="B167" s="14" t="s">
        <v>13832</v>
      </c>
      <c r="C167" s="14" t="s">
        <v>1102</v>
      </c>
      <c r="D167" s="1">
        <f>IFERROR(IF(MATCH($B167,routes!A$2:A$398,0),1,0),0)+IFERROR(IF(MATCH($C167,routes!A$2:A$398,0),1,0),0)</f>
        <v>0</v>
      </c>
    </row>
    <row r="168" spans="1:4" x14ac:dyDescent="0.25">
      <c r="A168" s="14" t="s">
        <v>17779</v>
      </c>
      <c r="B168" s="14" t="s">
        <v>18998</v>
      </c>
      <c r="C168" s="14" t="s">
        <v>1102</v>
      </c>
      <c r="D168" s="1">
        <f>IFERROR(IF(MATCH($B168,routes!A$2:A$398,0),1,0),0)+IFERROR(IF(MATCH($C168,routes!A$2:A$398,0),1,0),0)</f>
        <v>0</v>
      </c>
    </row>
    <row r="169" spans="1:4" x14ac:dyDescent="0.25">
      <c r="A169" s="14" t="s">
        <v>18249</v>
      </c>
      <c r="B169" s="14" t="s">
        <v>18250</v>
      </c>
      <c r="C169" s="14" t="s">
        <v>1102</v>
      </c>
      <c r="D169" s="1">
        <f>IFERROR(IF(MATCH($B169,routes!A$2:A$398,0),1,0),0)+IFERROR(IF(MATCH($C169,routes!A$2:A$398,0),1,0),0)</f>
        <v>0</v>
      </c>
    </row>
    <row r="170" spans="1:4" x14ac:dyDescent="0.25">
      <c r="A170" s="14" t="s">
        <v>17963</v>
      </c>
      <c r="B170" s="14" t="s">
        <v>17964</v>
      </c>
      <c r="C170" s="14" t="s">
        <v>1102</v>
      </c>
      <c r="D170" s="1">
        <f>IFERROR(IF(MATCH($B170,routes!A$2:A$398,0),1,0),0)+IFERROR(IF(MATCH($C170,routes!A$2:A$398,0),1,0),0)</f>
        <v>0</v>
      </c>
    </row>
    <row r="171" spans="1:4" x14ac:dyDescent="0.25">
      <c r="A171" s="14" t="s">
        <v>18172</v>
      </c>
      <c r="B171" s="14" t="s">
        <v>18173</v>
      </c>
      <c r="C171" s="14" t="s">
        <v>1102</v>
      </c>
      <c r="D171" s="1">
        <f>IFERROR(IF(MATCH($B171,routes!A$2:A$398,0),1,0),0)+IFERROR(IF(MATCH($C171,routes!A$2:A$398,0),1,0),0)</f>
        <v>0</v>
      </c>
    </row>
    <row r="172" spans="1:4" x14ac:dyDescent="0.25">
      <c r="A172" s="14" t="s">
        <v>18170</v>
      </c>
      <c r="B172" s="14" t="s">
        <v>18171</v>
      </c>
      <c r="C172" s="14" t="s">
        <v>1102</v>
      </c>
      <c r="D172" s="1">
        <f>IFERROR(IF(MATCH($B172,routes!A$2:A$398,0),1,0),0)+IFERROR(IF(MATCH($C172,routes!A$2:A$398,0),1,0),0)</f>
        <v>0</v>
      </c>
    </row>
    <row r="173" spans="1:4" x14ac:dyDescent="0.25">
      <c r="A173" s="14" t="s">
        <v>18326</v>
      </c>
      <c r="B173" s="14" t="s">
        <v>18327</v>
      </c>
      <c r="C173" s="14" t="s">
        <v>1102</v>
      </c>
      <c r="D173" s="1">
        <f>IFERROR(IF(MATCH($B173,routes!A$2:A$398,0),1,0),0)+IFERROR(IF(MATCH($C173,routes!A$2:A$398,0),1,0),0)</f>
        <v>0</v>
      </c>
    </row>
    <row r="174" spans="1:4" x14ac:dyDescent="0.25">
      <c r="A174" s="14" t="s">
        <v>18108</v>
      </c>
      <c r="B174" s="14" t="s">
        <v>18109</v>
      </c>
      <c r="C174" s="14" t="s">
        <v>1102</v>
      </c>
      <c r="D174" s="1">
        <f>IFERROR(IF(MATCH($B174,routes!A$2:A$398,0),1,0),0)+IFERROR(IF(MATCH($C174,routes!A$2:A$398,0),1,0),0)</f>
        <v>0</v>
      </c>
    </row>
    <row r="175" spans="1:4" x14ac:dyDescent="0.25">
      <c r="A175" s="14" t="s">
        <v>17808</v>
      </c>
      <c r="B175" s="14" t="s">
        <v>8612</v>
      </c>
      <c r="C175" s="14" t="s">
        <v>1102</v>
      </c>
      <c r="D175" s="1">
        <f>IFERROR(IF(MATCH($B175,routes!A$2:A$398,0),1,0),0)+IFERROR(IF(MATCH($C175,routes!A$2:A$398,0),1,0),0)</f>
        <v>0</v>
      </c>
    </row>
    <row r="176" spans="1:4" x14ac:dyDescent="0.25">
      <c r="A176" s="14" t="s">
        <v>18714</v>
      </c>
      <c r="B176" s="14" t="s">
        <v>18715</v>
      </c>
      <c r="C176" s="14" t="s">
        <v>1102</v>
      </c>
      <c r="D176" s="1">
        <f>IFERROR(IF(MATCH($B176,routes!A$2:A$398,0),1,0),0)+IFERROR(IF(MATCH($C176,routes!A$2:A$398,0),1,0),0)</f>
        <v>0</v>
      </c>
    </row>
    <row r="177" spans="1:4" x14ac:dyDescent="0.25">
      <c r="A177" s="14" t="s">
        <v>18319</v>
      </c>
      <c r="B177" s="14" t="s">
        <v>18320</v>
      </c>
      <c r="C177" s="14" t="s">
        <v>1102</v>
      </c>
      <c r="D177" s="1">
        <f>IFERROR(IF(MATCH($B177,routes!A$2:A$398,0),1,0),0)+IFERROR(IF(MATCH($C177,routes!A$2:A$398,0),1,0),0)</f>
        <v>0</v>
      </c>
    </row>
    <row r="178" spans="1:4" x14ac:dyDescent="0.25">
      <c r="A178" s="14" t="s">
        <v>18316</v>
      </c>
      <c r="B178" s="14" t="s">
        <v>1300</v>
      </c>
      <c r="C178" s="14" t="s">
        <v>1102</v>
      </c>
      <c r="D178" s="1">
        <f>IFERROR(IF(MATCH($B178,routes!A$2:A$398,0),1,0),0)+IFERROR(IF(MATCH($C178,routes!A$2:A$398,0),1,0),0)</f>
        <v>0</v>
      </c>
    </row>
    <row r="179" spans="1:4" x14ac:dyDescent="0.25">
      <c r="A179" s="14" t="s">
        <v>18487</v>
      </c>
      <c r="B179" s="14" t="s">
        <v>18488</v>
      </c>
      <c r="C179" s="14" t="s">
        <v>1102</v>
      </c>
      <c r="D179" s="1">
        <f>IFERROR(IF(MATCH($B179,routes!A$2:A$398,0),1,0),0)+IFERROR(IF(MATCH($C179,routes!A$2:A$398,0),1,0),0)</f>
        <v>0</v>
      </c>
    </row>
    <row r="180" spans="1:4" x14ac:dyDescent="0.25">
      <c r="A180" s="14" t="s">
        <v>17995</v>
      </c>
      <c r="B180" s="14" t="s">
        <v>2826</v>
      </c>
      <c r="C180" s="14" t="s">
        <v>1102</v>
      </c>
      <c r="D180" s="1">
        <f>IFERROR(IF(MATCH($B180,routes!A$2:A$398,0),1,0),0)+IFERROR(IF(MATCH($C180,routes!A$2:A$398,0),1,0),0)</f>
        <v>0</v>
      </c>
    </row>
    <row r="181" spans="1:4" x14ac:dyDescent="0.25">
      <c r="A181" s="14" t="s">
        <v>17806</v>
      </c>
      <c r="B181" s="14" t="s">
        <v>17807</v>
      </c>
      <c r="C181" s="14" t="s">
        <v>1102</v>
      </c>
      <c r="D181" s="1">
        <f>IFERROR(IF(MATCH($B181,routes!A$2:A$398,0),1,0),0)+IFERROR(IF(MATCH($C181,routes!A$2:A$398,0),1,0),0)</f>
        <v>0</v>
      </c>
    </row>
    <row r="182" spans="1:4" x14ac:dyDescent="0.25">
      <c r="A182" s="14" t="s">
        <v>17871</v>
      </c>
      <c r="B182" s="14" t="s">
        <v>17872</v>
      </c>
      <c r="C182" s="14" t="s">
        <v>1102</v>
      </c>
      <c r="D182" s="1">
        <f>IFERROR(IF(MATCH($B182,routes!A$2:A$398,0),1,0),0)+IFERROR(IF(MATCH($C182,routes!A$2:A$398,0),1,0),0)</f>
        <v>0</v>
      </c>
    </row>
    <row r="183" spans="1:4" x14ac:dyDescent="0.25">
      <c r="A183" s="14" t="s">
        <v>18159</v>
      </c>
      <c r="B183" s="14" t="s">
        <v>18160</v>
      </c>
      <c r="C183" s="14" t="s">
        <v>18161</v>
      </c>
      <c r="D183" s="1">
        <f>IFERROR(IF(MATCH($B183,routes!A$2:A$398,0),1,0),0)+IFERROR(IF(MATCH($C183,routes!A$2:A$398,0),1,0),0)</f>
        <v>0</v>
      </c>
    </row>
    <row r="184" spans="1:4" x14ac:dyDescent="0.25">
      <c r="A184" s="14" t="s">
        <v>18091</v>
      </c>
      <c r="B184" s="14" t="s">
        <v>7517</v>
      </c>
      <c r="C184" s="14" t="s">
        <v>18092</v>
      </c>
      <c r="D184" s="1">
        <f>IFERROR(IF(MATCH($B184,routes!A$2:A$398,0),1,0),0)+IFERROR(IF(MATCH($C184,routes!A$2:A$398,0),1,0),0)</f>
        <v>0</v>
      </c>
    </row>
    <row r="185" spans="1:4" x14ac:dyDescent="0.25">
      <c r="A185" s="14" t="s">
        <v>18261</v>
      </c>
      <c r="B185" s="14" t="s">
        <v>12455</v>
      </c>
      <c r="C185" s="14" t="s">
        <v>18263</v>
      </c>
      <c r="D185" s="1">
        <f>IFERROR(IF(MATCH($B185,routes!A$2:A$398,0),1,0),0)+IFERROR(IF(MATCH($C185,routes!A$2:A$398,0),1,0),0)</f>
        <v>0</v>
      </c>
    </row>
    <row r="186" spans="1:4" x14ac:dyDescent="0.25">
      <c r="A186" s="14" t="s">
        <v>18230</v>
      </c>
      <c r="C186" s="14" t="s">
        <v>18231</v>
      </c>
      <c r="D186" s="1">
        <f>IFERROR(IF(MATCH($B186,routes!A$2:A$398,0),1,0),0)+IFERROR(IF(MATCH($C186,routes!A$2:A$398,0),1,0),0)</f>
        <v>0</v>
      </c>
    </row>
    <row r="187" spans="1:4" x14ac:dyDescent="0.25">
      <c r="A187" s="14" t="s">
        <v>18960</v>
      </c>
      <c r="B187" s="14" t="s">
        <v>18961</v>
      </c>
      <c r="C187" s="14" t="s">
        <v>18962</v>
      </c>
      <c r="D187" s="1">
        <f>IFERROR(IF(MATCH($B187,routes!A$2:A$398,0),1,0),0)+IFERROR(IF(MATCH($C187,routes!A$2:A$398,0),1,0),0)</f>
        <v>0</v>
      </c>
    </row>
    <row r="188" spans="1:4" x14ac:dyDescent="0.25">
      <c r="A188" s="14" t="s">
        <v>18343</v>
      </c>
      <c r="B188" s="14" t="s">
        <v>18344</v>
      </c>
      <c r="C188" s="14" t="s">
        <v>18345</v>
      </c>
      <c r="D188" s="1">
        <f>IFERROR(IF(MATCH($B188,routes!A$2:A$398,0),1,0),0)+IFERROR(IF(MATCH($C188,routes!A$2:A$398,0),1,0),0)</f>
        <v>0</v>
      </c>
    </row>
    <row r="189" spans="1:4" x14ac:dyDescent="0.25">
      <c r="A189" s="14" t="s">
        <v>17831</v>
      </c>
      <c r="B189" s="14" t="s">
        <v>14376</v>
      </c>
      <c r="C189" s="14" t="s">
        <v>17833</v>
      </c>
      <c r="D189" s="1">
        <f>IFERROR(IF(MATCH($B189,routes!A$2:A$398,0),1,0),0)+IFERROR(IF(MATCH($C189,routes!A$2:A$398,0),1,0),0)</f>
        <v>0</v>
      </c>
    </row>
    <row r="190" spans="1:4" x14ac:dyDescent="0.25">
      <c r="A190" s="14" t="s">
        <v>18628</v>
      </c>
      <c r="B190" s="14" t="s">
        <v>18629</v>
      </c>
      <c r="C190" s="14" t="s">
        <v>19024</v>
      </c>
      <c r="D190" s="1">
        <f>IFERROR(IF(MATCH($B190,routes!A$2:A$398,0),1,0),0)+IFERROR(IF(MATCH($C190,routes!A$2:A$398,0),1,0),0)</f>
        <v>0</v>
      </c>
    </row>
    <row r="191" spans="1:4" x14ac:dyDescent="0.25">
      <c r="A191" s="14" t="s">
        <v>18967</v>
      </c>
      <c r="B191" s="14" t="s">
        <v>18968</v>
      </c>
      <c r="C191" s="14" t="s">
        <v>18969</v>
      </c>
      <c r="D191" s="1">
        <f>IFERROR(IF(MATCH($B191,routes!A$2:A$398,0),1,0),0)+IFERROR(IF(MATCH($C191,routes!A$2:A$398,0),1,0),0)</f>
        <v>0</v>
      </c>
    </row>
    <row r="192" spans="1:4" x14ac:dyDescent="0.25">
      <c r="A192" s="14" t="s">
        <v>18958</v>
      </c>
      <c r="B192" s="14" t="s">
        <v>8788</v>
      </c>
      <c r="C192" s="14" t="s">
        <v>18959</v>
      </c>
      <c r="D192" s="1">
        <f>IFERROR(IF(MATCH($B192,routes!A$2:A$398,0),1,0),0)+IFERROR(IF(MATCH($C192,routes!A$2:A$398,0),1,0),0)</f>
        <v>0</v>
      </c>
    </row>
    <row r="193" spans="1:4" x14ac:dyDescent="0.25">
      <c r="A193" s="14" t="s">
        <v>18970</v>
      </c>
      <c r="B193" s="14" t="s">
        <v>19006</v>
      </c>
      <c r="C193" s="14" t="s">
        <v>18971</v>
      </c>
      <c r="D193" s="1">
        <f>IFERROR(IF(MATCH($B193,routes!A$2:A$398,0),1,0),0)+IFERROR(IF(MATCH($C193,routes!A$2:A$398,0),1,0),0)</f>
        <v>0</v>
      </c>
    </row>
    <row r="194" spans="1:4" x14ac:dyDescent="0.25">
      <c r="A194" s="14" t="s">
        <v>18942</v>
      </c>
      <c r="B194" s="14" t="s">
        <v>18234</v>
      </c>
      <c r="C194" s="14" t="s">
        <v>18943</v>
      </c>
      <c r="D194" s="1">
        <f>IFERROR(IF(MATCH($B194,routes!A$2:A$398,0),1,0),0)+IFERROR(IF(MATCH($C194,routes!A$2:A$398,0),1,0),0)</f>
        <v>0</v>
      </c>
    </row>
    <row r="195" spans="1:4" x14ac:dyDescent="0.25">
      <c r="A195" s="14" t="s">
        <v>18963</v>
      </c>
      <c r="B195" s="14" t="s">
        <v>10116</v>
      </c>
      <c r="C195" s="14" t="s">
        <v>18964</v>
      </c>
      <c r="D195" s="1">
        <f>IFERROR(IF(MATCH($B195,routes!A$2:A$398,0),1,0),0)+IFERROR(IF(MATCH($C195,routes!A$2:A$398,0),1,0),0)</f>
        <v>0</v>
      </c>
    </row>
    <row r="196" spans="1:4" x14ac:dyDescent="0.25">
      <c r="A196" s="14" t="s">
        <v>17873</v>
      </c>
      <c r="B196" s="14" t="s">
        <v>513</v>
      </c>
      <c r="C196" s="14" t="s">
        <v>17874</v>
      </c>
      <c r="D196" s="1">
        <f>IFERROR(IF(MATCH($B196,routes!A$2:A$398,0),1,0),0)+IFERROR(IF(MATCH($C196,routes!A$2:A$398,0),1,0),0)</f>
        <v>0</v>
      </c>
    </row>
    <row r="197" spans="1:4" x14ac:dyDescent="0.25">
      <c r="A197" s="14" t="s">
        <v>18314</v>
      </c>
      <c r="C197" s="14" t="s">
        <v>18315</v>
      </c>
      <c r="D197" s="1">
        <f>IFERROR(IF(MATCH($B197,routes!A$2:A$398,0),1,0),0)+IFERROR(IF(MATCH($C197,routes!A$2:A$398,0),1,0),0)</f>
        <v>0</v>
      </c>
    </row>
    <row r="198" spans="1:4" x14ac:dyDescent="0.25">
      <c r="A198" s="14" t="s">
        <v>1140</v>
      </c>
      <c r="B198" s="14" t="s">
        <v>1141</v>
      </c>
      <c r="C198" s="14" t="s">
        <v>1142</v>
      </c>
      <c r="D198" s="1">
        <f>IFERROR(IF(MATCH($B198,routes!A$2:A$398,0),1,0),0)+IFERROR(IF(MATCH($C198,routes!A$2:A$398,0),1,0),0)</f>
        <v>0</v>
      </c>
    </row>
    <row r="199" spans="1:4" x14ac:dyDescent="0.25">
      <c r="A199" s="14" t="s">
        <v>1166</v>
      </c>
      <c r="B199" s="14" t="s">
        <v>1167</v>
      </c>
      <c r="C199" s="14" t="s">
        <v>1168</v>
      </c>
      <c r="D199" s="1">
        <f>IFERROR(IF(MATCH($B199,routes!A$2:A$398,0),1,0),0)+IFERROR(IF(MATCH($C199,routes!A$2:A$398,0),1,0),0)</f>
        <v>0</v>
      </c>
    </row>
    <row r="200" spans="1:4" x14ac:dyDescent="0.25">
      <c r="A200" s="14" t="s">
        <v>1170</v>
      </c>
      <c r="B200" s="14" t="s">
        <v>1171</v>
      </c>
      <c r="C200" s="14" t="s">
        <v>1172</v>
      </c>
      <c r="D200" s="1">
        <f>IFERROR(IF(MATCH($B200,routes!A$2:A$398,0),1,0),0)+IFERROR(IF(MATCH($C200,routes!A$2:A$398,0),1,0),0)</f>
        <v>0</v>
      </c>
    </row>
    <row r="201" spans="1:4" x14ac:dyDescent="0.25">
      <c r="A201" s="14" t="s">
        <v>18023</v>
      </c>
      <c r="B201" s="14" t="s">
        <v>7135</v>
      </c>
      <c r="C201" s="14" t="s">
        <v>18024</v>
      </c>
      <c r="D201" s="1">
        <f>IFERROR(IF(MATCH($B201,routes!A$2:A$398,0),1,0),0)+IFERROR(IF(MATCH($C201,routes!A$2:A$398,0),1,0),0)</f>
        <v>0</v>
      </c>
    </row>
    <row r="202" spans="1:4" x14ac:dyDescent="0.25">
      <c r="A202" s="14" t="s">
        <v>6956</v>
      </c>
      <c r="C202" s="14" t="s">
        <v>6957</v>
      </c>
      <c r="D202" s="1">
        <f>IFERROR(IF(MATCH($B202,routes!A$2:A$398,0),1,0),0)+IFERROR(IF(MATCH($C202,routes!A$2:A$398,0),1,0),0)</f>
        <v>0</v>
      </c>
    </row>
    <row r="203" spans="1:4" x14ac:dyDescent="0.25">
      <c r="A203" s="14" t="s">
        <v>1187</v>
      </c>
      <c r="B203" s="14" t="s">
        <v>1188</v>
      </c>
      <c r="C203" s="14" t="s">
        <v>1189</v>
      </c>
      <c r="D203" s="1">
        <f>IFERROR(IF(MATCH($B203,routes!A$2:A$398,0),1,0),0)+IFERROR(IF(MATCH($C203,routes!A$2:A$398,0),1,0),0)</f>
        <v>0</v>
      </c>
    </row>
    <row r="204" spans="1:4" x14ac:dyDescent="0.25">
      <c r="A204" s="14" t="s">
        <v>1192</v>
      </c>
      <c r="B204" s="14" t="s">
        <v>1193</v>
      </c>
      <c r="C204" s="14" t="s">
        <v>1194</v>
      </c>
      <c r="D204" s="1">
        <f>IFERROR(IF(MATCH($B204,routes!A$2:A$398,0),1,0),0)+IFERROR(IF(MATCH($C204,routes!A$2:A$398,0),1,0),0)</f>
        <v>0</v>
      </c>
    </row>
    <row r="205" spans="1:4" x14ac:dyDescent="0.25">
      <c r="A205" s="14" t="s">
        <v>1203</v>
      </c>
      <c r="B205" s="14" t="s">
        <v>1204</v>
      </c>
      <c r="C205" s="14" t="s">
        <v>1205</v>
      </c>
      <c r="D205" s="1">
        <f>IFERROR(IF(MATCH($B205,routes!A$2:A$398,0),1,0),0)+IFERROR(IF(MATCH($C205,routes!A$2:A$398,0),1,0),0)</f>
        <v>0</v>
      </c>
    </row>
    <row r="206" spans="1:4" x14ac:dyDescent="0.25">
      <c r="A206" s="14" t="s">
        <v>1216</v>
      </c>
      <c r="B206" s="14" t="s">
        <v>1217</v>
      </c>
      <c r="C206" s="14" t="s">
        <v>1218</v>
      </c>
      <c r="D206" s="1">
        <f>IFERROR(IF(MATCH($B206,routes!A$2:A$398,0),1,0),0)+IFERROR(IF(MATCH($C206,routes!A$2:A$398,0),1,0),0)</f>
        <v>0</v>
      </c>
    </row>
    <row r="207" spans="1:4" x14ac:dyDescent="0.25">
      <c r="A207" s="14" t="s">
        <v>1823</v>
      </c>
      <c r="B207" s="14" t="s">
        <v>1824</v>
      </c>
      <c r="C207" s="14" t="s">
        <v>1825</v>
      </c>
      <c r="D207" s="1">
        <f>IFERROR(IF(MATCH($B207,routes!A$2:A$398,0),1,0),0)+IFERROR(IF(MATCH($C207,routes!A$2:A$398,0),1,0),0)</f>
        <v>0</v>
      </c>
    </row>
    <row r="208" spans="1:4" x14ac:dyDescent="0.25">
      <c r="A208" s="14" t="s">
        <v>18612</v>
      </c>
      <c r="B208" s="14" t="s">
        <v>18591</v>
      </c>
      <c r="C208" s="14" t="s">
        <v>18613</v>
      </c>
      <c r="D208" s="1">
        <f>IFERROR(IF(MATCH($B208,routes!A$2:A$398,0),1,0),0)+IFERROR(IF(MATCH($C208,routes!A$2:A$398,0),1,0),0)</f>
        <v>0</v>
      </c>
    </row>
    <row r="209" spans="1:4" x14ac:dyDescent="0.25">
      <c r="A209" s="14" t="s">
        <v>17692</v>
      </c>
      <c r="B209" s="14" t="s">
        <v>6721</v>
      </c>
      <c r="C209" s="14" t="s">
        <v>1928</v>
      </c>
      <c r="D209" s="1">
        <f>IFERROR(IF(MATCH($B209,routes!A$2:A$398,0),1,0),0)+IFERROR(IF(MATCH($C209,routes!A$2:A$398,0),1,0),0)</f>
        <v>0</v>
      </c>
    </row>
    <row r="210" spans="1:4" x14ac:dyDescent="0.25">
      <c r="A210" s="14" t="s">
        <v>1781</v>
      </c>
      <c r="B210" s="14" t="s">
        <v>1782</v>
      </c>
      <c r="C210" s="14" t="s">
        <v>1783</v>
      </c>
      <c r="D210" s="1">
        <f>IFERROR(IF(MATCH($B210,routes!A$2:A$398,0),1,0),0)+IFERROR(IF(MATCH($C210,routes!A$2:A$398,0),1,0),0)</f>
        <v>0</v>
      </c>
    </row>
    <row r="211" spans="1:4" x14ac:dyDescent="0.25">
      <c r="A211" s="14" t="s">
        <v>16346</v>
      </c>
      <c r="B211" s="14" t="s">
        <v>16347</v>
      </c>
      <c r="C211" s="14" t="s">
        <v>16348</v>
      </c>
      <c r="D211" s="1">
        <f>IFERROR(IF(MATCH($B211,routes!A$2:A$398,0),1,0),0)+IFERROR(IF(MATCH($C211,routes!A$2:A$398,0),1,0),0)</f>
        <v>0</v>
      </c>
    </row>
    <row r="212" spans="1:4" x14ac:dyDescent="0.25">
      <c r="A212" s="14" t="s">
        <v>2165</v>
      </c>
      <c r="B212" s="14" t="s">
        <v>2166</v>
      </c>
      <c r="C212" s="14" t="s">
        <v>894</v>
      </c>
      <c r="D212" s="1">
        <f>IFERROR(IF(MATCH($B212,routes!A$2:A$398,0),1,0),0)+IFERROR(IF(MATCH($C212,routes!A$2:A$398,0),1,0),0)</f>
        <v>0</v>
      </c>
    </row>
    <row r="213" spans="1:4" x14ac:dyDescent="0.25">
      <c r="A213" s="14" t="s">
        <v>1550</v>
      </c>
      <c r="B213" s="14" t="s">
        <v>1551</v>
      </c>
      <c r="C213" s="14" t="s">
        <v>1552</v>
      </c>
      <c r="D213" s="1">
        <f>IFERROR(IF(MATCH($B213,routes!A$2:A$398,0),1,0),0)+IFERROR(IF(MATCH($C213,routes!A$2:A$398,0),1,0),0)</f>
        <v>0</v>
      </c>
    </row>
    <row r="214" spans="1:4" x14ac:dyDescent="0.25">
      <c r="A214" s="14" t="s">
        <v>1279</v>
      </c>
      <c r="B214" s="14" t="s">
        <v>1280</v>
      </c>
      <c r="C214" s="14" t="s">
        <v>892</v>
      </c>
      <c r="D214" s="1">
        <f>IFERROR(IF(MATCH($B214,routes!A$2:A$398,0),1,0),0)+IFERROR(IF(MATCH($C214,routes!A$2:A$398,0),1,0),0)</f>
        <v>0</v>
      </c>
    </row>
    <row r="215" spans="1:4" x14ac:dyDescent="0.25">
      <c r="A215" s="14" t="s">
        <v>1330</v>
      </c>
      <c r="B215" s="14" t="s">
        <v>1331</v>
      </c>
      <c r="C215" s="14" t="s">
        <v>1332</v>
      </c>
      <c r="D215" s="1">
        <f>IFERROR(IF(MATCH($B215,routes!A$2:A$398,0),1,0),0)+IFERROR(IF(MATCH($C215,routes!A$2:A$398,0),1,0),0)</f>
        <v>0</v>
      </c>
    </row>
    <row r="216" spans="1:4" x14ac:dyDescent="0.25">
      <c r="A216" s="14" t="s">
        <v>1883</v>
      </c>
      <c r="B216" s="14" t="s">
        <v>1752</v>
      </c>
      <c r="C216" s="14" t="s">
        <v>1884</v>
      </c>
      <c r="D216" s="1">
        <f>IFERROR(IF(MATCH($B216,routes!A$2:A$398,0),1,0),0)+IFERROR(IF(MATCH($C216,routes!A$2:A$398,0),1,0),0)</f>
        <v>0</v>
      </c>
    </row>
    <row r="217" spans="1:4" x14ac:dyDescent="0.25">
      <c r="A217" s="14" t="s">
        <v>9556</v>
      </c>
      <c r="B217" s="14" t="s">
        <v>9557</v>
      </c>
      <c r="C217" s="14" t="s">
        <v>9558</v>
      </c>
      <c r="D217" s="1">
        <f>IFERROR(IF(MATCH($B217,routes!A$2:A$398,0),1,0),0)+IFERROR(IF(MATCH($C217,routes!A$2:A$398,0),1,0),0)</f>
        <v>0</v>
      </c>
    </row>
    <row r="218" spans="1:4" x14ac:dyDescent="0.25">
      <c r="A218" s="14" t="s">
        <v>1396</v>
      </c>
      <c r="B218" s="14" t="s">
        <v>1397</v>
      </c>
      <c r="C218" s="14" t="s">
        <v>1398</v>
      </c>
      <c r="D218" s="1">
        <f>IFERROR(IF(MATCH($B218,routes!A$2:A$398,0),1,0),0)+IFERROR(IF(MATCH($C218,routes!A$2:A$398,0),1,0),0)</f>
        <v>0</v>
      </c>
    </row>
    <row r="219" spans="1:4" x14ac:dyDescent="0.25">
      <c r="A219" s="14" t="s">
        <v>1439</v>
      </c>
      <c r="B219" s="14" t="s">
        <v>1440</v>
      </c>
      <c r="C219" s="14" t="s">
        <v>1441</v>
      </c>
      <c r="D219" s="1">
        <f>IFERROR(IF(MATCH($B219,routes!A$2:A$398,0),1,0),0)+IFERROR(IF(MATCH($C219,routes!A$2:A$398,0),1,0),0)</f>
        <v>0</v>
      </c>
    </row>
    <row r="220" spans="1:4" x14ac:dyDescent="0.25">
      <c r="A220" s="14" t="s">
        <v>1448</v>
      </c>
      <c r="B220" s="14" t="s">
        <v>1449</v>
      </c>
      <c r="C220" s="14" t="s">
        <v>1450</v>
      </c>
      <c r="D220" s="1">
        <f>IFERROR(IF(MATCH($B220,routes!A$2:A$398,0),1,0),0)+IFERROR(IF(MATCH($C220,routes!A$2:A$398,0),1,0),0)</f>
        <v>0</v>
      </c>
    </row>
    <row r="221" spans="1:4" x14ac:dyDescent="0.25">
      <c r="A221" s="14" t="s">
        <v>1452</v>
      </c>
      <c r="C221" s="14" t="s">
        <v>1453</v>
      </c>
      <c r="D221" s="1">
        <f>IFERROR(IF(MATCH($B221,routes!A$2:A$398,0),1,0),0)+IFERROR(IF(MATCH($C221,routes!A$2:A$398,0),1,0),0)</f>
        <v>0</v>
      </c>
    </row>
    <row r="222" spans="1:4" x14ac:dyDescent="0.25">
      <c r="A222" s="14" t="s">
        <v>1458</v>
      </c>
      <c r="B222" s="14" t="s">
        <v>1459</v>
      </c>
      <c r="C222" s="14" t="s">
        <v>1460</v>
      </c>
      <c r="D222" s="1">
        <f>IFERROR(IF(MATCH($B222,routes!A$2:A$398,0),1,0),0)+IFERROR(IF(MATCH($C222,routes!A$2:A$398,0),1,0),0)</f>
        <v>0</v>
      </c>
    </row>
    <row r="223" spans="1:4" x14ac:dyDescent="0.25">
      <c r="A223" s="14" t="s">
        <v>1465</v>
      </c>
      <c r="B223" s="14" t="s">
        <v>1466</v>
      </c>
      <c r="C223" s="14" t="s">
        <v>1467</v>
      </c>
      <c r="D223" s="1">
        <f>IFERROR(IF(MATCH($B223,routes!A$2:A$398,0),1,0),0)+IFERROR(IF(MATCH($C223,routes!A$2:A$398,0),1,0),0)</f>
        <v>0</v>
      </c>
    </row>
    <row r="224" spans="1:4" x14ac:dyDescent="0.25">
      <c r="A224" s="14" t="s">
        <v>1472</v>
      </c>
      <c r="B224" s="14" t="s">
        <v>1473</v>
      </c>
      <c r="C224" s="14" t="s">
        <v>1474</v>
      </c>
      <c r="D224" s="1">
        <f>IFERROR(IF(MATCH($B224,routes!A$2:A$398,0),1,0),0)+IFERROR(IF(MATCH($C224,routes!A$2:A$398,0),1,0),0)</f>
        <v>0</v>
      </c>
    </row>
    <row r="225" spans="1:4" x14ac:dyDescent="0.25">
      <c r="A225" s="14" t="s">
        <v>1504</v>
      </c>
      <c r="B225" s="14" t="s">
        <v>983</v>
      </c>
      <c r="C225" s="14" t="s">
        <v>1505</v>
      </c>
      <c r="D225" s="1">
        <f>IFERROR(IF(MATCH($B225,routes!A$2:A$398,0),1,0),0)+IFERROR(IF(MATCH($C225,routes!A$2:A$398,0),1,0),0)</f>
        <v>0</v>
      </c>
    </row>
    <row r="226" spans="1:4" x14ac:dyDescent="0.25">
      <c r="A226" s="14" t="s">
        <v>1661</v>
      </c>
      <c r="B226" s="14" t="s">
        <v>1662</v>
      </c>
      <c r="C226" s="14" t="s">
        <v>1663</v>
      </c>
      <c r="D226" s="1">
        <f>IFERROR(IF(MATCH($B226,routes!A$2:A$398,0),1,0),0)+IFERROR(IF(MATCH($C226,routes!A$2:A$398,0),1,0),0)</f>
        <v>0</v>
      </c>
    </row>
    <row r="227" spans="1:4" x14ac:dyDescent="0.25">
      <c r="A227" s="14" t="s">
        <v>1668</v>
      </c>
      <c r="C227" s="14" t="s">
        <v>1669</v>
      </c>
      <c r="D227" s="1">
        <f>IFERROR(IF(MATCH($B227,routes!A$2:A$398,0),1,0),0)+IFERROR(IF(MATCH($C227,routes!A$2:A$398,0),1,0),0)</f>
        <v>0</v>
      </c>
    </row>
    <row r="228" spans="1:4" x14ac:dyDescent="0.25">
      <c r="A228" s="14" t="s">
        <v>18301</v>
      </c>
      <c r="B228" s="14" t="s">
        <v>9596</v>
      </c>
      <c r="C228" s="14" t="s">
        <v>18302</v>
      </c>
      <c r="D228" s="1">
        <f>IFERROR(IF(MATCH($B228,routes!A$2:A$398,0),1,0),0)+IFERROR(IF(MATCH($C228,routes!A$2:A$398,0),1,0),0)</f>
        <v>0</v>
      </c>
    </row>
    <row r="229" spans="1:4" x14ac:dyDescent="0.25">
      <c r="A229" s="14" t="s">
        <v>1742</v>
      </c>
      <c r="B229" s="14" t="s">
        <v>1743</v>
      </c>
      <c r="C229" s="14" t="s">
        <v>1744</v>
      </c>
      <c r="D229" s="1">
        <f>IFERROR(IF(MATCH($B229,routes!A$2:A$398,0),1,0),0)+IFERROR(IF(MATCH($C229,routes!A$2:A$398,0),1,0),0)</f>
        <v>0</v>
      </c>
    </row>
    <row r="230" spans="1:4" x14ac:dyDescent="0.25">
      <c r="A230" s="14" t="s">
        <v>18580</v>
      </c>
      <c r="B230" s="14" t="s">
        <v>18582</v>
      </c>
      <c r="C230" s="14" t="s">
        <v>18583</v>
      </c>
      <c r="D230" s="1">
        <f>IFERROR(IF(MATCH($B230,routes!A$2:A$398,0),1,0),0)+IFERROR(IF(MATCH($C230,routes!A$2:A$398,0),1,0),0)</f>
        <v>0</v>
      </c>
    </row>
    <row r="231" spans="1:4" x14ac:dyDescent="0.25">
      <c r="A231" s="14" t="s">
        <v>1746</v>
      </c>
      <c r="B231" s="14" t="s">
        <v>1747</v>
      </c>
      <c r="C231" s="14" t="s">
        <v>1748</v>
      </c>
      <c r="D231" s="1">
        <f>IFERROR(IF(MATCH($B231,routes!A$2:A$398,0),1,0),0)+IFERROR(IF(MATCH($C231,routes!A$2:A$398,0),1,0),0)</f>
        <v>0</v>
      </c>
    </row>
    <row r="232" spans="1:4" x14ac:dyDescent="0.25">
      <c r="A232" s="14" t="s">
        <v>1812</v>
      </c>
      <c r="B232" s="14" t="s">
        <v>1813</v>
      </c>
      <c r="C232" s="14" t="s">
        <v>1814</v>
      </c>
      <c r="D232" s="1">
        <f>IFERROR(IF(MATCH($B232,routes!A$2:A$398,0),1,0),0)+IFERROR(IF(MATCH($C232,routes!A$2:A$398,0),1,0),0)</f>
        <v>0</v>
      </c>
    </row>
    <row r="233" spans="1:4" x14ac:dyDescent="0.25">
      <c r="A233" s="14" t="s">
        <v>16961</v>
      </c>
      <c r="C233" s="14" t="s">
        <v>16962</v>
      </c>
      <c r="D233" s="1">
        <f>IFERROR(IF(MATCH($B233,routes!A$2:A$398,0),1,0),0)+IFERROR(IF(MATCH($C233,routes!A$2:A$398,0),1,0),0)</f>
        <v>0</v>
      </c>
    </row>
    <row r="234" spans="1:4" x14ac:dyDescent="0.25">
      <c r="A234" s="14" t="s">
        <v>15994</v>
      </c>
      <c r="B234" s="14" t="s">
        <v>15996</v>
      </c>
      <c r="C234" s="14" t="s">
        <v>15997</v>
      </c>
      <c r="D234" s="1">
        <f>IFERROR(IF(MATCH($B234,routes!A$2:A$398,0),1,0),0)+IFERROR(IF(MATCH($C234,routes!A$2:A$398,0),1,0),0)</f>
        <v>0</v>
      </c>
    </row>
    <row r="235" spans="1:4" x14ac:dyDescent="0.25">
      <c r="A235" s="14" t="s">
        <v>1788</v>
      </c>
      <c r="C235" s="14" t="s">
        <v>1789</v>
      </c>
      <c r="D235" s="1">
        <f>IFERROR(IF(MATCH($B235,routes!A$2:A$398,0),1,0),0)+IFERROR(IF(MATCH($C235,routes!A$2:A$398,0),1,0),0)</f>
        <v>0</v>
      </c>
    </row>
    <row r="236" spans="1:4" x14ac:dyDescent="0.25">
      <c r="A236" s="14" t="s">
        <v>1855</v>
      </c>
      <c r="B236" s="14" t="s">
        <v>399</v>
      </c>
      <c r="C236" s="14" t="s">
        <v>1856</v>
      </c>
      <c r="D236" s="1">
        <f>IFERROR(IF(MATCH($B236,routes!A$2:A$398,0),1,0),0)+IFERROR(IF(MATCH($C236,routes!A$2:A$398,0),1,0),0)</f>
        <v>0</v>
      </c>
    </row>
    <row r="237" spans="1:4" x14ac:dyDescent="0.25">
      <c r="A237" s="14" t="s">
        <v>1879</v>
      </c>
      <c r="B237" s="14" t="s">
        <v>1880</v>
      </c>
      <c r="C237" s="14" t="s">
        <v>1881</v>
      </c>
      <c r="D237" s="1">
        <f>IFERROR(IF(MATCH($B237,routes!A$2:A$398,0),1,0),0)+IFERROR(IF(MATCH($C237,routes!A$2:A$398,0),1,0),0)</f>
        <v>0</v>
      </c>
    </row>
    <row r="238" spans="1:4" x14ac:dyDescent="0.25">
      <c r="A238" s="14" t="s">
        <v>1915</v>
      </c>
      <c r="B238" s="14" t="s">
        <v>1916</v>
      </c>
      <c r="C238" s="14" t="s">
        <v>1917</v>
      </c>
      <c r="D238" s="1">
        <f>IFERROR(IF(MATCH($B238,routes!A$2:A$398,0),1,0),0)+IFERROR(IF(MATCH($C238,routes!A$2:A$398,0),1,0),0)</f>
        <v>0</v>
      </c>
    </row>
    <row r="239" spans="1:4" x14ac:dyDescent="0.25">
      <c r="A239" s="14" t="s">
        <v>1922</v>
      </c>
      <c r="C239" s="14" t="s">
        <v>1923</v>
      </c>
      <c r="D239" s="1">
        <f>IFERROR(IF(MATCH($B239,routes!A$2:A$398,0),1,0),0)+IFERROR(IF(MATCH($C239,routes!A$2:A$398,0),1,0),0)</f>
        <v>0</v>
      </c>
    </row>
    <row r="240" spans="1:4" x14ac:dyDescent="0.25">
      <c r="A240" s="14" t="s">
        <v>1956</v>
      </c>
      <c r="B240" s="14" t="s">
        <v>1957</v>
      </c>
      <c r="C240" s="14" t="s">
        <v>1958</v>
      </c>
      <c r="D240" s="1">
        <f>IFERROR(IF(MATCH($B240,routes!A$2:A$398,0),1,0),0)+IFERROR(IF(MATCH($C240,routes!A$2:A$398,0),1,0),0)</f>
        <v>0</v>
      </c>
    </row>
    <row r="241" spans="1:4" x14ac:dyDescent="0.25">
      <c r="A241" s="14" t="s">
        <v>18936</v>
      </c>
      <c r="B241" s="14" t="s">
        <v>11226</v>
      </c>
      <c r="C241" s="14" t="s">
        <v>18937</v>
      </c>
      <c r="D241" s="1">
        <f>IFERROR(IF(MATCH($B241,routes!A$2:A$398,0),1,0),0)+IFERROR(IF(MATCH($C241,routes!A$2:A$398,0),1,0),0)</f>
        <v>0</v>
      </c>
    </row>
    <row r="242" spans="1:4" x14ac:dyDescent="0.25">
      <c r="A242" s="14" t="s">
        <v>18938</v>
      </c>
      <c r="B242" s="14" t="s">
        <v>514</v>
      </c>
      <c r="C242" s="14" t="s">
        <v>18939</v>
      </c>
      <c r="D242" s="1">
        <f>IFERROR(IF(MATCH($B242,routes!A$2:A$398,0),1,0),0)+IFERROR(IF(MATCH($C242,routes!A$2:A$398,0),1,0),0)</f>
        <v>0</v>
      </c>
    </row>
    <row r="243" spans="1:4" x14ac:dyDescent="0.25">
      <c r="A243" s="14" t="s">
        <v>18940</v>
      </c>
      <c r="B243" s="14" t="s">
        <v>15879</v>
      </c>
      <c r="C243" s="14" t="s">
        <v>18941</v>
      </c>
      <c r="D243" s="1">
        <f>IFERROR(IF(MATCH($B243,routes!A$2:A$398,0),1,0),0)+IFERROR(IF(MATCH($C243,routes!A$2:A$398,0),1,0),0)</f>
        <v>0</v>
      </c>
    </row>
    <row r="244" spans="1:4" x14ac:dyDescent="0.25">
      <c r="A244" s="14" t="s">
        <v>14246</v>
      </c>
      <c r="B244" s="14" t="s">
        <v>14247</v>
      </c>
      <c r="C244" s="14" t="s">
        <v>14248</v>
      </c>
      <c r="D244" s="1">
        <f>IFERROR(IF(MATCH($B244,routes!A$2:A$398,0),1,0),0)+IFERROR(IF(MATCH($C244,routes!A$2:A$398,0),1,0),0)</f>
        <v>0</v>
      </c>
    </row>
    <row r="245" spans="1:4" x14ac:dyDescent="0.25">
      <c r="A245" s="14" t="s">
        <v>2031</v>
      </c>
      <c r="C245" s="14" t="s">
        <v>2032</v>
      </c>
      <c r="D245" s="1">
        <f>IFERROR(IF(MATCH($B245,routes!A$2:A$398,0),1,0),0)+IFERROR(IF(MATCH($C245,routes!A$2:A$398,0),1,0),0)</f>
        <v>0</v>
      </c>
    </row>
    <row r="246" spans="1:4" x14ac:dyDescent="0.25">
      <c r="A246" s="14" t="s">
        <v>2089</v>
      </c>
      <c r="B246" s="14" t="s">
        <v>2090</v>
      </c>
      <c r="C246" s="14" t="s">
        <v>2091</v>
      </c>
      <c r="D246" s="1">
        <f>IFERROR(IF(MATCH($B246,routes!A$2:A$398,0),1,0),0)+IFERROR(IF(MATCH($C246,routes!A$2:A$398,0),1,0),0)</f>
        <v>0</v>
      </c>
    </row>
    <row r="247" spans="1:4" x14ac:dyDescent="0.25">
      <c r="A247" s="14" t="s">
        <v>2118</v>
      </c>
      <c r="C247" s="14" t="s">
        <v>2119</v>
      </c>
      <c r="D247" s="1">
        <f>IFERROR(IF(MATCH($B247,routes!A$2:A$398,0),1,0),0)+IFERROR(IF(MATCH($C247,routes!A$2:A$398,0),1,0),0)</f>
        <v>0</v>
      </c>
    </row>
    <row r="248" spans="1:4" x14ac:dyDescent="0.25">
      <c r="A248" s="14" t="s">
        <v>2121</v>
      </c>
      <c r="B248" s="14" t="s">
        <v>2122</v>
      </c>
      <c r="C248" s="14" t="s">
        <v>2123</v>
      </c>
      <c r="D248" s="1">
        <f>IFERROR(IF(MATCH($B248,routes!A$2:A$398,0),1,0),0)+IFERROR(IF(MATCH($C248,routes!A$2:A$398,0),1,0),0)</f>
        <v>0</v>
      </c>
    </row>
    <row r="249" spans="1:4" x14ac:dyDescent="0.25">
      <c r="A249" s="14" t="s">
        <v>2126</v>
      </c>
      <c r="C249" s="14" t="s">
        <v>2127</v>
      </c>
      <c r="D249" s="1">
        <f>IFERROR(IF(MATCH($B249,routes!A$2:A$398,0),1,0),0)+IFERROR(IF(MATCH($C249,routes!A$2:A$398,0),1,0),0)</f>
        <v>0</v>
      </c>
    </row>
    <row r="250" spans="1:4" x14ac:dyDescent="0.25">
      <c r="A250" s="14" t="s">
        <v>478</v>
      </c>
      <c r="B250" s="14" t="s">
        <v>477</v>
      </c>
      <c r="C250" s="14" t="s">
        <v>2149</v>
      </c>
      <c r="D250" s="1">
        <f>IFERROR(IF(MATCH($B250,routes!A$2:A$398,0),1,0),0)+IFERROR(IF(MATCH($C250,routes!A$2:A$398,0),1,0),0)</f>
        <v>0</v>
      </c>
    </row>
    <row r="251" spans="1:4" x14ac:dyDescent="0.25">
      <c r="A251" s="14" t="s">
        <v>2157</v>
      </c>
      <c r="B251" s="14" t="s">
        <v>2158</v>
      </c>
      <c r="C251" s="14" t="s">
        <v>2159</v>
      </c>
      <c r="D251" s="1">
        <f>IFERROR(IF(MATCH($B251,routes!A$2:A$398,0),1,0),0)+IFERROR(IF(MATCH($C251,routes!A$2:A$398,0),1,0),0)</f>
        <v>0</v>
      </c>
    </row>
    <row r="252" spans="1:4" x14ac:dyDescent="0.25">
      <c r="A252" s="14" t="s">
        <v>2161</v>
      </c>
      <c r="B252" s="14" t="s">
        <v>1003</v>
      </c>
      <c r="C252" s="14" t="s">
        <v>2162</v>
      </c>
      <c r="D252" s="1">
        <f>IFERROR(IF(MATCH($B252,routes!A$2:A$398,0),1,0),0)+IFERROR(IF(MATCH($C252,routes!A$2:A$398,0),1,0),0)</f>
        <v>0</v>
      </c>
    </row>
    <row r="253" spans="1:4" x14ac:dyDescent="0.25">
      <c r="A253" s="14" t="s">
        <v>2186</v>
      </c>
      <c r="B253" s="14" t="s">
        <v>2187</v>
      </c>
      <c r="C253" s="14" t="s">
        <v>2188</v>
      </c>
      <c r="D253" s="1">
        <f>IFERROR(IF(MATCH($B253,routes!A$2:A$398,0),1,0),0)+IFERROR(IF(MATCH($C253,routes!A$2:A$398,0),1,0),0)</f>
        <v>0</v>
      </c>
    </row>
    <row r="254" spans="1:4" x14ac:dyDescent="0.25">
      <c r="A254" s="14" t="s">
        <v>2194</v>
      </c>
      <c r="B254" s="14" t="s">
        <v>2195</v>
      </c>
      <c r="C254" s="14" t="s">
        <v>2196</v>
      </c>
      <c r="D254" s="1">
        <f>IFERROR(IF(MATCH($B254,routes!A$2:A$398,0),1,0),0)+IFERROR(IF(MATCH($C254,routes!A$2:A$398,0),1,0),0)</f>
        <v>0</v>
      </c>
    </row>
    <row r="255" spans="1:4" x14ac:dyDescent="0.25">
      <c r="A255" s="14" t="s">
        <v>2204</v>
      </c>
      <c r="B255" s="14" t="s">
        <v>2205</v>
      </c>
      <c r="C255" s="14" t="s">
        <v>2206</v>
      </c>
      <c r="D255" s="1">
        <f>IFERROR(IF(MATCH($B255,routes!A$2:A$398,0),1,0),0)+IFERROR(IF(MATCH($C255,routes!A$2:A$398,0),1,0),0)</f>
        <v>0</v>
      </c>
    </row>
    <row r="256" spans="1:4" x14ac:dyDescent="0.25">
      <c r="A256" s="14" t="s">
        <v>17975</v>
      </c>
      <c r="C256" s="14" t="s">
        <v>17976</v>
      </c>
      <c r="D256" s="1">
        <f>IFERROR(IF(MATCH($B256,routes!A$2:A$398,0),1,0),0)+IFERROR(IF(MATCH($C256,routes!A$2:A$398,0),1,0),0)</f>
        <v>0</v>
      </c>
    </row>
    <row r="257" spans="1:4" x14ac:dyDescent="0.25">
      <c r="A257" s="14" t="s">
        <v>2219</v>
      </c>
      <c r="B257" s="14" t="s">
        <v>2220</v>
      </c>
      <c r="C257" s="14" t="s">
        <v>2221</v>
      </c>
      <c r="D257" s="1">
        <f>IFERROR(IF(MATCH($B257,routes!A$2:A$398,0),1,0),0)+IFERROR(IF(MATCH($C257,routes!A$2:A$398,0),1,0),0)</f>
        <v>0</v>
      </c>
    </row>
    <row r="258" spans="1:4" x14ac:dyDescent="0.25">
      <c r="A258" s="14" t="s">
        <v>2382</v>
      </c>
      <c r="B258" s="14" t="s">
        <v>2383</v>
      </c>
      <c r="C258" s="14" t="s">
        <v>2384</v>
      </c>
      <c r="D258" s="1">
        <f>IFERROR(IF(MATCH($B258,routes!A$2:A$398,0),1,0),0)+IFERROR(IF(MATCH($C258,routes!A$2:A$398,0),1,0),0)</f>
        <v>0</v>
      </c>
    </row>
    <row r="259" spans="1:4" x14ac:dyDescent="0.25">
      <c r="A259" s="14" t="s">
        <v>2422</v>
      </c>
      <c r="B259" s="14" t="s">
        <v>2423</v>
      </c>
      <c r="C259" s="14" t="s">
        <v>2424</v>
      </c>
      <c r="D259" s="1">
        <f>IFERROR(IF(MATCH($B259,routes!A$2:A$398,0),1,0),0)+IFERROR(IF(MATCH($C259,routes!A$2:A$398,0),1,0),0)</f>
        <v>0</v>
      </c>
    </row>
    <row r="260" spans="1:4" x14ac:dyDescent="0.25">
      <c r="A260" s="14" t="s">
        <v>2426</v>
      </c>
      <c r="B260" s="14" t="s">
        <v>2427</v>
      </c>
      <c r="C260" s="14" t="s">
        <v>2428</v>
      </c>
      <c r="D260" s="1">
        <f>IFERROR(IF(MATCH($B260,routes!A$2:A$398,0),1,0),0)+IFERROR(IF(MATCH($C260,routes!A$2:A$398,0),1,0),0)</f>
        <v>0</v>
      </c>
    </row>
    <row r="261" spans="1:4" x14ac:dyDescent="0.25">
      <c r="A261" s="14" t="s">
        <v>2347</v>
      </c>
      <c r="B261" s="14" t="s">
        <v>2348</v>
      </c>
      <c r="C261" s="14" t="s">
        <v>2349</v>
      </c>
      <c r="D261" s="1">
        <f>IFERROR(IF(MATCH($B261,routes!A$2:A$398,0),1,0),0)+IFERROR(IF(MATCH($C261,routes!A$2:A$398,0),1,0),0)</f>
        <v>0</v>
      </c>
    </row>
    <row r="262" spans="1:4" x14ac:dyDescent="0.25">
      <c r="A262" s="14" t="s">
        <v>2430</v>
      </c>
      <c r="B262" s="14" t="s">
        <v>2431</v>
      </c>
      <c r="C262" s="14" t="s">
        <v>2432</v>
      </c>
      <c r="D262" s="1">
        <f>IFERROR(IF(MATCH($B262,routes!A$2:A$398,0),1,0),0)+IFERROR(IF(MATCH($C262,routes!A$2:A$398,0),1,0),0)</f>
        <v>0</v>
      </c>
    </row>
    <row r="263" spans="1:4" x14ac:dyDescent="0.25">
      <c r="A263" s="14" t="s">
        <v>2512</v>
      </c>
      <c r="B263" s="14" t="s">
        <v>2513</v>
      </c>
      <c r="C263" s="14" t="s">
        <v>2514</v>
      </c>
      <c r="D263" s="1">
        <f>IFERROR(IF(MATCH($B263,routes!A$2:A$398,0),1,0),0)+IFERROR(IF(MATCH($C263,routes!A$2:A$398,0),1,0),0)</f>
        <v>0</v>
      </c>
    </row>
    <row r="264" spans="1:4" x14ac:dyDescent="0.25">
      <c r="A264" s="14" t="s">
        <v>2522</v>
      </c>
      <c r="B264" s="14" t="s">
        <v>2523</v>
      </c>
      <c r="C264" s="14" t="s">
        <v>2524</v>
      </c>
      <c r="D264" s="1">
        <f>IFERROR(IF(MATCH($B264,routes!A$2:A$398,0),1,0),0)+IFERROR(IF(MATCH($C264,routes!A$2:A$398,0),1,0),0)</f>
        <v>0</v>
      </c>
    </row>
    <row r="265" spans="1:4" x14ac:dyDescent="0.25">
      <c r="A265" s="14" t="s">
        <v>11646</v>
      </c>
      <c r="B265" s="14" t="s">
        <v>11647</v>
      </c>
      <c r="C265" s="14" t="s">
        <v>11648</v>
      </c>
      <c r="D265" s="1">
        <f>IFERROR(IF(MATCH($B265,routes!A$2:A$398,0),1,0),0)+IFERROR(IF(MATCH($C265,routes!A$2:A$398,0),1,0),0)</f>
        <v>0</v>
      </c>
    </row>
    <row r="266" spans="1:4" x14ac:dyDescent="0.25">
      <c r="A266" s="14" t="s">
        <v>1993</v>
      </c>
      <c r="B266" s="14" t="s">
        <v>2552</v>
      </c>
      <c r="C266" s="14" t="s">
        <v>2553</v>
      </c>
      <c r="D266" s="1">
        <f>IFERROR(IF(MATCH($B266,routes!A$2:A$398,0),1,0),0)+IFERROR(IF(MATCH($C266,routes!A$2:A$398,0),1,0),0)</f>
        <v>0</v>
      </c>
    </row>
    <row r="267" spans="1:4" x14ac:dyDescent="0.25">
      <c r="A267" s="14" t="s">
        <v>2585</v>
      </c>
      <c r="B267" s="14" t="s">
        <v>303</v>
      </c>
      <c r="C267" s="14" t="s">
        <v>2586</v>
      </c>
      <c r="D267" s="1">
        <f>IFERROR(IF(MATCH($B267,routes!A$2:A$398,0),1,0),0)+IFERROR(IF(MATCH($C267,routes!A$2:A$398,0),1,0),0)</f>
        <v>0</v>
      </c>
    </row>
    <row r="268" spans="1:4" x14ac:dyDescent="0.25">
      <c r="A268" s="14" t="s">
        <v>2593</v>
      </c>
      <c r="B268" s="14" t="s">
        <v>2594</v>
      </c>
      <c r="C268" s="14" t="s">
        <v>2595</v>
      </c>
      <c r="D268" s="1">
        <f>IFERROR(IF(MATCH($B268,routes!A$2:A$398,0),1,0),0)+IFERROR(IF(MATCH($C268,routes!A$2:A$398,0),1,0),0)</f>
        <v>0</v>
      </c>
    </row>
    <row r="269" spans="1:4" x14ac:dyDescent="0.25">
      <c r="A269" s="14" t="s">
        <v>2627</v>
      </c>
      <c r="B269" s="14" t="s">
        <v>2628</v>
      </c>
      <c r="C269" s="14" t="s">
        <v>2629</v>
      </c>
      <c r="D269" s="1">
        <f>IFERROR(IF(MATCH($B269,routes!A$2:A$398,0),1,0),0)+IFERROR(IF(MATCH($C269,routes!A$2:A$398,0),1,0),0)</f>
        <v>0</v>
      </c>
    </row>
    <row r="270" spans="1:4" x14ac:dyDescent="0.25">
      <c r="A270" s="14" t="s">
        <v>2676</v>
      </c>
      <c r="B270" s="14" t="s">
        <v>2677</v>
      </c>
      <c r="C270" s="14" t="s">
        <v>2678</v>
      </c>
      <c r="D270" s="1">
        <f>IFERROR(IF(MATCH($B270,routes!A$2:A$398,0),1,0),0)+IFERROR(IF(MATCH($C270,routes!A$2:A$398,0),1,0),0)</f>
        <v>0</v>
      </c>
    </row>
    <row r="271" spans="1:4" x14ac:dyDescent="0.25">
      <c r="A271" s="14" t="s">
        <v>2705</v>
      </c>
      <c r="B271" s="14" t="s">
        <v>2706</v>
      </c>
      <c r="C271" s="14" t="s">
        <v>237</v>
      </c>
      <c r="D271" s="1">
        <f>IFERROR(IF(MATCH($B271,routes!A$2:A$398,0),1,0),0)+IFERROR(IF(MATCH($C271,routes!A$2:A$398,0),1,0),0)</f>
        <v>0</v>
      </c>
    </row>
    <row r="272" spans="1:4" x14ac:dyDescent="0.25">
      <c r="A272" s="14" t="s">
        <v>2708</v>
      </c>
      <c r="B272" s="14" t="s">
        <v>2709</v>
      </c>
      <c r="C272" s="14" t="s">
        <v>2710</v>
      </c>
      <c r="D272" s="1">
        <f>IFERROR(IF(MATCH($B272,routes!A$2:A$398,0),1,0),0)+IFERROR(IF(MATCH($C272,routes!A$2:A$398,0),1,0),0)</f>
        <v>0</v>
      </c>
    </row>
    <row r="273" spans="1:4" x14ac:dyDescent="0.25">
      <c r="A273" s="14" t="s">
        <v>2724</v>
      </c>
      <c r="B273" s="14" t="s">
        <v>2725</v>
      </c>
      <c r="C273" s="14" t="s">
        <v>2726</v>
      </c>
      <c r="D273" s="1">
        <f>IFERROR(IF(MATCH($B273,routes!A$2:A$398,0),1,0),0)+IFERROR(IF(MATCH($C273,routes!A$2:A$398,0),1,0),0)</f>
        <v>0</v>
      </c>
    </row>
    <row r="274" spans="1:4" x14ac:dyDescent="0.25">
      <c r="A274" s="14" t="s">
        <v>2731</v>
      </c>
      <c r="B274" s="14" t="s">
        <v>2732</v>
      </c>
      <c r="C274" s="14" t="s">
        <v>2733</v>
      </c>
      <c r="D274" s="1">
        <f>IFERROR(IF(MATCH($B274,routes!A$2:A$398,0),1,0),0)+IFERROR(IF(MATCH($C274,routes!A$2:A$398,0),1,0),0)</f>
        <v>0</v>
      </c>
    </row>
    <row r="275" spans="1:4" x14ac:dyDescent="0.25">
      <c r="A275" s="14" t="s">
        <v>2747</v>
      </c>
      <c r="B275" s="14" t="s">
        <v>2748</v>
      </c>
      <c r="C275" s="14" t="s">
        <v>2749</v>
      </c>
      <c r="D275" s="1">
        <f>IFERROR(IF(MATCH($B275,routes!A$2:A$398,0),1,0),0)+IFERROR(IF(MATCH($C275,routes!A$2:A$398,0),1,0),0)</f>
        <v>0</v>
      </c>
    </row>
    <row r="276" spans="1:4" x14ac:dyDescent="0.25">
      <c r="A276" s="14" t="s">
        <v>2776</v>
      </c>
      <c r="B276" s="14" t="s">
        <v>2777</v>
      </c>
      <c r="C276" s="14" t="s">
        <v>2778</v>
      </c>
      <c r="D276" s="1">
        <f>IFERROR(IF(MATCH($B276,routes!A$2:A$398,0),1,0),0)+IFERROR(IF(MATCH($C276,routes!A$2:A$398,0),1,0),0)</f>
        <v>0</v>
      </c>
    </row>
    <row r="277" spans="1:4" x14ac:dyDescent="0.25">
      <c r="A277" s="14" t="s">
        <v>18542</v>
      </c>
      <c r="B277" s="14" t="s">
        <v>12772</v>
      </c>
      <c r="C277" s="14" t="s">
        <v>18543</v>
      </c>
      <c r="D277" s="1">
        <f>IFERROR(IF(MATCH($B277,routes!A$2:A$398,0),1,0),0)+IFERROR(IF(MATCH($C277,routes!A$2:A$398,0),1,0),0)</f>
        <v>0</v>
      </c>
    </row>
    <row r="278" spans="1:4" x14ac:dyDescent="0.25">
      <c r="A278" s="14" t="s">
        <v>2010</v>
      </c>
      <c r="B278" s="14" t="s">
        <v>2011</v>
      </c>
      <c r="C278" s="14" t="s">
        <v>2012</v>
      </c>
      <c r="D278" s="1">
        <f>IFERROR(IF(MATCH($B278,routes!A$2:A$398,0),1,0),0)+IFERROR(IF(MATCH($C278,routes!A$2:A$398,0),1,0),0)</f>
        <v>0</v>
      </c>
    </row>
    <row r="279" spans="1:4" x14ac:dyDescent="0.25">
      <c r="A279" s="14" t="s">
        <v>2014</v>
      </c>
      <c r="B279" s="14" t="s">
        <v>2015</v>
      </c>
      <c r="C279" s="14" t="s">
        <v>2016</v>
      </c>
      <c r="D279" s="1">
        <f>IFERROR(IF(MATCH($B279,routes!A$2:A$398,0),1,0),0)+IFERROR(IF(MATCH($C279,routes!A$2:A$398,0),1,0),0)</f>
        <v>0</v>
      </c>
    </row>
    <row r="280" spans="1:4" x14ac:dyDescent="0.25">
      <c r="A280" s="14" t="s">
        <v>18523</v>
      </c>
      <c r="B280" s="14" t="s">
        <v>6022</v>
      </c>
      <c r="C280" s="14" t="s">
        <v>18524</v>
      </c>
      <c r="D280" s="1">
        <f>IFERROR(IF(MATCH($B280,routes!A$2:A$398,0),1,0),0)+IFERROR(IF(MATCH($C280,routes!A$2:A$398,0),1,0),0)</f>
        <v>0</v>
      </c>
    </row>
    <row r="281" spans="1:4" x14ac:dyDescent="0.25">
      <c r="A281" s="14" t="s">
        <v>9822</v>
      </c>
      <c r="B281" s="14" t="s">
        <v>9823</v>
      </c>
      <c r="C281" s="14" t="s">
        <v>9824</v>
      </c>
      <c r="D281" s="1">
        <f>IFERROR(IF(MATCH($B281,routes!A$2:A$398,0),1,0),0)+IFERROR(IF(MATCH($C281,routes!A$2:A$398,0),1,0),0)</f>
        <v>0</v>
      </c>
    </row>
    <row r="282" spans="1:4" x14ac:dyDescent="0.25">
      <c r="A282" s="14" t="s">
        <v>2899</v>
      </c>
      <c r="B282" s="14" t="s">
        <v>2900</v>
      </c>
      <c r="C282" s="14" t="s">
        <v>2901</v>
      </c>
      <c r="D282" s="1">
        <f>IFERROR(IF(MATCH($B282,routes!A$2:A$398,0),1,0),0)+IFERROR(IF(MATCH($C282,routes!A$2:A$398,0),1,0),0)</f>
        <v>0</v>
      </c>
    </row>
    <row r="283" spans="1:4" x14ac:dyDescent="0.25">
      <c r="A283" s="14" t="s">
        <v>2906</v>
      </c>
      <c r="B283" s="14" t="s">
        <v>2907</v>
      </c>
      <c r="C283" s="14" t="s">
        <v>2908</v>
      </c>
      <c r="D283" s="1">
        <f>IFERROR(IF(MATCH($B283,routes!A$2:A$398,0),1,0),0)+IFERROR(IF(MATCH($C283,routes!A$2:A$398,0),1,0),0)</f>
        <v>0</v>
      </c>
    </row>
    <row r="284" spans="1:4" x14ac:dyDescent="0.25">
      <c r="A284" s="14" t="s">
        <v>2917</v>
      </c>
      <c r="B284" s="14" t="s">
        <v>2918</v>
      </c>
      <c r="C284" s="14" t="s">
        <v>2919</v>
      </c>
      <c r="D284" s="1">
        <f>IFERROR(IF(MATCH($B284,routes!A$2:A$398,0),1,0),0)+IFERROR(IF(MATCH($C284,routes!A$2:A$398,0),1,0),0)</f>
        <v>0</v>
      </c>
    </row>
    <row r="285" spans="1:4" x14ac:dyDescent="0.25">
      <c r="A285" s="14" t="s">
        <v>17835</v>
      </c>
      <c r="C285" s="14" t="s">
        <v>17836</v>
      </c>
      <c r="D285" s="1">
        <f>IFERROR(IF(MATCH($B285,routes!A$2:A$398,0),1,0),0)+IFERROR(IF(MATCH($C285,routes!A$2:A$398,0),1,0),0)</f>
        <v>0</v>
      </c>
    </row>
    <row r="286" spans="1:4" x14ac:dyDescent="0.25">
      <c r="A286" s="14" t="s">
        <v>18496</v>
      </c>
      <c r="C286" s="14" t="s">
        <v>18497</v>
      </c>
      <c r="D286" s="1">
        <f>IFERROR(IF(MATCH($B286,routes!A$2:A$398,0),1,0),0)+IFERROR(IF(MATCH($C286,routes!A$2:A$398,0),1,0),0)</f>
        <v>0</v>
      </c>
    </row>
    <row r="287" spans="1:4" x14ac:dyDescent="0.25">
      <c r="A287" s="14" t="s">
        <v>2936</v>
      </c>
      <c r="B287" s="14" t="s">
        <v>448</v>
      </c>
      <c r="C287" s="14" t="s">
        <v>2937</v>
      </c>
      <c r="D287" s="1">
        <f>IFERROR(IF(MATCH($B287,routes!A$2:A$398,0),1,0),0)+IFERROR(IF(MATCH($C287,routes!A$2:A$398,0),1,0),0)</f>
        <v>0</v>
      </c>
    </row>
    <row r="288" spans="1:4" x14ac:dyDescent="0.25">
      <c r="A288" s="14" t="s">
        <v>2939</v>
      </c>
      <c r="B288" s="14" t="s">
        <v>2941</v>
      </c>
      <c r="C288" s="14" t="s">
        <v>2942</v>
      </c>
      <c r="D288" s="1">
        <f>IFERROR(IF(MATCH($B288,routes!A$2:A$398,0),1,0),0)+IFERROR(IF(MATCH($C288,routes!A$2:A$398,0),1,0),0)</f>
        <v>0</v>
      </c>
    </row>
    <row r="289" spans="1:4" x14ac:dyDescent="0.25">
      <c r="A289" s="14" t="s">
        <v>18237</v>
      </c>
      <c r="B289" s="14" t="s">
        <v>5127</v>
      </c>
      <c r="C289" s="14" t="s">
        <v>18238</v>
      </c>
      <c r="D289" s="1">
        <f>IFERROR(IF(MATCH($B289,routes!A$2:A$398,0),1,0),0)+IFERROR(IF(MATCH($C289,routes!A$2:A$398,0),1,0),0)</f>
        <v>0</v>
      </c>
    </row>
    <row r="290" spans="1:4" x14ac:dyDescent="0.25">
      <c r="A290" s="14" t="s">
        <v>2994</v>
      </c>
      <c r="B290" s="14" t="s">
        <v>2995</v>
      </c>
      <c r="C290" s="14" t="s">
        <v>2996</v>
      </c>
      <c r="D290" s="1">
        <f>IFERROR(IF(MATCH($B290,routes!A$2:A$398,0),1,0),0)+IFERROR(IF(MATCH($C290,routes!A$2:A$398,0),1,0),0)</f>
        <v>0</v>
      </c>
    </row>
    <row r="291" spans="1:4" x14ac:dyDescent="0.25">
      <c r="A291" s="14" t="s">
        <v>3020</v>
      </c>
      <c r="B291" s="14" t="s">
        <v>3021</v>
      </c>
      <c r="C291" s="14" t="s">
        <v>3022</v>
      </c>
      <c r="D291" s="1">
        <f>IFERROR(IF(MATCH($B291,routes!A$2:A$398,0),1,0),0)+IFERROR(IF(MATCH($C291,routes!A$2:A$398,0),1,0),0)</f>
        <v>0</v>
      </c>
    </row>
    <row r="292" spans="1:4" x14ac:dyDescent="0.25">
      <c r="A292" s="14" t="s">
        <v>18206</v>
      </c>
      <c r="B292" s="14" t="s">
        <v>4700</v>
      </c>
      <c r="C292" s="14" t="s">
        <v>18207</v>
      </c>
      <c r="D292" s="1">
        <f>IFERROR(IF(MATCH($B292,routes!A$2:A$398,0),1,0),0)+IFERROR(IF(MATCH($C292,routes!A$2:A$398,0),1,0),0)</f>
        <v>0</v>
      </c>
    </row>
    <row r="293" spans="1:4" x14ac:dyDescent="0.25">
      <c r="A293" s="14" t="s">
        <v>3035</v>
      </c>
      <c r="B293" s="14" t="s">
        <v>3036</v>
      </c>
      <c r="C293" s="14" t="s">
        <v>3037</v>
      </c>
      <c r="D293" s="1">
        <f>IFERROR(IF(MATCH($B293,routes!A$2:A$398,0),1,0),0)+IFERROR(IF(MATCH($C293,routes!A$2:A$398,0),1,0),0)</f>
        <v>0</v>
      </c>
    </row>
    <row r="294" spans="1:4" x14ac:dyDescent="0.25">
      <c r="A294" s="14" t="s">
        <v>17821</v>
      </c>
      <c r="B294" s="14" t="s">
        <v>518</v>
      </c>
      <c r="C294" s="14" t="s">
        <v>17822</v>
      </c>
      <c r="D294" s="1">
        <f>IFERROR(IF(MATCH($B294,routes!A$2:A$398,0),1,0),0)+IFERROR(IF(MATCH($C294,routes!A$2:A$398,0),1,0),0)</f>
        <v>0</v>
      </c>
    </row>
    <row r="295" spans="1:4" x14ac:dyDescent="0.25">
      <c r="A295" s="14" t="s">
        <v>7509</v>
      </c>
      <c r="B295" s="14" t="s">
        <v>7510</v>
      </c>
      <c r="C295" s="14" t="s">
        <v>7511</v>
      </c>
      <c r="D295" s="1">
        <f>IFERROR(IF(MATCH($B295,routes!A$2:A$398,0),1,0),0)+IFERROR(IF(MATCH($C295,routes!A$2:A$398,0),1,0),0)</f>
        <v>0</v>
      </c>
    </row>
    <row r="296" spans="1:4" x14ac:dyDescent="0.25">
      <c r="A296" s="14" t="s">
        <v>5330</v>
      </c>
      <c r="B296" s="14" t="s">
        <v>5331</v>
      </c>
      <c r="C296" s="14" t="s">
        <v>5332</v>
      </c>
      <c r="D296" s="1">
        <f>IFERROR(IF(MATCH($B296,routes!A$2:A$398,0),1,0),0)+IFERROR(IF(MATCH($C296,routes!A$2:A$398,0),1,0),0)</f>
        <v>0</v>
      </c>
    </row>
    <row r="297" spans="1:4" x14ac:dyDescent="0.25">
      <c r="A297" s="14" t="s">
        <v>18797</v>
      </c>
      <c r="C297" s="14" t="s">
        <v>18798</v>
      </c>
      <c r="D297" s="1">
        <f>IFERROR(IF(MATCH($B297,routes!A$2:A$398,0),1,0),0)+IFERROR(IF(MATCH($C297,routes!A$2:A$398,0),1,0),0)</f>
        <v>0</v>
      </c>
    </row>
    <row r="298" spans="1:4" x14ac:dyDescent="0.25">
      <c r="A298" s="14" t="s">
        <v>8531</v>
      </c>
      <c r="B298" s="14" t="s">
        <v>8532</v>
      </c>
      <c r="C298" s="14" t="s">
        <v>8533</v>
      </c>
      <c r="D298" s="1">
        <f>IFERROR(IF(MATCH($B298,routes!A$2:A$398,0),1,0),0)+IFERROR(IF(MATCH($C298,routes!A$2:A$398,0),1,0),0)</f>
        <v>0</v>
      </c>
    </row>
    <row r="299" spans="1:4" x14ac:dyDescent="0.25">
      <c r="A299" s="14" t="s">
        <v>15372</v>
      </c>
      <c r="B299" s="14" t="s">
        <v>15373</v>
      </c>
      <c r="C299" s="14" t="s">
        <v>15374</v>
      </c>
      <c r="D299" s="1">
        <f>IFERROR(IF(MATCH($B299,routes!A$2:A$398,0),1,0),0)+IFERROR(IF(MATCH($C299,routes!A$2:A$398,0),1,0),0)</f>
        <v>0</v>
      </c>
    </row>
    <row r="300" spans="1:4" x14ac:dyDescent="0.25">
      <c r="A300" s="14" t="s">
        <v>18564</v>
      </c>
      <c r="B300" s="14" t="s">
        <v>6263</v>
      </c>
      <c r="C300" s="14" t="s">
        <v>18565</v>
      </c>
      <c r="D300" s="1">
        <f>IFERROR(IF(MATCH($B300,routes!A$2:A$398,0),1,0),0)+IFERROR(IF(MATCH($C300,routes!A$2:A$398,0),1,0),0)</f>
        <v>0</v>
      </c>
    </row>
    <row r="301" spans="1:4" x14ac:dyDescent="0.25">
      <c r="A301" s="14" t="s">
        <v>12514</v>
      </c>
      <c r="C301" s="14" t="s">
        <v>190</v>
      </c>
      <c r="D301" s="1">
        <f>IFERROR(IF(MATCH($B301,routes!A$2:A$398,0),1,0),0)+IFERROR(IF(MATCH($C301,routes!A$2:A$398,0),1,0),0)</f>
        <v>0</v>
      </c>
    </row>
    <row r="302" spans="1:4" x14ac:dyDescent="0.25">
      <c r="A302" s="14" t="s">
        <v>6655</v>
      </c>
      <c r="B302" s="14" t="s">
        <v>6656</v>
      </c>
      <c r="C302" s="14" t="s">
        <v>6657</v>
      </c>
      <c r="D302" s="1">
        <f>IFERROR(IF(MATCH($B302,routes!A$2:A$398,0),1,0),0)+IFERROR(IF(MATCH($C302,routes!A$2:A$398,0),1,0),0)</f>
        <v>0</v>
      </c>
    </row>
    <row r="303" spans="1:4" x14ac:dyDescent="0.25">
      <c r="A303" s="14" t="s">
        <v>8535</v>
      </c>
      <c r="B303" s="14" t="s">
        <v>8536</v>
      </c>
      <c r="C303" s="14" t="s">
        <v>8537</v>
      </c>
      <c r="D303" s="1">
        <f>IFERROR(IF(MATCH($B303,routes!A$2:A$398,0),1,0),0)+IFERROR(IF(MATCH($C303,routes!A$2:A$398,0),1,0),0)</f>
        <v>0</v>
      </c>
    </row>
    <row r="304" spans="1:4" x14ac:dyDescent="0.25">
      <c r="A304" s="14" t="s">
        <v>1799</v>
      </c>
      <c r="B304" s="14" t="s">
        <v>413</v>
      </c>
      <c r="C304" s="14" t="s">
        <v>1800</v>
      </c>
      <c r="D304" s="1">
        <f>IFERROR(IF(MATCH($B304,routes!A$2:A$398,0),1,0),0)+IFERROR(IF(MATCH($C304,routes!A$2:A$398,0),1,0),0)</f>
        <v>0</v>
      </c>
    </row>
    <row r="305" spans="1:4" x14ac:dyDescent="0.25">
      <c r="A305" s="14" t="s">
        <v>18578</v>
      </c>
      <c r="C305" s="14" t="s">
        <v>18579</v>
      </c>
      <c r="D305" s="1">
        <f>IFERROR(IF(MATCH($B305,routes!A$2:A$398,0),1,0),0)+IFERROR(IF(MATCH($C305,routes!A$2:A$398,0),1,0),0)</f>
        <v>0</v>
      </c>
    </row>
    <row r="306" spans="1:4" x14ac:dyDescent="0.25">
      <c r="A306" s="14" t="s">
        <v>2833</v>
      </c>
      <c r="B306" s="14" t="s">
        <v>2834</v>
      </c>
      <c r="C306" s="14" t="s">
        <v>2835</v>
      </c>
      <c r="D306" s="1">
        <f>IFERROR(IF(MATCH($B306,routes!A$2:A$398,0),1,0),0)+IFERROR(IF(MATCH($C306,routes!A$2:A$398,0),1,0),0)</f>
        <v>0</v>
      </c>
    </row>
    <row r="307" spans="1:4" x14ac:dyDescent="0.25">
      <c r="A307" s="14" t="s">
        <v>18794</v>
      </c>
      <c r="C307" s="14" t="s">
        <v>18796</v>
      </c>
      <c r="D307" s="1">
        <f>IFERROR(IF(MATCH($B307,routes!A$2:A$398,0),1,0),0)+IFERROR(IF(MATCH($C307,routes!A$2:A$398,0),1,0),0)</f>
        <v>0</v>
      </c>
    </row>
    <row r="308" spans="1:4" x14ac:dyDescent="0.25">
      <c r="A308" s="14" t="s">
        <v>5457</v>
      </c>
      <c r="B308" s="14" t="s">
        <v>5458</v>
      </c>
      <c r="C308" s="14" t="s">
        <v>5459</v>
      </c>
      <c r="D308" s="1">
        <f>IFERROR(IF(MATCH($B308,routes!A$2:A$398,0),1,0),0)+IFERROR(IF(MATCH($C308,routes!A$2:A$398,0),1,0),0)</f>
        <v>0</v>
      </c>
    </row>
    <row r="309" spans="1:4" x14ac:dyDescent="0.25">
      <c r="A309" s="14" t="s">
        <v>5464</v>
      </c>
      <c r="B309" s="14" t="s">
        <v>5465</v>
      </c>
      <c r="C309" s="14" t="s">
        <v>5466</v>
      </c>
      <c r="D309" s="1">
        <f>IFERROR(IF(MATCH($B309,routes!A$2:A$398,0),1,0),0)+IFERROR(IF(MATCH($C309,routes!A$2:A$398,0),1,0),0)</f>
        <v>0</v>
      </c>
    </row>
    <row r="310" spans="1:4" x14ac:dyDescent="0.25">
      <c r="A310" s="14" t="s">
        <v>2847</v>
      </c>
      <c r="B310" s="14" t="s">
        <v>998</v>
      </c>
      <c r="C310" s="14" t="s">
        <v>2848</v>
      </c>
      <c r="D310" s="1">
        <f>IFERROR(IF(MATCH($B310,routes!A$2:A$398,0),1,0),0)+IFERROR(IF(MATCH($C310,routes!A$2:A$398,0),1,0),0)</f>
        <v>0</v>
      </c>
    </row>
    <row r="311" spans="1:4" x14ac:dyDescent="0.25">
      <c r="A311" s="14" t="s">
        <v>5486</v>
      </c>
      <c r="B311" s="14" t="s">
        <v>5487</v>
      </c>
      <c r="C311" s="14" t="s">
        <v>5488</v>
      </c>
      <c r="D311" s="1">
        <f>IFERROR(IF(MATCH($B311,routes!A$2:A$398,0),1,0),0)+IFERROR(IF(MATCH($C311,routes!A$2:A$398,0),1,0),0)</f>
        <v>0</v>
      </c>
    </row>
    <row r="312" spans="1:4" x14ac:dyDescent="0.25">
      <c r="A312" s="14" t="s">
        <v>5514</v>
      </c>
      <c r="C312" s="14" t="s">
        <v>5515</v>
      </c>
      <c r="D312" s="1">
        <f>IFERROR(IF(MATCH($B312,routes!A$2:A$398,0),1,0),0)+IFERROR(IF(MATCH($C312,routes!A$2:A$398,0),1,0),0)</f>
        <v>0</v>
      </c>
    </row>
    <row r="313" spans="1:4" x14ac:dyDescent="0.25">
      <c r="A313" s="14" t="s">
        <v>5520</v>
      </c>
      <c r="B313" s="14" t="s">
        <v>1002</v>
      </c>
      <c r="C313" s="14" t="s">
        <v>5521</v>
      </c>
      <c r="D313" s="1">
        <f>IFERROR(IF(MATCH($B313,routes!A$2:A$398,0),1,0),0)+IFERROR(IF(MATCH($C313,routes!A$2:A$398,0),1,0),0)</f>
        <v>0</v>
      </c>
    </row>
    <row r="314" spans="1:4" x14ac:dyDescent="0.25">
      <c r="A314" s="14" t="s">
        <v>5534</v>
      </c>
      <c r="B314" s="14" t="s">
        <v>427</v>
      </c>
      <c r="C314" s="14" t="s">
        <v>5535</v>
      </c>
      <c r="D314" s="1">
        <f>IFERROR(IF(MATCH($B314,routes!A$2:A$398,0),1,0),0)+IFERROR(IF(MATCH($C314,routes!A$2:A$398,0),1,0),0)</f>
        <v>0</v>
      </c>
    </row>
    <row r="315" spans="1:4" x14ac:dyDescent="0.25">
      <c r="A315" s="14" t="s">
        <v>5546</v>
      </c>
      <c r="C315" s="14" t="s">
        <v>5547</v>
      </c>
      <c r="D315" s="1">
        <f>IFERROR(IF(MATCH($B315,routes!A$2:A$398,0),1,0),0)+IFERROR(IF(MATCH($C315,routes!A$2:A$398,0),1,0),0)</f>
        <v>0</v>
      </c>
    </row>
    <row r="316" spans="1:4" x14ac:dyDescent="0.25">
      <c r="A316" s="14" t="s">
        <v>5555</v>
      </c>
      <c r="B316" s="14" t="s">
        <v>5556</v>
      </c>
      <c r="C316" s="14" t="s">
        <v>5557</v>
      </c>
      <c r="D316" s="1">
        <f>IFERROR(IF(MATCH($B316,routes!A$2:A$398,0),1,0),0)+IFERROR(IF(MATCH($C316,routes!A$2:A$398,0),1,0),0)</f>
        <v>0</v>
      </c>
    </row>
    <row r="317" spans="1:4" x14ac:dyDescent="0.25">
      <c r="A317" s="14" t="s">
        <v>5562</v>
      </c>
      <c r="B317" s="14" t="s">
        <v>521</v>
      </c>
      <c r="C317" s="14" t="s">
        <v>5563</v>
      </c>
      <c r="D317" s="1">
        <f>IFERROR(IF(MATCH($B317,routes!A$2:A$398,0),1,0),0)+IFERROR(IF(MATCH($C317,routes!A$2:A$398,0),1,0),0)</f>
        <v>0</v>
      </c>
    </row>
    <row r="318" spans="1:4" x14ac:dyDescent="0.25">
      <c r="A318" s="14" t="s">
        <v>16516</v>
      </c>
      <c r="B318" s="14" t="s">
        <v>16517</v>
      </c>
      <c r="C318" s="14" t="s">
        <v>16518</v>
      </c>
      <c r="D318" s="1">
        <f>IFERROR(IF(MATCH($B318,routes!A$2:A$398,0),1,0),0)+IFERROR(IF(MATCH($C318,routes!A$2:A$398,0),1,0),0)</f>
        <v>0</v>
      </c>
    </row>
    <row r="319" spans="1:4" x14ac:dyDescent="0.25">
      <c r="A319" s="14" t="s">
        <v>5565</v>
      </c>
      <c r="B319" s="14" t="s">
        <v>5567</v>
      </c>
      <c r="C319" s="14" t="s">
        <v>5568</v>
      </c>
      <c r="D319" s="1">
        <f>IFERROR(IF(MATCH($B319,routes!A$2:A$398,0),1,0),0)+IFERROR(IF(MATCH($C319,routes!A$2:A$398,0),1,0),0)</f>
        <v>0</v>
      </c>
    </row>
    <row r="320" spans="1:4" x14ac:dyDescent="0.25">
      <c r="A320" s="14" t="s">
        <v>5579</v>
      </c>
      <c r="B320" s="14" t="s">
        <v>446</v>
      </c>
      <c r="C320" s="14" t="s">
        <v>5580</v>
      </c>
      <c r="D320" s="1">
        <f>IFERROR(IF(MATCH($B320,routes!A$2:A$398,0),1,0),0)+IFERROR(IF(MATCH($C320,routes!A$2:A$398,0),1,0),0)</f>
        <v>0</v>
      </c>
    </row>
    <row r="321" spans="1:4" x14ac:dyDescent="0.25">
      <c r="A321" s="14" t="s">
        <v>5582</v>
      </c>
      <c r="B321" s="14" t="s">
        <v>5583</v>
      </c>
      <c r="C321" s="14" t="s">
        <v>5584</v>
      </c>
      <c r="D321" s="1">
        <f>IFERROR(IF(MATCH($B321,routes!A$2:A$398,0),1,0),0)+IFERROR(IF(MATCH($C321,routes!A$2:A$398,0),1,0),0)</f>
        <v>0</v>
      </c>
    </row>
    <row r="322" spans="1:4" x14ac:dyDescent="0.25">
      <c r="A322" s="14" t="s">
        <v>1683</v>
      </c>
      <c r="B322" s="14" t="s">
        <v>410</v>
      </c>
      <c r="C322" s="14" t="s">
        <v>1684</v>
      </c>
      <c r="D322" s="1">
        <f>IFERROR(IF(MATCH($B322,routes!A$2:A$398,0),1,0),0)+IFERROR(IF(MATCH($C322,routes!A$2:A$398,0),1,0),0)</f>
        <v>0</v>
      </c>
    </row>
    <row r="323" spans="1:4" x14ac:dyDescent="0.25">
      <c r="A323" s="14" t="s">
        <v>5593</v>
      </c>
      <c r="C323" s="14" t="s">
        <v>5594</v>
      </c>
      <c r="D323" s="1">
        <f>IFERROR(IF(MATCH($B323,routes!A$2:A$398,0),1,0),0)+IFERROR(IF(MATCH($C323,routes!A$2:A$398,0),1,0),0)</f>
        <v>0</v>
      </c>
    </row>
    <row r="324" spans="1:4" x14ac:dyDescent="0.25">
      <c r="A324" s="14" t="s">
        <v>1527</v>
      </c>
      <c r="B324" s="14" t="s">
        <v>1528</v>
      </c>
      <c r="C324" s="14" t="s">
        <v>1529</v>
      </c>
      <c r="D324" s="1">
        <f>IFERROR(IF(MATCH($B324,routes!A$2:A$398,0),1,0),0)+IFERROR(IF(MATCH($C324,routes!A$2:A$398,0),1,0),0)</f>
        <v>0</v>
      </c>
    </row>
    <row r="325" spans="1:4" x14ac:dyDescent="0.25">
      <c r="A325" s="14" t="s">
        <v>3262</v>
      </c>
      <c r="B325" s="14" t="s">
        <v>3263</v>
      </c>
      <c r="C325" s="14" t="s">
        <v>3264</v>
      </c>
      <c r="D325" s="1">
        <f>IFERROR(IF(MATCH($B325,routes!A$2:A$398,0),1,0),0)+IFERROR(IF(MATCH($C325,routes!A$2:A$398,0),1,0),0)</f>
        <v>0</v>
      </c>
    </row>
    <row r="326" spans="1:4" x14ac:dyDescent="0.25">
      <c r="A326" s="14" t="s">
        <v>5645</v>
      </c>
      <c r="B326" s="14" t="s">
        <v>5646</v>
      </c>
      <c r="C326" s="14" t="s">
        <v>5647</v>
      </c>
      <c r="D326" s="1">
        <f>IFERROR(IF(MATCH($B326,routes!A$2:A$398,0),1,0),0)+IFERROR(IF(MATCH($C326,routes!A$2:A$398,0),1,0),0)</f>
        <v>0</v>
      </c>
    </row>
    <row r="327" spans="1:4" x14ac:dyDescent="0.25">
      <c r="A327" s="14" t="s">
        <v>5655</v>
      </c>
      <c r="C327" s="14" t="s">
        <v>5656</v>
      </c>
      <c r="D327" s="1">
        <f>IFERROR(IF(MATCH($B327,routes!A$2:A$398,0),1,0),0)+IFERROR(IF(MATCH($C327,routes!A$2:A$398,0),1,0),0)</f>
        <v>0</v>
      </c>
    </row>
    <row r="328" spans="1:4" x14ac:dyDescent="0.25">
      <c r="A328" s="14" t="s">
        <v>19005</v>
      </c>
      <c r="B328" s="14" t="s">
        <v>4900</v>
      </c>
      <c r="C328" s="14" t="s">
        <v>18182</v>
      </c>
      <c r="D328" s="1">
        <f>IFERROR(IF(MATCH($B328,routes!A$2:A$398,0),1,0),0)+IFERROR(IF(MATCH($C328,routes!A$2:A$398,0),1,0),0)</f>
        <v>0</v>
      </c>
    </row>
    <row r="329" spans="1:4" x14ac:dyDescent="0.25">
      <c r="A329" s="14" t="s">
        <v>5673</v>
      </c>
      <c r="B329" s="14" t="s">
        <v>5674</v>
      </c>
      <c r="C329" s="14" t="s">
        <v>5675</v>
      </c>
      <c r="D329" s="1">
        <f>IFERROR(IF(MATCH($B329,routes!A$2:A$398,0),1,0),0)+IFERROR(IF(MATCH($C329,routes!A$2:A$398,0),1,0),0)</f>
        <v>0</v>
      </c>
    </row>
    <row r="330" spans="1:4" x14ac:dyDescent="0.25">
      <c r="A330" s="14" t="s">
        <v>7732</v>
      </c>
      <c r="B330" s="14" t="s">
        <v>7733</v>
      </c>
      <c r="C330" s="14" t="s">
        <v>7734</v>
      </c>
      <c r="D330" s="1">
        <f>IFERROR(IF(MATCH($B330,routes!A$2:A$398,0),1,0),0)+IFERROR(IF(MATCH($C330,routes!A$2:A$398,0),1,0),0)</f>
        <v>0</v>
      </c>
    </row>
    <row r="331" spans="1:4" x14ac:dyDescent="0.25">
      <c r="A331" s="14" t="s">
        <v>5686</v>
      </c>
      <c r="C331" s="14" t="s">
        <v>5687</v>
      </c>
      <c r="D331" s="1">
        <f>IFERROR(IF(MATCH($B331,routes!A$2:A$398,0),1,0),0)+IFERROR(IF(MATCH($C331,routes!A$2:A$398,0),1,0),0)</f>
        <v>0</v>
      </c>
    </row>
    <row r="332" spans="1:4" x14ac:dyDescent="0.25">
      <c r="A332" s="14" t="s">
        <v>5692</v>
      </c>
      <c r="B332" s="14" t="s">
        <v>522</v>
      </c>
      <c r="C332" s="14" t="s">
        <v>22</v>
      </c>
      <c r="D332" s="1">
        <f>IFERROR(IF(MATCH($B332,routes!A$2:A$398,0),1,0),0)+IFERROR(IF(MATCH($C332,routes!A$2:A$398,0),1,0),0)</f>
        <v>0</v>
      </c>
    </row>
    <row r="333" spans="1:4" x14ac:dyDescent="0.25">
      <c r="A333" s="14" t="s">
        <v>18276</v>
      </c>
      <c r="B333" s="14" t="s">
        <v>5364</v>
      </c>
      <c r="C333" s="14" t="s">
        <v>18277</v>
      </c>
      <c r="D333" s="1">
        <f>IFERROR(IF(MATCH($B333,routes!A$2:A$398,0),1,0),0)+IFERROR(IF(MATCH($C333,routes!A$2:A$398,0),1,0),0)</f>
        <v>0</v>
      </c>
    </row>
    <row r="334" spans="1:4" x14ac:dyDescent="0.25">
      <c r="A334" s="14" t="s">
        <v>8152</v>
      </c>
      <c r="B334" s="14" t="s">
        <v>8153</v>
      </c>
      <c r="C334" s="14" t="s">
        <v>8154</v>
      </c>
      <c r="D334" s="1">
        <f>IFERROR(IF(MATCH($B334,routes!A$2:A$398,0),1,0),0)+IFERROR(IF(MATCH($C334,routes!A$2:A$398,0),1,0),0)</f>
        <v>0</v>
      </c>
    </row>
    <row r="335" spans="1:4" x14ac:dyDescent="0.25">
      <c r="A335" s="14" t="s">
        <v>18546</v>
      </c>
      <c r="C335" s="14" t="s">
        <v>18547</v>
      </c>
      <c r="D335" s="1">
        <f>IFERROR(IF(MATCH($B335,routes!A$2:A$398,0),1,0),0)+IFERROR(IF(MATCH($C335,routes!A$2:A$398,0),1,0),0)</f>
        <v>0</v>
      </c>
    </row>
    <row r="336" spans="1:4" x14ac:dyDescent="0.25">
      <c r="A336" s="14" t="s">
        <v>5760</v>
      </c>
      <c r="B336" s="14" t="s">
        <v>5761</v>
      </c>
      <c r="C336" s="14" t="s">
        <v>5762</v>
      </c>
      <c r="D336" s="1">
        <f>IFERROR(IF(MATCH($B336,routes!A$2:A$398,0),1,0),0)+IFERROR(IF(MATCH($C336,routes!A$2:A$398,0),1,0),0)</f>
        <v>0</v>
      </c>
    </row>
    <row r="337" spans="1:4" x14ac:dyDescent="0.25">
      <c r="A337" s="14" t="s">
        <v>1818</v>
      </c>
      <c r="B337" s="14" t="s">
        <v>1819</v>
      </c>
      <c r="C337" s="14" t="s">
        <v>1820</v>
      </c>
      <c r="D337" s="1">
        <f>IFERROR(IF(MATCH($B337,routes!A$2:A$398,0),1,0),0)+IFERROR(IF(MATCH($C337,routes!A$2:A$398,0),1,0),0)</f>
        <v>0</v>
      </c>
    </row>
    <row r="338" spans="1:4" x14ac:dyDescent="0.25">
      <c r="A338" s="14" t="s">
        <v>18514</v>
      </c>
      <c r="C338" s="14" t="s">
        <v>18515</v>
      </c>
      <c r="D338" s="1">
        <f>IFERROR(IF(MATCH($B338,routes!A$2:A$398,0),1,0),0)+IFERROR(IF(MATCH($C338,routes!A$2:A$398,0),1,0),0)</f>
        <v>0</v>
      </c>
    </row>
    <row r="339" spans="1:4" x14ac:dyDescent="0.25">
      <c r="A339" s="14" t="s">
        <v>18386</v>
      </c>
      <c r="B339" s="14" t="s">
        <v>17706</v>
      </c>
      <c r="C339" s="14" t="s">
        <v>18387</v>
      </c>
      <c r="D339" s="1">
        <f>IFERROR(IF(MATCH($B339,routes!A$2:A$398,0),1,0),0)+IFERROR(IF(MATCH($C339,routes!A$2:A$398,0),1,0),0)</f>
        <v>0</v>
      </c>
    </row>
    <row r="340" spans="1:4" x14ac:dyDescent="0.25">
      <c r="A340" s="14" t="s">
        <v>5784</v>
      </c>
      <c r="B340" s="14" t="s">
        <v>5785</v>
      </c>
      <c r="C340" s="14" t="s">
        <v>5786</v>
      </c>
      <c r="D340" s="1">
        <f>IFERROR(IF(MATCH($B340,routes!A$2:A$398,0),1,0),0)+IFERROR(IF(MATCH($C340,routes!A$2:A$398,0),1,0),0)</f>
        <v>0</v>
      </c>
    </row>
    <row r="341" spans="1:4" x14ac:dyDescent="0.25">
      <c r="A341" s="14" t="s">
        <v>5790</v>
      </c>
      <c r="B341" s="14" t="s">
        <v>5791</v>
      </c>
      <c r="C341" s="14" t="s">
        <v>5792</v>
      </c>
      <c r="D341" s="1">
        <f>IFERROR(IF(MATCH($B341,routes!A$2:A$398,0),1,0),0)+IFERROR(IF(MATCH($C341,routes!A$2:A$398,0),1,0),0)</f>
        <v>0</v>
      </c>
    </row>
    <row r="342" spans="1:4" x14ac:dyDescent="0.25">
      <c r="A342" s="14" t="s">
        <v>18145</v>
      </c>
      <c r="B342" s="14" t="s">
        <v>1264</v>
      </c>
      <c r="C342" s="14" t="s">
        <v>18146</v>
      </c>
      <c r="D342" s="1">
        <f>IFERROR(IF(MATCH($B342,routes!A$2:A$398,0),1,0),0)+IFERROR(IF(MATCH($C342,routes!A$2:A$398,0),1,0),0)</f>
        <v>0</v>
      </c>
    </row>
    <row r="343" spans="1:4" x14ac:dyDescent="0.25">
      <c r="A343" s="14" t="s">
        <v>5828</v>
      </c>
      <c r="B343" s="14" t="s">
        <v>5829</v>
      </c>
      <c r="C343" s="14" t="s">
        <v>5830</v>
      </c>
      <c r="D343" s="1">
        <f>IFERROR(IF(MATCH($B343,routes!A$2:A$398,0),1,0),0)+IFERROR(IF(MATCH($C343,routes!A$2:A$398,0),1,0),0)</f>
        <v>0</v>
      </c>
    </row>
    <row r="344" spans="1:4" x14ac:dyDescent="0.25">
      <c r="A344" s="14" t="s">
        <v>17889</v>
      </c>
      <c r="B344" s="14" t="s">
        <v>524</v>
      </c>
      <c r="C344" s="14" t="s">
        <v>17890</v>
      </c>
      <c r="D344" s="1">
        <f>IFERROR(IF(MATCH($B344,routes!A$2:A$398,0),1,0),0)+IFERROR(IF(MATCH($C344,routes!A$2:A$398,0),1,0),0)</f>
        <v>0</v>
      </c>
    </row>
    <row r="345" spans="1:4" x14ac:dyDescent="0.25">
      <c r="A345" s="14" t="s">
        <v>7047</v>
      </c>
      <c r="C345" s="14" t="s">
        <v>1059</v>
      </c>
      <c r="D345" s="1">
        <f>IFERROR(IF(MATCH($B345,routes!A$2:A$398,0),1,0),0)+IFERROR(IF(MATCH($C345,routes!A$2:A$398,0),1,0),0)</f>
        <v>0</v>
      </c>
    </row>
    <row r="346" spans="1:4" x14ac:dyDescent="0.25">
      <c r="A346" s="14" t="s">
        <v>17894</v>
      </c>
      <c r="B346" s="14" t="s">
        <v>525</v>
      </c>
      <c r="C346" s="14" t="s">
        <v>17895</v>
      </c>
      <c r="D346" s="1">
        <f>IFERROR(IF(MATCH($B346,routes!A$2:A$398,0),1,0),0)+IFERROR(IF(MATCH($C346,routes!A$2:A$398,0),1,0),0)</f>
        <v>0</v>
      </c>
    </row>
    <row r="347" spans="1:4" x14ac:dyDescent="0.25">
      <c r="A347" s="14" t="s">
        <v>6765</v>
      </c>
      <c r="B347" s="14" t="s">
        <v>6769</v>
      </c>
      <c r="C347" s="14" t="s">
        <v>6770</v>
      </c>
      <c r="D347" s="1">
        <f>IFERROR(IF(MATCH($B347,routes!A$2:A$398,0),1,0),0)+IFERROR(IF(MATCH($C347,routes!A$2:A$398,0),1,0),0)</f>
        <v>0</v>
      </c>
    </row>
    <row r="348" spans="1:4" x14ac:dyDescent="0.25">
      <c r="A348" s="14" t="s">
        <v>6314</v>
      </c>
      <c r="B348" s="14" t="s">
        <v>6315</v>
      </c>
      <c r="C348" s="14" t="s">
        <v>6316</v>
      </c>
      <c r="D348" s="1">
        <f>IFERROR(IF(MATCH($B348,routes!A$2:A$398,0),1,0),0)+IFERROR(IF(MATCH($C348,routes!A$2:A$398,0),1,0),0)</f>
        <v>0</v>
      </c>
    </row>
    <row r="349" spans="1:4" x14ac:dyDescent="0.25">
      <c r="A349" s="14" t="s">
        <v>3464</v>
      </c>
      <c r="B349" s="14" t="s">
        <v>264</v>
      </c>
      <c r="C349" s="14" t="s">
        <v>3465</v>
      </c>
      <c r="D349" s="1">
        <f>IFERROR(IF(MATCH($B349,routes!A$2:A$398,0),1,0),0)+IFERROR(IF(MATCH($C349,routes!A$2:A$398,0),1,0),0)</f>
        <v>0</v>
      </c>
    </row>
    <row r="350" spans="1:4" x14ac:dyDescent="0.25">
      <c r="A350" s="14" t="s">
        <v>18902</v>
      </c>
      <c r="C350" s="14" t="s">
        <v>18904</v>
      </c>
      <c r="D350" s="1">
        <f>IFERROR(IF(MATCH($B350,routes!A$2:A$398,0),1,0),0)+IFERROR(IF(MATCH($C350,routes!A$2:A$398,0),1,0),0)</f>
        <v>0</v>
      </c>
    </row>
    <row r="351" spans="1:4" x14ac:dyDescent="0.25">
      <c r="A351" s="14" t="s">
        <v>18331</v>
      </c>
      <c r="B351" s="14" t="s">
        <v>17878</v>
      </c>
      <c r="C351" s="14" t="s">
        <v>18332</v>
      </c>
      <c r="D351" s="1">
        <f>IFERROR(IF(MATCH($B351,routes!A$2:A$398,0),1,0),0)+IFERROR(IF(MATCH($C351,routes!A$2:A$398,0),1,0),0)</f>
        <v>0</v>
      </c>
    </row>
    <row r="352" spans="1:4" x14ac:dyDescent="0.25">
      <c r="A352" s="14" t="s">
        <v>6373</v>
      </c>
      <c r="C352" s="14" t="s">
        <v>6374</v>
      </c>
      <c r="D352" s="1">
        <f>IFERROR(IF(MATCH($B352,routes!A$2:A$398,0),1,0),0)+IFERROR(IF(MATCH($C352,routes!A$2:A$398,0),1,0),0)</f>
        <v>0</v>
      </c>
    </row>
    <row r="353" spans="1:4" x14ac:dyDescent="0.25">
      <c r="A353" s="14" t="s">
        <v>7004</v>
      </c>
      <c r="B353" s="14" t="s">
        <v>7005</v>
      </c>
      <c r="C353" s="14" t="s">
        <v>7006</v>
      </c>
      <c r="D353" s="1">
        <f>IFERROR(IF(MATCH($B353,routes!A$2:A$398,0),1,0),0)+IFERROR(IF(MATCH($C353,routes!A$2:A$398,0),1,0),0)</f>
        <v>0</v>
      </c>
    </row>
    <row r="354" spans="1:4" x14ac:dyDescent="0.25">
      <c r="A354" s="14" t="s">
        <v>14986</v>
      </c>
      <c r="B354" s="14" t="s">
        <v>14987</v>
      </c>
      <c r="C354" s="14" t="s">
        <v>83</v>
      </c>
      <c r="D354" s="1">
        <f>IFERROR(IF(MATCH($B354,routes!A$2:A$398,0),1,0),0)+IFERROR(IF(MATCH($C354,routes!A$2:A$398,0),1,0),0)</f>
        <v>0</v>
      </c>
    </row>
    <row r="355" spans="1:4" x14ac:dyDescent="0.25">
      <c r="A355" s="14" t="s">
        <v>6104</v>
      </c>
      <c r="B355" s="14" t="s">
        <v>6105</v>
      </c>
      <c r="C355" s="14" t="s">
        <v>6106</v>
      </c>
      <c r="D355" s="1">
        <f>IFERROR(IF(MATCH($B355,routes!A$2:A$398,0),1,0),0)+IFERROR(IF(MATCH($C355,routes!A$2:A$398,0),1,0),0)</f>
        <v>0</v>
      </c>
    </row>
    <row r="356" spans="1:4" x14ac:dyDescent="0.25">
      <c r="A356" s="14" t="s">
        <v>3470</v>
      </c>
      <c r="B356" s="14" t="s">
        <v>3471</v>
      </c>
      <c r="C356" s="14" t="s">
        <v>3472</v>
      </c>
      <c r="D356" s="1">
        <f>IFERROR(IF(MATCH($B356,routes!A$2:A$398,0),1,0),0)+IFERROR(IF(MATCH($C356,routes!A$2:A$398,0),1,0),0)</f>
        <v>0</v>
      </c>
    </row>
    <row r="357" spans="1:4" x14ac:dyDescent="0.25">
      <c r="A357" s="14" t="s">
        <v>6319</v>
      </c>
      <c r="B357" s="14" t="s">
        <v>6320</v>
      </c>
      <c r="C357" s="14" t="s">
        <v>6321</v>
      </c>
      <c r="D357" s="1">
        <f>IFERROR(IF(MATCH($B357,routes!A$2:A$398,0),1,0),0)+IFERROR(IF(MATCH($C357,routes!A$2:A$398,0),1,0),0)</f>
        <v>0</v>
      </c>
    </row>
    <row r="358" spans="1:4" x14ac:dyDescent="0.25">
      <c r="A358" s="14" t="s">
        <v>17984</v>
      </c>
      <c r="C358" s="14" t="s">
        <v>17985</v>
      </c>
      <c r="D358" s="1">
        <f>IFERROR(IF(MATCH($B358,routes!A$2:A$398,0),1,0),0)+IFERROR(IF(MATCH($C358,routes!A$2:A$398,0),1,0),0)</f>
        <v>0</v>
      </c>
    </row>
    <row r="359" spans="1:4" x14ac:dyDescent="0.25">
      <c r="A359" s="14" t="s">
        <v>18848</v>
      </c>
      <c r="C359" s="14" t="s">
        <v>18849</v>
      </c>
      <c r="D359" s="1">
        <f>IFERROR(IF(MATCH($B359,routes!A$2:A$398,0),1,0),0)+IFERROR(IF(MATCH($C359,routes!A$2:A$398,0),1,0),0)</f>
        <v>0</v>
      </c>
    </row>
    <row r="360" spans="1:4" x14ac:dyDescent="0.25">
      <c r="A360" s="14" t="s">
        <v>17947</v>
      </c>
      <c r="C360" s="14" t="s">
        <v>17948</v>
      </c>
      <c r="D360" s="1">
        <f>IFERROR(IF(MATCH($B360,routes!A$2:A$398,0),1,0),0)+IFERROR(IF(MATCH($C360,routes!A$2:A$398,0),1,0),0)</f>
        <v>0</v>
      </c>
    </row>
    <row r="361" spans="1:4" x14ac:dyDescent="0.25">
      <c r="A361" s="14" t="s">
        <v>6665</v>
      </c>
      <c r="B361" s="14" t="s">
        <v>6562</v>
      </c>
      <c r="C361" s="14" t="s">
        <v>6666</v>
      </c>
      <c r="D361" s="1">
        <f>IFERROR(IF(MATCH($B361,routes!A$2:A$398,0),1,0),0)+IFERROR(IF(MATCH($C361,routes!A$2:A$398,0),1,0),0)</f>
        <v>0</v>
      </c>
    </row>
    <row r="362" spans="1:4" x14ac:dyDescent="0.25">
      <c r="A362" s="14" t="s">
        <v>6883</v>
      </c>
      <c r="B362" s="14" t="s">
        <v>6884</v>
      </c>
      <c r="C362" s="14" t="s">
        <v>6885</v>
      </c>
      <c r="D362" s="1">
        <f>IFERROR(IF(MATCH($B362,routes!A$2:A$398,0),1,0),0)+IFERROR(IF(MATCH($C362,routes!A$2:A$398,0),1,0),0)</f>
        <v>0</v>
      </c>
    </row>
    <row r="363" spans="1:4" x14ac:dyDescent="0.25">
      <c r="A363" s="14" t="s">
        <v>6705</v>
      </c>
      <c r="C363" s="14" t="s">
        <v>112</v>
      </c>
      <c r="D363" s="1">
        <f>IFERROR(IF(MATCH($B363,routes!A$2:A$398,0),1,0),0)+IFERROR(IF(MATCH($C363,routes!A$2:A$398,0),1,0),0)</f>
        <v>0</v>
      </c>
    </row>
    <row r="364" spans="1:4" x14ac:dyDescent="0.25">
      <c r="A364" s="14" t="s">
        <v>10075</v>
      </c>
      <c r="B364" s="14" t="s">
        <v>10076</v>
      </c>
      <c r="C364" s="14" t="s">
        <v>10077</v>
      </c>
      <c r="D364" s="1">
        <f>IFERROR(IF(MATCH($B364,routes!A$2:A$398,0),1,0),0)+IFERROR(IF(MATCH($C364,routes!A$2:A$398,0),1,0),0)</f>
        <v>0</v>
      </c>
    </row>
    <row r="365" spans="1:4" x14ac:dyDescent="0.25">
      <c r="A365" s="14" t="s">
        <v>18084</v>
      </c>
      <c r="B365" s="14" t="s">
        <v>1005</v>
      </c>
      <c r="C365" s="14" t="s">
        <v>18085</v>
      </c>
      <c r="D365" s="1">
        <f>IFERROR(IF(MATCH($B365,routes!A$2:A$398,0),1,0),0)+IFERROR(IF(MATCH($C365,routes!A$2:A$398,0),1,0),0)</f>
        <v>0</v>
      </c>
    </row>
    <row r="366" spans="1:4" x14ac:dyDescent="0.25">
      <c r="A366" s="14" t="s">
        <v>9236</v>
      </c>
      <c r="B366" s="14" t="s">
        <v>9237</v>
      </c>
      <c r="C366" s="14" t="s">
        <v>9238</v>
      </c>
      <c r="D366" s="1">
        <f>IFERROR(IF(MATCH($B366,routes!A$2:A$398,0),1,0),0)+IFERROR(IF(MATCH($C366,routes!A$2:A$398,0),1,0),0)</f>
        <v>0</v>
      </c>
    </row>
    <row r="367" spans="1:4" x14ac:dyDescent="0.25">
      <c r="A367" s="14" t="s">
        <v>6906</v>
      </c>
      <c r="B367" s="14" t="s">
        <v>6907</v>
      </c>
      <c r="C367" s="14" t="s">
        <v>6908</v>
      </c>
      <c r="D367" s="1">
        <f>IFERROR(IF(MATCH($B367,routes!A$2:A$398,0),1,0),0)+IFERROR(IF(MATCH($C367,routes!A$2:A$398,0),1,0),0)</f>
        <v>0</v>
      </c>
    </row>
    <row r="368" spans="1:4" x14ac:dyDescent="0.25">
      <c r="A368" s="14" t="s">
        <v>6490</v>
      </c>
      <c r="B368" s="14" t="s">
        <v>6491</v>
      </c>
      <c r="C368" s="14" t="s">
        <v>6492</v>
      </c>
      <c r="D368" s="1">
        <f>IFERROR(IF(MATCH($B368,routes!A$2:A$398,0),1,0),0)+IFERROR(IF(MATCH($C368,routes!A$2:A$398,0),1,0),0)</f>
        <v>0</v>
      </c>
    </row>
    <row r="369" spans="1:4" x14ac:dyDescent="0.25">
      <c r="A369" s="14" t="s">
        <v>6484</v>
      </c>
      <c r="C369" s="14" t="s">
        <v>6485</v>
      </c>
      <c r="D369" s="1">
        <f>IFERROR(IF(MATCH($B369,routes!A$2:A$398,0),1,0),0)+IFERROR(IF(MATCH($C369,routes!A$2:A$398,0),1,0),0)</f>
        <v>0</v>
      </c>
    </row>
    <row r="370" spans="1:4" x14ac:dyDescent="0.25">
      <c r="A370" s="14" t="s">
        <v>18341</v>
      </c>
      <c r="B370" s="14" t="s">
        <v>9700</v>
      </c>
      <c r="C370" s="14" t="s">
        <v>18342</v>
      </c>
      <c r="D370" s="1">
        <f>IFERROR(IF(MATCH($B370,routes!A$2:A$398,0),1,0),0)+IFERROR(IF(MATCH($C370,routes!A$2:A$398,0),1,0),0)</f>
        <v>0</v>
      </c>
    </row>
    <row r="371" spans="1:4" x14ac:dyDescent="0.25">
      <c r="A371" s="14" t="s">
        <v>6621</v>
      </c>
      <c r="B371" s="14" t="s">
        <v>6622</v>
      </c>
      <c r="C371" s="14" t="s">
        <v>6623</v>
      </c>
      <c r="D371" s="1">
        <f>IFERROR(IF(MATCH($B371,routes!A$2:A$398,0),1,0),0)+IFERROR(IF(MATCH($C371,routes!A$2:A$398,0),1,0),0)</f>
        <v>0</v>
      </c>
    </row>
    <row r="372" spans="1:4" x14ac:dyDescent="0.25">
      <c r="A372" s="14" t="s">
        <v>6649</v>
      </c>
      <c r="B372" s="14" t="s">
        <v>6650</v>
      </c>
      <c r="C372" s="14" t="s">
        <v>6651</v>
      </c>
      <c r="D372" s="1">
        <f>IFERROR(IF(MATCH($B372,routes!A$2:A$398,0),1,0),0)+IFERROR(IF(MATCH($C372,routes!A$2:A$398,0),1,0),0)</f>
        <v>0</v>
      </c>
    </row>
    <row r="373" spans="1:4" x14ac:dyDescent="0.25">
      <c r="A373" s="14" t="s">
        <v>6745</v>
      </c>
      <c r="B373" s="14" t="s">
        <v>6746</v>
      </c>
      <c r="C373" s="14" t="s">
        <v>6747</v>
      </c>
      <c r="D373" s="1">
        <f>IFERROR(IF(MATCH($B373,routes!A$2:A$398,0),1,0),0)+IFERROR(IF(MATCH($C373,routes!A$2:A$398,0),1,0),0)</f>
        <v>0</v>
      </c>
    </row>
    <row r="374" spans="1:4" x14ac:dyDescent="0.25">
      <c r="A374" s="14" t="s">
        <v>11221</v>
      </c>
      <c r="B374" s="14" t="s">
        <v>11222</v>
      </c>
      <c r="C374" s="14" t="s">
        <v>11223</v>
      </c>
      <c r="D374" s="1">
        <f>IFERROR(IF(MATCH($B374,routes!A$2:A$398,0),1,0),0)+IFERROR(IF(MATCH($C374,routes!A$2:A$398,0),1,0),0)</f>
        <v>0</v>
      </c>
    </row>
    <row r="375" spans="1:4" x14ac:dyDescent="0.25">
      <c r="A375" s="14" t="s">
        <v>6077</v>
      </c>
      <c r="B375" s="14" t="s">
        <v>6078</v>
      </c>
      <c r="C375" s="14" t="s">
        <v>6079</v>
      </c>
      <c r="D375" s="1">
        <f>IFERROR(IF(MATCH($B375,routes!A$2:A$398,0),1,0),0)+IFERROR(IF(MATCH($C375,routes!A$2:A$398,0),1,0),0)</f>
        <v>0</v>
      </c>
    </row>
    <row r="376" spans="1:4" x14ac:dyDescent="0.25">
      <c r="A376" s="14" t="s">
        <v>6395</v>
      </c>
      <c r="B376" s="14" t="s">
        <v>6396</v>
      </c>
      <c r="C376" s="14" t="s">
        <v>6397</v>
      </c>
      <c r="D376" s="1">
        <f>IFERROR(IF(MATCH($B376,routes!A$2:A$398,0),1,0),0)+IFERROR(IF(MATCH($C376,routes!A$2:A$398,0),1,0),0)</f>
        <v>0</v>
      </c>
    </row>
    <row r="377" spans="1:4" x14ac:dyDescent="0.25">
      <c r="A377" s="14" t="s">
        <v>6931</v>
      </c>
      <c r="B377" s="14" t="s">
        <v>6932</v>
      </c>
      <c r="C377" s="14" t="s">
        <v>6933</v>
      </c>
      <c r="D377" s="1">
        <f>IFERROR(IF(MATCH($B377,routes!A$2:A$398,0),1,0),0)+IFERROR(IF(MATCH($C377,routes!A$2:A$398,0),1,0),0)</f>
        <v>0</v>
      </c>
    </row>
    <row r="378" spans="1:4" x14ac:dyDescent="0.25">
      <c r="A378" s="14" t="s">
        <v>6947</v>
      </c>
      <c r="B378" s="14" t="s">
        <v>6948</v>
      </c>
      <c r="C378" s="14" t="s">
        <v>6949</v>
      </c>
      <c r="D378" s="1">
        <f>IFERROR(IF(MATCH($B378,routes!A$2:A$398,0),1,0),0)+IFERROR(IF(MATCH($C378,routes!A$2:A$398,0),1,0),0)</f>
        <v>0</v>
      </c>
    </row>
    <row r="379" spans="1:4" x14ac:dyDescent="0.25">
      <c r="A379" s="14" t="s">
        <v>18828</v>
      </c>
      <c r="C379" s="14" t="s">
        <v>18829</v>
      </c>
      <c r="D379" s="1">
        <f>IFERROR(IF(MATCH($B379,routes!A$2:A$398,0),1,0),0)+IFERROR(IF(MATCH($C379,routes!A$2:A$398,0),1,0),0)</f>
        <v>0</v>
      </c>
    </row>
    <row r="380" spans="1:4" x14ac:dyDescent="0.25">
      <c r="A380" s="14" t="s">
        <v>15007</v>
      </c>
      <c r="C380" s="14" t="s">
        <v>15008</v>
      </c>
      <c r="D380" s="1">
        <f>IFERROR(IF(MATCH($B380,routes!A$2:A$398,0),1,0),0)+IFERROR(IF(MATCH($C380,routes!A$2:A$398,0),1,0),0)</f>
        <v>0</v>
      </c>
    </row>
    <row r="381" spans="1:4" x14ac:dyDescent="0.25">
      <c r="A381" s="14" t="s">
        <v>6922</v>
      </c>
      <c r="B381" s="14" t="s">
        <v>6923</v>
      </c>
      <c r="C381" s="14" t="s">
        <v>6924</v>
      </c>
      <c r="D381" s="1">
        <f>IFERROR(IF(MATCH($B381,routes!A$2:A$398,0),1,0),0)+IFERROR(IF(MATCH($C381,routes!A$2:A$398,0),1,0),0)</f>
        <v>0</v>
      </c>
    </row>
    <row r="382" spans="1:4" x14ac:dyDescent="0.25">
      <c r="A382" s="14" t="s">
        <v>18507</v>
      </c>
      <c r="C382" s="14" t="s">
        <v>18508</v>
      </c>
      <c r="D382" s="1">
        <f>IFERROR(IF(MATCH($B382,routes!A$2:A$398,0),1,0),0)+IFERROR(IF(MATCH($C382,routes!A$2:A$398,0),1,0),0)</f>
        <v>0</v>
      </c>
    </row>
    <row r="383" spans="1:4" x14ac:dyDescent="0.25">
      <c r="A383" s="14" t="s">
        <v>6765</v>
      </c>
      <c r="B383" s="14" t="s">
        <v>6766</v>
      </c>
      <c r="C383" s="14" t="s">
        <v>6767</v>
      </c>
      <c r="D383" s="1">
        <f>IFERROR(IF(MATCH($B383,routes!A$2:A$398,0),1,0),0)+IFERROR(IF(MATCH($C383,routes!A$2:A$398,0),1,0),0)</f>
        <v>0</v>
      </c>
    </row>
    <row r="384" spans="1:4" x14ac:dyDescent="0.25">
      <c r="A384" s="14" t="s">
        <v>6291</v>
      </c>
      <c r="B384" s="14" t="s">
        <v>6292</v>
      </c>
      <c r="C384" s="14" t="s">
        <v>6293</v>
      </c>
      <c r="D384" s="1">
        <f>IFERROR(IF(MATCH($B384,routes!A$2:A$398,0),1,0),0)+IFERROR(IF(MATCH($C384,routes!A$2:A$398,0),1,0),0)</f>
        <v>0</v>
      </c>
    </row>
    <row r="385" spans="1:4" x14ac:dyDescent="0.25">
      <c r="A385" s="14" t="s">
        <v>6861</v>
      </c>
      <c r="B385" s="14" t="s">
        <v>6105</v>
      </c>
      <c r="C385" s="14" t="s">
        <v>6862</v>
      </c>
      <c r="D385" s="1">
        <f>IFERROR(IF(MATCH($B385,routes!A$2:A$398,0),1,0),0)+IFERROR(IF(MATCH($C385,routes!A$2:A$398,0),1,0),0)</f>
        <v>0</v>
      </c>
    </row>
    <row r="386" spans="1:4" x14ac:dyDescent="0.25">
      <c r="A386" s="14" t="s">
        <v>15010</v>
      </c>
      <c r="B386" s="14" t="s">
        <v>15011</v>
      </c>
      <c r="C386" s="14" t="s">
        <v>15012</v>
      </c>
      <c r="D386" s="1">
        <f>IFERROR(IF(MATCH($B386,routes!A$2:A$398,0),1,0),0)+IFERROR(IF(MATCH($C386,routes!A$2:A$398,0),1,0),0)</f>
        <v>0</v>
      </c>
    </row>
    <row r="387" spans="1:4" x14ac:dyDescent="0.25">
      <c r="A387" s="14" t="s">
        <v>18077</v>
      </c>
      <c r="B387" s="14" t="s">
        <v>18078</v>
      </c>
      <c r="C387" s="14" t="s">
        <v>18079</v>
      </c>
      <c r="D387" s="1">
        <f>IFERROR(IF(MATCH($B387,routes!A$2:A$398,0),1,0),0)+IFERROR(IF(MATCH($C387,routes!A$2:A$398,0),1,0),0)</f>
        <v>0</v>
      </c>
    </row>
    <row r="388" spans="1:4" x14ac:dyDescent="0.25">
      <c r="A388" s="14" t="s">
        <v>18965</v>
      </c>
      <c r="B388" s="14" t="s">
        <v>18966</v>
      </c>
      <c r="C388" s="14" t="s">
        <v>823</v>
      </c>
      <c r="D388" s="1">
        <f>IFERROR(IF(MATCH($B388,routes!A$2:A$398,0),1,0),0)+IFERROR(IF(MATCH($C388,routes!A$2:A$398,0),1,0),0)</f>
        <v>0</v>
      </c>
    </row>
    <row r="389" spans="1:4" x14ac:dyDescent="0.25">
      <c r="A389" s="14" t="s">
        <v>18577</v>
      </c>
      <c r="B389" s="14" t="s">
        <v>526</v>
      </c>
      <c r="C389" s="14" t="s">
        <v>817</v>
      </c>
      <c r="D389" s="1">
        <f>IFERROR(IF(MATCH($B389,routes!A$2:A$398,0),1,0),0)+IFERROR(IF(MATCH($C389,routes!A$2:A$398,0),1,0),0)</f>
        <v>0</v>
      </c>
    </row>
    <row r="390" spans="1:4" x14ac:dyDescent="0.25">
      <c r="A390" s="14" t="s">
        <v>9581</v>
      </c>
      <c r="B390" s="14" t="s">
        <v>9582</v>
      </c>
      <c r="C390" s="14" t="s">
        <v>812</v>
      </c>
      <c r="D390" s="1">
        <f>IFERROR(IF(MATCH($B390,routes!A$2:A$398,0),1,0),0)+IFERROR(IF(MATCH($C390,routes!A$2:A$398,0),1,0),0)</f>
        <v>0</v>
      </c>
    </row>
    <row r="391" spans="1:4" x14ac:dyDescent="0.25">
      <c r="A391" s="14" t="s">
        <v>7000</v>
      </c>
      <c r="B391" s="14" t="s">
        <v>7001</v>
      </c>
      <c r="C391" s="14" t="s">
        <v>7002</v>
      </c>
      <c r="D391" s="1">
        <f>IFERROR(IF(MATCH($B391,routes!A$2:A$398,0),1,0),0)+IFERROR(IF(MATCH($C391,routes!A$2:A$398,0),1,0),0)</f>
        <v>0</v>
      </c>
    </row>
    <row r="392" spans="1:4" x14ac:dyDescent="0.25">
      <c r="A392" s="14" t="s">
        <v>7071</v>
      </c>
      <c r="C392" s="14" t="s">
        <v>7072</v>
      </c>
      <c r="D392" s="1">
        <f>IFERROR(IF(MATCH($B392,routes!A$2:A$398,0),1,0),0)+IFERROR(IF(MATCH($C392,routes!A$2:A$398,0),1,0),0)</f>
        <v>0</v>
      </c>
    </row>
    <row r="393" spans="1:4" x14ac:dyDescent="0.25">
      <c r="A393" s="14" t="s">
        <v>15014</v>
      </c>
      <c r="B393" s="14" t="s">
        <v>15015</v>
      </c>
      <c r="C393" s="14" t="s">
        <v>15016</v>
      </c>
      <c r="D393" s="1">
        <f>IFERROR(IF(MATCH($B393,routes!A$2:A$398,0),1,0),0)+IFERROR(IF(MATCH($C393,routes!A$2:A$398,0),1,0),0)</f>
        <v>0</v>
      </c>
    </row>
    <row r="394" spans="1:4" x14ac:dyDescent="0.25">
      <c r="A394" s="14" t="s">
        <v>455</v>
      </c>
      <c r="B394" s="14" t="s">
        <v>454</v>
      </c>
      <c r="C394" s="14" t="s">
        <v>15018</v>
      </c>
      <c r="D394" s="1">
        <f>IFERROR(IF(MATCH($B394,routes!A$2:A$398,0),1,0),0)+IFERROR(IF(MATCH($C394,routes!A$2:A$398,0),1,0),0)</f>
        <v>0</v>
      </c>
    </row>
    <row r="395" spans="1:4" x14ac:dyDescent="0.25">
      <c r="A395" s="14" t="s">
        <v>15023</v>
      </c>
      <c r="B395" s="14" t="s">
        <v>15024</v>
      </c>
      <c r="C395" s="14" t="s">
        <v>15025</v>
      </c>
      <c r="D395" s="1">
        <f>IFERROR(IF(MATCH($B395,routes!A$2:A$398,0),1,0),0)+IFERROR(IF(MATCH($C395,routes!A$2:A$398,0),1,0),0)</f>
        <v>0</v>
      </c>
    </row>
    <row r="396" spans="1:4" x14ac:dyDescent="0.25">
      <c r="A396" s="14" t="s">
        <v>6581</v>
      </c>
      <c r="B396" s="14" t="s">
        <v>6582</v>
      </c>
      <c r="C396" s="14" t="s">
        <v>6583</v>
      </c>
      <c r="D396" s="1">
        <f>IFERROR(IF(MATCH($B396,routes!A$2:A$398,0),1,0),0)+IFERROR(IF(MATCH($C396,routes!A$2:A$398,0),1,0),0)</f>
        <v>0</v>
      </c>
    </row>
    <row r="397" spans="1:4" x14ac:dyDescent="0.25">
      <c r="A397" s="14" t="s">
        <v>18987</v>
      </c>
      <c r="B397" s="14" t="s">
        <v>7086</v>
      </c>
      <c r="C397" s="14" t="s">
        <v>7087</v>
      </c>
      <c r="D397" s="1">
        <f>IFERROR(IF(MATCH($B397,routes!A$2:A$398,0),1,0),0)+IFERROR(IF(MATCH($C397,routes!A$2:A$398,0),1,0),0)</f>
        <v>0</v>
      </c>
    </row>
    <row r="398" spans="1:4" x14ac:dyDescent="0.25">
      <c r="A398" s="14" t="s">
        <v>18491</v>
      </c>
      <c r="C398" s="14" t="s">
        <v>18492</v>
      </c>
      <c r="D398" s="1">
        <f>IFERROR(IF(MATCH($B398,routes!A$2:A$398,0),1,0),0)+IFERROR(IF(MATCH($C398,routes!A$2:A$398,0),1,0),0)</f>
        <v>0</v>
      </c>
    </row>
    <row r="399" spans="1:4" x14ac:dyDescent="0.25">
      <c r="A399" s="14" t="s">
        <v>3573</v>
      </c>
      <c r="B399" s="14" t="s">
        <v>3574</v>
      </c>
      <c r="C399" s="14" t="s">
        <v>3575</v>
      </c>
      <c r="D399" s="1">
        <f>IFERROR(IF(MATCH($B399,routes!A$2:A$398,0),1,0),0)+IFERROR(IF(MATCH($C399,routes!A$2:A$398,0),1,0),0)</f>
        <v>0</v>
      </c>
    </row>
    <row r="400" spans="1:4" x14ac:dyDescent="0.25">
      <c r="A400" s="14" t="s">
        <v>6813</v>
      </c>
      <c r="B400" s="14" t="s">
        <v>6814</v>
      </c>
      <c r="C400" s="14" t="s">
        <v>6815</v>
      </c>
      <c r="D400" s="1">
        <f>IFERROR(IF(MATCH($B400,routes!A$2:A$398,0),1,0),0)+IFERROR(IF(MATCH($C400,routes!A$2:A$398,0),1,0),0)</f>
        <v>0</v>
      </c>
    </row>
    <row r="401" spans="1:4" x14ac:dyDescent="0.25">
      <c r="A401" s="14" t="s">
        <v>3577</v>
      </c>
      <c r="B401" s="14" t="s">
        <v>3578</v>
      </c>
      <c r="C401" s="14" t="s">
        <v>3579</v>
      </c>
      <c r="D401" s="1">
        <f>IFERROR(IF(MATCH($B401,routes!A$2:A$398,0),1,0),0)+IFERROR(IF(MATCH($C401,routes!A$2:A$398,0),1,0),0)</f>
        <v>0</v>
      </c>
    </row>
    <row r="402" spans="1:4" x14ac:dyDescent="0.25">
      <c r="A402" s="14" t="s">
        <v>18560</v>
      </c>
      <c r="B402" s="14" t="s">
        <v>18561</v>
      </c>
      <c r="C402" s="14" t="s">
        <v>18562</v>
      </c>
      <c r="D402" s="1">
        <f>IFERROR(IF(MATCH($B402,routes!A$2:A$398,0),1,0),0)+IFERROR(IF(MATCH($C402,routes!A$2:A$398,0),1,0),0)</f>
        <v>0</v>
      </c>
    </row>
    <row r="403" spans="1:4" x14ac:dyDescent="0.25">
      <c r="A403" s="14" t="s">
        <v>17554</v>
      </c>
      <c r="B403" s="14" t="s">
        <v>17555</v>
      </c>
      <c r="C403" s="14" t="s">
        <v>17556</v>
      </c>
      <c r="D403" s="1">
        <f>IFERROR(IF(MATCH($B403,routes!A$2:A$398,0),1,0),0)+IFERROR(IF(MATCH($C403,routes!A$2:A$398,0),1,0),0)</f>
        <v>0</v>
      </c>
    </row>
    <row r="404" spans="1:4" x14ac:dyDescent="0.25">
      <c r="A404" s="14" t="s">
        <v>3591</v>
      </c>
      <c r="B404" s="14" t="s">
        <v>3592</v>
      </c>
      <c r="C404" s="14" t="s">
        <v>3593</v>
      </c>
      <c r="D404" s="1">
        <f>IFERROR(IF(MATCH($B404,routes!A$2:A$398,0),1,0),0)+IFERROR(IF(MATCH($C404,routes!A$2:A$398,0),1,0),0)</f>
        <v>0</v>
      </c>
    </row>
    <row r="405" spans="1:4" x14ac:dyDescent="0.25">
      <c r="A405" s="14" t="s">
        <v>6589</v>
      </c>
      <c r="B405" s="14" t="s">
        <v>6590</v>
      </c>
      <c r="C405" s="14" t="s">
        <v>6591</v>
      </c>
      <c r="D405" s="1">
        <f>IFERROR(IF(MATCH($B405,routes!A$2:A$398,0),1,0),0)+IFERROR(IF(MATCH($C405,routes!A$2:A$398,0),1,0),0)</f>
        <v>0</v>
      </c>
    </row>
    <row r="406" spans="1:4" x14ac:dyDescent="0.25">
      <c r="A406" s="14" t="s">
        <v>7104</v>
      </c>
      <c r="B406" s="14" t="s">
        <v>418</v>
      </c>
      <c r="C406" s="14" t="s">
        <v>7105</v>
      </c>
      <c r="D406" s="1">
        <f>IFERROR(IF(MATCH($B406,routes!A$2:A$398,0),1,0),0)+IFERROR(IF(MATCH($C406,routes!A$2:A$398,0),1,0),0)</f>
        <v>0</v>
      </c>
    </row>
    <row r="407" spans="1:4" x14ac:dyDescent="0.25">
      <c r="A407" s="14" t="s">
        <v>3598</v>
      </c>
      <c r="B407" s="14" t="s">
        <v>3599</v>
      </c>
      <c r="C407" s="14" t="s">
        <v>3600</v>
      </c>
      <c r="D407" s="1">
        <f>IFERROR(IF(MATCH($B407,routes!A$2:A$398,0),1,0),0)+IFERROR(IF(MATCH($C407,routes!A$2:A$398,0),1,0),0)</f>
        <v>0</v>
      </c>
    </row>
    <row r="408" spans="1:4" x14ac:dyDescent="0.25">
      <c r="A408" s="14" t="s">
        <v>7178</v>
      </c>
      <c r="B408" s="14" t="s">
        <v>534</v>
      </c>
      <c r="C408" s="14" t="s">
        <v>7179</v>
      </c>
      <c r="D408" s="1">
        <f>IFERROR(IF(MATCH($B408,routes!A$2:A$398,0),1,0),0)+IFERROR(IF(MATCH($C408,routes!A$2:A$398,0),1,0),0)</f>
        <v>0</v>
      </c>
    </row>
    <row r="409" spans="1:4" x14ac:dyDescent="0.25">
      <c r="A409" s="14" t="s">
        <v>7462</v>
      </c>
      <c r="C409" s="14" t="s">
        <v>7463</v>
      </c>
      <c r="D409" s="1">
        <f>IFERROR(IF(MATCH($B409,routes!A$2:A$398,0),1,0),0)+IFERROR(IF(MATCH($C409,routes!A$2:A$398,0),1,0),0)</f>
        <v>0</v>
      </c>
    </row>
    <row r="410" spans="1:4" x14ac:dyDescent="0.25">
      <c r="A410" s="14" t="s">
        <v>17978</v>
      </c>
      <c r="C410" s="14" t="s">
        <v>17979</v>
      </c>
      <c r="D410" s="1">
        <f>IFERROR(IF(MATCH($B410,routes!A$2:A$398,0),1,0),0)+IFERROR(IF(MATCH($C410,routes!A$2:A$398,0),1,0),0)</f>
        <v>0</v>
      </c>
    </row>
    <row r="411" spans="1:4" x14ac:dyDescent="0.25">
      <c r="A411" s="14" t="s">
        <v>7294</v>
      </c>
      <c r="C411" s="14" t="s">
        <v>7295</v>
      </c>
      <c r="D411" s="1">
        <f>IFERROR(IF(MATCH($B411,routes!A$2:A$398,0),1,0),0)+IFERROR(IF(MATCH($C411,routes!A$2:A$398,0),1,0),0)</f>
        <v>0</v>
      </c>
    </row>
    <row r="412" spans="1:4" x14ac:dyDescent="0.25">
      <c r="A412" s="14" t="s">
        <v>3617</v>
      </c>
      <c r="B412" s="14" t="s">
        <v>1436</v>
      </c>
      <c r="C412" s="14" t="s">
        <v>3618</v>
      </c>
      <c r="D412" s="1">
        <f>IFERROR(IF(MATCH($B412,routes!A$2:A$398,0),1,0),0)+IFERROR(IF(MATCH($C412,routes!A$2:A$398,0),1,0),0)</f>
        <v>0</v>
      </c>
    </row>
    <row r="413" spans="1:4" x14ac:dyDescent="0.25">
      <c r="A413" s="14" t="s">
        <v>7397</v>
      </c>
      <c r="B413" s="14" t="s">
        <v>7398</v>
      </c>
      <c r="C413" s="14" t="s">
        <v>7399</v>
      </c>
      <c r="D413" s="1">
        <f>IFERROR(IF(MATCH($B413,routes!A$2:A$398,0),1,0),0)+IFERROR(IF(MATCH($C413,routes!A$2:A$398,0),1,0),0)</f>
        <v>0</v>
      </c>
    </row>
    <row r="414" spans="1:4" x14ac:dyDescent="0.25">
      <c r="A414" s="14" t="s">
        <v>10490</v>
      </c>
      <c r="B414" s="14" t="s">
        <v>3633</v>
      </c>
      <c r="C414" s="14" t="s">
        <v>10491</v>
      </c>
      <c r="D414" s="1">
        <f>IFERROR(IF(MATCH($B414,routes!A$2:A$398,0),1,0),0)+IFERROR(IF(MATCH($C414,routes!A$2:A$398,0),1,0),0)</f>
        <v>0</v>
      </c>
    </row>
    <row r="415" spans="1:4" x14ac:dyDescent="0.25">
      <c r="A415" s="14" t="s">
        <v>3639</v>
      </c>
      <c r="B415" s="14" t="s">
        <v>3640</v>
      </c>
      <c r="C415" s="14" t="s">
        <v>3641</v>
      </c>
      <c r="D415" s="1">
        <f>IFERROR(IF(MATCH($B415,routes!A$2:A$398,0),1,0),0)+IFERROR(IF(MATCH($C415,routes!A$2:A$398,0),1,0),0)</f>
        <v>0</v>
      </c>
    </row>
    <row r="416" spans="1:4" x14ac:dyDescent="0.25">
      <c r="A416" s="14" t="s">
        <v>18878</v>
      </c>
      <c r="C416" s="14" t="s">
        <v>18879</v>
      </c>
      <c r="D416" s="1">
        <f>IFERROR(IF(MATCH($B416,routes!A$2:A$398,0),1,0),0)+IFERROR(IF(MATCH($C416,routes!A$2:A$398,0),1,0),0)</f>
        <v>0</v>
      </c>
    </row>
    <row r="417" spans="1:4" x14ac:dyDescent="0.25">
      <c r="A417" s="14" t="s">
        <v>7420</v>
      </c>
      <c r="B417" s="14" t="s">
        <v>537</v>
      </c>
      <c r="C417" s="14" t="s">
        <v>7421</v>
      </c>
      <c r="D417" s="1">
        <f>IFERROR(IF(MATCH($B417,routes!A$2:A$398,0),1,0),0)+IFERROR(IF(MATCH($C417,routes!A$2:A$398,0),1,0),0)</f>
        <v>0</v>
      </c>
    </row>
    <row r="418" spans="1:4" x14ac:dyDescent="0.25">
      <c r="A418" s="14" t="s">
        <v>7489</v>
      </c>
      <c r="C418" s="14" t="s">
        <v>7490</v>
      </c>
      <c r="D418" s="1">
        <f>IFERROR(IF(MATCH($B418,routes!A$2:A$398,0),1,0),0)+IFERROR(IF(MATCH($C418,routes!A$2:A$398,0),1,0),0)</f>
        <v>0</v>
      </c>
    </row>
    <row r="419" spans="1:4" x14ac:dyDescent="0.25">
      <c r="A419" s="14" t="s">
        <v>7315</v>
      </c>
      <c r="C419" s="14" t="s">
        <v>7316</v>
      </c>
      <c r="D419" s="1">
        <f>IFERROR(IF(MATCH($B419,routes!A$2:A$398,0),1,0),0)+IFERROR(IF(MATCH($C419,routes!A$2:A$398,0),1,0),0)</f>
        <v>0</v>
      </c>
    </row>
    <row r="420" spans="1:4" x14ac:dyDescent="0.25">
      <c r="A420" s="14" t="s">
        <v>3666</v>
      </c>
      <c r="B420" s="14" t="s">
        <v>3667</v>
      </c>
      <c r="C420" s="14" t="s">
        <v>3668</v>
      </c>
      <c r="D420" s="1">
        <f>IFERROR(IF(MATCH($B420,routes!A$2:A$398,0),1,0),0)+IFERROR(IF(MATCH($C420,routes!A$2:A$398,0),1,0),0)</f>
        <v>0</v>
      </c>
    </row>
    <row r="421" spans="1:4" x14ac:dyDescent="0.25">
      <c r="A421" s="14" t="s">
        <v>7416</v>
      </c>
      <c r="B421" s="14" t="s">
        <v>7417</v>
      </c>
      <c r="C421" s="14" t="s">
        <v>7418</v>
      </c>
      <c r="D421" s="1">
        <f>IFERROR(IF(MATCH($B421,routes!A$2:A$398,0),1,0),0)+IFERROR(IF(MATCH($C421,routes!A$2:A$398,0),1,0),0)</f>
        <v>0</v>
      </c>
    </row>
    <row r="422" spans="1:4" x14ac:dyDescent="0.25">
      <c r="A422" s="14" t="s">
        <v>18925</v>
      </c>
      <c r="B422" s="14" t="s">
        <v>4715</v>
      </c>
      <c r="C422" s="14" t="s">
        <v>18926</v>
      </c>
      <c r="D422" s="1">
        <f>IFERROR(IF(MATCH($B422,routes!A$2:A$398,0),1,0),0)+IFERROR(IF(MATCH($C422,routes!A$2:A$398,0),1,0),0)</f>
        <v>0</v>
      </c>
    </row>
    <row r="423" spans="1:4" x14ac:dyDescent="0.25">
      <c r="A423" s="14" t="s">
        <v>3670</v>
      </c>
      <c r="B423" s="14" t="s">
        <v>3671</v>
      </c>
      <c r="C423" s="14" t="s">
        <v>3672</v>
      </c>
      <c r="D423" s="1">
        <f>IFERROR(IF(MATCH($B423,routes!A$2:A$398,0),1,0),0)+IFERROR(IF(MATCH($C423,routes!A$2:A$398,0),1,0),0)</f>
        <v>0</v>
      </c>
    </row>
    <row r="424" spans="1:4" x14ac:dyDescent="0.25">
      <c r="A424" s="14" t="s">
        <v>7452</v>
      </c>
      <c r="B424" s="14" t="s">
        <v>7453</v>
      </c>
      <c r="C424" s="14" t="s">
        <v>7454</v>
      </c>
      <c r="D424" s="1">
        <f>IFERROR(IF(MATCH($B424,routes!A$2:A$398,0),1,0),0)+IFERROR(IF(MATCH($C424,routes!A$2:A$398,0),1,0),0)</f>
        <v>0</v>
      </c>
    </row>
    <row r="425" spans="1:4" x14ac:dyDescent="0.25">
      <c r="A425" s="14" t="s">
        <v>5273</v>
      </c>
      <c r="B425" s="14" t="s">
        <v>5274</v>
      </c>
      <c r="C425" s="14" t="s">
        <v>5275</v>
      </c>
      <c r="D425" s="1">
        <f>IFERROR(IF(MATCH($B425,routes!A$2:A$398,0),1,0),0)+IFERROR(IF(MATCH($C425,routes!A$2:A$398,0),1,0),0)</f>
        <v>0</v>
      </c>
    </row>
    <row r="426" spans="1:4" x14ac:dyDescent="0.25">
      <c r="A426" s="14" t="s">
        <v>10860</v>
      </c>
      <c r="B426" s="14" t="s">
        <v>10861</v>
      </c>
      <c r="C426" s="14" t="s">
        <v>10862</v>
      </c>
      <c r="D426" s="1">
        <f>IFERROR(IF(MATCH($B426,routes!A$2:A$398,0),1,0),0)+IFERROR(IF(MATCH($C426,routes!A$2:A$398,0),1,0),0)</f>
        <v>0</v>
      </c>
    </row>
    <row r="427" spans="1:4" x14ac:dyDescent="0.25">
      <c r="A427" s="14" t="s">
        <v>18534</v>
      </c>
      <c r="C427" s="14" t="s">
        <v>18535</v>
      </c>
      <c r="D427" s="1">
        <f>IFERROR(IF(MATCH($B427,routes!A$2:A$398,0),1,0),0)+IFERROR(IF(MATCH($C427,routes!A$2:A$398,0),1,0),0)</f>
        <v>0</v>
      </c>
    </row>
    <row r="428" spans="1:4" x14ac:dyDescent="0.25">
      <c r="A428" s="14" t="s">
        <v>17868</v>
      </c>
      <c r="B428" s="14" t="s">
        <v>7386</v>
      </c>
      <c r="C428" s="14" t="s">
        <v>17870</v>
      </c>
      <c r="D428" s="1">
        <f>IFERROR(IF(MATCH($B428,routes!A$2:A$398,0),1,0),0)+IFERROR(IF(MATCH($C428,routes!A$2:A$398,0),1,0),0)</f>
        <v>0</v>
      </c>
    </row>
    <row r="429" spans="1:4" x14ac:dyDescent="0.25">
      <c r="A429" s="14" t="s">
        <v>16548</v>
      </c>
      <c r="B429" s="14" t="s">
        <v>16549</v>
      </c>
      <c r="C429" s="14" t="s">
        <v>16550</v>
      </c>
      <c r="D429" s="1">
        <f>IFERROR(IF(MATCH($B429,routes!A$2:A$398,0),1,0),0)+IFERROR(IF(MATCH($C429,routes!A$2:A$398,0),1,0),0)</f>
        <v>0</v>
      </c>
    </row>
    <row r="430" spans="1:4" x14ac:dyDescent="0.25">
      <c r="A430" s="14" t="s">
        <v>7141</v>
      </c>
      <c r="B430" s="14" t="s">
        <v>7142</v>
      </c>
      <c r="C430" s="14" t="s">
        <v>7143</v>
      </c>
      <c r="D430" s="1">
        <f>IFERROR(IF(MATCH($B430,routes!A$2:A$398,0),1,0),0)+IFERROR(IF(MATCH($C430,routes!A$2:A$398,0),1,0),0)</f>
        <v>0</v>
      </c>
    </row>
    <row r="431" spans="1:4" x14ac:dyDescent="0.25">
      <c r="A431" s="14" t="s">
        <v>7228</v>
      </c>
      <c r="B431" s="14" t="s">
        <v>7229</v>
      </c>
      <c r="C431" s="14" t="s">
        <v>7230</v>
      </c>
      <c r="D431" s="1">
        <f>IFERROR(IF(MATCH($B431,routes!A$2:A$398,0),1,0),0)+IFERROR(IF(MATCH($C431,routes!A$2:A$398,0),1,0),0)</f>
        <v>0</v>
      </c>
    </row>
    <row r="432" spans="1:4" x14ac:dyDescent="0.25">
      <c r="A432" s="14" t="s">
        <v>18114</v>
      </c>
      <c r="C432" s="14" t="s">
        <v>18115</v>
      </c>
      <c r="D432" s="1">
        <f>IFERROR(IF(MATCH($B432,routes!A$2:A$398,0),1,0),0)+IFERROR(IF(MATCH($C432,routes!A$2:A$398,0),1,0),0)</f>
        <v>0</v>
      </c>
    </row>
    <row r="433" spans="1:4" x14ac:dyDescent="0.25">
      <c r="A433" s="14" t="s">
        <v>8020</v>
      </c>
      <c r="B433" s="14" t="s">
        <v>8021</v>
      </c>
      <c r="C433" s="14" t="s">
        <v>8022</v>
      </c>
      <c r="D433" s="1">
        <f>IFERROR(IF(MATCH($B433,routes!A$2:A$398,0),1,0),0)+IFERROR(IF(MATCH($C433,routes!A$2:A$398,0),1,0),0)</f>
        <v>0</v>
      </c>
    </row>
    <row r="434" spans="1:4" x14ac:dyDescent="0.25">
      <c r="A434" s="14" t="s">
        <v>18834</v>
      </c>
      <c r="B434" s="14" t="s">
        <v>19034</v>
      </c>
      <c r="C434" s="14" t="s">
        <v>18835</v>
      </c>
      <c r="D434" s="1">
        <f>IFERROR(IF(MATCH($B434,routes!A$2:A$398,0),1,0),0)+IFERROR(IF(MATCH($C434,routes!A$2:A$398,0),1,0),0)</f>
        <v>0</v>
      </c>
    </row>
    <row r="435" spans="1:4" x14ac:dyDescent="0.25">
      <c r="A435" s="14" t="s">
        <v>7976</v>
      </c>
      <c r="B435" s="14" t="s">
        <v>7977</v>
      </c>
      <c r="C435" s="14" t="s">
        <v>7978</v>
      </c>
      <c r="D435" s="1">
        <f>IFERROR(IF(MATCH($B435,routes!A$2:A$398,0),1,0),0)+IFERROR(IF(MATCH($C435,routes!A$2:A$398,0),1,0),0)</f>
        <v>0</v>
      </c>
    </row>
    <row r="436" spans="1:4" x14ac:dyDescent="0.25">
      <c r="A436" s="14" t="s">
        <v>7681</v>
      </c>
      <c r="C436" s="14" t="s">
        <v>7682</v>
      </c>
      <c r="D436" s="1">
        <f>IFERROR(IF(MATCH($B436,routes!A$2:A$398,0),1,0),0)+IFERROR(IF(MATCH($C436,routes!A$2:A$398,0),1,0),0)</f>
        <v>0</v>
      </c>
    </row>
    <row r="437" spans="1:4" x14ac:dyDescent="0.25">
      <c r="A437" s="14" t="s">
        <v>7684</v>
      </c>
      <c r="B437" s="14" t="s">
        <v>1483</v>
      </c>
      <c r="C437" s="14" t="s">
        <v>7685</v>
      </c>
      <c r="D437" s="1">
        <f>IFERROR(IF(MATCH($B437,routes!A$2:A$398,0),1,0),0)+IFERROR(IF(MATCH($C437,routes!A$2:A$398,0),1,0),0)</f>
        <v>0</v>
      </c>
    </row>
    <row r="438" spans="1:4" x14ac:dyDescent="0.25">
      <c r="A438" s="14" t="s">
        <v>7843</v>
      </c>
      <c r="B438" s="14" t="s">
        <v>7844</v>
      </c>
      <c r="C438" s="14" t="s">
        <v>7845</v>
      </c>
      <c r="D438" s="1">
        <f>IFERROR(IF(MATCH($B438,routes!A$2:A$398,0),1,0),0)+IFERROR(IF(MATCH($C438,routes!A$2:A$398,0),1,0),0)</f>
        <v>0</v>
      </c>
    </row>
    <row r="439" spans="1:4" x14ac:dyDescent="0.25">
      <c r="A439" s="14" t="s">
        <v>7983</v>
      </c>
      <c r="B439" s="14" t="s">
        <v>6849</v>
      </c>
      <c r="C439" s="14" t="s">
        <v>7984</v>
      </c>
      <c r="D439" s="1">
        <f>IFERROR(IF(MATCH($B439,routes!A$2:A$398,0),1,0),0)+IFERROR(IF(MATCH($C439,routes!A$2:A$398,0),1,0),0)</f>
        <v>0</v>
      </c>
    </row>
    <row r="440" spans="1:4" x14ac:dyDescent="0.25">
      <c r="A440" s="14" t="s">
        <v>8236</v>
      </c>
      <c r="B440" s="14" t="s">
        <v>8237</v>
      </c>
      <c r="C440" s="14" t="s">
        <v>8238</v>
      </c>
      <c r="D440" s="1">
        <f>IFERROR(IF(MATCH($B440,routes!A$2:A$398,0),1,0),0)+IFERROR(IF(MATCH($C440,routes!A$2:A$398,0),1,0),0)</f>
        <v>0</v>
      </c>
    </row>
    <row r="441" spans="1:4" x14ac:dyDescent="0.25">
      <c r="A441" s="14" t="s">
        <v>17969</v>
      </c>
      <c r="C441" s="14" t="s">
        <v>17970</v>
      </c>
      <c r="D441" s="1">
        <f>IFERROR(IF(MATCH($B441,routes!A$2:A$398,0),1,0),0)+IFERROR(IF(MATCH($C441,routes!A$2:A$398,0),1,0),0)</f>
        <v>0</v>
      </c>
    </row>
    <row r="442" spans="1:4" x14ac:dyDescent="0.25">
      <c r="A442" s="14" t="s">
        <v>3192</v>
      </c>
      <c r="B442" s="14" t="s">
        <v>3193</v>
      </c>
      <c r="C442" s="14" t="s">
        <v>3194</v>
      </c>
      <c r="D442" s="1">
        <f>IFERROR(IF(MATCH($B442,routes!A$2:A$398,0),1,0),0)+IFERROR(IF(MATCH($C442,routes!A$2:A$398,0),1,0),0)</f>
        <v>0</v>
      </c>
    </row>
    <row r="443" spans="1:4" x14ac:dyDescent="0.25">
      <c r="A443" s="14" t="s">
        <v>18880</v>
      </c>
      <c r="C443" s="14" t="s">
        <v>18882</v>
      </c>
      <c r="D443" s="1">
        <f>IFERROR(IF(MATCH($B443,routes!A$2:A$398,0),1,0),0)+IFERROR(IF(MATCH($C443,routes!A$2:A$398,0),1,0),0)</f>
        <v>0</v>
      </c>
    </row>
    <row r="444" spans="1:4" x14ac:dyDescent="0.25">
      <c r="A444" s="14" t="s">
        <v>18528</v>
      </c>
      <c r="C444" s="14" t="s">
        <v>18529</v>
      </c>
      <c r="D444" s="1">
        <f>IFERROR(IF(MATCH($B444,routes!A$2:A$398,0),1,0),0)+IFERROR(IF(MATCH($C444,routes!A$2:A$398,0),1,0),0)</f>
        <v>0</v>
      </c>
    </row>
    <row r="445" spans="1:4" x14ac:dyDescent="0.25">
      <c r="A445" s="14" t="s">
        <v>18739</v>
      </c>
      <c r="C445" s="14" t="s">
        <v>18740</v>
      </c>
      <c r="D445" s="1">
        <f>IFERROR(IF(MATCH($B445,routes!A$2:A$398,0),1,0),0)+IFERROR(IF(MATCH($C445,routes!A$2:A$398,0),1,0),0)</f>
        <v>0</v>
      </c>
    </row>
    <row r="446" spans="1:4" x14ac:dyDescent="0.25">
      <c r="A446" s="14" t="s">
        <v>8050</v>
      </c>
      <c r="B446" s="14" t="s">
        <v>8051</v>
      </c>
      <c r="C446" s="14" t="s">
        <v>8052</v>
      </c>
      <c r="D446" s="1">
        <f>IFERROR(IF(MATCH($B446,routes!A$2:A$398,0),1,0),0)+IFERROR(IF(MATCH($C446,routes!A$2:A$398,0),1,0),0)</f>
        <v>0</v>
      </c>
    </row>
    <row r="447" spans="1:4" x14ac:dyDescent="0.25">
      <c r="A447" s="14" t="s">
        <v>8163</v>
      </c>
      <c r="B447" s="14" t="s">
        <v>7341</v>
      </c>
      <c r="C447" s="14" t="s">
        <v>8164</v>
      </c>
      <c r="D447" s="1">
        <f>IFERROR(IF(MATCH($B447,routes!A$2:A$398,0),1,0),0)+IFERROR(IF(MATCH($C447,routes!A$2:A$398,0),1,0),0)</f>
        <v>0</v>
      </c>
    </row>
    <row r="448" spans="1:4" x14ac:dyDescent="0.25">
      <c r="A448" s="14" t="s">
        <v>7646</v>
      </c>
      <c r="B448" s="14" t="s">
        <v>7647</v>
      </c>
      <c r="C448" s="14" t="s">
        <v>7648</v>
      </c>
      <c r="D448" s="1">
        <f>IFERROR(IF(MATCH($B448,routes!A$2:A$398,0),1,0),0)+IFERROR(IF(MATCH($C448,routes!A$2:A$398,0),1,0),0)</f>
        <v>0</v>
      </c>
    </row>
    <row r="449" spans="1:4" x14ac:dyDescent="0.25">
      <c r="A449" s="14" t="s">
        <v>18334</v>
      </c>
      <c r="C449" s="14" t="s">
        <v>18335</v>
      </c>
      <c r="D449" s="1">
        <f>IFERROR(IF(MATCH($B449,routes!A$2:A$398,0),1,0),0)+IFERROR(IF(MATCH($C449,routes!A$2:A$398,0),1,0),0)</f>
        <v>0</v>
      </c>
    </row>
    <row r="450" spans="1:4" x14ac:dyDescent="0.25">
      <c r="A450" s="14" t="s">
        <v>17791</v>
      </c>
      <c r="B450" s="14" t="s">
        <v>17792</v>
      </c>
      <c r="C450" s="14" t="s">
        <v>17793</v>
      </c>
      <c r="D450" s="1">
        <f>IFERROR(IF(MATCH($B450,routes!A$2:A$398,0),1,0),0)+IFERROR(IF(MATCH($C450,routes!A$2:A$398,0),1,0),0)</f>
        <v>0</v>
      </c>
    </row>
    <row r="451" spans="1:4" x14ac:dyDescent="0.25">
      <c r="A451" s="14" t="s">
        <v>7921</v>
      </c>
      <c r="B451" s="14" t="s">
        <v>436</v>
      </c>
      <c r="C451" s="14" t="s">
        <v>7922</v>
      </c>
      <c r="D451" s="1">
        <f>IFERROR(IF(MATCH($B451,routes!A$2:A$398,0),1,0),0)+IFERROR(IF(MATCH($C451,routes!A$2:A$398,0),1,0),0)</f>
        <v>0</v>
      </c>
    </row>
    <row r="452" spans="1:4" x14ac:dyDescent="0.25">
      <c r="A452" s="14" t="s">
        <v>8001</v>
      </c>
      <c r="B452" s="14" t="s">
        <v>8002</v>
      </c>
      <c r="C452" s="14" t="s">
        <v>8003</v>
      </c>
      <c r="D452" s="1">
        <f>IFERROR(IF(MATCH($B452,routes!A$2:A$398,0),1,0),0)+IFERROR(IF(MATCH($C452,routes!A$2:A$398,0),1,0),0)</f>
        <v>0</v>
      </c>
    </row>
    <row r="453" spans="1:4" x14ac:dyDescent="0.25">
      <c r="A453" s="14" t="s">
        <v>17929</v>
      </c>
      <c r="C453" s="14" t="s">
        <v>17930</v>
      </c>
      <c r="D453" s="1">
        <f>IFERROR(IF(MATCH($B453,routes!A$2:A$398,0),1,0),0)+IFERROR(IF(MATCH($C453,routes!A$2:A$398,0),1,0),0)</f>
        <v>0</v>
      </c>
    </row>
    <row r="454" spans="1:4" x14ac:dyDescent="0.25">
      <c r="A454" s="14" t="s">
        <v>18899</v>
      </c>
      <c r="C454" s="14" t="s">
        <v>18900</v>
      </c>
      <c r="D454" s="1">
        <f>IFERROR(IF(MATCH($B454,routes!A$2:A$398,0),1,0),0)+IFERROR(IF(MATCH($C454,routes!A$2:A$398,0),1,0),0)</f>
        <v>0</v>
      </c>
    </row>
    <row r="455" spans="1:4" x14ac:dyDescent="0.25">
      <c r="A455" s="14" t="s">
        <v>15047</v>
      </c>
      <c r="B455" s="14" t="s">
        <v>409</v>
      </c>
      <c r="C455" s="14" t="s">
        <v>15048</v>
      </c>
      <c r="D455" s="1">
        <f>IFERROR(IF(MATCH($B455,routes!A$2:A$398,0),1,0),0)+IFERROR(IF(MATCH($C455,routes!A$2:A$398,0),1,0),0)</f>
        <v>0</v>
      </c>
    </row>
    <row r="456" spans="1:4" x14ac:dyDescent="0.25">
      <c r="A456" s="14" t="s">
        <v>18444</v>
      </c>
      <c r="B456" s="14" t="s">
        <v>18445</v>
      </c>
      <c r="C456" s="14" t="s">
        <v>18446</v>
      </c>
      <c r="D456" s="1">
        <f>IFERROR(IF(MATCH($B456,routes!A$2:A$398,0),1,0),0)+IFERROR(IF(MATCH($C456,routes!A$2:A$398,0),1,0),0)</f>
        <v>0</v>
      </c>
    </row>
    <row r="457" spans="1:4" x14ac:dyDescent="0.25">
      <c r="A457" s="14" t="s">
        <v>7905</v>
      </c>
      <c r="B457" s="14" t="s">
        <v>415</v>
      </c>
      <c r="C457" s="14" t="s">
        <v>7906</v>
      </c>
      <c r="D457" s="1">
        <f>IFERROR(IF(MATCH($B457,routes!A$2:A$398,0),1,0),0)+IFERROR(IF(MATCH($C457,routes!A$2:A$398,0),1,0),0)</f>
        <v>0</v>
      </c>
    </row>
    <row r="458" spans="1:4" x14ac:dyDescent="0.25">
      <c r="A458" s="14" t="s">
        <v>18424</v>
      </c>
      <c r="B458" s="14" t="s">
        <v>535</v>
      </c>
      <c r="C458" s="14" t="s">
        <v>18426</v>
      </c>
      <c r="D458" s="1">
        <f>IFERROR(IF(MATCH($B458,routes!A$2:A$398,0),1,0),0)+IFERROR(IF(MATCH($C458,routes!A$2:A$398,0),1,0),0)</f>
        <v>0</v>
      </c>
    </row>
    <row r="459" spans="1:4" x14ac:dyDescent="0.25">
      <c r="A459" s="14" t="s">
        <v>15050</v>
      </c>
      <c r="B459" s="14" t="s">
        <v>432</v>
      </c>
      <c r="C459" s="14" t="s">
        <v>15051</v>
      </c>
      <c r="D459" s="1">
        <f>IFERROR(IF(MATCH($B459,routes!A$2:A$398,0),1,0),0)+IFERROR(IF(MATCH($C459,routes!A$2:A$398,0),1,0),0)</f>
        <v>0</v>
      </c>
    </row>
    <row r="460" spans="1:4" x14ac:dyDescent="0.25">
      <c r="A460" s="14" t="s">
        <v>17812</v>
      </c>
      <c r="B460" s="14" t="s">
        <v>3005</v>
      </c>
      <c r="C460" s="14" t="s">
        <v>17813</v>
      </c>
      <c r="D460" s="1">
        <f>IFERROR(IF(MATCH($B460,routes!A$2:A$398,0),1,0),0)+IFERROR(IF(MATCH($C460,routes!A$2:A$398,0),1,0),0)</f>
        <v>0</v>
      </c>
    </row>
    <row r="461" spans="1:4" x14ac:dyDescent="0.25">
      <c r="A461" s="14" t="s">
        <v>7927</v>
      </c>
      <c r="B461" s="14" t="s">
        <v>382</v>
      </c>
      <c r="C461" s="14" t="s">
        <v>7928</v>
      </c>
      <c r="D461" s="1">
        <f>IFERROR(IF(MATCH($B461,routes!A$2:A$398,0),1,0),0)+IFERROR(IF(MATCH($C461,routes!A$2:A$398,0),1,0),0)</f>
        <v>0</v>
      </c>
    </row>
    <row r="462" spans="1:4" x14ac:dyDescent="0.25">
      <c r="A462" s="14" t="s">
        <v>18006</v>
      </c>
      <c r="C462" s="14" t="s">
        <v>18007</v>
      </c>
      <c r="D462" s="1">
        <f>IFERROR(IF(MATCH($B462,routes!A$2:A$398,0),1,0),0)+IFERROR(IF(MATCH($C462,routes!A$2:A$398,0),1,0),0)</f>
        <v>0</v>
      </c>
    </row>
    <row r="463" spans="1:4" x14ac:dyDescent="0.25">
      <c r="A463" s="14" t="s">
        <v>18143</v>
      </c>
      <c r="B463" s="14" t="s">
        <v>7169</v>
      </c>
      <c r="C463" s="14" t="s">
        <v>18144</v>
      </c>
      <c r="D463" s="1">
        <f>IFERROR(IF(MATCH($B463,routes!A$2:A$398,0),1,0),0)+IFERROR(IF(MATCH($C463,routes!A$2:A$398,0),1,0),0)</f>
        <v>0</v>
      </c>
    </row>
    <row r="464" spans="1:4" x14ac:dyDescent="0.25">
      <c r="A464" s="14" t="s">
        <v>18845</v>
      </c>
      <c r="C464" s="14" t="s">
        <v>18846</v>
      </c>
      <c r="D464" s="1">
        <f>IFERROR(IF(MATCH($B464,routes!A$2:A$398,0),1,0),0)+IFERROR(IF(MATCH($C464,routes!A$2:A$398,0),1,0),0)</f>
        <v>0</v>
      </c>
    </row>
    <row r="465" spans="1:4" x14ac:dyDescent="0.25">
      <c r="A465" s="14" t="s">
        <v>10323</v>
      </c>
      <c r="B465" s="14" t="s">
        <v>428</v>
      </c>
      <c r="C465" s="14" t="s">
        <v>10324</v>
      </c>
      <c r="D465" s="1">
        <f>IFERROR(IF(MATCH($B465,routes!A$2:A$398,0),1,0),0)+IFERROR(IF(MATCH($C465,routes!A$2:A$398,0),1,0),0)</f>
        <v>0</v>
      </c>
    </row>
    <row r="466" spans="1:4" x14ac:dyDescent="0.25">
      <c r="A466" s="14" t="s">
        <v>18126</v>
      </c>
      <c r="C466" s="14" t="s">
        <v>18127</v>
      </c>
      <c r="D466" s="1">
        <f>IFERROR(IF(MATCH($B466,routes!A$2:A$398,0),1,0),0)+IFERROR(IF(MATCH($C466,routes!A$2:A$398,0),1,0),0)</f>
        <v>0</v>
      </c>
    </row>
    <row r="467" spans="1:4" x14ac:dyDescent="0.25">
      <c r="A467" s="14" t="s">
        <v>7624</v>
      </c>
      <c r="B467" s="14" t="s">
        <v>7625</v>
      </c>
      <c r="C467" s="14" t="s">
        <v>10</v>
      </c>
      <c r="D467" s="1">
        <f>IFERROR(IF(MATCH($B467,routes!A$2:A$398,0),1,0),0)+IFERROR(IF(MATCH($C467,routes!A$2:A$398,0),1,0),0)</f>
        <v>0</v>
      </c>
    </row>
    <row r="468" spans="1:4" x14ac:dyDescent="0.25">
      <c r="A468" s="14" t="s">
        <v>8334</v>
      </c>
      <c r="B468" s="14" t="s">
        <v>8335</v>
      </c>
      <c r="C468" s="14" t="s">
        <v>8336</v>
      </c>
      <c r="D468" s="1">
        <f>IFERROR(IF(MATCH($B468,routes!A$2:A$398,0),1,0),0)+IFERROR(IF(MATCH($C468,routes!A$2:A$398,0),1,0),0)</f>
        <v>0</v>
      </c>
    </row>
    <row r="469" spans="1:4" x14ac:dyDescent="0.25">
      <c r="A469" s="14" t="s">
        <v>18336</v>
      </c>
      <c r="B469" s="14" t="s">
        <v>18337</v>
      </c>
      <c r="C469" s="14" t="s">
        <v>18338</v>
      </c>
      <c r="D469" s="1">
        <f>IFERROR(IF(MATCH($B469,routes!A$2:A$398,0),1,0),0)+IFERROR(IF(MATCH($C469,routes!A$2:A$398,0),1,0),0)</f>
        <v>0</v>
      </c>
    </row>
    <row r="470" spans="1:4" x14ac:dyDescent="0.25">
      <c r="A470" s="14" t="s">
        <v>8342</v>
      </c>
      <c r="B470" s="14" t="s">
        <v>8343</v>
      </c>
      <c r="C470" s="14" t="s">
        <v>8344</v>
      </c>
      <c r="D470" s="1">
        <f>IFERROR(IF(MATCH($B470,routes!A$2:A$398,0),1,0),0)+IFERROR(IF(MATCH($C470,routes!A$2:A$398,0),1,0),0)</f>
        <v>0</v>
      </c>
    </row>
    <row r="471" spans="1:4" x14ac:dyDescent="0.25">
      <c r="A471" s="14" t="s">
        <v>18791</v>
      </c>
      <c r="C471" s="14" t="s">
        <v>18792</v>
      </c>
      <c r="D471" s="1">
        <f>IFERROR(IF(MATCH($B471,routes!A$2:A$398,0),1,0),0)+IFERROR(IF(MATCH($C471,routes!A$2:A$398,0),1,0),0)</f>
        <v>0</v>
      </c>
    </row>
    <row r="472" spans="1:4" x14ac:dyDescent="0.25">
      <c r="A472" s="14" t="s">
        <v>18224</v>
      </c>
      <c r="B472" s="14" t="s">
        <v>18225</v>
      </c>
      <c r="C472" s="14" t="s">
        <v>18226</v>
      </c>
      <c r="D472" s="1">
        <f>IFERROR(IF(MATCH($B472,routes!A$2:A$398,0),1,0),0)+IFERROR(IF(MATCH($C472,routes!A$2:A$398,0),1,0),0)</f>
        <v>0</v>
      </c>
    </row>
    <row r="473" spans="1:4" x14ac:dyDescent="0.25">
      <c r="A473" s="14" t="s">
        <v>18554</v>
      </c>
      <c r="C473" s="14" t="s">
        <v>18555</v>
      </c>
      <c r="D473" s="1">
        <f>IFERROR(IF(MATCH($B473,routes!A$2:A$398,0),1,0),0)+IFERROR(IF(MATCH($C473,routes!A$2:A$398,0),1,0),0)</f>
        <v>0</v>
      </c>
    </row>
    <row r="474" spans="1:4" x14ac:dyDescent="0.25">
      <c r="A474" s="14" t="s">
        <v>8330</v>
      </c>
      <c r="B474" s="14" t="s">
        <v>8331</v>
      </c>
      <c r="C474" s="14" t="s">
        <v>8332</v>
      </c>
      <c r="D474" s="1">
        <f>IFERROR(IF(MATCH($B474,routes!A$2:A$398,0),1,0),0)+IFERROR(IF(MATCH($C474,routes!A$2:A$398,0),1,0),0)</f>
        <v>0</v>
      </c>
    </row>
    <row r="475" spans="1:4" x14ac:dyDescent="0.25">
      <c r="A475" s="14" t="s">
        <v>8671</v>
      </c>
      <c r="B475" s="14" t="s">
        <v>8672</v>
      </c>
      <c r="C475" s="14" t="s">
        <v>8673</v>
      </c>
      <c r="D475" s="1">
        <f>IFERROR(IF(MATCH($B475,routes!A$2:A$398,0),1,0),0)+IFERROR(IF(MATCH($C475,routes!A$2:A$398,0),1,0),0)</f>
        <v>0</v>
      </c>
    </row>
    <row r="476" spans="1:4" x14ac:dyDescent="0.25">
      <c r="A476" s="14" t="s">
        <v>17747</v>
      </c>
      <c r="B476" s="14" t="s">
        <v>17748</v>
      </c>
      <c r="C476" s="14" t="s">
        <v>17749</v>
      </c>
      <c r="D476" s="1">
        <f>IFERROR(IF(MATCH($B476,routes!A$2:A$398,0),1,0),0)+IFERROR(IF(MATCH($C476,routes!A$2:A$398,0),1,0),0)</f>
        <v>0</v>
      </c>
    </row>
    <row r="477" spans="1:4" x14ac:dyDescent="0.25">
      <c r="A477" s="14" t="s">
        <v>9501</v>
      </c>
      <c r="B477" s="14" t="s">
        <v>9502</v>
      </c>
      <c r="C477" s="14" t="s">
        <v>9503</v>
      </c>
      <c r="D477" s="1">
        <f>IFERROR(IF(MATCH($B477,routes!A$2:A$398,0),1,0),0)+IFERROR(IF(MATCH($C477,routes!A$2:A$398,0),1,0),0)</f>
        <v>0</v>
      </c>
    </row>
    <row r="478" spans="1:4" x14ac:dyDescent="0.25">
      <c r="A478" s="14" t="s">
        <v>18703</v>
      </c>
      <c r="B478" s="14" t="s">
        <v>8709</v>
      </c>
      <c r="C478" s="14" t="s">
        <v>18704</v>
      </c>
      <c r="D478" s="1">
        <f>IFERROR(IF(MATCH($B478,routes!A$2:A$398,0),1,0),0)+IFERROR(IF(MATCH($C478,routes!A$2:A$398,0),1,0),0)</f>
        <v>0</v>
      </c>
    </row>
    <row r="479" spans="1:4" x14ac:dyDescent="0.25">
      <c r="A479" s="14" t="s">
        <v>3847</v>
      </c>
      <c r="B479" s="14" t="s">
        <v>3848</v>
      </c>
      <c r="C479" s="14" t="s">
        <v>3849</v>
      </c>
      <c r="D479" s="1">
        <f>IFERROR(IF(MATCH($B479,routes!A$2:A$398,0),1,0),0)+IFERROR(IF(MATCH($C479,routes!A$2:A$398,0),1,0),0)</f>
        <v>0</v>
      </c>
    </row>
    <row r="480" spans="1:4" x14ac:dyDescent="0.25">
      <c r="A480" s="14" t="s">
        <v>3854</v>
      </c>
      <c r="C480" s="14" t="s">
        <v>3855</v>
      </c>
      <c r="D480" s="1">
        <f>IFERROR(IF(MATCH($B480,routes!A$2:A$398,0),1,0),0)+IFERROR(IF(MATCH($C480,routes!A$2:A$398,0),1,0),0)</f>
        <v>0</v>
      </c>
    </row>
    <row r="481" spans="1:4" x14ac:dyDescent="0.25">
      <c r="A481" s="14" t="s">
        <v>3857</v>
      </c>
      <c r="B481" s="14" t="s">
        <v>3858</v>
      </c>
      <c r="C481" s="14" t="s">
        <v>3859</v>
      </c>
      <c r="D481" s="1">
        <f>IFERROR(IF(MATCH($B481,routes!A$2:A$398,0),1,0),0)+IFERROR(IF(MATCH($C481,routes!A$2:A$398,0),1,0),0)</f>
        <v>0</v>
      </c>
    </row>
    <row r="482" spans="1:4" x14ac:dyDescent="0.25">
      <c r="A482" s="14" t="s">
        <v>18673</v>
      </c>
      <c r="C482" s="14" t="s">
        <v>18675</v>
      </c>
      <c r="D482" s="1">
        <f>IFERROR(IF(MATCH($B482,routes!A$2:A$398,0),1,0),0)+IFERROR(IF(MATCH($C482,routes!A$2:A$398,0),1,0),0)</f>
        <v>0</v>
      </c>
    </row>
    <row r="483" spans="1:4" x14ac:dyDescent="0.25">
      <c r="A483" s="14" t="s">
        <v>17845</v>
      </c>
      <c r="C483" s="14" t="s">
        <v>17846</v>
      </c>
      <c r="D483" s="1">
        <f>IFERROR(IF(MATCH($B483,routes!A$2:A$398,0),1,0),0)+IFERROR(IF(MATCH($C483,routes!A$2:A$398,0),1,0),0)</f>
        <v>0</v>
      </c>
    </row>
    <row r="484" spans="1:4" x14ac:dyDescent="0.25">
      <c r="A484" s="14" t="s">
        <v>13152</v>
      </c>
      <c r="B484" s="14" t="s">
        <v>13153</v>
      </c>
      <c r="C484" s="14" t="s">
        <v>13154</v>
      </c>
      <c r="D484" s="1">
        <f>IFERROR(IF(MATCH($B484,routes!A$2:A$398,0),1,0),0)+IFERROR(IF(MATCH($C484,routes!A$2:A$398,0),1,0),0)</f>
        <v>0</v>
      </c>
    </row>
    <row r="485" spans="1:4" x14ac:dyDescent="0.25">
      <c r="A485" s="14" t="s">
        <v>3862</v>
      </c>
      <c r="B485" s="14" t="s">
        <v>3863</v>
      </c>
      <c r="C485" s="14" t="s">
        <v>3864</v>
      </c>
      <c r="D485" s="1">
        <f>IFERROR(IF(MATCH($B485,routes!A$2:A$398,0),1,0),0)+IFERROR(IF(MATCH($C485,routes!A$2:A$398,0),1,0),0)</f>
        <v>0</v>
      </c>
    </row>
    <row r="486" spans="1:4" x14ac:dyDescent="0.25">
      <c r="A486" s="14" t="s">
        <v>8453</v>
      </c>
      <c r="B486" s="14" t="s">
        <v>520</v>
      </c>
      <c r="C486" s="14" t="s">
        <v>8454</v>
      </c>
      <c r="D486" s="1">
        <f>IFERROR(IF(MATCH($B486,routes!A$2:A$398,0),1,0),0)+IFERROR(IF(MATCH($C486,routes!A$2:A$398,0),1,0),0)</f>
        <v>0</v>
      </c>
    </row>
    <row r="487" spans="1:4" x14ac:dyDescent="0.25">
      <c r="A487" s="14" t="s">
        <v>3867</v>
      </c>
      <c r="B487" s="14" t="s">
        <v>3868</v>
      </c>
      <c r="C487" s="14" t="s">
        <v>3869</v>
      </c>
      <c r="D487" s="1">
        <f>IFERROR(IF(MATCH($B487,routes!A$2:A$398,0),1,0),0)+IFERROR(IF(MATCH($C487,routes!A$2:A$398,0),1,0),0)</f>
        <v>0</v>
      </c>
    </row>
    <row r="488" spans="1:4" x14ac:dyDescent="0.25">
      <c r="A488" s="14" t="s">
        <v>18214</v>
      </c>
      <c r="C488" s="14" t="s">
        <v>18215</v>
      </c>
      <c r="D488" s="1">
        <f>IFERROR(IF(MATCH($B488,routes!A$2:A$398,0),1,0),0)+IFERROR(IF(MATCH($C488,routes!A$2:A$398,0),1,0),0)</f>
        <v>0</v>
      </c>
    </row>
    <row r="489" spans="1:4" x14ac:dyDescent="0.25">
      <c r="A489" s="14" t="s">
        <v>18058</v>
      </c>
      <c r="C489" s="14" t="s">
        <v>18059</v>
      </c>
      <c r="D489" s="1">
        <f>IFERROR(IF(MATCH($B489,routes!A$2:A$398,0),1,0),0)+IFERROR(IF(MATCH($C489,routes!A$2:A$398,0),1,0),0)</f>
        <v>0</v>
      </c>
    </row>
    <row r="490" spans="1:4" x14ac:dyDescent="0.25">
      <c r="A490" s="14" t="s">
        <v>8587</v>
      </c>
      <c r="B490" s="14" t="s">
        <v>8588</v>
      </c>
      <c r="C490" s="14" t="s">
        <v>5870</v>
      </c>
      <c r="D490" s="1">
        <f>IFERROR(IF(MATCH($B490,routes!A$2:A$398,0),1,0),0)+IFERROR(IF(MATCH($C490,routes!A$2:A$398,0),1,0),0)</f>
        <v>0</v>
      </c>
    </row>
    <row r="491" spans="1:4" x14ac:dyDescent="0.25">
      <c r="A491" s="14" t="s">
        <v>18974</v>
      </c>
      <c r="B491" s="14" t="s">
        <v>13201</v>
      </c>
      <c r="C491" s="14" t="s">
        <v>18975</v>
      </c>
      <c r="D491" s="1">
        <f>IFERROR(IF(MATCH($B491,routes!A$2:A$398,0),1,0),0)+IFERROR(IF(MATCH($C491,routes!A$2:A$398,0),1,0),0)</f>
        <v>0</v>
      </c>
    </row>
    <row r="492" spans="1:4" x14ac:dyDescent="0.25">
      <c r="A492" s="14" t="s">
        <v>8627</v>
      </c>
      <c r="B492" s="14" t="s">
        <v>8630</v>
      </c>
      <c r="C492" s="14" t="s">
        <v>8631</v>
      </c>
      <c r="D492" s="1">
        <f>IFERROR(IF(MATCH($B492,routes!A$2:A$398,0),1,0),0)+IFERROR(IF(MATCH($C492,routes!A$2:A$398,0),1,0),0)</f>
        <v>0</v>
      </c>
    </row>
    <row r="493" spans="1:4" x14ac:dyDescent="0.25">
      <c r="A493" s="14" t="s">
        <v>8636</v>
      </c>
      <c r="C493" s="14" t="s">
        <v>8637</v>
      </c>
      <c r="D493" s="1">
        <f>IFERROR(IF(MATCH($B493,routes!A$2:A$398,0),1,0),0)+IFERROR(IF(MATCH($C493,routes!A$2:A$398,0),1,0),0)</f>
        <v>0</v>
      </c>
    </row>
    <row r="494" spans="1:4" x14ac:dyDescent="0.25">
      <c r="A494" s="14" t="s">
        <v>8678</v>
      </c>
      <c r="B494" s="14" t="s">
        <v>8679</v>
      </c>
      <c r="C494" s="14" t="s">
        <v>8680</v>
      </c>
      <c r="D494" s="1">
        <f>IFERROR(IF(MATCH($B494,routes!A$2:A$398,0),1,0),0)+IFERROR(IF(MATCH($C494,routes!A$2:A$398,0),1,0),0)</f>
        <v>0</v>
      </c>
    </row>
    <row r="495" spans="1:4" x14ac:dyDescent="0.25">
      <c r="A495" s="14" t="s">
        <v>18061</v>
      </c>
      <c r="C495" s="14" t="s">
        <v>18062</v>
      </c>
      <c r="D495" s="1">
        <f>IFERROR(IF(MATCH($B495,routes!A$2:A$398,0),1,0),0)+IFERROR(IF(MATCH($C495,routes!A$2:A$398,0),1,0),0)</f>
        <v>0</v>
      </c>
    </row>
    <row r="496" spans="1:4" x14ac:dyDescent="0.25">
      <c r="A496" s="14" t="s">
        <v>18985</v>
      </c>
      <c r="B496" s="14" t="s">
        <v>288</v>
      </c>
      <c r="C496" s="14" t="s">
        <v>2913</v>
      </c>
      <c r="D496" s="1">
        <f>IFERROR(IF(MATCH($B496,routes!A$2:A$398,0),1,0),0)+IFERROR(IF(MATCH($C496,routes!A$2:A$398,0),1,0),0)</f>
        <v>0</v>
      </c>
    </row>
    <row r="497" spans="1:4" x14ac:dyDescent="0.25">
      <c r="A497" s="14" t="s">
        <v>8481</v>
      </c>
      <c r="B497" s="14" t="s">
        <v>8482</v>
      </c>
      <c r="C497" s="14" t="s">
        <v>8483</v>
      </c>
      <c r="D497" s="1">
        <f>IFERROR(IF(MATCH($B497,routes!A$2:A$398,0),1,0),0)+IFERROR(IF(MATCH($C497,routes!A$2:A$398,0),1,0),0)</f>
        <v>0</v>
      </c>
    </row>
    <row r="498" spans="1:4" x14ac:dyDescent="0.25">
      <c r="A498" s="14" t="s">
        <v>3908</v>
      </c>
      <c r="B498" s="14" t="s">
        <v>284</v>
      </c>
      <c r="C498" s="14" t="s">
        <v>3909</v>
      </c>
      <c r="D498" s="1">
        <f>IFERROR(IF(MATCH($B498,routes!A$2:A$398,0),1,0),0)+IFERROR(IF(MATCH($C498,routes!A$2:A$398,0),1,0),0)</f>
        <v>0</v>
      </c>
    </row>
    <row r="499" spans="1:4" x14ac:dyDescent="0.25">
      <c r="A499" s="14" t="s">
        <v>17780</v>
      </c>
      <c r="B499" s="14" t="s">
        <v>17781</v>
      </c>
      <c r="C499" s="14" t="s">
        <v>988</v>
      </c>
      <c r="D499" s="1">
        <f>IFERROR(IF(MATCH($B499,routes!A$2:A$398,0),1,0),0)+IFERROR(IF(MATCH($C499,routes!A$2:A$398,0),1,0),0)</f>
        <v>0</v>
      </c>
    </row>
    <row r="500" spans="1:4" x14ac:dyDescent="0.25">
      <c r="A500" s="14" t="s">
        <v>8559</v>
      </c>
      <c r="C500" s="14" t="s">
        <v>8560</v>
      </c>
      <c r="D500" s="1">
        <f>IFERROR(IF(MATCH($B500,routes!A$2:A$398,0),1,0),0)+IFERROR(IF(MATCH($C500,routes!A$2:A$398,0),1,0),0)</f>
        <v>0</v>
      </c>
    </row>
    <row r="501" spans="1:4" x14ac:dyDescent="0.25">
      <c r="A501" s="14" t="s">
        <v>18853</v>
      </c>
      <c r="C501" s="14" t="s">
        <v>18854</v>
      </c>
      <c r="D501" s="1">
        <f>IFERROR(IF(MATCH($B501,routes!A$2:A$398,0),1,0),0)+IFERROR(IF(MATCH($C501,routes!A$2:A$398,0),1,0),0)</f>
        <v>0</v>
      </c>
    </row>
    <row r="502" spans="1:4" x14ac:dyDescent="0.25">
      <c r="A502" s="14" t="s">
        <v>11881</v>
      </c>
      <c r="B502" s="14" t="s">
        <v>11882</v>
      </c>
      <c r="C502" s="14" t="s">
        <v>11883</v>
      </c>
      <c r="D502" s="1">
        <f>IFERROR(IF(MATCH($B502,routes!A$2:A$398,0),1,0),0)+IFERROR(IF(MATCH($C502,routes!A$2:A$398,0),1,0),0)</f>
        <v>0</v>
      </c>
    </row>
    <row r="503" spans="1:4" x14ac:dyDescent="0.25">
      <c r="A503" s="14" t="s">
        <v>9009</v>
      </c>
      <c r="B503" s="14" t="s">
        <v>269</v>
      </c>
      <c r="C503" s="14" t="s">
        <v>9010</v>
      </c>
      <c r="D503" s="1">
        <f>IFERROR(IF(MATCH($B503,routes!A$2:A$398,0),1,0),0)+IFERROR(IF(MATCH($C503,routes!A$2:A$398,0),1,0),0)</f>
        <v>0</v>
      </c>
    </row>
    <row r="504" spans="1:4" x14ac:dyDescent="0.25">
      <c r="A504" s="14" t="s">
        <v>3911</v>
      </c>
      <c r="B504" s="14" t="s">
        <v>3912</v>
      </c>
      <c r="C504" s="14" t="s">
        <v>3913</v>
      </c>
      <c r="D504" s="1">
        <f>IFERROR(IF(MATCH($B504,routes!A$2:A$398,0),1,0),0)+IFERROR(IF(MATCH($C504,routes!A$2:A$398,0),1,0),0)</f>
        <v>0</v>
      </c>
    </row>
    <row r="505" spans="1:4" x14ac:dyDescent="0.25">
      <c r="A505" s="14" t="s">
        <v>9172</v>
      </c>
      <c r="B505" s="14" t="s">
        <v>9173</v>
      </c>
      <c r="C505" s="14" t="s">
        <v>9174</v>
      </c>
      <c r="D505" s="1">
        <f>IFERROR(IF(MATCH($B505,routes!A$2:A$398,0),1,0),0)+IFERROR(IF(MATCH($C505,routes!A$2:A$398,0),1,0),0)</f>
        <v>0</v>
      </c>
    </row>
    <row r="506" spans="1:4" x14ac:dyDescent="0.25">
      <c r="A506" s="14" t="s">
        <v>17794</v>
      </c>
      <c r="B506" s="14" t="s">
        <v>9207</v>
      </c>
      <c r="C506" s="14" t="s">
        <v>17795</v>
      </c>
      <c r="D506" s="1">
        <f>IFERROR(IF(MATCH($B506,routes!A$2:A$398,0),1,0),0)+IFERROR(IF(MATCH($C506,routes!A$2:A$398,0),1,0),0)</f>
        <v>0</v>
      </c>
    </row>
    <row r="507" spans="1:4" x14ac:dyDescent="0.25">
      <c r="A507" s="14" t="s">
        <v>8726</v>
      </c>
      <c r="B507" s="14" t="s">
        <v>8727</v>
      </c>
      <c r="C507" s="14" t="s">
        <v>8728</v>
      </c>
      <c r="D507" s="1">
        <f>IFERROR(IF(MATCH($B507,routes!A$2:A$398,0),1,0),0)+IFERROR(IF(MATCH($C507,routes!A$2:A$398,0),1,0),0)</f>
        <v>0</v>
      </c>
    </row>
    <row r="508" spans="1:4" x14ac:dyDescent="0.25">
      <c r="A508" s="14" t="s">
        <v>18932</v>
      </c>
      <c r="C508" s="14" t="s">
        <v>18933</v>
      </c>
      <c r="D508" s="1">
        <f>IFERROR(IF(MATCH($B508,routes!A$2:A$398,0),1,0),0)+IFERROR(IF(MATCH($C508,routes!A$2:A$398,0),1,0),0)</f>
        <v>0</v>
      </c>
    </row>
    <row r="509" spans="1:4" x14ac:dyDescent="0.25">
      <c r="A509" s="14" t="s">
        <v>17905</v>
      </c>
      <c r="C509" s="14" t="s">
        <v>17906</v>
      </c>
      <c r="D509" s="1">
        <f>IFERROR(IF(MATCH($B509,routes!A$2:A$398,0),1,0),0)+IFERROR(IF(MATCH($C509,routes!A$2:A$398,0),1,0),0)</f>
        <v>0</v>
      </c>
    </row>
    <row r="510" spans="1:4" x14ac:dyDescent="0.25">
      <c r="A510" s="14" t="s">
        <v>18081</v>
      </c>
      <c r="C510" s="14" t="s">
        <v>18082</v>
      </c>
      <c r="D510" s="1">
        <f>IFERROR(IF(MATCH($B510,routes!A$2:A$398,0),1,0),0)+IFERROR(IF(MATCH($C510,routes!A$2:A$398,0),1,0),0)</f>
        <v>0</v>
      </c>
    </row>
    <row r="511" spans="1:4" x14ac:dyDescent="0.25">
      <c r="A511" s="14" t="s">
        <v>18071</v>
      </c>
      <c r="B511" s="14" t="s">
        <v>8917</v>
      </c>
      <c r="C511" s="14" t="s">
        <v>18072</v>
      </c>
      <c r="D511" s="1">
        <f>IFERROR(IF(MATCH($B511,routes!A$2:A$398,0),1,0),0)+IFERROR(IF(MATCH($C511,routes!A$2:A$398,0),1,0),0)</f>
        <v>0</v>
      </c>
    </row>
    <row r="512" spans="1:4" x14ac:dyDescent="0.25">
      <c r="A512" s="14" t="s">
        <v>18279</v>
      </c>
      <c r="B512" s="14" t="s">
        <v>5101</v>
      </c>
      <c r="C512" s="14" t="s">
        <v>18281</v>
      </c>
      <c r="D512" s="1">
        <f>IFERROR(IF(MATCH($B512,routes!A$2:A$398,0),1,0),0)+IFERROR(IF(MATCH($C512,routes!A$2:A$398,0),1,0),0)</f>
        <v>0</v>
      </c>
    </row>
    <row r="513" spans="1:4" x14ac:dyDescent="0.25">
      <c r="A513" s="14" t="s">
        <v>9169</v>
      </c>
      <c r="C513" s="14" t="s">
        <v>9170</v>
      </c>
      <c r="D513" s="1">
        <f>IFERROR(IF(MATCH($B513,routes!A$2:A$398,0),1,0),0)+IFERROR(IF(MATCH($C513,routes!A$2:A$398,0),1,0),0)</f>
        <v>0</v>
      </c>
    </row>
    <row r="514" spans="1:4" x14ac:dyDescent="0.25">
      <c r="A514" s="14" t="s">
        <v>8885</v>
      </c>
      <c r="B514" s="14" t="s">
        <v>8886</v>
      </c>
      <c r="C514" s="14" t="s">
        <v>8887</v>
      </c>
      <c r="D514" s="1">
        <f>IFERROR(IF(MATCH($B514,routes!A$2:A$398,0),1,0),0)+IFERROR(IF(MATCH($C514,routes!A$2:A$398,0),1,0),0)</f>
        <v>0</v>
      </c>
    </row>
    <row r="515" spans="1:4" x14ac:dyDescent="0.25">
      <c r="A515" s="14" t="s">
        <v>9194</v>
      </c>
      <c r="C515" s="14" t="s">
        <v>9195</v>
      </c>
      <c r="D515" s="1">
        <f>IFERROR(IF(MATCH($B515,routes!A$2:A$398,0),1,0),0)+IFERROR(IF(MATCH($C515,routes!A$2:A$398,0),1,0),0)</f>
        <v>0</v>
      </c>
    </row>
    <row r="516" spans="1:4" x14ac:dyDescent="0.25">
      <c r="A516" s="14" t="s">
        <v>17785</v>
      </c>
      <c r="B516" s="14" t="s">
        <v>449</v>
      </c>
      <c r="C516" s="14" t="s">
        <v>17786</v>
      </c>
      <c r="D516" s="1">
        <f>IFERROR(IF(MATCH($B516,routes!A$2:A$398,0),1,0),0)+IFERROR(IF(MATCH($C516,routes!A$2:A$398,0),1,0),0)</f>
        <v>0</v>
      </c>
    </row>
    <row r="517" spans="1:4" x14ac:dyDescent="0.25">
      <c r="A517" s="14" t="s">
        <v>8931</v>
      </c>
      <c r="B517" s="14" t="s">
        <v>8932</v>
      </c>
      <c r="C517" s="14" t="s">
        <v>8933</v>
      </c>
      <c r="D517" s="1">
        <f>IFERROR(IF(MATCH($B517,routes!A$2:A$398,0),1,0),0)+IFERROR(IF(MATCH($C517,routes!A$2:A$398,0),1,0),0)</f>
        <v>0</v>
      </c>
    </row>
    <row r="518" spans="1:4" x14ac:dyDescent="0.25">
      <c r="A518" s="14" t="s">
        <v>18015</v>
      </c>
      <c r="B518" s="14" t="s">
        <v>539</v>
      </c>
      <c r="C518" s="14" t="s">
        <v>18016</v>
      </c>
      <c r="D518" s="1">
        <f>IFERROR(IF(MATCH($B518,routes!A$2:A$398,0),1,0),0)+IFERROR(IF(MATCH($C518,routes!A$2:A$398,0),1,0),0)</f>
        <v>0</v>
      </c>
    </row>
    <row r="519" spans="1:4" x14ac:dyDescent="0.25">
      <c r="A519" s="14" t="s">
        <v>3949</v>
      </c>
      <c r="B519" s="14" t="s">
        <v>3950</v>
      </c>
      <c r="C519" s="14" t="s">
        <v>3951</v>
      </c>
      <c r="D519" s="1">
        <f>IFERROR(IF(MATCH($B519,routes!A$2:A$398,0),1,0),0)+IFERROR(IF(MATCH($C519,routes!A$2:A$398,0),1,0),0)</f>
        <v>0</v>
      </c>
    </row>
    <row r="520" spans="1:4" x14ac:dyDescent="0.25">
      <c r="A520" s="14" t="s">
        <v>8988</v>
      </c>
      <c r="B520" s="14" t="s">
        <v>8813</v>
      </c>
      <c r="C520" s="14" t="s">
        <v>8989</v>
      </c>
      <c r="D520" s="1">
        <f>IFERROR(IF(MATCH($B520,routes!A$2:A$398,0),1,0),0)+IFERROR(IF(MATCH($C520,routes!A$2:A$398,0),1,0),0)</f>
        <v>0</v>
      </c>
    </row>
    <row r="521" spans="1:4" x14ac:dyDescent="0.25">
      <c r="A521" s="14" t="s">
        <v>9073</v>
      </c>
      <c r="B521" s="14" t="s">
        <v>9074</v>
      </c>
      <c r="C521" s="14" t="s">
        <v>240</v>
      </c>
      <c r="D521" s="1">
        <f>IFERROR(IF(MATCH($B521,routes!A$2:A$398,0),1,0),0)+IFERROR(IF(MATCH($C521,routes!A$2:A$398,0),1,0),0)</f>
        <v>0</v>
      </c>
    </row>
    <row r="522" spans="1:4" x14ac:dyDescent="0.25">
      <c r="A522" s="14" t="s">
        <v>5266</v>
      </c>
      <c r="B522" s="14" t="s">
        <v>5267</v>
      </c>
      <c r="C522" s="14" t="s">
        <v>5268</v>
      </c>
      <c r="D522" s="1">
        <f>IFERROR(IF(MATCH($B522,routes!A$2:A$398,0),1,0),0)+IFERROR(IF(MATCH($C522,routes!A$2:A$398,0),1,0),0)</f>
        <v>0</v>
      </c>
    </row>
    <row r="523" spans="1:4" x14ac:dyDescent="0.25">
      <c r="A523" s="14" t="s">
        <v>18989</v>
      </c>
      <c r="B523" s="14" t="s">
        <v>6650</v>
      </c>
      <c r="C523" s="14" t="s">
        <v>8999</v>
      </c>
      <c r="D523" s="1">
        <f>IFERROR(IF(MATCH($B523,routes!A$2:A$398,0),1,0),0)+IFERROR(IF(MATCH($C523,routes!A$2:A$398,0),1,0),0)</f>
        <v>0</v>
      </c>
    </row>
    <row r="524" spans="1:4" x14ac:dyDescent="0.25">
      <c r="A524" s="14" t="s">
        <v>17708</v>
      </c>
      <c r="B524" s="14" t="s">
        <v>17709</v>
      </c>
      <c r="C524" s="14" t="s">
        <v>17710</v>
      </c>
      <c r="D524" s="1">
        <f>IFERROR(IF(MATCH($B524,routes!A$2:A$398,0),1,0),0)+IFERROR(IF(MATCH($C524,routes!A$2:A$398,0),1,0),0)</f>
        <v>0</v>
      </c>
    </row>
    <row r="525" spans="1:4" x14ac:dyDescent="0.25">
      <c r="A525" s="14" t="s">
        <v>8903</v>
      </c>
      <c r="B525" s="14" t="s">
        <v>8904</v>
      </c>
      <c r="C525" s="14" t="s">
        <v>8905</v>
      </c>
      <c r="D525" s="1">
        <f>IFERROR(IF(MATCH($B525,routes!A$2:A$398,0),1,0),0)+IFERROR(IF(MATCH($C525,routes!A$2:A$398,0),1,0),0)</f>
        <v>0</v>
      </c>
    </row>
    <row r="526" spans="1:4" x14ac:dyDescent="0.25">
      <c r="A526" s="14" t="s">
        <v>18822</v>
      </c>
      <c r="C526" s="14" t="s">
        <v>18823</v>
      </c>
      <c r="D526" s="1">
        <f>IFERROR(IF(MATCH($B526,routes!A$2:A$398,0),1,0),0)+IFERROR(IF(MATCH($C526,routes!A$2:A$398,0),1,0),0)</f>
        <v>0</v>
      </c>
    </row>
    <row r="527" spans="1:4" x14ac:dyDescent="0.25">
      <c r="A527" s="14" t="s">
        <v>18544</v>
      </c>
      <c r="C527" s="14" t="s">
        <v>18545</v>
      </c>
      <c r="D527" s="1">
        <f>IFERROR(IF(MATCH($B527,routes!A$2:A$398,0),1,0),0)+IFERROR(IF(MATCH($C527,routes!A$2:A$398,0),1,0),0)</f>
        <v>0</v>
      </c>
    </row>
    <row r="528" spans="1:4" x14ac:dyDescent="0.25">
      <c r="A528" s="14" t="s">
        <v>8983</v>
      </c>
      <c r="B528" s="14" t="s">
        <v>1627</v>
      </c>
      <c r="C528" s="14" t="s">
        <v>8984</v>
      </c>
      <c r="D528" s="1">
        <f>IFERROR(IF(MATCH($B528,routes!A$2:A$398,0),1,0),0)+IFERROR(IF(MATCH($C528,routes!A$2:A$398,0),1,0),0)</f>
        <v>0</v>
      </c>
    </row>
    <row r="529" spans="1:4" x14ac:dyDescent="0.25">
      <c r="A529" s="14" t="s">
        <v>3986</v>
      </c>
      <c r="B529" s="14" t="s">
        <v>3987</v>
      </c>
      <c r="C529" s="14" t="s">
        <v>3988</v>
      </c>
      <c r="D529" s="1">
        <f>IFERROR(IF(MATCH($B529,routes!A$2:A$398,0),1,0),0)+IFERROR(IF(MATCH($C529,routes!A$2:A$398,0),1,0),0)</f>
        <v>0</v>
      </c>
    </row>
    <row r="530" spans="1:4" x14ac:dyDescent="0.25">
      <c r="A530" s="14" t="s">
        <v>8548</v>
      </c>
      <c r="B530" s="14" t="s">
        <v>523</v>
      </c>
      <c r="C530" s="14" t="s">
        <v>8549</v>
      </c>
      <c r="D530" s="1">
        <f>IFERROR(IF(MATCH($B530,routes!A$2:A$398,0),1,0),0)+IFERROR(IF(MATCH($C530,routes!A$2:A$398,0),1,0),0)</f>
        <v>0</v>
      </c>
    </row>
    <row r="531" spans="1:4" x14ac:dyDescent="0.25">
      <c r="A531" s="14" t="s">
        <v>4010</v>
      </c>
      <c r="B531" s="14" t="s">
        <v>4011</v>
      </c>
      <c r="C531" s="14" t="s">
        <v>4012</v>
      </c>
      <c r="D531" s="1">
        <f>IFERROR(IF(MATCH($B531,routes!A$2:A$398,0),1,0),0)+IFERROR(IF(MATCH($C531,routes!A$2:A$398,0),1,0),0)</f>
        <v>0</v>
      </c>
    </row>
    <row r="532" spans="1:4" x14ac:dyDescent="0.25">
      <c r="A532" s="14" t="s">
        <v>4020</v>
      </c>
      <c r="B532" s="14" t="s">
        <v>4021</v>
      </c>
      <c r="C532" s="14" t="s">
        <v>4022</v>
      </c>
      <c r="D532" s="1">
        <f>IFERROR(IF(MATCH($B532,routes!A$2:A$398,0),1,0),0)+IFERROR(IF(MATCH($C532,routes!A$2:A$398,0),1,0),0)</f>
        <v>0</v>
      </c>
    </row>
    <row r="533" spans="1:4" x14ac:dyDescent="0.25">
      <c r="A533" s="14" t="s">
        <v>8907</v>
      </c>
      <c r="B533" s="14" t="s">
        <v>8908</v>
      </c>
      <c r="C533" s="14" t="s">
        <v>8909</v>
      </c>
      <c r="D533" s="1">
        <f>IFERROR(IF(MATCH($B533,routes!A$2:A$398,0),1,0),0)+IFERROR(IF(MATCH($C533,routes!A$2:A$398,0),1,0),0)</f>
        <v>0</v>
      </c>
    </row>
    <row r="534" spans="1:4" x14ac:dyDescent="0.25">
      <c r="A534" s="14" t="s">
        <v>16758</v>
      </c>
      <c r="B534" s="14" t="s">
        <v>16759</v>
      </c>
      <c r="C534" s="14" t="s">
        <v>16760</v>
      </c>
      <c r="D534" s="1">
        <f>IFERROR(IF(MATCH($B534,routes!A$2:A$398,0),1,0),0)+IFERROR(IF(MATCH($C534,routes!A$2:A$398,0),1,0),0)</f>
        <v>0</v>
      </c>
    </row>
    <row r="535" spans="1:4" x14ac:dyDescent="0.25">
      <c r="A535" s="14" t="s">
        <v>8836</v>
      </c>
      <c r="B535" s="14" t="s">
        <v>1315</v>
      </c>
      <c r="C535" s="14" t="s">
        <v>8837</v>
      </c>
      <c r="D535" s="1">
        <f>IFERROR(IF(MATCH($B535,routes!A$2:A$398,0),1,0),0)+IFERROR(IF(MATCH($C535,routes!A$2:A$398,0),1,0),0)</f>
        <v>0</v>
      </c>
    </row>
    <row r="536" spans="1:4" x14ac:dyDescent="0.25">
      <c r="A536" s="14" t="s">
        <v>18451</v>
      </c>
      <c r="B536" s="14" t="s">
        <v>18452</v>
      </c>
      <c r="C536" s="14" t="s">
        <v>18453</v>
      </c>
      <c r="D536" s="1">
        <f>IFERROR(IF(MATCH($B536,routes!A$2:A$398,0),1,0),0)+IFERROR(IF(MATCH($C536,routes!A$2:A$398,0),1,0),0)</f>
        <v>0</v>
      </c>
    </row>
    <row r="537" spans="1:4" x14ac:dyDescent="0.25">
      <c r="A537" s="14" t="s">
        <v>9226</v>
      </c>
      <c r="B537" s="14" t="s">
        <v>9227</v>
      </c>
      <c r="C537" s="14" t="s">
        <v>9228</v>
      </c>
      <c r="D537" s="1">
        <f>IFERROR(IF(MATCH($B537,routes!A$2:A$398,0),1,0),0)+IFERROR(IF(MATCH($C537,routes!A$2:A$398,0),1,0),0)</f>
        <v>0</v>
      </c>
    </row>
    <row r="538" spans="1:4" x14ac:dyDescent="0.25">
      <c r="A538" s="14" t="s">
        <v>9320</v>
      </c>
      <c r="B538" s="14" t="s">
        <v>9321</v>
      </c>
      <c r="C538" s="14" t="s">
        <v>9322</v>
      </c>
      <c r="D538" s="1">
        <f>IFERROR(IF(MATCH($B538,routes!A$2:A$398,0),1,0),0)+IFERROR(IF(MATCH($C538,routes!A$2:A$398,0),1,0),0)</f>
        <v>0</v>
      </c>
    </row>
    <row r="539" spans="1:4" x14ac:dyDescent="0.25">
      <c r="A539" s="14" t="s">
        <v>9244</v>
      </c>
      <c r="B539" s="14" t="s">
        <v>9245</v>
      </c>
      <c r="C539" s="14" t="s">
        <v>94</v>
      </c>
      <c r="D539" s="1">
        <f>IFERROR(IF(MATCH($B539,routes!A$2:A$398,0),1,0),0)+IFERROR(IF(MATCH($C539,routes!A$2:A$398,0),1,0),0)</f>
        <v>0</v>
      </c>
    </row>
    <row r="540" spans="1:4" x14ac:dyDescent="0.25">
      <c r="A540" s="14" t="s">
        <v>18482</v>
      </c>
      <c r="C540" s="14" t="s">
        <v>18483</v>
      </c>
      <c r="D540" s="1">
        <f>IFERROR(IF(MATCH($B540,routes!A$2:A$398,0),1,0),0)+IFERROR(IF(MATCH($C540,routes!A$2:A$398,0),1,0),0)</f>
        <v>0</v>
      </c>
    </row>
    <row r="541" spans="1:4" x14ac:dyDescent="0.25">
      <c r="A541" s="14" t="s">
        <v>18708</v>
      </c>
      <c r="C541" s="14" t="s">
        <v>18709</v>
      </c>
      <c r="D541" s="1">
        <f>IFERROR(IF(MATCH($B541,routes!A$2:A$398,0),1,0),0)+IFERROR(IF(MATCH($C541,routes!A$2:A$398,0),1,0),0)</f>
        <v>0</v>
      </c>
    </row>
    <row r="542" spans="1:4" x14ac:dyDescent="0.25">
      <c r="A542" s="14" t="s">
        <v>18505</v>
      </c>
      <c r="C542" s="14" t="s">
        <v>18506</v>
      </c>
      <c r="D542" s="1">
        <f>IFERROR(IF(MATCH($B542,routes!A$2:A$398,0),1,0),0)+IFERROR(IF(MATCH($C542,routes!A$2:A$398,0),1,0),0)</f>
        <v>0</v>
      </c>
    </row>
    <row r="543" spans="1:4" x14ac:dyDescent="0.25">
      <c r="A543" s="14" t="s">
        <v>17921</v>
      </c>
      <c r="B543" s="14" t="s">
        <v>5739</v>
      </c>
      <c r="C543" s="14" t="s">
        <v>17922</v>
      </c>
      <c r="D543" s="1">
        <f>IFERROR(IF(MATCH($B543,routes!A$2:A$398,0),1,0),0)+IFERROR(IF(MATCH($C543,routes!A$2:A$398,0),1,0),0)</f>
        <v>0</v>
      </c>
    </row>
    <row r="544" spans="1:4" x14ac:dyDescent="0.25">
      <c r="A544" s="14" t="s">
        <v>7444</v>
      </c>
      <c r="B544" s="14" t="s">
        <v>7445</v>
      </c>
      <c r="C544" s="14" t="s">
        <v>7446</v>
      </c>
      <c r="D544" s="1">
        <f>IFERROR(IF(MATCH($B544,routes!A$2:A$398,0),1,0),0)+IFERROR(IF(MATCH($C544,routes!A$2:A$398,0),1,0),0)</f>
        <v>0</v>
      </c>
    </row>
    <row r="545" spans="1:4" x14ac:dyDescent="0.25">
      <c r="A545" s="14" t="s">
        <v>9497</v>
      </c>
      <c r="B545" s="14" t="s">
        <v>9498</v>
      </c>
      <c r="C545" s="14" t="s">
        <v>9499</v>
      </c>
      <c r="D545" s="1">
        <f>IFERROR(IF(MATCH($B545,routes!A$2:A$398,0),1,0),0)+IFERROR(IF(MATCH($C545,routes!A$2:A$398,0),1,0),0)</f>
        <v>0</v>
      </c>
    </row>
    <row r="546" spans="1:4" x14ac:dyDescent="0.25">
      <c r="A546" s="14" t="s">
        <v>9530</v>
      </c>
      <c r="B546" s="14" t="s">
        <v>9531</v>
      </c>
      <c r="C546" s="14" t="s">
        <v>9532</v>
      </c>
      <c r="D546" s="1">
        <f>IFERROR(IF(MATCH($B546,routes!A$2:A$398,0),1,0),0)+IFERROR(IF(MATCH($C546,routes!A$2:A$398,0),1,0),0)</f>
        <v>0</v>
      </c>
    </row>
    <row r="547" spans="1:4" x14ac:dyDescent="0.25">
      <c r="A547" s="14" t="s">
        <v>9367</v>
      </c>
      <c r="B547" s="14" t="s">
        <v>9368</v>
      </c>
      <c r="C547" s="14" t="s">
        <v>9369</v>
      </c>
      <c r="D547" s="1">
        <f>IFERROR(IF(MATCH($B547,routes!A$2:A$398,0),1,0),0)+IFERROR(IF(MATCH($C547,routes!A$2:A$398,0),1,0),0)</f>
        <v>0</v>
      </c>
    </row>
    <row r="548" spans="1:4" x14ac:dyDescent="0.25">
      <c r="A548" s="14" t="s">
        <v>9275</v>
      </c>
      <c r="B548" s="14" t="s">
        <v>9276</v>
      </c>
      <c r="C548" s="14" t="s">
        <v>9277</v>
      </c>
      <c r="D548" s="1">
        <f>IFERROR(IF(MATCH($B548,routes!A$2:A$398,0),1,0),0)+IFERROR(IF(MATCH($C548,routes!A$2:A$398,0),1,0),0)</f>
        <v>0</v>
      </c>
    </row>
    <row r="549" spans="1:4" x14ac:dyDescent="0.25">
      <c r="A549" s="14" t="s">
        <v>9584</v>
      </c>
      <c r="B549" s="14" t="s">
        <v>9585</v>
      </c>
      <c r="C549" s="14" t="s">
        <v>9586</v>
      </c>
      <c r="D549" s="1">
        <f>IFERROR(IF(MATCH($B549,routes!A$2:A$398,0),1,0),0)+IFERROR(IF(MATCH($C549,routes!A$2:A$398,0),1,0),0)</f>
        <v>0</v>
      </c>
    </row>
    <row r="550" spans="1:4" x14ac:dyDescent="0.25">
      <c r="A550" s="14" t="s">
        <v>9300</v>
      </c>
      <c r="B550" s="14" t="s">
        <v>9301</v>
      </c>
      <c r="C550" s="14" t="s">
        <v>9302</v>
      </c>
      <c r="D550" s="1">
        <f>IFERROR(IF(MATCH($B550,routes!A$2:A$398,0),1,0),0)+IFERROR(IF(MATCH($C550,routes!A$2:A$398,0),1,0),0)</f>
        <v>0</v>
      </c>
    </row>
    <row r="551" spans="1:4" x14ac:dyDescent="0.25">
      <c r="A551" s="14" t="s">
        <v>9296</v>
      </c>
      <c r="B551" s="14" t="s">
        <v>9297</v>
      </c>
      <c r="C551" s="14" t="s">
        <v>9298</v>
      </c>
      <c r="D551" s="1">
        <f>IFERROR(IF(MATCH($B551,routes!A$2:A$398,0),1,0),0)+IFERROR(IF(MATCH($C551,routes!A$2:A$398,0),1,0),0)</f>
        <v>0</v>
      </c>
    </row>
    <row r="552" spans="1:4" x14ac:dyDescent="0.25">
      <c r="A552" s="14" t="s">
        <v>12319</v>
      </c>
      <c r="C552" s="14" t="s">
        <v>12320</v>
      </c>
      <c r="D552" s="1">
        <f>IFERROR(IF(MATCH($B552,routes!A$2:A$398,0),1,0),0)+IFERROR(IF(MATCH($C552,routes!A$2:A$398,0),1,0),0)</f>
        <v>0</v>
      </c>
    </row>
    <row r="553" spans="1:4" x14ac:dyDescent="0.25">
      <c r="A553" s="14" t="s">
        <v>18428</v>
      </c>
      <c r="B553" s="14" t="s">
        <v>9339</v>
      </c>
      <c r="C553" s="14" t="s">
        <v>18429</v>
      </c>
      <c r="D553" s="1">
        <f>IFERROR(IF(MATCH($B553,routes!A$2:A$398,0),1,0),0)+IFERROR(IF(MATCH($C553,routes!A$2:A$398,0),1,0),0)</f>
        <v>0</v>
      </c>
    </row>
    <row r="554" spans="1:4" x14ac:dyDescent="0.25">
      <c r="A554" s="14" t="s">
        <v>18294</v>
      </c>
      <c r="C554" s="14" t="s">
        <v>18295</v>
      </c>
      <c r="D554" s="1">
        <f>IFERROR(IF(MATCH($B554,routes!A$2:A$398,0),1,0),0)+IFERROR(IF(MATCH($C554,routes!A$2:A$398,0),1,0),0)</f>
        <v>0</v>
      </c>
    </row>
    <row r="555" spans="1:4" x14ac:dyDescent="0.25">
      <c r="A555" s="14" t="s">
        <v>18770</v>
      </c>
      <c r="C555" s="14" t="s">
        <v>18771</v>
      </c>
      <c r="D555" s="1">
        <f>IFERROR(IF(MATCH($B555,routes!A$2:A$398,0),1,0),0)+IFERROR(IF(MATCH($C555,routes!A$2:A$398,0),1,0),0)</f>
        <v>0</v>
      </c>
    </row>
    <row r="556" spans="1:4" x14ac:dyDescent="0.25">
      <c r="A556" s="14" t="s">
        <v>15109</v>
      </c>
      <c r="C556" s="14" t="s">
        <v>15110</v>
      </c>
      <c r="D556" s="1">
        <f>IFERROR(IF(MATCH($B556,routes!A$2:A$398,0),1,0),0)+IFERROR(IF(MATCH($C556,routes!A$2:A$398,0),1,0),0)</f>
        <v>0</v>
      </c>
    </row>
    <row r="557" spans="1:4" x14ac:dyDescent="0.25">
      <c r="A557" s="14" t="s">
        <v>19023</v>
      </c>
      <c r="C557" s="14" t="s">
        <v>18605</v>
      </c>
      <c r="D557" s="1">
        <f>IFERROR(IF(MATCH($B557,routes!A$2:A$398,0),1,0),0)+IFERROR(IF(MATCH($C557,routes!A$2:A$398,0),1,0),0)</f>
        <v>0</v>
      </c>
    </row>
    <row r="558" spans="1:4" x14ac:dyDescent="0.25">
      <c r="A558" s="14" t="s">
        <v>16587</v>
      </c>
      <c r="C558" s="14" t="s">
        <v>16588</v>
      </c>
      <c r="D558" s="1">
        <f>IFERROR(IF(MATCH($B558,routes!A$2:A$398,0),1,0),0)+IFERROR(IF(MATCH($C558,routes!A$2:A$398,0),1,0),0)</f>
        <v>0</v>
      </c>
    </row>
    <row r="559" spans="1:4" x14ac:dyDescent="0.25">
      <c r="A559" s="14" t="s">
        <v>465</v>
      </c>
      <c r="B559" s="14" t="s">
        <v>464</v>
      </c>
      <c r="C559" s="14" t="s">
        <v>17044</v>
      </c>
      <c r="D559" s="1">
        <f>IFERROR(IF(MATCH($B559,routes!A$2:A$398,0),1,0),0)+IFERROR(IF(MATCH($C559,routes!A$2:A$398,0),1,0),0)</f>
        <v>0</v>
      </c>
    </row>
    <row r="560" spans="1:4" x14ac:dyDescent="0.25">
      <c r="A560" s="14" t="s">
        <v>9544</v>
      </c>
      <c r="C560" s="14" t="s">
        <v>9545</v>
      </c>
      <c r="D560" s="1">
        <f>IFERROR(IF(MATCH($B560,routes!A$2:A$398,0),1,0),0)+IFERROR(IF(MATCH($C560,routes!A$2:A$398,0),1,0),0)</f>
        <v>0</v>
      </c>
    </row>
    <row r="561" spans="1:4" x14ac:dyDescent="0.25">
      <c r="A561" s="14" t="s">
        <v>18349</v>
      </c>
      <c r="B561" s="14" t="s">
        <v>2617</v>
      </c>
      <c r="C561" s="14" t="s">
        <v>18351</v>
      </c>
      <c r="D561" s="1">
        <f>IFERROR(IF(MATCH($B561,routes!A$2:A$398,0),1,0),0)+IFERROR(IF(MATCH($C561,routes!A$2:A$398,0),1,0),0)</f>
        <v>0</v>
      </c>
    </row>
    <row r="562" spans="1:4" x14ac:dyDescent="0.25">
      <c r="A562" s="14" t="s">
        <v>9599</v>
      </c>
      <c r="B562" s="14" t="s">
        <v>5702</v>
      </c>
      <c r="C562" s="14" t="s">
        <v>9612</v>
      </c>
      <c r="D562" s="1">
        <f>IFERROR(IF(MATCH($B562,routes!A$2:A$398,0),1,0),0)+IFERROR(IF(MATCH($C562,routes!A$2:A$398,0),1,0),0)</f>
        <v>0</v>
      </c>
    </row>
    <row r="563" spans="1:4" x14ac:dyDescent="0.25">
      <c r="A563" s="14" t="s">
        <v>9826</v>
      </c>
      <c r="B563" s="14" t="s">
        <v>9827</v>
      </c>
      <c r="C563" s="14" t="s">
        <v>9828</v>
      </c>
      <c r="D563" s="1">
        <f>IFERROR(IF(MATCH($B563,routes!A$2:A$398,0),1,0),0)+IFERROR(IF(MATCH($C563,routes!A$2:A$398,0),1,0),0)</f>
        <v>0</v>
      </c>
    </row>
    <row r="564" spans="1:4" x14ac:dyDescent="0.25">
      <c r="A564" s="14" t="s">
        <v>9809</v>
      </c>
      <c r="B564" s="14" t="s">
        <v>9810</v>
      </c>
      <c r="C564" s="14" t="s">
        <v>9811</v>
      </c>
      <c r="D564" s="1">
        <f>IFERROR(IF(MATCH($B564,routes!A$2:A$398,0),1,0),0)+IFERROR(IF(MATCH($C564,routes!A$2:A$398,0),1,0),0)</f>
        <v>0</v>
      </c>
    </row>
    <row r="565" spans="1:4" x14ac:dyDescent="0.25">
      <c r="A565" s="14" t="s">
        <v>10028</v>
      </c>
      <c r="B565" s="14" t="s">
        <v>10029</v>
      </c>
      <c r="C565" s="14" t="s">
        <v>10030</v>
      </c>
      <c r="D565" s="1">
        <f>IFERROR(IF(MATCH($B565,routes!A$2:A$398,0),1,0),0)+IFERROR(IF(MATCH($C565,routes!A$2:A$398,0),1,0),0)</f>
        <v>0</v>
      </c>
    </row>
    <row r="566" spans="1:4" x14ac:dyDescent="0.25">
      <c r="A566" s="14" t="s">
        <v>5877</v>
      </c>
      <c r="B566" s="14" t="s">
        <v>5878</v>
      </c>
      <c r="C566" s="14" t="s">
        <v>5879</v>
      </c>
      <c r="D566" s="1">
        <f>IFERROR(IF(MATCH($B566,routes!A$2:A$398,0),1,0),0)+IFERROR(IF(MATCH($C566,routes!A$2:A$398,0),1,0),0)</f>
        <v>0</v>
      </c>
    </row>
    <row r="567" spans="1:4" x14ac:dyDescent="0.25">
      <c r="A567" s="14" t="s">
        <v>18638</v>
      </c>
      <c r="B567" s="14" t="s">
        <v>18639</v>
      </c>
      <c r="C567" s="14" t="s">
        <v>18640</v>
      </c>
      <c r="D567" s="1">
        <f>IFERROR(IF(MATCH($B567,routes!A$2:A$398,0),1,0),0)+IFERROR(IF(MATCH($C567,routes!A$2:A$398,0),1,0),0)</f>
        <v>0</v>
      </c>
    </row>
    <row r="568" spans="1:4" x14ac:dyDescent="0.25">
      <c r="A568" s="14" t="s">
        <v>9816</v>
      </c>
      <c r="B568" s="14" t="s">
        <v>1473</v>
      </c>
      <c r="C568" s="14" t="s">
        <v>9817</v>
      </c>
      <c r="D568" s="1">
        <f>IFERROR(IF(MATCH($B568,routes!A$2:A$398,0),1,0),0)+IFERROR(IF(MATCH($C568,routes!A$2:A$398,0),1,0),0)</f>
        <v>0</v>
      </c>
    </row>
    <row r="569" spans="1:4" x14ac:dyDescent="0.25">
      <c r="A569" s="14" t="s">
        <v>9728</v>
      </c>
      <c r="B569" s="14" t="s">
        <v>9729</v>
      </c>
      <c r="C569" s="14" t="s">
        <v>9730</v>
      </c>
      <c r="D569" s="1">
        <f>IFERROR(IF(MATCH($B569,routes!A$2:A$398,0),1,0),0)+IFERROR(IF(MATCH($C569,routes!A$2:A$398,0),1,0),0)</f>
        <v>0</v>
      </c>
    </row>
    <row r="570" spans="1:4" x14ac:dyDescent="0.25">
      <c r="A570" s="14" t="s">
        <v>9754</v>
      </c>
      <c r="B570" s="14" t="s">
        <v>420</v>
      </c>
      <c r="C570" s="14" t="s">
        <v>9755</v>
      </c>
      <c r="D570" s="1">
        <f>IFERROR(IF(MATCH($B570,routes!A$2:A$398,0),1,0),0)+IFERROR(IF(MATCH($C570,routes!A$2:A$398,0),1,0),0)</f>
        <v>0</v>
      </c>
    </row>
    <row r="571" spans="1:4" x14ac:dyDescent="0.25">
      <c r="A571" s="14" t="s">
        <v>5999</v>
      </c>
      <c r="B571" s="14" t="s">
        <v>6000</v>
      </c>
      <c r="C571" s="14" t="s">
        <v>6001</v>
      </c>
      <c r="D571" s="1">
        <f>IFERROR(IF(MATCH($B571,routes!A$2:A$398,0),1,0),0)+IFERROR(IF(MATCH($C571,routes!A$2:A$398,0),1,0),0)</f>
        <v>0</v>
      </c>
    </row>
    <row r="572" spans="1:4" x14ac:dyDescent="0.25">
      <c r="A572" s="14" t="s">
        <v>18623</v>
      </c>
      <c r="B572" s="14" t="s">
        <v>18624</v>
      </c>
      <c r="C572" s="14" t="s">
        <v>18625</v>
      </c>
      <c r="D572" s="1">
        <f>IFERROR(IF(MATCH($B572,routes!A$2:A$398,0),1,0),0)+IFERROR(IF(MATCH($C572,routes!A$2:A$398,0),1,0),0)</f>
        <v>0</v>
      </c>
    </row>
    <row r="573" spans="1:4" x14ac:dyDescent="0.25">
      <c r="A573" s="14" t="s">
        <v>18353</v>
      </c>
      <c r="B573" s="14" t="s">
        <v>9038</v>
      </c>
      <c r="C573" s="14" t="s">
        <v>18355</v>
      </c>
      <c r="D573" s="1">
        <f>IFERROR(IF(MATCH($B573,routes!A$2:A$398,0),1,0),0)+IFERROR(IF(MATCH($C573,routes!A$2:A$398,0),1,0),0)</f>
        <v>0</v>
      </c>
    </row>
    <row r="574" spans="1:4" x14ac:dyDescent="0.25">
      <c r="A574" s="14" t="s">
        <v>9799</v>
      </c>
      <c r="B574" s="14" t="s">
        <v>9800</v>
      </c>
      <c r="C574" s="14" t="s">
        <v>9801</v>
      </c>
      <c r="D574" s="1">
        <f>IFERROR(IF(MATCH($B574,routes!A$2:A$398,0),1,0),0)+IFERROR(IF(MATCH($C574,routes!A$2:A$398,0),1,0),0)</f>
        <v>0</v>
      </c>
    </row>
    <row r="575" spans="1:4" x14ac:dyDescent="0.25">
      <c r="A575" s="14" t="s">
        <v>18291</v>
      </c>
      <c r="C575" s="14" t="s">
        <v>18292</v>
      </c>
      <c r="D575" s="1">
        <f>IFERROR(IF(MATCH($B575,routes!A$2:A$398,0),1,0),0)+IFERROR(IF(MATCH($C575,routes!A$2:A$398,0),1,0),0)</f>
        <v>0</v>
      </c>
    </row>
    <row r="576" spans="1:4" x14ac:dyDescent="0.25">
      <c r="A576" s="14" t="s">
        <v>10122</v>
      </c>
      <c r="B576" s="14" t="s">
        <v>10123</v>
      </c>
      <c r="C576" s="14" t="s">
        <v>9039</v>
      </c>
      <c r="D576" s="1">
        <f>IFERROR(IF(MATCH($B576,routes!A$2:A$398,0),1,0),0)+IFERROR(IF(MATCH($C576,routes!A$2:A$398,0),1,0),0)</f>
        <v>0</v>
      </c>
    </row>
    <row r="577" spans="1:4" x14ac:dyDescent="0.25">
      <c r="A577" s="14" t="s">
        <v>9892</v>
      </c>
      <c r="B577" s="14" t="s">
        <v>541</v>
      </c>
      <c r="C577" s="14" t="s">
        <v>9893</v>
      </c>
      <c r="D577" s="1">
        <f>IFERROR(IF(MATCH($B577,routes!A$2:A$398,0),1,0),0)+IFERROR(IF(MATCH($C577,routes!A$2:A$398,0),1,0),0)</f>
        <v>0</v>
      </c>
    </row>
    <row r="578" spans="1:4" x14ac:dyDescent="0.25">
      <c r="A578" s="14" t="s">
        <v>18020</v>
      </c>
      <c r="B578" s="14" t="s">
        <v>1739</v>
      </c>
      <c r="C578" s="14" t="s">
        <v>18021</v>
      </c>
      <c r="D578" s="1">
        <f>IFERROR(IF(MATCH($B578,routes!A$2:A$398,0),1,0),0)+IFERROR(IF(MATCH($C578,routes!A$2:A$398,0),1,0),0)</f>
        <v>0</v>
      </c>
    </row>
    <row r="579" spans="1:4" x14ac:dyDescent="0.25">
      <c r="A579" s="14" t="s">
        <v>18141</v>
      </c>
      <c r="B579" s="14" t="s">
        <v>8472</v>
      </c>
      <c r="C579" s="14" t="s">
        <v>18142</v>
      </c>
      <c r="D579" s="1">
        <f>IFERROR(IF(MATCH($B579,routes!A$2:A$398,0),1,0),0)+IFERROR(IF(MATCH($C579,routes!A$2:A$398,0),1,0),0)</f>
        <v>0</v>
      </c>
    </row>
    <row r="580" spans="1:4" x14ac:dyDescent="0.25">
      <c r="A580" s="14" t="s">
        <v>10020</v>
      </c>
      <c r="B580" s="14" t="s">
        <v>10021</v>
      </c>
      <c r="C580" s="14" t="s">
        <v>10022</v>
      </c>
      <c r="D580" s="1">
        <f>IFERROR(IF(MATCH($B580,routes!A$2:A$398,0),1,0),0)+IFERROR(IF(MATCH($C580,routes!A$2:A$398,0),1,0),0)</f>
        <v>0</v>
      </c>
    </row>
    <row r="581" spans="1:4" x14ac:dyDescent="0.25">
      <c r="A581" s="14" t="s">
        <v>10694</v>
      </c>
      <c r="B581" s="14" t="s">
        <v>10695</v>
      </c>
      <c r="C581" s="14" t="s">
        <v>10696</v>
      </c>
      <c r="D581" s="1">
        <f>IFERROR(IF(MATCH($B581,routes!A$2:A$398,0),1,0),0)+IFERROR(IF(MATCH($C581,routes!A$2:A$398,0),1,0),0)</f>
        <v>0</v>
      </c>
    </row>
    <row r="582" spans="1:4" x14ac:dyDescent="0.25">
      <c r="A582" s="14" t="s">
        <v>11363</v>
      </c>
      <c r="B582" s="14" t="s">
        <v>11364</v>
      </c>
      <c r="C582" s="14" t="s">
        <v>11365</v>
      </c>
      <c r="D582" s="1">
        <f>IFERROR(IF(MATCH($B582,routes!A$2:A$398,0),1,0),0)+IFERROR(IF(MATCH($C582,routes!A$2:A$398,0),1,0),0)</f>
        <v>0</v>
      </c>
    </row>
    <row r="583" spans="1:4" x14ac:dyDescent="0.25">
      <c r="A583" s="14" t="s">
        <v>9995</v>
      </c>
      <c r="B583" s="14" t="s">
        <v>9998</v>
      </c>
      <c r="C583" s="14" t="s">
        <v>9999</v>
      </c>
      <c r="D583" s="1">
        <f>IFERROR(IF(MATCH($B583,routes!A$2:A$398,0),1,0),0)+IFERROR(IF(MATCH($C583,routes!A$2:A$398,0),1,0),0)</f>
        <v>0</v>
      </c>
    </row>
    <row r="584" spans="1:4" x14ac:dyDescent="0.25">
      <c r="A584" s="14" t="s">
        <v>10109</v>
      </c>
      <c r="B584" s="14" t="s">
        <v>10110</v>
      </c>
      <c r="C584" s="14" t="s">
        <v>10111</v>
      </c>
      <c r="D584" s="1">
        <f>IFERROR(IF(MATCH($B584,routes!A$2:A$398,0),1,0),0)+IFERROR(IF(MATCH($C584,routes!A$2:A$398,0),1,0),0)</f>
        <v>0</v>
      </c>
    </row>
    <row r="585" spans="1:4" x14ac:dyDescent="0.25">
      <c r="A585" s="14" t="s">
        <v>11636</v>
      </c>
      <c r="B585" s="14" t="s">
        <v>421</v>
      </c>
      <c r="C585" s="14" t="s">
        <v>11637</v>
      </c>
      <c r="D585" s="1">
        <f>IFERROR(IF(MATCH($B585,routes!A$2:A$398,0),1,0),0)+IFERROR(IF(MATCH($C585,routes!A$2:A$398,0),1,0),0)</f>
        <v>0</v>
      </c>
    </row>
    <row r="586" spans="1:4" x14ac:dyDescent="0.25">
      <c r="A586" s="14" t="s">
        <v>10098</v>
      </c>
      <c r="B586" s="14" t="s">
        <v>10099</v>
      </c>
      <c r="C586" s="14" t="s">
        <v>10100</v>
      </c>
      <c r="D586" s="1">
        <f>IFERROR(IF(MATCH($B586,routes!A$2:A$398,0),1,0),0)+IFERROR(IF(MATCH($C586,routes!A$2:A$398,0),1,0),0)</f>
        <v>0</v>
      </c>
    </row>
    <row r="587" spans="1:4" x14ac:dyDescent="0.25">
      <c r="A587" s="14" t="s">
        <v>10091</v>
      </c>
      <c r="B587" s="14" t="s">
        <v>10092</v>
      </c>
      <c r="C587" s="14" t="s">
        <v>10093</v>
      </c>
      <c r="D587" s="1">
        <f>IFERROR(IF(MATCH($B587,routes!A$2:A$398,0),1,0),0)+IFERROR(IF(MATCH($C587,routes!A$2:A$398,0),1,0),0)</f>
        <v>0</v>
      </c>
    </row>
    <row r="588" spans="1:4" x14ac:dyDescent="0.25">
      <c r="A588" s="14" t="s">
        <v>17934</v>
      </c>
      <c r="B588" s="14" t="s">
        <v>4165</v>
      </c>
      <c r="C588" s="14" t="s">
        <v>17935</v>
      </c>
      <c r="D588" s="1">
        <f>IFERROR(IF(MATCH($B588,routes!A$2:A$398,0),1,0),0)+IFERROR(IF(MATCH($C588,routes!A$2:A$398,0),1,0),0)</f>
        <v>0</v>
      </c>
    </row>
    <row r="589" spans="1:4" x14ac:dyDescent="0.25">
      <c r="A589" s="14" t="s">
        <v>9936</v>
      </c>
      <c r="B589" s="14" t="s">
        <v>9937</v>
      </c>
      <c r="C589" s="14" t="s">
        <v>9938</v>
      </c>
      <c r="D589" s="1">
        <f>IFERROR(IF(MATCH($B589,routes!A$2:A$398,0),1,0),0)+IFERROR(IF(MATCH($C589,routes!A$2:A$398,0),1,0),0)</f>
        <v>0</v>
      </c>
    </row>
    <row r="590" spans="1:4" x14ac:dyDescent="0.25">
      <c r="A590" s="14" t="s">
        <v>9783</v>
      </c>
      <c r="B590" s="14" t="s">
        <v>9784</v>
      </c>
      <c r="C590" s="14" t="s">
        <v>9785</v>
      </c>
      <c r="D590" s="1">
        <f>IFERROR(IF(MATCH($B590,routes!A$2:A$398,0),1,0),0)+IFERROR(IF(MATCH($C590,routes!A$2:A$398,0),1,0),0)</f>
        <v>0</v>
      </c>
    </row>
    <row r="591" spans="1:4" x14ac:dyDescent="0.25">
      <c r="A591" s="14" t="s">
        <v>18799</v>
      </c>
      <c r="B591" s="14" t="s">
        <v>18801</v>
      </c>
      <c r="C591" s="14" t="s">
        <v>18802</v>
      </c>
      <c r="D591" s="1">
        <f>IFERROR(IF(MATCH($B591,routes!A$2:A$398,0),1,0),0)+IFERROR(IF(MATCH($C591,routes!A$2:A$398,0),1,0),0)</f>
        <v>0</v>
      </c>
    </row>
    <row r="592" spans="1:4" x14ac:dyDescent="0.25">
      <c r="A592" s="14" t="s">
        <v>9726</v>
      </c>
      <c r="B592" s="14" t="s">
        <v>5184</v>
      </c>
      <c r="C592" s="14" t="s">
        <v>9727</v>
      </c>
      <c r="D592" s="1">
        <f>IFERROR(IF(MATCH($B592,routes!A$2:A$398,0),1,0),0)+IFERROR(IF(MATCH($C592,routes!A$2:A$398,0),1,0),0)</f>
        <v>0</v>
      </c>
    </row>
    <row r="593" spans="1:4" x14ac:dyDescent="0.25">
      <c r="A593" s="14" t="s">
        <v>18362</v>
      </c>
      <c r="C593" s="14" t="s">
        <v>18363</v>
      </c>
      <c r="D593" s="1">
        <f>IFERROR(IF(MATCH($B593,routes!A$2:A$398,0),1,0),0)+IFERROR(IF(MATCH($C593,routes!A$2:A$398,0),1,0),0)</f>
        <v>0</v>
      </c>
    </row>
    <row r="594" spans="1:4" x14ac:dyDescent="0.25">
      <c r="A594" s="14" t="s">
        <v>17588</v>
      </c>
      <c r="B594" s="14" t="s">
        <v>17589</v>
      </c>
      <c r="C594" s="14" t="s">
        <v>17590</v>
      </c>
      <c r="D594" s="1">
        <f>IFERROR(IF(MATCH($B594,routes!A$2:A$398,0),1,0),0)+IFERROR(IF(MATCH($C594,routes!A$2:A$398,0),1,0),0)</f>
        <v>0</v>
      </c>
    </row>
    <row r="595" spans="1:4" x14ac:dyDescent="0.25">
      <c r="A595" s="14" t="s">
        <v>19036</v>
      </c>
      <c r="B595" s="14" t="s">
        <v>11899</v>
      </c>
      <c r="C595" s="14" t="s">
        <v>18944</v>
      </c>
      <c r="D595" s="1">
        <f>IFERROR(IF(MATCH($B595,routes!A$2:A$398,0),1,0),0)+IFERROR(IF(MATCH($C595,routes!A$2:A$398,0),1,0),0)</f>
        <v>0</v>
      </c>
    </row>
    <row r="596" spans="1:4" x14ac:dyDescent="0.25">
      <c r="A596" s="14" t="s">
        <v>10212</v>
      </c>
      <c r="B596" s="14" t="s">
        <v>10213</v>
      </c>
      <c r="C596" s="14" t="s">
        <v>10214</v>
      </c>
      <c r="D596" s="1">
        <f>IFERROR(IF(MATCH($B596,routes!A$2:A$398,0),1,0),0)+IFERROR(IF(MATCH($C596,routes!A$2:A$398,0),1,0),0)</f>
        <v>0</v>
      </c>
    </row>
    <row r="597" spans="1:4" x14ac:dyDescent="0.25">
      <c r="A597" s="14" t="s">
        <v>4139</v>
      </c>
      <c r="B597" s="14" t="s">
        <v>1148</v>
      </c>
      <c r="C597" s="14" t="s">
        <v>4140</v>
      </c>
      <c r="D597" s="1">
        <f>IFERROR(IF(MATCH($B597,routes!A$2:A$398,0),1,0),0)+IFERROR(IF(MATCH($C597,routes!A$2:A$398,0),1,0),0)</f>
        <v>0</v>
      </c>
    </row>
    <row r="598" spans="1:4" x14ac:dyDescent="0.25">
      <c r="A598" s="14" t="s">
        <v>10342</v>
      </c>
      <c r="B598" s="14" t="s">
        <v>10343</v>
      </c>
      <c r="C598" s="14" t="s">
        <v>10344</v>
      </c>
      <c r="D598" s="1">
        <f>IFERROR(IF(MATCH($B598,routes!A$2:A$398,0),1,0),0)+IFERROR(IF(MATCH($C598,routes!A$2:A$398,0),1,0),0)</f>
        <v>0</v>
      </c>
    </row>
    <row r="599" spans="1:4" x14ac:dyDescent="0.25">
      <c r="A599" s="14" t="s">
        <v>17715</v>
      </c>
      <c r="B599" s="14" t="s">
        <v>17716</v>
      </c>
      <c r="C599" s="14" t="s">
        <v>17717</v>
      </c>
      <c r="D599" s="1">
        <f>IFERROR(IF(MATCH($B599,routes!A$2:A$398,0),1,0),0)+IFERROR(IF(MATCH($C599,routes!A$2:A$398,0),1,0),0)</f>
        <v>0</v>
      </c>
    </row>
    <row r="600" spans="1:4" x14ac:dyDescent="0.25">
      <c r="A600" s="14" t="s">
        <v>10220</v>
      </c>
      <c r="B600" s="14" t="s">
        <v>425</v>
      </c>
      <c r="C600" s="14" t="s">
        <v>10221</v>
      </c>
      <c r="D600" s="1">
        <f>IFERROR(IF(MATCH($B600,routes!A$2:A$398,0),1,0),0)+IFERROR(IF(MATCH($C600,routes!A$2:A$398,0),1,0),0)</f>
        <v>0</v>
      </c>
    </row>
    <row r="601" spans="1:4" x14ac:dyDescent="0.25">
      <c r="A601" s="14" t="s">
        <v>10158</v>
      </c>
      <c r="B601" s="14" t="s">
        <v>10159</v>
      </c>
      <c r="C601" s="14" t="s">
        <v>10160</v>
      </c>
      <c r="D601" s="1">
        <f>IFERROR(IF(MATCH($B601,routes!A$2:A$398,0),1,0),0)+IFERROR(IF(MATCH($C601,routes!A$2:A$398,0),1,0),0)</f>
        <v>0</v>
      </c>
    </row>
    <row r="602" spans="1:4" x14ac:dyDescent="0.25">
      <c r="A602" s="14" t="s">
        <v>9449</v>
      </c>
      <c r="B602" s="14" t="s">
        <v>9450</v>
      </c>
      <c r="C602" s="14" t="s">
        <v>9451</v>
      </c>
      <c r="D602" s="1">
        <f>IFERROR(IF(MATCH($B602,routes!A$2:A$398,0),1,0),0)+IFERROR(IF(MATCH($C602,routes!A$2:A$398,0),1,0),0)</f>
        <v>0</v>
      </c>
    </row>
    <row r="603" spans="1:4" x14ac:dyDescent="0.25">
      <c r="A603" s="14" t="s">
        <v>10333</v>
      </c>
      <c r="B603" s="14" t="s">
        <v>519</v>
      </c>
      <c r="C603" s="14" t="s">
        <v>10334</v>
      </c>
      <c r="D603" s="1">
        <f>IFERROR(IF(MATCH($B603,routes!A$2:A$398,0),1,0),0)+IFERROR(IF(MATCH($C603,routes!A$2:A$398,0),1,0),0)</f>
        <v>0</v>
      </c>
    </row>
    <row r="604" spans="1:4" x14ac:dyDescent="0.25">
      <c r="A604" s="14" t="s">
        <v>10361</v>
      </c>
      <c r="C604" s="14" t="s">
        <v>10362</v>
      </c>
      <c r="D604" s="1">
        <f>IFERROR(IF(MATCH($B604,routes!A$2:A$398,0),1,0),0)+IFERROR(IF(MATCH($C604,routes!A$2:A$398,0),1,0),0)</f>
        <v>0</v>
      </c>
    </row>
    <row r="605" spans="1:4" x14ac:dyDescent="0.25">
      <c r="A605" s="14" t="s">
        <v>17452</v>
      </c>
      <c r="B605" s="14" t="s">
        <v>17453</v>
      </c>
      <c r="C605" s="14" t="s">
        <v>17454</v>
      </c>
      <c r="D605" s="1">
        <f>IFERROR(IF(MATCH($B605,routes!A$2:A$398,0),1,0),0)+IFERROR(IF(MATCH($C605,routes!A$2:A$398,0),1,0),0)</f>
        <v>0</v>
      </c>
    </row>
    <row r="606" spans="1:4" x14ac:dyDescent="0.25">
      <c r="A606" s="14" t="s">
        <v>10154</v>
      </c>
      <c r="B606" s="14" t="s">
        <v>10155</v>
      </c>
      <c r="C606" s="14" t="s">
        <v>10156</v>
      </c>
      <c r="D606" s="1">
        <f>IFERROR(IF(MATCH($B606,routes!A$2:A$398,0),1,0),0)+IFERROR(IF(MATCH($C606,routes!A$2:A$398,0),1,0),0)</f>
        <v>0</v>
      </c>
    </row>
    <row r="607" spans="1:4" x14ac:dyDescent="0.25">
      <c r="A607" s="14" t="s">
        <v>10326</v>
      </c>
      <c r="B607" s="14" t="s">
        <v>10327</v>
      </c>
      <c r="C607" s="14" t="s">
        <v>10328</v>
      </c>
      <c r="D607" s="1">
        <f>IFERROR(IF(MATCH($B607,routes!A$2:A$398,0),1,0),0)+IFERROR(IF(MATCH($C607,routes!A$2:A$398,0),1,0),0)</f>
        <v>0</v>
      </c>
    </row>
    <row r="608" spans="1:4" x14ac:dyDescent="0.25">
      <c r="A608" s="14" t="s">
        <v>18102</v>
      </c>
      <c r="C608" s="14" t="s">
        <v>18103</v>
      </c>
      <c r="D608" s="1">
        <f>IFERROR(IF(MATCH($B608,routes!A$2:A$398,0),1,0),0)+IFERROR(IF(MATCH($C608,routes!A$2:A$398,0),1,0),0)</f>
        <v>0</v>
      </c>
    </row>
    <row r="609" spans="1:4" x14ac:dyDescent="0.25">
      <c r="A609" s="14" t="s">
        <v>10230</v>
      </c>
      <c r="B609" s="14" t="s">
        <v>10231</v>
      </c>
      <c r="C609" s="14" t="s">
        <v>10232</v>
      </c>
      <c r="D609" s="1">
        <f>IFERROR(IF(MATCH($B609,routes!A$2:A$398,0),1,0),0)+IFERROR(IF(MATCH($C609,routes!A$2:A$398,0),1,0),0)</f>
        <v>0</v>
      </c>
    </row>
    <row r="610" spans="1:4" x14ac:dyDescent="0.25">
      <c r="A610" s="14" t="s">
        <v>15144</v>
      </c>
      <c r="B610" s="14" t="s">
        <v>15145</v>
      </c>
      <c r="C610" s="14" t="s">
        <v>15146</v>
      </c>
      <c r="D610" s="1">
        <f>IFERROR(IF(MATCH($B610,routes!A$2:A$398,0),1,0),0)+IFERROR(IF(MATCH($C610,routes!A$2:A$398,0),1,0),0)</f>
        <v>0</v>
      </c>
    </row>
    <row r="611" spans="1:4" x14ac:dyDescent="0.25">
      <c r="A611" s="14" t="s">
        <v>17815</v>
      </c>
      <c r="B611" s="14" t="s">
        <v>15399</v>
      </c>
      <c r="C611" s="14" t="s">
        <v>17816</v>
      </c>
      <c r="D611" s="1">
        <f>IFERROR(IF(MATCH($B611,routes!A$2:A$398,0),1,0),0)+IFERROR(IF(MATCH($C611,routes!A$2:A$398,0),1,0),0)</f>
        <v>0</v>
      </c>
    </row>
    <row r="612" spans="1:4" x14ac:dyDescent="0.25">
      <c r="A612" s="14" t="s">
        <v>5886</v>
      </c>
      <c r="B612" s="14" t="s">
        <v>5887</v>
      </c>
      <c r="C612" s="14" t="s">
        <v>5888</v>
      </c>
      <c r="D612" s="1">
        <f>IFERROR(IF(MATCH($B612,routes!A$2:A$398,0),1,0),0)+IFERROR(IF(MATCH($C612,routes!A$2:A$398,0),1,0),0)</f>
        <v>0</v>
      </c>
    </row>
    <row r="613" spans="1:4" x14ac:dyDescent="0.25">
      <c r="A613" s="14" t="s">
        <v>18095</v>
      </c>
      <c r="B613" s="14" t="s">
        <v>5014</v>
      </c>
      <c r="C613" s="14" t="s">
        <v>18096</v>
      </c>
      <c r="D613" s="1">
        <f>IFERROR(IF(MATCH($B613,routes!A$2:A$398,0),1,0),0)+IFERROR(IF(MATCH($C613,routes!A$2:A$398,0),1,0),0)</f>
        <v>0</v>
      </c>
    </row>
    <row r="614" spans="1:4" x14ac:dyDescent="0.25">
      <c r="A614" s="14" t="s">
        <v>18116</v>
      </c>
      <c r="C614" s="14" t="s">
        <v>18117</v>
      </c>
      <c r="D614" s="1">
        <f>IFERROR(IF(MATCH($B614,routes!A$2:A$398,0),1,0),0)+IFERROR(IF(MATCH($C614,routes!A$2:A$398,0),1,0),0)</f>
        <v>0</v>
      </c>
    </row>
    <row r="615" spans="1:4" x14ac:dyDescent="0.25">
      <c r="A615" s="14" t="s">
        <v>17884</v>
      </c>
      <c r="C615" s="14" t="s">
        <v>17885</v>
      </c>
      <c r="D615" s="1">
        <f>IFERROR(IF(MATCH($B615,routes!A$2:A$398,0),1,0),0)+IFERROR(IF(MATCH($C615,routes!A$2:A$398,0),1,0),0)</f>
        <v>0</v>
      </c>
    </row>
    <row r="616" spans="1:4" x14ac:dyDescent="0.25">
      <c r="A616" s="14" t="s">
        <v>10307</v>
      </c>
      <c r="B616" s="14" t="s">
        <v>10308</v>
      </c>
      <c r="C616" s="14" t="s">
        <v>10309</v>
      </c>
      <c r="D616" s="1">
        <f>IFERROR(IF(MATCH($B616,routes!A$2:A$398,0),1,0),0)+IFERROR(IF(MATCH($C616,routes!A$2:A$398,0),1,0),0)</f>
        <v>0</v>
      </c>
    </row>
    <row r="617" spans="1:4" x14ac:dyDescent="0.25">
      <c r="A617" s="14" t="s">
        <v>18410</v>
      </c>
      <c r="B617" s="14" t="s">
        <v>10414</v>
      </c>
      <c r="C617" s="14" t="s">
        <v>18411</v>
      </c>
      <c r="D617" s="1">
        <f>IFERROR(IF(MATCH($B617,routes!A$2:A$398,0),1,0),0)+IFERROR(IF(MATCH($C617,routes!A$2:A$398,0),1,0),0)</f>
        <v>0</v>
      </c>
    </row>
    <row r="618" spans="1:4" x14ac:dyDescent="0.25">
      <c r="A618" s="14" t="s">
        <v>10400</v>
      </c>
      <c r="B618" s="14" t="s">
        <v>10401</v>
      </c>
      <c r="C618" s="14" t="s">
        <v>10402</v>
      </c>
      <c r="D618" s="1">
        <f>IFERROR(IF(MATCH($B618,routes!A$2:A$398,0),1,0),0)+IFERROR(IF(MATCH($C618,routes!A$2:A$398,0),1,0),0)</f>
        <v>0</v>
      </c>
    </row>
    <row r="619" spans="1:4" x14ac:dyDescent="0.25">
      <c r="A619" s="14" t="s">
        <v>10216</v>
      </c>
      <c r="B619" s="14" t="s">
        <v>10217</v>
      </c>
      <c r="C619" s="14" t="s">
        <v>10218</v>
      </c>
      <c r="D619" s="1">
        <f>IFERROR(IF(MATCH($B619,routes!A$2:A$398,0),1,0),0)+IFERROR(IF(MATCH($C619,routes!A$2:A$398,0),1,0),0)</f>
        <v>0</v>
      </c>
    </row>
    <row r="620" spans="1:4" x14ac:dyDescent="0.25">
      <c r="A620" s="14" t="s">
        <v>18808</v>
      </c>
      <c r="B620" s="14" t="s">
        <v>12877</v>
      </c>
      <c r="C620" s="14" t="s">
        <v>18810</v>
      </c>
      <c r="D620" s="1">
        <f>IFERROR(IF(MATCH($B620,routes!A$2:A$398,0),1,0),0)+IFERROR(IF(MATCH($C620,routes!A$2:A$398,0),1,0),0)</f>
        <v>0</v>
      </c>
    </row>
    <row r="621" spans="1:4" x14ac:dyDescent="0.25">
      <c r="A621" s="14" t="s">
        <v>4177</v>
      </c>
      <c r="B621" s="14" t="s">
        <v>4178</v>
      </c>
      <c r="C621" s="14" t="s">
        <v>4179</v>
      </c>
      <c r="D621" s="1">
        <f>IFERROR(IF(MATCH($B621,routes!A$2:A$398,0),1,0),0)+IFERROR(IF(MATCH($C621,routes!A$2:A$398,0),1,0),0)</f>
        <v>0</v>
      </c>
    </row>
    <row r="622" spans="1:4" x14ac:dyDescent="0.25">
      <c r="A622" s="14" t="s">
        <v>10226</v>
      </c>
      <c r="B622" s="14" t="s">
        <v>9145</v>
      </c>
      <c r="C622" s="14" t="s">
        <v>10227</v>
      </c>
      <c r="D622" s="1">
        <f>IFERROR(IF(MATCH($B622,routes!A$2:A$398,0),1,0),0)+IFERROR(IF(MATCH($C622,routes!A$2:A$398,0),1,0),0)</f>
        <v>0</v>
      </c>
    </row>
    <row r="623" spans="1:4" x14ac:dyDescent="0.25">
      <c r="A623" s="14" t="s">
        <v>18954</v>
      </c>
      <c r="B623" s="14" t="s">
        <v>18956</v>
      </c>
      <c r="C623" s="14" t="s">
        <v>18957</v>
      </c>
      <c r="D623" s="1">
        <f>IFERROR(IF(MATCH($B623,routes!A$2:A$398,0),1,0),0)+IFERROR(IF(MATCH($C623,routes!A$2:A$398,0),1,0),0)</f>
        <v>0</v>
      </c>
    </row>
    <row r="624" spans="1:4" x14ac:dyDescent="0.25">
      <c r="A624" s="14" t="s">
        <v>10792</v>
      </c>
      <c r="B624" s="14" t="s">
        <v>10793</v>
      </c>
      <c r="C624" s="14" t="s">
        <v>10794</v>
      </c>
      <c r="D624" s="1">
        <f>IFERROR(IF(MATCH($B624,routes!A$2:A$398,0),1,0),0)+IFERROR(IF(MATCH($C624,routes!A$2:A$398,0),1,0),0)</f>
        <v>0</v>
      </c>
    </row>
    <row r="625" spans="1:4" x14ac:dyDescent="0.25">
      <c r="A625" s="14" t="s">
        <v>6146</v>
      </c>
      <c r="B625" s="14" t="s">
        <v>6147</v>
      </c>
      <c r="C625" s="14" t="s">
        <v>6148</v>
      </c>
      <c r="D625" s="1">
        <f>IFERROR(IF(MATCH($B625,routes!A$2:A$398,0),1,0),0)+IFERROR(IF(MATCH($C625,routes!A$2:A$398,0),1,0),0)</f>
        <v>0</v>
      </c>
    </row>
    <row r="626" spans="1:4" x14ac:dyDescent="0.25">
      <c r="A626" s="14" t="s">
        <v>18008</v>
      </c>
      <c r="B626" s="14" t="s">
        <v>18009</v>
      </c>
      <c r="C626" s="14" t="s">
        <v>18010</v>
      </c>
      <c r="D626" s="1">
        <f>IFERROR(IF(MATCH($B626,routes!A$2:A$398,0),1,0),0)+IFERROR(IF(MATCH($C626,routes!A$2:A$398,0),1,0),0)</f>
        <v>0</v>
      </c>
    </row>
    <row r="627" spans="1:4" x14ac:dyDescent="0.25">
      <c r="A627" s="14" t="s">
        <v>18711</v>
      </c>
      <c r="C627" s="14" t="s">
        <v>18712</v>
      </c>
      <c r="D627" s="1">
        <f>IFERROR(IF(MATCH($B627,routes!A$2:A$398,0),1,0),0)+IFERROR(IF(MATCH($C627,routes!A$2:A$398,0),1,0),0)</f>
        <v>0</v>
      </c>
    </row>
    <row r="628" spans="1:4" x14ac:dyDescent="0.25">
      <c r="A628" s="14" t="s">
        <v>18896</v>
      </c>
      <c r="C628" s="14" t="s">
        <v>18897</v>
      </c>
      <c r="D628" s="1">
        <f>IFERROR(IF(MATCH($B628,routes!A$2:A$398,0),1,0),0)+IFERROR(IF(MATCH($C628,routes!A$2:A$398,0),1,0),0)</f>
        <v>0</v>
      </c>
    </row>
    <row r="629" spans="1:4" x14ac:dyDescent="0.25">
      <c r="A629" s="14" t="s">
        <v>10614</v>
      </c>
      <c r="C629" s="14" t="s">
        <v>10615</v>
      </c>
      <c r="D629" s="1">
        <f>IFERROR(IF(MATCH($B629,routes!A$2:A$398,0),1,0),0)+IFERROR(IF(MATCH($C629,routes!A$2:A$398,0),1,0),0)</f>
        <v>0</v>
      </c>
    </row>
    <row r="630" spans="1:4" x14ac:dyDescent="0.25">
      <c r="A630" s="14" t="s">
        <v>18124</v>
      </c>
      <c r="C630" s="14" t="s">
        <v>18125</v>
      </c>
      <c r="D630" s="1">
        <f>IFERROR(IF(MATCH($B630,routes!A$2:A$398,0),1,0),0)+IFERROR(IF(MATCH($C630,routes!A$2:A$398,0),1,0),0)</f>
        <v>0</v>
      </c>
    </row>
    <row r="631" spans="1:4" x14ac:dyDescent="0.25">
      <c r="A631" s="14" t="s">
        <v>10617</v>
      </c>
      <c r="B631" s="14" t="s">
        <v>10618</v>
      </c>
      <c r="C631" s="14" t="s">
        <v>10619</v>
      </c>
      <c r="D631" s="1">
        <f>IFERROR(IF(MATCH($B631,routes!A$2:A$398,0),1,0),0)+IFERROR(IF(MATCH($C631,routes!A$2:A$398,0),1,0),0)</f>
        <v>0</v>
      </c>
    </row>
    <row r="632" spans="1:4" x14ac:dyDescent="0.25">
      <c r="A632" s="14" t="s">
        <v>10675</v>
      </c>
      <c r="B632" s="14" t="s">
        <v>10676</v>
      </c>
      <c r="C632" s="14" t="s">
        <v>10677</v>
      </c>
      <c r="D632" s="1">
        <f>IFERROR(IF(MATCH($B632,routes!A$2:A$398,0),1,0),0)+IFERROR(IF(MATCH($C632,routes!A$2:A$398,0),1,0),0)</f>
        <v>0</v>
      </c>
    </row>
    <row r="633" spans="1:4" x14ac:dyDescent="0.25">
      <c r="A633" s="14" t="s">
        <v>10723</v>
      </c>
      <c r="B633" s="14" t="s">
        <v>10724</v>
      </c>
      <c r="C633" s="14" t="s">
        <v>10725</v>
      </c>
      <c r="D633" s="1">
        <f>IFERROR(IF(MATCH($B633,routes!A$2:A$398,0),1,0),0)+IFERROR(IF(MATCH($C633,routes!A$2:A$398,0),1,0),0)</f>
        <v>0</v>
      </c>
    </row>
    <row r="634" spans="1:4" x14ac:dyDescent="0.25">
      <c r="A634" s="14" t="s">
        <v>18619</v>
      </c>
      <c r="B634" s="14" t="s">
        <v>18620</v>
      </c>
      <c r="C634" s="14" t="s">
        <v>18621</v>
      </c>
      <c r="D634" s="1">
        <f>IFERROR(IF(MATCH($B634,routes!A$2:A$398,0),1,0),0)+IFERROR(IF(MATCH($C634,routes!A$2:A$398,0),1,0),0)</f>
        <v>0</v>
      </c>
    </row>
    <row r="635" spans="1:4" x14ac:dyDescent="0.25">
      <c r="A635" s="14" t="s">
        <v>7198</v>
      </c>
      <c r="B635" s="14" t="s">
        <v>7199</v>
      </c>
      <c r="C635" s="14" t="s">
        <v>7200</v>
      </c>
      <c r="D635" s="1">
        <f>IFERROR(IF(MATCH($B635,routes!A$2:A$398,0),1,0),0)+IFERROR(IF(MATCH($C635,routes!A$2:A$398,0),1,0),0)</f>
        <v>0</v>
      </c>
    </row>
    <row r="636" spans="1:4" x14ac:dyDescent="0.25">
      <c r="A636" s="14" t="s">
        <v>18860</v>
      </c>
      <c r="B636" s="14" t="s">
        <v>18421</v>
      </c>
      <c r="C636" s="14" t="s">
        <v>18861</v>
      </c>
      <c r="D636" s="1">
        <f>IFERROR(IF(MATCH($B636,routes!A$2:A$398,0),1,0),0)+IFERROR(IF(MATCH($C636,routes!A$2:A$398,0),1,0),0)</f>
        <v>0</v>
      </c>
    </row>
    <row r="637" spans="1:4" x14ac:dyDescent="0.25">
      <c r="A637" s="14" t="s">
        <v>10780</v>
      </c>
      <c r="B637" s="14" t="s">
        <v>10781</v>
      </c>
      <c r="C637" s="14" t="s">
        <v>10782</v>
      </c>
      <c r="D637" s="1">
        <f>IFERROR(IF(MATCH($B637,routes!A$2:A$398,0),1,0),0)+IFERROR(IF(MATCH($C637,routes!A$2:A$398,0),1,0),0)</f>
        <v>0</v>
      </c>
    </row>
    <row r="638" spans="1:4" x14ac:dyDescent="0.25">
      <c r="A638" s="14" t="s">
        <v>13556</v>
      </c>
      <c r="C638" s="14" t="s">
        <v>129</v>
      </c>
      <c r="D638" s="1">
        <f>IFERROR(IF(MATCH($B638,routes!A$2:A$398,0),1,0),0)+IFERROR(IF(MATCH($C638,routes!A$2:A$398,0),1,0),0)</f>
        <v>0</v>
      </c>
    </row>
    <row r="639" spans="1:4" x14ac:dyDescent="0.25">
      <c r="A639" s="14" t="s">
        <v>6916</v>
      </c>
      <c r="B639" s="14" t="s">
        <v>528</v>
      </c>
      <c r="C639" s="14" t="s">
        <v>6918</v>
      </c>
      <c r="D639" s="1">
        <f>IFERROR(IF(MATCH($B639,routes!A$2:A$398,0),1,0),0)+IFERROR(IF(MATCH($C639,routes!A$2:A$398,0),1,0),0)</f>
        <v>0</v>
      </c>
    </row>
    <row r="640" spans="1:4" x14ac:dyDescent="0.25">
      <c r="A640" s="14" t="s">
        <v>10757</v>
      </c>
      <c r="B640" s="14" t="s">
        <v>10758</v>
      </c>
      <c r="C640" s="14" t="s">
        <v>10759</v>
      </c>
      <c r="D640" s="1">
        <f>IFERROR(IF(MATCH($B640,routes!A$2:A$398,0),1,0),0)+IFERROR(IF(MATCH($C640,routes!A$2:A$398,0),1,0),0)</f>
        <v>0</v>
      </c>
    </row>
    <row r="641" spans="1:4" x14ac:dyDescent="0.25">
      <c r="A641" s="14" t="s">
        <v>4213</v>
      </c>
      <c r="B641" s="14" t="s">
        <v>4214</v>
      </c>
      <c r="C641" s="14" t="s">
        <v>4215</v>
      </c>
      <c r="D641" s="1">
        <f>IFERROR(IF(MATCH($B641,routes!A$2:A$398,0),1,0),0)+IFERROR(IF(MATCH($C641,routes!A$2:A$398,0),1,0),0)</f>
        <v>0</v>
      </c>
    </row>
    <row r="642" spans="1:4" x14ac:dyDescent="0.25">
      <c r="A642" s="14" t="s">
        <v>10512</v>
      </c>
      <c r="B642" s="14" t="s">
        <v>293</v>
      </c>
      <c r="C642" s="14" t="s">
        <v>10513</v>
      </c>
      <c r="D642" s="1">
        <f>IFERROR(IF(MATCH($B642,routes!A$2:A$398,0),1,0),0)+IFERROR(IF(MATCH($C642,routes!A$2:A$398,0),1,0),0)</f>
        <v>0</v>
      </c>
    </row>
    <row r="643" spans="1:4" x14ac:dyDescent="0.25">
      <c r="A643" s="14" t="s">
        <v>18239</v>
      </c>
      <c r="C643" s="14" t="s">
        <v>18240</v>
      </c>
      <c r="D643" s="1">
        <f>IFERROR(IF(MATCH($B643,routes!A$2:A$398,0),1,0),0)+IFERROR(IF(MATCH($C643,routes!A$2:A$398,0),1,0),0)</f>
        <v>0</v>
      </c>
    </row>
    <row r="644" spans="1:4" x14ac:dyDescent="0.25">
      <c r="A644" s="14" t="s">
        <v>10539</v>
      </c>
      <c r="B644" s="14" t="s">
        <v>10540</v>
      </c>
      <c r="C644" s="14" t="s">
        <v>10541</v>
      </c>
      <c r="D644" s="1">
        <f>IFERROR(IF(MATCH($B644,routes!A$2:A$398,0),1,0),0)+IFERROR(IF(MATCH($C644,routes!A$2:A$398,0),1,0),0)</f>
        <v>0</v>
      </c>
    </row>
    <row r="645" spans="1:4" x14ac:dyDescent="0.25">
      <c r="A645" s="14" t="s">
        <v>18489</v>
      </c>
      <c r="C645" s="14" t="s">
        <v>18490</v>
      </c>
      <c r="D645" s="1">
        <f>IFERROR(IF(MATCH($B645,routes!A$2:A$398,0),1,0),0)+IFERROR(IF(MATCH($C645,routes!A$2:A$398,0),1,0),0)</f>
        <v>0</v>
      </c>
    </row>
    <row r="646" spans="1:4" x14ac:dyDescent="0.25">
      <c r="A646" s="14" t="s">
        <v>12008</v>
      </c>
      <c r="B646" s="14" t="s">
        <v>12494</v>
      </c>
      <c r="C646" s="14" t="s">
        <v>12495</v>
      </c>
      <c r="D646" s="1">
        <f>IFERROR(IF(MATCH($B646,routes!A$2:A$398,0),1,0),0)+IFERROR(IF(MATCH($C646,routes!A$2:A$398,0),1,0),0)</f>
        <v>0</v>
      </c>
    </row>
    <row r="647" spans="1:4" x14ac:dyDescent="0.25">
      <c r="A647" s="14" t="s">
        <v>10508</v>
      </c>
      <c r="B647" s="14" t="s">
        <v>10509</v>
      </c>
      <c r="C647" s="14" t="s">
        <v>10510</v>
      </c>
      <c r="D647" s="1">
        <f>IFERROR(IF(MATCH($B647,routes!A$2:A$398,0),1,0),0)+IFERROR(IF(MATCH($C647,routes!A$2:A$398,0),1,0),0)</f>
        <v>0</v>
      </c>
    </row>
    <row r="648" spans="1:4" x14ac:dyDescent="0.25">
      <c r="A648" s="14" t="s">
        <v>18183</v>
      </c>
      <c r="B648" s="14" t="s">
        <v>15054</v>
      </c>
      <c r="C648" s="14" t="s">
        <v>18185</v>
      </c>
      <c r="D648" s="1">
        <f>IFERROR(IF(MATCH($B648,routes!A$2:A$398,0),1,0),0)+IFERROR(IF(MATCH($C648,routes!A$2:A$398,0),1,0),0)</f>
        <v>0</v>
      </c>
    </row>
    <row r="649" spans="1:4" x14ac:dyDescent="0.25">
      <c r="A649" s="14" t="s">
        <v>17782</v>
      </c>
      <c r="B649" s="14" t="s">
        <v>17783</v>
      </c>
      <c r="C649" s="14" t="s">
        <v>17784</v>
      </c>
      <c r="D649" s="1">
        <f>IFERROR(IF(MATCH($B649,routes!A$2:A$398,0),1,0),0)+IFERROR(IF(MATCH($C649,routes!A$2:A$398,0),1,0),0)</f>
        <v>0</v>
      </c>
    </row>
    <row r="650" spans="1:4" x14ac:dyDescent="0.25">
      <c r="A650" s="14" t="s">
        <v>4223</v>
      </c>
      <c r="B650" s="14" t="s">
        <v>4224</v>
      </c>
      <c r="C650" s="14" t="s">
        <v>4225</v>
      </c>
      <c r="D650" s="1">
        <f>IFERROR(IF(MATCH($B650,routes!A$2:A$398,0),1,0),0)+IFERROR(IF(MATCH($C650,routes!A$2:A$398,0),1,0),0)</f>
        <v>0</v>
      </c>
    </row>
    <row r="651" spans="1:4" x14ac:dyDescent="0.25">
      <c r="A651" s="14" t="s">
        <v>6272</v>
      </c>
      <c r="B651" s="14" t="s">
        <v>6273</v>
      </c>
      <c r="C651" s="14" t="s">
        <v>6274</v>
      </c>
      <c r="D651" s="1">
        <f>IFERROR(IF(MATCH($B651,routes!A$2:A$398,0),1,0),0)+IFERROR(IF(MATCH($C651,routes!A$2:A$398,0),1,0),0)</f>
        <v>0</v>
      </c>
    </row>
    <row r="652" spans="1:4" x14ac:dyDescent="0.25">
      <c r="A652" s="14" t="s">
        <v>18858</v>
      </c>
      <c r="C652" s="14" t="s">
        <v>18859</v>
      </c>
      <c r="D652" s="1">
        <f>IFERROR(IF(MATCH($B652,routes!A$2:A$398,0),1,0),0)+IFERROR(IF(MATCH($C652,routes!A$2:A$398,0),1,0),0)</f>
        <v>0</v>
      </c>
    </row>
    <row r="653" spans="1:4" x14ac:dyDescent="0.25">
      <c r="A653" s="14" t="s">
        <v>10748</v>
      </c>
      <c r="C653" s="14" t="s">
        <v>10749</v>
      </c>
      <c r="D653" s="1">
        <f>IFERROR(IF(MATCH($B653,routes!A$2:A$398,0),1,0),0)+IFERROR(IF(MATCH($C653,routes!A$2:A$398,0),1,0),0)</f>
        <v>0</v>
      </c>
    </row>
    <row r="654" spans="1:4" x14ac:dyDescent="0.25">
      <c r="A654" s="14" t="s">
        <v>18180</v>
      </c>
      <c r="B654" s="14" t="s">
        <v>3768</v>
      </c>
      <c r="C654" s="14" t="s">
        <v>18180</v>
      </c>
      <c r="D654" s="1">
        <f>IFERROR(IF(MATCH($B654,routes!A$2:A$398,0),1,0),0)+IFERROR(IF(MATCH($C654,routes!A$2:A$398,0),1,0),0)</f>
        <v>0</v>
      </c>
    </row>
    <row r="655" spans="1:4" x14ac:dyDescent="0.25">
      <c r="A655" s="14" t="s">
        <v>18830</v>
      </c>
      <c r="C655" s="14" t="s">
        <v>18831</v>
      </c>
      <c r="D655" s="1">
        <f>IFERROR(IF(MATCH($B655,routes!A$2:A$398,0),1,0),0)+IFERROR(IF(MATCH($C655,routes!A$2:A$398,0),1,0),0)</f>
        <v>0</v>
      </c>
    </row>
    <row r="656" spans="1:4" x14ac:dyDescent="0.25">
      <c r="A656" s="14" t="s">
        <v>17817</v>
      </c>
      <c r="C656" s="14" t="s">
        <v>17818</v>
      </c>
      <c r="D656" s="1">
        <f>IFERROR(IF(MATCH($B656,routes!A$2:A$398,0),1,0),0)+IFERROR(IF(MATCH($C656,routes!A$2:A$398,0),1,0),0)</f>
        <v>0</v>
      </c>
    </row>
    <row r="657" spans="1:4" x14ac:dyDescent="0.25">
      <c r="A657" s="14" t="s">
        <v>17711</v>
      </c>
      <c r="B657" s="14" t="s">
        <v>17712</v>
      </c>
      <c r="C657" s="14" t="s">
        <v>17713</v>
      </c>
      <c r="D657" s="1">
        <f>IFERROR(IF(MATCH($B657,routes!A$2:A$398,0),1,0),0)+IFERROR(IF(MATCH($C657,routes!A$2:A$398,0),1,0),0)</f>
        <v>0</v>
      </c>
    </row>
    <row r="658" spans="1:4" x14ac:dyDescent="0.25">
      <c r="A658" s="14" t="s">
        <v>4249</v>
      </c>
      <c r="B658" s="14" t="s">
        <v>4250</v>
      </c>
      <c r="C658" s="14" t="s">
        <v>4251</v>
      </c>
      <c r="D658" s="1">
        <f>IFERROR(IF(MATCH($B658,routes!A$2:A$398,0),1,0),0)+IFERROR(IF(MATCH($C658,routes!A$2:A$398,0),1,0),0)</f>
        <v>0</v>
      </c>
    </row>
    <row r="659" spans="1:4" x14ac:dyDescent="0.25">
      <c r="A659" s="14" t="s">
        <v>10796</v>
      </c>
      <c r="B659" s="14" t="s">
        <v>10797</v>
      </c>
      <c r="C659" s="14" t="s">
        <v>10798</v>
      </c>
      <c r="D659" s="1">
        <f>IFERROR(IF(MATCH($B659,routes!A$2:A$398,0),1,0),0)+IFERROR(IF(MATCH($C659,routes!A$2:A$398,0),1,0),0)</f>
        <v>0</v>
      </c>
    </row>
    <row r="660" spans="1:4" x14ac:dyDescent="0.25">
      <c r="A660" s="14" t="s">
        <v>11030</v>
      </c>
      <c r="B660" s="14" t="s">
        <v>11031</v>
      </c>
      <c r="C660" s="14" t="s">
        <v>11032</v>
      </c>
      <c r="D660" s="1">
        <f>IFERROR(IF(MATCH($B660,routes!A$2:A$398,0),1,0),0)+IFERROR(IF(MATCH($C660,routes!A$2:A$398,0),1,0),0)</f>
        <v>0</v>
      </c>
    </row>
    <row r="661" spans="1:4" x14ac:dyDescent="0.25">
      <c r="A661" s="14" t="s">
        <v>5890</v>
      </c>
      <c r="B661" s="14" t="s">
        <v>5891</v>
      </c>
      <c r="C661" s="14" t="s">
        <v>5892</v>
      </c>
      <c r="D661" s="1">
        <f>IFERROR(IF(MATCH($B661,routes!A$2:A$398,0),1,0),0)+IFERROR(IF(MATCH($C661,routes!A$2:A$398,0),1,0),0)</f>
        <v>0</v>
      </c>
    </row>
    <row r="662" spans="1:4" x14ac:dyDescent="0.25">
      <c r="A662" s="14" t="s">
        <v>11115</v>
      </c>
      <c r="B662" s="14" t="s">
        <v>11116</v>
      </c>
      <c r="C662" s="14" t="s">
        <v>11117</v>
      </c>
      <c r="D662" s="1">
        <f>IFERROR(IF(MATCH($B662,routes!A$2:A$398,0),1,0),0)+IFERROR(IF(MATCH($C662,routes!A$2:A$398,0),1,0),0)</f>
        <v>0</v>
      </c>
    </row>
    <row r="663" spans="1:4" x14ac:dyDescent="0.25">
      <c r="A663" s="14" t="s">
        <v>10857</v>
      </c>
      <c r="B663" s="14" t="s">
        <v>10858</v>
      </c>
      <c r="C663" s="14" t="s">
        <v>10859</v>
      </c>
      <c r="D663" s="1">
        <f>IFERROR(IF(MATCH($B663,routes!A$2:A$398,0),1,0),0)+IFERROR(IF(MATCH($C663,routes!A$2:A$398,0),1,0),0)</f>
        <v>0</v>
      </c>
    </row>
    <row r="664" spans="1:4" x14ac:dyDescent="0.25">
      <c r="A664" s="14" t="s">
        <v>10957</v>
      </c>
      <c r="B664" s="14" t="s">
        <v>10958</v>
      </c>
      <c r="C664" s="14" t="s">
        <v>10959</v>
      </c>
      <c r="D664" s="1">
        <f>IFERROR(IF(MATCH($B664,routes!A$2:A$398,0),1,0),0)+IFERROR(IF(MATCH($C664,routes!A$2:A$398,0),1,0),0)</f>
        <v>0</v>
      </c>
    </row>
    <row r="665" spans="1:4" x14ac:dyDescent="0.25">
      <c r="A665" s="14" t="s">
        <v>16616</v>
      </c>
      <c r="B665" s="14" t="s">
        <v>16617</v>
      </c>
      <c r="C665" s="14" t="s">
        <v>10883</v>
      </c>
      <c r="D665" s="1">
        <f>IFERROR(IF(MATCH($B665,routes!A$2:A$398,0),1,0),0)+IFERROR(IF(MATCH($C665,routes!A$2:A$398,0),1,0),0)</f>
        <v>0</v>
      </c>
    </row>
    <row r="666" spans="1:4" x14ac:dyDescent="0.25">
      <c r="A666" s="14" t="s">
        <v>18516</v>
      </c>
      <c r="C666" s="14" t="s">
        <v>18517</v>
      </c>
      <c r="D666" s="1">
        <f>IFERROR(IF(MATCH($B666,routes!A$2:A$398,0),1,0),0)+IFERROR(IF(MATCH($C666,routes!A$2:A$398,0),1,0),0)</f>
        <v>0</v>
      </c>
    </row>
    <row r="667" spans="1:4" x14ac:dyDescent="0.25">
      <c r="A667" s="14" t="s">
        <v>4256</v>
      </c>
      <c r="B667" s="14" t="s">
        <v>4257</v>
      </c>
      <c r="C667" s="14" t="s">
        <v>4258</v>
      </c>
      <c r="D667" s="1">
        <f>IFERROR(IF(MATCH($B667,routes!A$2:A$398,0),1,0),0)+IFERROR(IF(MATCH($C667,routes!A$2:A$398,0),1,0),0)</f>
        <v>0</v>
      </c>
    </row>
    <row r="668" spans="1:4" x14ac:dyDescent="0.25">
      <c r="A668" s="14" t="s">
        <v>17851</v>
      </c>
      <c r="B668" s="14" t="s">
        <v>4382</v>
      </c>
      <c r="C668" s="14" t="s">
        <v>17852</v>
      </c>
      <c r="D668" s="1">
        <f>IFERROR(IF(MATCH($B668,routes!A$2:A$398,0),1,0),0)+IFERROR(IF(MATCH($C668,routes!A$2:A$398,0),1,0),0)</f>
        <v>0</v>
      </c>
    </row>
    <row r="669" spans="1:4" x14ac:dyDescent="0.25">
      <c r="A669" s="14" t="s">
        <v>12451</v>
      </c>
      <c r="B669" s="14" t="s">
        <v>417</v>
      </c>
      <c r="C669" s="14" t="s">
        <v>12452</v>
      </c>
      <c r="D669" s="1">
        <f>IFERROR(IF(MATCH($B669,routes!A$2:A$398,0),1,0),0)+IFERROR(IF(MATCH($C669,routes!A$2:A$398,0),1,0),0)</f>
        <v>0</v>
      </c>
    </row>
    <row r="670" spans="1:4" x14ac:dyDescent="0.25">
      <c r="A670" s="14" t="s">
        <v>10976</v>
      </c>
      <c r="B670" s="14" t="s">
        <v>1010</v>
      </c>
      <c r="C670" s="14" t="s">
        <v>10977</v>
      </c>
      <c r="D670" s="1">
        <f>IFERROR(IF(MATCH($B670,routes!A$2:A$398,0),1,0),0)+IFERROR(IF(MATCH($C670,routes!A$2:A$398,0),1,0),0)</f>
        <v>0</v>
      </c>
    </row>
    <row r="671" spans="1:4" x14ac:dyDescent="0.25">
      <c r="A671" s="14" t="s">
        <v>4282</v>
      </c>
      <c r="C671" s="14" t="s">
        <v>4283</v>
      </c>
      <c r="D671" s="1">
        <f>IFERROR(IF(MATCH($B671,routes!A$2:A$398,0),1,0),0)+IFERROR(IF(MATCH($C671,routes!A$2:A$398,0),1,0),0)</f>
        <v>0</v>
      </c>
    </row>
    <row r="672" spans="1:4" x14ac:dyDescent="0.25">
      <c r="A672" s="14" t="s">
        <v>11244</v>
      </c>
      <c r="B672" s="14" t="s">
        <v>11245</v>
      </c>
      <c r="C672" s="14" t="s">
        <v>11246</v>
      </c>
      <c r="D672" s="1">
        <f>IFERROR(IF(MATCH($B672,routes!A$2:A$398,0),1,0),0)+IFERROR(IF(MATCH($C672,routes!A$2:A$398,0),1,0),0)</f>
        <v>0</v>
      </c>
    </row>
    <row r="673" spans="1:4" x14ac:dyDescent="0.25">
      <c r="A673" s="14" t="s">
        <v>11212</v>
      </c>
      <c r="B673" s="14" t="s">
        <v>11213</v>
      </c>
      <c r="C673" s="14" t="s">
        <v>1053</v>
      </c>
      <c r="D673" s="1">
        <f>IFERROR(IF(MATCH($B673,routes!A$2:A$398,0),1,0),0)+IFERROR(IF(MATCH($C673,routes!A$2:A$398,0),1,0),0)</f>
        <v>0</v>
      </c>
    </row>
    <row r="674" spans="1:4" x14ac:dyDescent="0.25">
      <c r="A674" s="14" t="s">
        <v>8145</v>
      </c>
      <c r="B674" s="14" t="s">
        <v>8146</v>
      </c>
      <c r="C674" s="14" t="s">
        <v>8147</v>
      </c>
      <c r="D674" s="1">
        <f>IFERROR(IF(MATCH($B674,routes!A$2:A$398,0),1,0),0)+IFERROR(IF(MATCH($C674,routes!A$2:A$398,0),1,0),0)</f>
        <v>0</v>
      </c>
    </row>
    <row r="675" spans="1:4" x14ac:dyDescent="0.25">
      <c r="A675" s="14" t="s">
        <v>11008</v>
      </c>
      <c r="B675" s="14" t="s">
        <v>11009</v>
      </c>
      <c r="C675" s="14" t="s">
        <v>11010</v>
      </c>
      <c r="D675" s="1">
        <f>IFERROR(IF(MATCH($B675,routes!A$2:A$398,0),1,0),0)+IFERROR(IF(MATCH($C675,routes!A$2:A$398,0),1,0),0)</f>
        <v>0</v>
      </c>
    </row>
    <row r="676" spans="1:4" x14ac:dyDescent="0.25">
      <c r="A676" s="14" t="s">
        <v>8525</v>
      </c>
      <c r="B676" s="14" t="s">
        <v>440</v>
      </c>
      <c r="C676" s="14" t="s">
        <v>8526</v>
      </c>
      <c r="D676" s="1">
        <f>IFERROR(IF(MATCH($B676,routes!A$2:A$398,0),1,0),0)+IFERROR(IF(MATCH($C676,routes!A$2:A$398,0),1,0),0)</f>
        <v>0</v>
      </c>
    </row>
    <row r="677" spans="1:4" x14ac:dyDescent="0.25">
      <c r="A677" s="14" t="s">
        <v>18216</v>
      </c>
      <c r="B677" s="14" t="s">
        <v>527</v>
      </c>
      <c r="C677" s="14" t="s">
        <v>18218</v>
      </c>
      <c r="D677" s="1">
        <f>IFERROR(IF(MATCH($B677,routes!A$2:A$398,0),1,0),0)+IFERROR(IF(MATCH($C677,routes!A$2:A$398,0),1,0),0)</f>
        <v>0</v>
      </c>
    </row>
    <row r="678" spans="1:4" x14ac:dyDescent="0.25">
      <c r="A678" s="14" t="s">
        <v>18389</v>
      </c>
      <c r="B678" s="14" t="s">
        <v>18391</v>
      </c>
      <c r="C678" s="14" t="s">
        <v>18392</v>
      </c>
      <c r="D678" s="1">
        <f>IFERROR(IF(MATCH($B678,routes!A$2:A$398,0),1,0),0)+IFERROR(IF(MATCH($C678,routes!A$2:A$398,0),1,0),0)</f>
        <v>0</v>
      </c>
    </row>
    <row r="679" spans="1:4" x14ac:dyDescent="0.25">
      <c r="A679" s="14" t="s">
        <v>17854</v>
      </c>
      <c r="C679" s="14" t="s">
        <v>17855</v>
      </c>
      <c r="D679" s="1">
        <f>IFERROR(IF(MATCH($B679,routes!A$2:A$398,0),1,0),0)+IFERROR(IF(MATCH($C679,routes!A$2:A$398,0),1,0),0)</f>
        <v>0</v>
      </c>
    </row>
    <row r="680" spans="1:4" x14ac:dyDescent="0.25">
      <c r="A680" s="14" t="s">
        <v>17574</v>
      </c>
      <c r="B680" s="14" t="s">
        <v>17575</v>
      </c>
      <c r="C680" s="14" t="s">
        <v>17576</v>
      </c>
      <c r="D680" s="1">
        <f>IFERROR(IF(MATCH($B680,routes!A$2:A$398,0),1,0),0)+IFERROR(IF(MATCH($C680,routes!A$2:A$398,0),1,0),0)</f>
        <v>0</v>
      </c>
    </row>
    <row r="681" spans="1:4" x14ac:dyDescent="0.25">
      <c r="A681" s="14" t="s">
        <v>18191</v>
      </c>
      <c r="B681" s="14" t="s">
        <v>10997</v>
      </c>
      <c r="C681" s="14" t="s">
        <v>18192</v>
      </c>
      <c r="D681" s="1">
        <f>IFERROR(IF(MATCH($B681,routes!A$2:A$398,0),1,0),0)+IFERROR(IF(MATCH($C681,routes!A$2:A$398,0),1,0),0)</f>
        <v>0</v>
      </c>
    </row>
    <row r="682" spans="1:4" x14ac:dyDescent="0.25">
      <c r="A682" s="14" t="s">
        <v>17997</v>
      </c>
      <c r="B682" s="14" t="s">
        <v>17998</v>
      </c>
      <c r="C682" s="14" t="s">
        <v>17999</v>
      </c>
      <c r="D682" s="1">
        <f>IFERROR(IF(MATCH($B682,routes!A$2:A$398,0),1,0),0)+IFERROR(IF(MATCH($C682,routes!A$2:A$398,0),1,0),0)</f>
        <v>0</v>
      </c>
    </row>
    <row r="683" spans="1:4" x14ac:dyDescent="0.25">
      <c r="A683" s="14" t="s">
        <v>4331</v>
      </c>
      <c r="B683" s="14" t="s">
        <v>4332</v>
      </c>
      <c r="C683" s="14" t="s">
        <v>4333</v>
      </c>
      <c r="D683" s="1">
        <f>IFERROR(IF(MATCH($B683,routes!A$2:A$398,0),1,0),0)+IFERROR(IF(MATCH($C683,routes!A$2:A$398,0),1,0),0)</f>
        <v>0</v>
      </c>
    </row>
    <row r="684" spans="1:4" x14ac:dyDescent="0.25">
      <c r="A684" s="14" t="s">
        <v>11124</v>
      </c>
      <c r="B684" s="14" t="s">
        <v>11125</v>
      </c>
      <c r="C684" s="14" t="s">
        <v>11126</v>
      </c>
      <c r="D684" s="1">
        <f>IFERROR(IF(MATCH($B684,routes!A$2:A$398,0),1,0),0)+IFERROR(IF(MATCH($C684,routes!A$2:A$398,0),1,0),0)</f>
        <v>0</v>
      </c>
    </row>
    <row r="685" spans="1:4" x14ac:dyDescent="0.25">
      <c r="A685" s="14" t="s">
        <v>17909</v>
      </c>
      <c r="B685" s="14" t="s">
        <v>17720</v>
      </c>
      <c r="C685" s="14" t="s">
        <v>17910</v>
      </c>
      <c r="D685" s="1">
        <f>IFERROR(IF(MATCH($B685,routes!A$2:A$398,0),1,0),0)+IFERROR(IF(MATCH($C685,routes!A$2:A$398,0),1,0),0)</f>
        <v>0</v>
      </c>
    </row>
    <row r="686" spans="1:4" x14ac:dyDescent="0.25">
      <c r="A686" s="14" t="s">
        <v>16628</v>
      </c>
      <c r="B686" s="14" t="s">
        <v>16629</v>
      </c>
      <c r="C686" s="14" t="s">
        <v>16630</v>
      </c>
      <c r="D686" s="1">
        <f>IFERROR(IF(MATCH($B686,routes!A$2:A$398,0),1,0),0)+IFERROR(IF(MATCH($C686,routes!A$2:A$398,0),1,0),0)</f>
        <v>0</v>
      </c>
    </row>
    <row r="687" spans="1:4" x14ac:dyDescent="0.25">
      <c r="A687" s="14" t="s">
        <v>18208</v>
      </c>
      <c r="B687" s="14" t="s">
        <v>12908</v>
      </c>
      <c r="C687" s="14" t="s">
        <v>18210</v>
      </c>
      <c r="D687" s="1">
        <f>IFERROR(IF(MATCH($B687,routes!A$2:A$398,0),1,0),0)+IFERROR(IF(MATCH($C687,routes!A$2:A$398,0),1,0),0)</f>
        <v>0</v>
      </c>
    </row>
    <row r="688" spans="1:4" x14ac:dyDescent="0.25">
      <c r="A688" s="14" t="s">
        <v>10874</v>
      </c>
      <c r="B688" s="14" t="s">
        <v>10875</v>
      </c>
      <c r="C688" s="14" t="s">
        <v>10876</v>
      </c>
      <c r="D688" s="1">
        <f>IFERROR(IF(MATCH($B688,routes!A$2:A$398,0),1,0),0)+IFERROR(IF(MATCH($C688,routes!A$2:A$398,0),1,0),0)</f>
        <v>0</v>
      </c>
    </row>
    <row r="689" spans="1:4" x14ac:dyDescent="0.25">
      <c r="A689" s="14" t="s">
        <v>11282</v>
      </c>
      <c r="B689" s="14" t="s">
        <v>11283</v>
      </c>
      <c r="C689" s="14" t="s">
        <v>11284</v>
      </c>
      <c r="D689" s="1">
        <f>IFERROR(IF(MATCH($B689,routes!A$2:A$398,0),1,0),0)+IFERROR(IF(MATCH($C689,routes!A$2:A$398,0),1,0),0)</f>
        <v>0</v>
      </c>
    </row>
    <row r="690" spans="1:4" x14ac:dyDescent="0.25">
      <c r="A690" s="14" t="s">
        <v>10847</v>
      </c>
      <c r="B690" s="14" t="s">
        <v>10848</v>
      </c>
      <c r="C690" s="14" t="s">
        <v>10849</v>
      </c>
      <c r="D690" s="1">
        <f>IFERROR(IF(MATCH($B690,routes!A$2:A$398,0),1,0),0)+IFERROR(IF(MATCH($C690,routes!A$2:A$398,0),1,0),0)</f>
        <v>0</v>
      </c>
    </row>
    <row r="691" spans="1:4" x14ac:dyDescent="0.25">
      <c r="A691" s="14" t="s">
        <v>10970</v>
      </c>
      <c r="C691" s="14" t="s">
        <v>10971</v>
      </c>
      <c r="D691" s="1">
        <f>IFERROR(IF(MATCH($B691,routes!A$2:A$398,0),1,0),0)+IFERROR(IF(MATCH($C691,routes!A$2:A$398,0),1,0),0)</f>
        <v>0</v>
      </c>
    </row>
    <row r="692" spans="1:4" x14ac:dyDescent="0.25">
      <c r="A692" s="14" t="s">
        <v>10892</v>
      </c>
      <c r="B692" s="14" t="s">
        <v>6586</v>
      </c>
      <c r="C692" s="14" t="s">
        <v>10893</v>
      </c>
      <c r="D692" s="1">
        <f>IFERROR(IF(MATCH($B692,routes!A$2:A$398,0),1,0),0)+IFERROR(IF(MATCH($C692,routes!A$2:A$398,0),1,0),0)</f>
        <v>0</v>
      </c>
    </row>
    <row r="693" spans="1:4" x14ac:dyDescent="0.25">
      <c r="A693" s="14" t="s">
        <v>10895</v>
      </c>
      <c r="B693" s="14" t="s">
        <v>7173</v>
      </c>
      <c r="C693" s="14" t="s">
        <v>10896</v>
      </c>
      <c r="D693" s="1">
        <f>IFERROR(IF(MATCH($B693,routes!A$2:A$398,0),1,0),0)+IFERROR(IF(MATCH($C693,routes!A$2:A$398,0),1,0),0)</f>
        <v>0</v>
      </c>
    </row>
    <row r="694" spans="1:4" x14ac:dyDescent="0.25">
      <c r="A694" s="14" t="s">
        <v>11234</v>
      </c>
      <c r="B694" s="14" t="s">
        <v>11235</v>
      </c>
      <c r="C694" s="14" t="s">
        <v>11236</v>
      </c>
      <c r="D694" s="1">
        <f>IFERROR(IF(MATCH($B694,routes!A$2:A$398,0),1,0),0)+IFERROR(IF(MATCH($C694,routes!A$2:A$398,0),1,0),0)</f>
        <v>0</v>
      </c>
    </row>
    <row r="695" spans="1:4" x14ac:dyDescent="0.25">
      <c r="A695" s="14" t="s">
        <v>10898</v>
      </c>
      <c r="B695" s="14" t="s">
        <v>10899</v>
      </c>
      <c r="C695" s="14" t="s">
        <v>10900</v>
      </c>
      <c r="D695" s="1">
        <f>IFERROR(IF(MATCH($B695,routes!A$2:A$398,0),1,0),0)+IFERROR(IF(MATCH($C695,routes!A$2:A$398,0),1,0),0)</f>
        <v>0</v>
      </c>
    </row>
    <row r="696" spans="1:4" x14ac:dyDescent="0.25">
      <c r="A696" s="14" t="s">
        <v>4372</v>
      </c>
      <c r="B696" s="14" t="s">
        <v>4373</v>
      </c>
      <c r="C696" s="14" t="s">
        <v>4374</v>
      </c>
      <c r="D696" s="1">
        <f>IFERROR(IF(MATCH($B696,routes!A$2:A$398,0),1,0),0)+IFERROR(IF(MATCH($C696,routes!A$2:A$398,0),1,0),0)</f>
        <v>0</v>
      </c>
    </row>
    <row r="697" spans="1:4" x14ac:dyDescent="0.25">
      <c r="A697" s="14" t="s">
        <v>10870</v>
      </c>
      <c r="B697" s="14" t="s">
        <v>10871</v>
      </c>
      <c r="C697" s="14" t="s">
        <v>10872</v>
      </c>
      <c r="D697" s="1">
        <f>IFERROR(IF(MATCH($B697,routes!A$2:A$398,0),1,0),0)+IFERROR(IF(MATCH($C697,routes!A$2:A$398,0),1,0),0)</f>
        <v>0</v>
      </c>
    </row>
    <row r="698" spans="1:4" x14ac:dyDescent="0.25">
      <c r="A698" s="14" t="s">
        <v>4385</v>
      </c>
      <c r="B698" s="14" t="s">
        <v>4386</v>
      </c>
      <c r="C698" s="14" t="s">
        <v>4387</v>
      </c>
      <c r="D698" s="1">
        <f>IFERROR(IF(MATCH($B698,routes!A$2:A$398,0),1,0),0)+IFERROR(IF(MATCH($C698,routes!A$2:A$398,0),1,0),0)</f>
        <v>0</v>
      </c>
    </row>
    <row r="699" spans="1:4" x14ac:dyDescent="0.25">
      <c r="A699" s="14" t="s">
        <v>18782</v>
      </c>
      <c r="B699" s="14" t="s">
        <v>18784</v>
      </c>
      <c r="C699" s="14" t="s">
        <v>18785</v>
      </c>
      <c r="D699" s="1">
        <f>IFERROR(IF(MATCH($B699,routes!A$2:A$398,0),1,0),0)+IFERROR(IF(MATCH($C699,routes!A$2:A$398,0),1,0),0)</f>
        <v>0</v>
      </c>
    </row>
    <row r="700" spans="1:4" x14ac:dyDescent="0.25">
      <c r="A700" s="14" t="s">
        <v>11302</v>
      </c>
      <c r="B700" s="14" t="s">
        <v>11303</v>
      </c>
      <c r="C700" s="14" t="s">
        <v>11304</v>
      </c>
      <c r="D700" s="1">
        <f>IFERROR(IF(MATCH($B700,routes!A$2:A$398,0),1,0),0)+IFERROR(IF(MATCH($C700,routes!A$2:A$398,0),1,0),0)</f>
        <v>0</v>
      </c>
    </row>
    <row r="701" spans="1:4" x14ac:dyDescent="0.25">
      <c r="A701" s="14" t="s">
        <v>11414</v>
      </c>
      <c r="B701" s="14" t="s">
        <v>10467</v>
      </c>
      <c r="C701" s="14" t="s">
        <v>11415</v>
      </c>
      <c r="D701" s="1">
        <f>IFERROR(IF(MATCH($B701,routes!A$2:A$398,0),1,0),0)+IFERROR(IF(MATCH($C701,routes!A$2:A$398,0),1,0),0)</f>
        <v>0</v>
      </c>
    </row>
    <row r="702" spans="1:4" x14ac:dyDescent="0.25">
      <c r="A702" s="14" t="s">
        <v>18993</v>
      </c>
      <c r="B702" s="14" t="s">
        <v>429</v>
      </c>
      <c r="C702" s="14" t="s">
        <v>11420</v>
      </c>
      <c r="D702" s="1">
        <f>IFERROR(IF(MATCH($B702,routes!A$2:A$398,0),1,0),0)+IFERROR(IF(MATCH($C702,routes!A$2:A$398,0),1,0),0)</f>
        <v>0</v>
      </c>
    </row>
    <row r="703" spans="1:4" x14ac:dyDescent="0.25">
      <c r="A703" s="14" t="s">
        <v>18518</v>
      </c>
      <c r="B703" s="14" t="s">
        <v>18519</v>
      </c>
      <c r="C703" s="14" t="s">
        <v>11536</v>
      </c>
      <c r="D703" s="1">
        <f>IFERROR(IF(MATCH($B703,routes!A$2:A$398,0),1,0),0)+IFERROR(IF(MATCH($C703,routes!A$2:A$398,0),1,0),0)</f>
        <v>0</v>
      </c>
    </row>
    <row r="704" spans="1:4" x14ac:dyDescent="0.25">
      <c r="A704" s="14" t="s">
        <v>11306</v>
      </c>
      <c r="B704" s="14" t="s">
        <v>422</v>
      </c>
      <c r="C704" s="14" t="s">
        <v>11307</v>
      </c>
      <c r="D704" s="1">
        <f>IFERROR(IF(MATCH($B704,routes!A$2:A$398,0),1,0),0)+IFERROR(IF(MATCH($C704,routes!A$2:A$398,0),1,0),0)</f>
        <v>0</v>
      </c>
    </row>
    <row r="705" spans="1:4" x14ac:dyDescent="0.25">
      <c r="A705" s="14" t="s">
        <v>11872</v>
      </c>
      <c r="C705" s="14" t="s">
        <v>11873</v>
      </c>
      <c r="D705" s="1">
        <f>IFERROR(IF(MATCH($B705,routes!A$2:A$398,0),1,0),0)+IFERROR(IF(MATCH($C705,routes!A$2:A$398,0),1,0),0)</f>
        <v>0</v>
      </c>
    </row>
    <row r="706" spans="1:4" x14ac:dyDescent="0.25">
      <c r="A706" s="14" t="s">
        <v>11388</v>
      </c>
      <c r="B706" s="14" t="s">
        <v>385</v>
      </c>
      <c r="C706" s="14" t="s">
        <v>11389</v>
      </c>
      <c r="D706" s="1">
        <f>IFERROR(IF(MATCH($B706,routes!A$2:A$398,0),1,0),0)+IFERROR(IF(MATCH($C706,routes!A$2:A$398,0),1,0),0)</f>
        <v>0</v>
      </c>
    </row>
    <row r="707" spans="1:4" x14ac:dyDescent="0.25">
      <c r="A707" s="14" t="s">
        <v>4401</v>
      </c>
      <c r="B707" s="14" t="s">
        <v>4402</v>
      </c>
      <c r="C707" s="14" t="s">
        <v>4403</v>
      </c>
      <c r="D707" s="1">
        <f>IFERROR(IF(MATCH($B707,routes!A$2:A$398,0),1,0),0)+IFERROR(IF(MATCH($C707,routes!A$2:A$398,0),1,0),0)</f>
        <v>0</v>
      </c>
    </row>
    <row r="708" spans="1:4" x14ac:dyDescent="0.25">
      <c r="A708" s="14" t="s">
        <v>17800</v>
      </c>
      <c r="B708" s="14" t="s">
        <v>3207</v>
      </c>
      <c r="C708" s="14" t="s">
        <v>17801</v>
      </c>
      <c r="D708" s="1">
        <f>IFERROR(IF(MATCH($B708,routes!A$2:A$398,0),1,0),0)+IFERROR(IF(MATCH($C708,routes!A$2:A$398,0),1,0),0)</f>
        <v>0</v>
      </c>
    </row>
    <row r="709" spans="1:4" x14ac:dyDescent="0.25">
      <c r="A709" s="14" t="s">
        <v>17797</v>
      </c>
      <c r="C709" s="14" t="s">
        <v>17798</v>
      </c>
      <c r="D709" s="1">
        <f>IFERROR(IF(MATCH($B709,routes!A$2:A$398,0),1,0),0)+IFERROR(IF(MATCH($C709,routes!A$2:A$398,0),1,0),0)</f>
        <v>0</v>
      </c>
    </row>
    <row r="710" spans="1:4" x14ac:dyDescent="0.25">
      <c r="A710" s="14" t="s">
        <v>11345</v>
      </c>
      <c r="B710" s="14" t="s">
        <v>1824</v>
      </c>
      <c r="C710" s="14" t="s">
        <v>11346</v>
      </c>
      <c r="D710" s="1">
        <f>IFERROR(IF(MATCH($B710,routes!A$2:A$398,0),1,0),0)+IFERROR(IF(MATCH($C710,routes!A$2:A$398,0),1,0),0)</f>
        <v>0</v>
      </c>
    </row>
    <row r="711" spans="1:4" x14ac:dyDescent="0.25">
      <c r="A711" s="14" t="s">
        <v>11429</v>
      </c>
      <c r="B711" s="14" t="s">
        <v>11430</v>
      </c>
      <c r="C711" s="14" t="s">
        <v>11431</v>
      </c>
      <c r="D711" s="1">
        <f>IFERROR(IF(MATCH($B711,routes!A$2:A$398,0),1,0),0)+IFERROR(IF(MATCH($C711,routes!A$2:A$398,0),1,0),0)</f>
        <v>0</v>
      </c>
    </row>
    <row r="712" spans="1:4" x14ac:dyDescent="0.25">
      <c r="A712" s="14" t="s">
        <v>4430</v>
      </c>
      <c r="B712" s="14" t="s">
        <v>4431</v>
      </c>
      <c r="C712" s="14" t="s">
        <v>4432</v>
      </c>
      <c r="D712" s="1">
        <f>IFERROR(IF(MATCH($B712,routes!A$2:A$398,0),1,0),0)+IFERROR(IF(MATCH($C712,routes!A$2:A$398,0),1,0),0)</f>
        <v>0</v>
      </c>
    </row>
    <row r="713" spans="1:4" x14ac:dyDescent="0.25">
      <c r="A713" s="14" t="s">
        <v>11425</v>
      </c>
      <c r="B713" s="14" t="s">
        <v>11426</v>
      </c>
      <c r="C713" s="14" t="s">
        <v>11427</v>
      </c>
      <c r="D713" s="1">
        <f>IFERROR(IF(MATCH($B713,routes!A$2:A$398,0),1,0),0)+IFERROR(IF(MATCH($C713,routes!A$2:A$398,0),1,0),0)</f>
        <v>0</v>
      </c>
    </row>
    <row r="714" spans="1:4" x14ac:dyDescent="0.25">
      <c r="A714" s="14" t="s">
        <v>18227</v>
      </c>
      <c r="B714" s="14" t="s">
        <v>532</v>
      </c>
      <c r="C714" s="14" t="s">
        <v>18229</v>
      </c>
      <c r="D714" s="1">
        <f>IFERROR(IF(MATCH($B714,routes!A$2:A$398,0),1,0),0)+IFERROR(IF(MATCH($C714,routes!A$2:A$398,0),1,0),0)</f>
        <v>0</v>
      </c>
    </row>
    <row r="715" spans="1:4" x14ac:dyDescent="0.25">
      <c r="A715" s="14" t="s">
        <v>18536</v>
      </c>
      <c r="C715" s="14" t="s">
        <v>18537</v>
      </c>
      <c r="D715" s="1">
        <f>IFERROR(IF(MATCH($B715,routes!A$2:A$398,0),1,0),0)+IFERROR(IF(MATCH($C715,routes!A$2:A$398,0),1,0),0)</f>
        <v>0</v>
      </c>
    </row>
    <row r="716" spans="1:4" x14ac:dyDescent="0.25">
      <c r="A716" s="14" t="s">
        <v>11833</v>
      </c>
      <c r="B716" s="14" t="s">
        <v>11834</v>
      </c>
      <c r="C716" s="14" t="s">
        <v>11835</v>
      </c>
      <c r="D716" s="1">
        <f>IFERROR(IF(MATCH($B716,routes!A$2:A$398,0),1,0),0)+IFERROR(IF(MATCH($C716,routes!A$2:A$398,0),1,0),0)</f>
        <v>0</v>
      </c>
    </row>
    <row r="717" spans="1:4" x14ac:dyDescent="0.25">
      <c r="A717" s="14" t="s">
        <v>11730</v>
      </c>
      <c r="B717" s="14" t="s">
        <v>11731</v>
      </c>
      <c r="C717" s="14" t="s">
        <v>11732</v>
      </c>
      <c r="D717" s="1">
        <f>IFERROR(IF(MATCH($B717,routes!A$2:A$398,0),1,0),0)+IFERROR(IF(MATCH($C717,routes!A$2:A$398,0),1,0),0)</f>
        <v>0</v>
      </c>
    </row>
    <row r="718" spans="1:4" x14ac:dyDescent="0.25">
      <c r="A718" s="14" t="s">
        <v>11718</v>
      </c>
      <c r="B718" s="14" t="s">
        <v>11719</v>
      </c>
      <c r="C718" s="14" t="s">
        <v>11720</v>
      </c>
      <c r="D718" s="1">
        <f>IFERROR(IF(MATCH($B718,routes!A$2:A$398,0),1,0),0)+IFERROR(IF(MATCH($C718,routes!A$2:A$398,0),1,0),0)</f>
        <v>0</v>
      </c>
    </row>
    <row r="719" spans="1:4" x14ac:dyDescent="0.25">
      <c r="A719" s="14" t="s">
        <v>11740</v>
      </c>
      <c r="B719" s="14" t="s">
        <v>11741</v>
      </c>
      <c r="C719" s="14" t="s">
        <v>11742</v>
      </c>
      <c r="D719" s="1">
        <f>IFERROR(IF(MATCH($B719,routes!A$2:A$398,0),1,0),0)+IFERROR(IF(MATCH($C719,routes!A$2:A$398,0),1,0),0)</f>
        <v>0</v>
      </c>
    </row>
    <row r="720" spans="1:4" x14ac:dyDescent="0.25">
      <c r="A720" s="14" t="s">
        <v>11650</v>
      </c>
      <c r="B720" s="14" t="s">
        <v>11651</v>
      </c>
      <c r="C720" s="14" t="s">
        <v>11652</v>
      </c>
      <c r="D720" s="1">
        <f>IFERROR(IF(MATCH($B720,routes!A$2:A$398,0),1,0),0)+IFERROR(IF(MATCH($C720,routes!A$2:A$398,0),1,0),0)</f>
        <v>0</v>
      </c>
    </row>
    <row r="721" spans="1:4" x14ac:dyDescent="0.25">
      <c r="A721" s="14" t="s">
        <v>11318</v>
      </c>
      <c r="B721" s="14" t="s">
        <v>11319</v>
      </c>
      <c r="C721" s="14" t="s">
        <v>11320</v>
      </c>
      <c r="D721" s="1">
        <f>IFERROR(IF(MATCH($B721,routes!A$2:A$398,0),1,0),0)+IFERROR(IF(MATCH($C721,routes!A$2:A$398,0),1,0),0)</f>
        <v>0</v>
      </c>
    </row>
    <row r="722" spans="1:4" x14ac:dyDescent="0.25">
      <c r="A722" s="14" t="s">
        <v>11861</v>
      </c>
      <c r="B722" s="14" t="s">
        <v>11862</v>
      </c>
      <c r="C722" s="14" t="s">
        <v>11863</v>
      </c>
      <c r="D722" s="1">
        <f>IFERROR(IF(MATCH($B722,routes!A$2:A$398,0),1,0),0)+IFERROR(IF(MATCH($C722,routes!A$2:A$398,0),1,0),0)</f>
        <v>0</v>
      </c>
    </row>
    <row r="723" spans="1:4" x14ac:dyDescent="0.25">
      <c r="A723" s="14" t="s">
        <v>18509</v>
      </c>
      <c r="C723" s="14" t="s">
        <v>18510</v>
      </c>
      <c r="D723" s="1">
        <f>IFERROR(IF(MATCH($B723,routes!A$2:A$398,0),1,0),0)+IFERROR(IF(MATCH($C723,routes!A$2:A$398,0),1,0),0)</f>
        <v>0</v>
      </c>
    </row>
    <row r="724" spans="1:4" x14ac:dyDescent="0.25">
      <c r="A724" s="14" t="s">
        <v>18614</v>
      </c>
      <c r="B724" s="14" t="s">
        <v>18616</v>
      </c>
      <c r="C724" s="14" t="s">
        <v>18617</v>
      </c>
      <c r="D724" s="1">
        <f>IFERROR(IF(MATCH($B724,routes!A$2:A$398,0),1,0),0)+IFERROR(IF(MATCH($C724,routes!A$2:A$398,0),1,0),0)</f>
        <v>0</v>
      </c>
    </row>
    <row r="725" spans="1:4" x14ac:dyDescent="0.25">
      <c r="A725" s="14" t="s">
        <v>18745</v>
      </c>
      <c r="C725" s="14" t="s">
        <v>18746</v>
      </c>
      <c r="D725" s="1">
        <f>IFERROR(IF(MATCH($B725,routes!A$2:A$398,0),1,0),0)+IFERROR(IF(MATCH($C725,routes!A$2:A$398,0),1,0),0)</f>
        <v>0</v>
      </c>
    </row>
    <row r="726" spans="1:4" x14ac:dyDescent="0.25">
      <c r="A726" s="14" t="s">
        <v>18043</v>
      </c>
      <c r="B726" s="14" t="s">
        <v>407</v>
      </c>
      <c r="C726" s="14" t="s">
        <v>18044</v>
      </c>
      <c r="D726" s="1">
        <f>IFERROR(IF(MATCH($B726,routes!A$2:A$398,0),1,0),0)+IFERROR(IF(MATCH($C726,routes!A$2:A$398,0),1,0),0)</f>
        <v>0</v>
      </c>
    </row>
    <row r="727" spans="1:4" x14ac:dyDescent="0.25">
      <c r="A727" s="14" t="s">
        <v>18520</v>
      </c>
      <c r="B727" s="14" t="s">
        <v>18521</v>
      </c>
      <c r="C727" s="14" t="s">
        <v>18522</v>
      </c>
      <c r="D727" s="1">
        <f>IFERROR(IF(MATCH($B727,routes!A$2:A$398,0),1,0),0)+IFERROR(IF(MATCH($C727,routes!A$2:A$398,0),1,0),0)</f>
        <v>0</v>
      </c>
    </row>
    <row r="728" spans="1:4" x14ac:dyDescent="0.25">
      <c r="A728" s="14" t="s">
        <v>18298</v>
      </c>
      <c r="B728" s="14" t="s">
        <v>12933</v>
      </c>
      <c r="C728" s="14" t="s">
        <v>18299</v>
      </c>
      <c r="D728" s="1">
        <f>IFERROR(IF(MATCH($B728,routes!A$2:A$398,0),1,0),0)+IFERROR(IF(MATCH($C728,routes!A$2:A$398,0),1,0),0)</f>
        <v>0</v>
      </c>
    </row>
    <row r="729" spans="1:4" x14ac:dyDescent="0.25">
      <c r="A729" s="14" t="s">
        <v>17754</v>
      </c>
      <c r="B729" s="14" t="s">
        <v>17755</v>
      </c>
      <c r="C729" s="14" t="s">
        <v>17756</v>
      </c>
      <c r="D729" s="1">
        <f>IFERROR(IF(MATCH($B729,routes!A$2:A$398,0),1,0),0)+IFERROR(IF(MATCH($C729,routes!A$2:A$398,0),1,0),0)</f>
        <v>0</v>
      </c>
    </row>
    <row r="730" spans="1:4" x14ac:dyDescent="0.25">
      <c r="A730" s="14" t="s">
        <v>1131</v>
      </c>
      <c r="B730" s="14" t="s">
        <v>1132</v>
      </c>
      <c r="C730" s="14" t="s">
        <v>144</v>
      </c>
      <c r="D730" s="1">
        <f>IFERROR(IF(MATCH($B730,routes!A$2:A$398,0),1,0),0)+IFERROR(IF(MATCH($C730,routes!A$2:A$398,0),1,0),0)</f>
        <v>0</v>
      </c>
    </row>
    <row r="731" spans="1:4" x14ac:dyDescent="0.25">
      <c r="A731" s="14" t="s">
        <v>4453</v>
      </c>
      <c r="B731" s="14" t="s">
        <v>411</v>
      </c>
      <c r="C731" s="14" t="s">
        <v>4454</v>
      </c>
      <c r="D731" s="1">
        <f>IFERROR(IF(MATCH($B731,routes!A$2:A$398,0),1,0),0)+IFERROR(IF(MATCH($C731,routes!A$2:A$398,0),1,0),0)</f>
        <v>0</v>
      </c>
    </row>
    <row r="732" spans="1:4" x14ac:dyDescent="0.25">
      <c r="A732" s="14" t="s">
        <v>11960</v>
      </c>
      <c r="B732" s="14" t="s">
        <v>11545</v>
      </c>
      <c r="C732" s="14" t="s">
        <v>4472</v>
      </c>
      <c r="D732" s="1">
        <f>IFERROR(IF(MATCH($B732,routes!A$2:A$398,0),1,0),0)+IFERROR(IF(MATCH($C732,routes!A$2:A$398,0),1,0),0)</f>
        <v>0</v>
      </c>
    </row>
    <row r="733" spans="1:4" x14ac:dyDescent="0.25">
      <c r="A733" s="14" t="s">
        <v>11642</v>
      </c>
      <c r="B733" s="14" t="s">
        <v>11643</v>
      </c>
      <c r="C733" s="14" t="s">
        <v>11644</v>
      </c>
      <c r="D733" s="1">
        <f>IFERROR(IF(MATCH($B733,routes!A$2:A$398,0),1,0),0)+IFERROR(IF(MATCH($C733,routes!A$2:A$398,0),1,0),0)</f>
        <v>0</v>
      </c>
    </row>
    <row r="734" spans="1:4" x14ac:dyDescent="0.25">
      <c r="A734" s="14" t="s">
        <v>11328</v>
      </c>
      <c r="B734" s="14" t="s">
        <v>8071</v>
      </c>
      <c r="C734" s="14" t="s">
        <v>11329</v>
      </c>
      <c r="D734" s="1">
        <f>IFERROR(IF(MATCH($B734,routes!A$2:A$398,0),1,0),0)+IFERROR(IF(MATCH($C734,routes!A$2:A$398,0),1,0),0)</f>
        <v>0</v>
      </c>
    </row>
    <row r="735" spans="1:4" x14ac:dyDescent="0.25">
      <c r="A735" s="14" t="s">
        <v>11432</v>
      </c>
      <c r="B735" s="14" t="s">
        <v>11433</v>
      </c>
      <c r="C735" s="14" t="s">
        <v>11434</v>
      </c>
      <c r="D735" s="1">
        <f>IFERROR(IF(MATCH($B735,routes!A$2:A$398,0),1,0),0)+IFERROR(IF(MATCH($C735,routes!A$2:A$398,0),1,0),0)</f>
        <v>0</v>
      </c>
    </row>
    <row r="736" spans="1:4" x14ac:dyDescent="0.25">
      <c r="A736" s="14" t="s">
        <v>18074</v>
      </c>
      <c r="B736" s="14" t="s">
        <v>14607</v>
      </c>
      <c r="C736" s="14" t="s">
        <v>18075</v>
      </c>
      <c r="D736" s="1">
        <f>IFERROR(IF(MATCH($B736,routes!A$2:A$398,0),1,0),0)+IFERROR(IF(MATCH($C736,routes!A$2:A$398,0),1,0),0)</f>
        <v>0</v>
      </c>
    </row>
    <row r="737" spans="1:4" x14ac:dyDescent="0.25">
      <c r="A737" s="14" t="s">
        <v>11842</v>
      </c>
      <c r="B737" s="14" t="s">
        <v>1819</v>
      </c>
      <c r="C737" s="14" t="s">
        <v>11843</v>
      </c>
      <c r="D737" s="1">
        <f>IFERROR(IF(MATCH($B737,routes!A$2:A$398,0),1,0),0)+IFERROR(IF(MATCH($C737,routes!A$2:A$398,0),1,0),0)</f>
        <v>0</v>
      </c>
    </row>
    <row r="738" spans="1:4" x14ac:dyDescent="0.25">
      <c r="A738" s="14" t="s">
        <v>17049</v>
      </c>
      <c r="B738" s="14" t="s">
        <v>17050</v>
      </c>
      <c r="C738" s="14" t="s">
        <v>17051</v>
      </c>
      <c r="D738" s="1">
        <f>IFERROR(IF(MATCH($B738,routes!A$2:A$398,0),1,0),0)+IFERROR(IF(MATCH($C738,routes!A$2:A$398,0),1,0),0)</f>
        <v>0</v>
      </c>
    </row>
    <row r="739" spans="1:4" x14ac:dyDescent="0.25">
      <c r="A739" s="14" t="s">
        <v>4497</v>
      </c>
      <c r="B739" s="14" t="s">
        <v>4498</v>
      </c>
      <c r="C739" s="14" t="s">
        <v>4499</v>
      </c>
      <c r="D739" s="1">
        <f>IFERROR(IF(MATCH($B739,routes!A$2:A$398,0),1,0),0)+IFERROR(IF(MATCH($C739,routes!A$2:A$398,0),1,0),0)</f>
        <v>0</v>
      </c>
    </row>
    <row r="740" spans="1:4" x14ac:dyDescent="0.25">
      <c r="A740" s="14" t="s">
        <v>6126</v>
      </c>
      <c r="B740" s="14" t="s">
        <v>6127</v>
      </c>
      <c r="C740" s="14" t="s">
        <v>6128</v>
      </c>
      <c r="D740" s="1">
        <f>IFERROR(IF(MATCH($B740,routes!A$2:A$398,0),1,0),0)+IFERROR(IF(MATCH($C740,routes!A$2:A$398,0),1,0),0)</f>
        <v>0</v>
      </c>
    </row>
    <row r="741" spans="1:4" x14ac:dyDescent="0.25">
      <c r="A741" s="14" t="s">
        <v>11484</v>
      </c>
      <c r="B741" s="14" t="s">
        <v>430</v>
      </c>
      <c r="C741" s="14" t="s">
        <v>11485</v>
      </c>
      <c r="D741" s="1">
        <f>IFERROR(IF(MATCH($B741,routes!A$2:A$398,0),1,0),0)+IFERROR(IF(MATCH($C741,routes!A$2:A$398,0),1,0),0)</f>
        <v>0</v>
      </c>
    </row>
    <row r="742" spans="1:4" x14ac:dyDescent="0.25">
      <c r="A742" s="14" t="s">
        <v>18440</v>
      </c>
      <c r="B742" s="14" t="s">
        <v>17582</v>
      </c>
      <c r="C742" s="14" t="s">
        <v>18442</v>
      </c>
      <c r="D742" s="1">
        <f>IFERROR(IF(MATCH($B742,routes!A$2:A$398,0),1,0),0)+IFERROR(IF(MATCH($C742,routes!A$2:A$398,0),1,0),0)</f>
        <v>0</v>
      </c>
    </row>
    <row r="743" spans="1:4" x14ac:dyDescent="0.25">
      <c r="A743" s="14" t="s">
        <v>18001</v>
      </c>
      <c r="C743" s="14" t="s">
        <v>18002</v>
      </c>
      <c r="D743" s="1">
        <f>IFERROR(IF(MATCH($B743,routes!A$2:A$398,0),1,0),0)+IFERROR(IF(MATCH($C743,routes!A$2:A$398,0),1,0),0)</f>
        <v>0</v>
      </c>
    </row>
    <row r="744" spans="1:4" x14ac:dyDescent="0.25">
      <c r="A744" s="14" t="s">
        <v>11888</v>
      </c>
      <c r="B744" s="14" t="s">
        <v>11889</v>
      </c>
      <c r="C744" s="14" t="s">
        <v>11890</v>
      </c>
      <c r="D744" s="1">
        <f>IFERROR(IF(MATCH($B744,routes!A$2:A$398,0),1,0),0)+IFERROR(IF(MATCH($C744,routes!A$2:A$398,0),1,0),0)</f>
        <v>0</v>
      </c>
    </row>
    <row r="745" spans="1:4" x14ac:dyDescent="0.25">
      <c r="A745" s="14" t="s">
        <v>17981</v>
      </c>
      <c r="C745" s="14" t="s">
        <v>17982</v>
      </c>
      <c r="D745" s="1">
        <f>IFERROR(IF(MATCH($B745,routes!A$2:A$398,0),1,0),0)+IFERROR(IF(MATCH($C745,routes!A$2:A$398,0),1,0),0)</f>
        <v>0</v>
      </c>
    </row>
    <row r="746" spans="1:4" x14ac:dyDescent="0.25">
      <c r="A746" s="14" t="s">
        <v>10579</v>
      </c>
      <c r="B746" s="14" t="s">
        <v>10580</v>
      </c>
      <c r="C746" s="14" t="s">
        <v>10581</v>
      </c>
      <c r="D746" s="1">
        <f>IFERROR(IF(MATCH($B746,routes!A$2:A$398,0),1,0),0)+IFERROR(IF(MATCH($C746,routes!A$2:A$398,0),1,0),0)</f>
        <v>0</v>
      </c>
    </row>
    <row r="747" spans="1:4" x14ac:dyDescent="0.25">
      <c r="A747" s="14" t="s">
        <v>11743</v>
      </c>
      <c r="B747" s="14" t="s">
        <v>11552</v>
      </c>
      <c r="C747" s="14" t="s">
        <v>11744</v>
      </c>
      <c r="D747" s="1">
        <f>IFERROR(IF(MATCH($B747,routes!A$2:A$398,0),1,0),0)+IFERROR(IF(MATCH($C747,routes!A$2:A$398,0),1,0),0)</f>
        <v>0</v>
      </c>
    </row>
    <row r="748" spans="1:4" x14ac:dyDescent="0.25">
      <c r="A748" s="14" t="s">
        <v>18610</v>
      </c>
      <c r="C748" s="14" t="s">
        <v>18611</v>
      </c>
      <c r="D748" s="1">
        <f>IFERROR(IF(MATCH($B748,routes!A$2:A$398,0),1,0),0)+IFERROR(IF(MATCH($C748,routes!A$2:A$398,0),1,0),0)</f>
        <v>0</v>
      </c>
    </row>
    <row r="749" spans="1:4" x14ac:dyDescent="0.25">
      <c r="A749" s="14" t="s">
        <v>11685</v>
      </c>
      <c r="B749" s="14" t="s">
        <v>11686</v>
      </c>
      <c r="C749" s="14" t="s">
        <v>11687</v>
      </c>
      <c r="D749" s="1">
        <f>IFERROR(IF(MATCH($B749,routes!A$2:A$398,0),1,0),0)+IFERROR(IF(MATCH($C749,routes!A$2:A$398,0),1,0),0)</f>
        <v>0</v>
      </c>
    </row>
    <row r="750" spans="1:4" x14ac:dyDescent="0.25">
      <c r="A750" s="14" t="s">
        <v>18762</v>
      </c>
      <c r="B750" s="14" t="s">
        <v>18274</v>
      </c>
      <c r="C750" s="14" t="s">
        <v>18763</v>
      </c>
      <c r="D750" s="1">
        <f>IFERROR(IF(MATCH($B750,routes!A$2:A$398,0),1,0),0)+IFERROR(IF(MATCH($C750,routes!A$2:A$398,0),1,0),0)</f>
        <v>0</v>
      </c>
    </row>
    <row r="751" spans="1:4" x14ac:dyDescent="0.25">
      <c r="A751" s="14" t="s">
        <v>17932</v>
      </c>
      <c r="B751" s="14" t="s">
        <v>14337</v>
      </c>
      <c r="C751" s="14" t="s">
        <v>17933</v>
      </c>
      <c r="D751" s="1">
        <f>IFERROR(IF(MATCH($B751,routes!A$2:A$398,0),1,0),0)+IFERROR(IF(MATCH($C751,routes!A$2:A$398,0),1,0),0)</f>
        <v>0</v>
      </c>
    </row>
    <row r="752" spans="1:4" x14ac:dyDescent="0.25">
      <c r="A752" s="14" t="s">
        <v>11544</v>
      </c>
      <c r="B752" s="14" t="s">
        <v>11545</v>
      </c>
      <c r="C752" s="14" t="s">
        <v>11546</v>
      </c>
      <c r="D752" s="1">
        <f>IFERROR(IF(MATCH($B752,routes!A$2:A$398,0),1,0),0)+IFERROR(IF(MATCH($C752,routes!A$2:A$398,0),1,0),0)</f>
        <v>0</v>
      </c>
    </row>
    <row r="753" spans="1:4" x14ac:dyDescent="0.25">
      <c r="A753" s="14" t="s">
        <v>11962</v>
      </c>
      <c r="C753" s="14" t="s">
        <v>11963</v>
      </c>
      <c r="D753" s="1">
        <f>IFERROR(IF(MATCH($B753,routes!A$2:A$398,0),1,0),0)+IFERROR(IF(MATCH($C753,routes!A$2:A$398,0),1,0),0)</f>
        <v>0</v>
      </c>
    </row>
    <row r="754" spans="1:4" x14ac:dyDescent="0.25">
      <c r="A754" s="14" t="s">
        <v>11560</v>
      </c>
      <c r="B754" s="14" t="s">
        <v>11561</v>
      </c>
      <c r="C754" s="14" t="s">
        <v>11562</v>
      </c>
      <c r="D754" s="1">
        <f>IFERROR(IF(MATCH($B754,routes!A$2:A$398,0),1,0),0)+IFERROR(IF(MATCH($C754,routes!A$2:A$398,0),1,0),0)</f>
        <v>0</v>
      </c>
    </row>
    <row r="755" spans="1:4" x14ac:dyDescent="0.25">
      <c r="A755" s="14" t="s">
        <v>11952</v>
      </c>
      <c r="B755" s="14" t="s">
        <v>11953</v>
      </c>
      <c r="C755" s="14" t="s">
        <v>11954</v>
      </c>
      <c r="D755" s="1">
        <f>IFERROR(IF(MATCH($B755,routes!A$2:A$398,0),1,0),0)+IFERROR(IF(MATCH($C755,routes!A$2:A$398,0),1,0),0)</f>
        <v>0</v>
      </c>
    </row>
    <row r="756" spans="1:4" x14ac:dyDescent="0.25">
      <c r="A756" s="14" t="s">
        <v>1101</v>
      </c>
      <c r="B756" s="14" t="s">
        <v>1103</v>
      </c>
      <c r="C756" s="14" t="s">
        <v>1104</v>
      </c>
      <c r="D756" s="1">
        <f>IFERROR(IF(MATCH($B756,routes!A$2:A$398,0),1,0),0)+IFERROR(IF(MATCH($C756,routes!A$2:A$398,0),1,0),0)</f>
        <v>0</v>
      </c>
    </row>
    <row r="757" spans="1:4" x14ac:dyDescent="0.25">
      <c r="A757" s="14" t="s">
        <v>17691</v>
      </c>
      <c r="B757" s="14" t="s">
        <v>1103</v>
      </c>
      <c r="C757" s="14" t="s">
        <v>1104</v>
      </c>
      <c r="D757" s="1">
        <f>IFERROR(IF(MATCH($B757,routes!A$2:A$398,0),1,0),0)+IFERROR(IF(MATCH($C757,routes!A$2:A$398,0),1,0),0)</f>
        <v>0</v>
      </c>
    </row>
    <row r="758" spans="1:4" x14ac:dyDescent="0.25">
      <c r="A758" s="14" t="s">
        <v>18502</v>
      </c>
      <c r="B758" s="14" t="s">
        <v>19016</v>
      </c>
      <c r="C758" s="14" t="s">
        <v>18503</v>
      </c>
      <c r="D758" s="1">
        <f>IFERROR(IF(MATCH($B758,routes!A$2:A$398,0),1,0),0)+IFERROR(IF(MATCH($C758,routes!A$2:A$398,0),1,0),0)</f>
        <v>0</v>
      </c>
    </row>
    <row r="759" spans="1:4" x14ac:dyDescent="0.25">
      <c r="A759" s="14" t="s">
        <v>18947</v>
      </c>
      <c r="B759" s="14" t="s">
        <v>12034</v>
      </c>
      <c r="C759" s="14" t="s">
        <v>18948</v>
      </c>
      <c r="D759" s="1">
        <f>IFERROR(IF(MATCH($B759,routes!A$2:A$398,0),1,0),0)+IFERROR(IF(MATCH($C759,routes!A$2:A$398,0),1,0),0)</f>
        <v>0</v>
      </c>
    </row>
    <row r="760" spans="1:4" x14ac:dyDescent="0.25">
      <c r="A760" s="14" t="s">
        <v>18949</v>
      </c>
      <c r="B760" s="14" t="s">
        <v>18950</v>
      </c>
      <c r="C760" s="14" t="s">
        <v>18951</v>
      </c>
      <c r="D760" s="1">
        <f>IFERROR(IF(MATCH($B760,routes!A$2:A$398,0),1,0),0)+IFERROR(IF(MATCH($C760,routes!A$2:A$398,0),1,0),0)</f>
        <v>0</v>
      </c>
    </row>
    <row r="761" spans="1:4" x14ac:dyDescent="0.25">
      <c r="A761" s="14" t="s">
        <v>18945</v>
      </c>
      <c r="B761" s="14" t="s">
        <v>12341</v>
      </c>
      <c r="C761" s="14" t="s">
        <v>18946</v>
      </c>
      <c r="D761" s="1">
        <f>IFERROR(IF(MATCH($B761,routes!A$2:A$398,0),1,0),0)+IFERROR(IF(MATCH($C761,routes!A$2:A$398,0),1,0),0)</f>
        <v>0</v>
      </c>
    </row>
    <row r="762" spans="1:4" x14ac:dyDescent="0.25">
      <c r="A762" s="14" t="s">
        <v>18026</v>
      </c>
      <c r="B762" s="14" t="s">
        <v>1209</v>
      </c>
      <c r="C762" s="14" t="s">
        <v>18027</v>
      </c>
      <c r="D762" s="1">
        <f>IFERROR(IF(MATCH($B762,routes!A$2:A$398,0),1,0),0)+IFERROR(IF(MATCH($C762,routes!A$2:A$398,0),1,0),0)</f>
        <v>0</v>
      </c>
    </row>
    <row r="763" spans="1:4" x14ac:dyDescent="0.25">
      <c r="A763" s="14" t="s">
        <v>12012</v>
      </c>
      <c r="B763" s="14" t="s">
        <v>12013</v>
      </c>
      <c r="C763" s="14" t="s">
        <v>20</v>
      </c>
      <c r="D763" s="1">
        <f>IFERROR(IF(MATCH($B763,routes!A$2:A$398,0),1,0),0)+IFERROR(IF(MATCH($C763,routes!A$2:A$398,0),1,0),0)</f>
        <v>0</v>
      </c>
    </row>
    <row r="764" spans="1:4" x14ac:dyDescent="0.25">
      <c r="A764" s="14" t="s">
        <v>12289</v>
      </c>
      <c r="C764" s="14" t="s">
        <v>12290</v>
      </c>
      <c r="D764" s="1">
        <f>IFERROR(IF(MATCH($B764,routes!A$2:A$398,0),1,0),0)+IFERROR(IF(MATCH($C764,routes!A$2:A$398,0),1,0),0)</f>
        <v>0</v>
      </c>
    </row>
    <row r="765" spans="1:4" x14ac:dyDescent="0.25">
      <c r="A765" s="14" t="s">
        <v>18832</v>
      </c>
      <c r="B765" s="14" t="s">
        <v>8304</v>
      </c>
      <c r="C765" s="14" t="s">
        <v>18833</v>
      </c>
      <c r="D765" s="1">
        <f>IFERROR(IF(MATCH($B765,routes!A$2:A$398,0),1,0),0)+IFERROR(IF(MATCH($C765,routes!A$2:A$398,0),1,0),0)</f>
        <v>0</v>
      </c>
    </row>
    <row r="766" spans="1:4" x14ac:dyDescent="0.25">
      <c r="A766" s="14" t="s">
        <v>8528</v>
      </c>
      <c r="B766" s="14" t="s">
        <v>8529</v>
      </c>
      <c r="C766" s="14" t="s">
        <v>620</v>
      </c>
      <c r="D766" s="1">
        <f>IFERROR(IF(MATCH($B766,routes!A$2:A$398,0),1,0),0)+IFERROR(IF(MATCH($C766,routes!A$2:A$398,0),1,0),0)</f>
        <v>0</v>
      </c>
    </row>
    <row r="767" spans="1:4" x14ac:dyDescent="0.25">
      <c r="A767" s="14" t="s">
        <v>17965</v>
      </c>
      <c r="C767" s="14" t="s">
        <v>17966</v>
      </c>
      <c r="D767" s="1">
        <f>IFERROR(IF(MATCH($B767,routes!A$2:A$398,0),1,0),0)+IFERROR(IF(MATCH($C767,routes!A$2:A$398,0),1,0),0)</f>
        <v>0</v>
      </c>
    </row>
    <row r="768" spans="1:4" x14ac:dyDescent="0.25">
      <c r="A768" s="14" t="s">
        <v>12169</v>
      </c>
      <c r="B768" s="14" t="s">
        <v>12170</v>
      </c>
      <c r="C768" s="14" t="s">
        <v>12171</v>
      </c>
      <c r="D768" s="1">
        <f>IFERROR(IF(MATCH($B768,routes!A$2:A$398,0),1,0),0)+IFERROR(IF(MATCH($C768,routes!A$2:A$398,0),1,0),0)</f>
        <v>0</v>
      </c>
    </row>
    <row r="769" spans="1:4" x14ac:dyDescent="0.25">
      <c r="A769" s="14" t="s">
        <v>18644</v>
      </c>
      <c r="B769" s="14" t="s">
        <v>18290</v>
      </c>
      <c r="C769" s="14" t="s">
        <v>18645</v>
      </c>
      <c r="D769" s="1">
        <f>IFERROR(IF(MATCH($B769,routes!A$2:A$398,0),1,0),0)+IFERROR(IF(MATCH($C769,routes!A$2:A$398,0),1,0),0)</f>
        <v>0</v>
      </c>
    </row>
    <row r="770" spans="1:4" x14ac:dyDescent="0.25">
      <c r="A770" s="14" t="s">
        <v>18550</v>
      </c>
      <c r="B770" s="14" t="s">
        <v>18551</v>
      </c>
      <c r="C770" s="14" t="s">
        <v>18552</v>
      </c>
      <c r="D770" s="1">
        <f>IFERROR(IF(MATCH($B770,routes!A$2:A$398,0),1,0),0)+IFERROR(IF(MATCH($C770,routes!A$2:A$398,0),1,0),0)</f>
        <v>0</v>
      </c>
    </row>
    <row r="771" spans="1:4" x14ac:dyDescent="0.25">
      <c r="A771" s="14" t="s">
        <v>4579</v>
      </c>
      <c r="B771" s="14" t="s">
        <v>4580</v>
      </c>
      <c r="C771" s="14" t="s">
        <v>4581</v>
      </c>
      <c r="D771" s="1">
        <f>IFERROR(IF(MATCH($B771,routes!A$2:A$398,0),1,0),0)+IFERROR(IF(MATCH($C771,routes!A$2:A$398,0),1,0),0)</f>
        <v>0</v>
      </c>
    </row>
    <row r="772" spans="1:4" x14ac:dyDescent="0.25">
      <c r="A772" s="14" t="s">
        <v>12063</v>
      </c>
      <c r="B772" s="14" t="s">
        <v>12064</v>
      </c>
      <c r="C772" s="14" t="s">
        <v>12065</v>
      </c>
      <c r="D772" s="1">
        <f>IFERROR(IF(MATCH($B772,routes!A$2:A$398,0),1,0),0)+IFERROR(IF(MATCH($C772,routes!A$2:A$398,0),1,0),0)</f>
        <v>0</v>
      </c>
    </row>
    <row r="773" spans="1:4" x14ac:dyDescent="0.25">
      <c r="A773" s="14" t="s">
        <v>5911</v>
      </c>
      <c r="B773" s="14" t="s">
        <v>5912</v>
      </c>
      <c r="C773" s="14" t="s">
        <v>5913</v>
      </c>
      <c r="D773" s="1">
        <f>IFERROR(IF(MATCH($B773,routes!A$2:A$398,0),1,0),0)+IFERROR(IF(MATCH($C773,routes!A$2:A$398,0),1,0),0)</f>
        <v>0</v>
      </c>
    </row>
    <row r="774" spans="1:4" x14ac:dyDescent="0.25">
      <c r="A774" s="14" t="s">
        <v>15233</v>
      </c>
      <c r="B774" s="14" t="s">
        <v>15234</v>
      </c>
      <c r="C774" s="14" t="s">
        <v>15235</v>
      </c>
      <c r="D774" s="1">
        <f>IFERROR(IF(MATCH($B774,routes!A$2:A$398,0),1,0),0)+IFERROR(IF(MATCH($C774,routes!A$2:A$398,0),1,0),0)</f>
        <v>0</v>
      </c>
    </row>
    <row r="775" spans="1:4" x14ac:dyDescent="0.25">
      <c r="A775" s="14" t="s">
        <v>12221</v>
      </c>
      <c r="B775" s="14" t="s">
        <v>12222</v>
      </c>
      <c r="C775" s="14" t="s">
        <v>12223</v>
      </c>
      <c r="D775" s="1">
        <f>IFERROR(IF(MATCH($B775,routes!A$2:A$398,0),1,0),0)+IFERROR(IF(MATCH($C775,routes!A$2:A$398,0),1,0),0)</f>
        <v>0</v>
      </c>
    </row>
    <row r="776" spans="1:4" x14ac:dyDescent="0.25">
      <c r="A776" s="14" t="s">
        <v>18737</v>
      </c>
      <c r="C776" s="14" t="s">
        <v>18738</v>
      </c>
      <c r="D776" s="1">
        <f>IFERROR(IF(MATCH($B776,routes!A$2:A$398,0),1,0),0)+IFERROR(IF(MATCH($C776,routes!A$2:A$398,0),1,0),0)</f>
        <v>0</v>
      </c>
    </row>
    <row r="777" spans="1:4" x14ac:dyDescent="0.25">
      <c r="A777" s="14" t="s">
        <v>1597</v>
      </c>
      <c r="B777" s="14" t="s">
        <v>1598</v>
      </c>
      <c r="C777" s="14" t="s">
        <v>1599</v>
      </c>
      <c r="D777" s="1">
        <f>IFERROR(IF(MATCH($B777,routes!A$2:A$398,0),1,0),0)+IFERROR(IF(MATCH($C777,routes!A$2:A$398,0),1,0),0)</f>
        <v>0</v>
      </c>
    </row>
    <row r="778" spans="1:4" x14ac:dyDescent="0.25">
      <c r="A778" s="14" t="s">
        <v>12836</v>
      </c>
      <c r="B778" s="14" t="s">
        <v>12837</v>
      </c>
      <c r="C778" s="14" t="s">
        <v>12838</v>
      </c>
      <c r="D778" s="1">
        <f>IFERROR(IF(MATCH($B778,routes!A$2:A$398,0),1,0),0)+IFERROR(IF(MATCH($C778,routes!A$2:A$398,0),1,0),0)</f>
        <v>0</v>
      </c>
    </row>
    <row r="779" spans="1:4" x14ac:dyDescent="0.25">
      <c r="A779" s="14" t="s">
        <v>12259</v>
      </c>
      <c r="B779" s="14" t="s">
        <v>12260</v>
      </c>
      <c r="C779" s="14" t="s">
        <v>12261</v>
      </c>
      <c r="D779" s="1">
        <f>IFERROR(IF(MATCH($B779,routes!A$2:A$398,0),1,0),0)+IFERROR(IF(MATCH($C779,routes!A$2:A$398,0),1,0),0)</f>
        <v>0</v>
      </c>
    </row>
    <row r="780" spans="1:4" x14ac:dyDescent="0.25">
      <c r="A780" s="14" t="s">
        <v>15246</v>
      </c>
      <c r="B780" s="14" t="s">
        <v>501</v>
      </c>
      <c r="C780" s="14" t="s">
        <v>15247</v>
      </c>
      <c r="D780" s="1">
        <f>IFERROR(IF(MATCH($B780,routes!A$2:A$398,0),1,0),0)+IFERROR(IF(MATCH($C780,routes!A$2:A$398,0),1,0),0)</f>
        <v>0</v>
      </c>
    </row>
    <row r="781" spans="1:4" x14ac:dyDescent="0.25">
      <c r="A781" s="14" t="s">
        <v>12194</v>
      </c>
      <c r="B781" s="14" t="s">
        <v>12195</v>
      </c>
      <c r="C781" s="14" t="s">
        <v>12196</v>
      </c>
      <c r="D781" s="1">
        <f>IFERROR(IF(MATCH($B781,routes!A$2:A$398,0),1,0),0)+IFERROR(IF(MATCH($C781,routes!A$2:A$398,0),1,0),0)</f>
        <v>0</v>
      </c>
    </row>
    <row r="782" spans="1:4" x14ac:dyDescent="0.25">
      <c r="A782" s="14" t="s">
        <v>12316</v>
      </c>
      <c r="C782" s="14" t="s">
        <v>12317</v>
      </c>
      <c r="D782" s="1">
        <f>IFERROR(IF(MATCH($B782,routes!A$2:A$398,0),1,0),0)+IFERROR(IF(MATCH($C782,routes!A$2:A$398,0),1,0),0)</f>
        <v>0</v>
      </c>
    </row>
    <row r="783" spans="1:4" x14ac:dyDescent="0.25">
      <c r="A783" s="14" t="s">
        <v>12079</v>
      </c>
      <c r="B783" s="14" t="s">
        <v>12080</v>
      </c>
      <c r="C783" s="14" t="s">
        <v>12081</v>
      </c>
      <c r="D783" s="1">
        <f>IFERROR(IF(MATCH($B783,routes!A$2:A$398,0),1,0),0)+IFERROR(IF(MATCH($C783,routes!A$2:A$398,0),1,0),0)</f>
        <v>0</v>
      </c>
    </row>
    <row r="784" spans="1:4" x14ac:dyDescent="0.25">
      <c r="A784" s="14" t="s">
        <v>12461</v>
      </c>
      <c r="B784" s="14" t="s">
        <v>7341</v>
      </c>
      <c r="C784" s="14" t="s">
        <v>12462</v>
      </c>
      <c r="D784" s="1">
        <f>IFERROR(IF(MATCH($B784,routes!A$2:A$398,0),1,0),0)+IFERROR(IF(MATCH($C784,routes!A$2:A$398,0),1,0),0)</f>
        <v>0</v>
      </c>
    </row>
    <row r="785" spans="1:4" x14ac:dyDescent="0.25">
      <c r="A785" s="14" t="s">
        <v>12426</v>
      </c>
      <c r="B785" s="14" t="s">
        <v>434</v>
      </c>
      <c r="C785" s="14" t="s">
        <v>12427</v>
      </c>
      <c r="D785" s="1">
        <f>IFERROR(IF(MATCH($B785,routes!A$2:A$398,0),1,0),0)+IFERROR(IF(MATCH($C785,routes!A$2:A$398,0),1,0),0)</f>
        <v>0</v>
      </c>
    </row>
    <row r="786" spans="1:4" x14ac:dyDescent="0.25">
      <c r="A786" s="14" t="s">
        <v>18371</v>
      </c>
      <c r="C786" s="14" t="s">
        <v>18372</v>
      </c>
      <c r="D786" s="1">
        <f>IFERROR(IF(MATCH($B786,routes!A$2:A$398,0),1,0),0)+IFERROR(IF(MATCH($C786,routes!A$2:A$398,0),1,0),0)</f>
        <v>0</v>
      </c>
    </row>
    <row r="787" spans="1:4" x14ac:dyDescent="0.25">
      <c r="A787" s="14" t="s">
        <v>18412</v>
      </c>
      <c r="B787" s="14" t="s">
        <v>18414</v>
      </c>
      <c r="C787" s="14" t="s">
        <v>18415</v>
      </c>
      <c r="D787" s="1">
        <f>IFERROR(IF(MATCH($B787,routes!A$2:A$398,0),1,0),0)+IFERROR(IF(MATCH($C787,routes!A$2:A$398,0),1,0),0)</f>
        <v>0</v>
      </c>
    </row>
    <row r="788" spans="1:4" x14ac:dyDescent="0.25">
      <c r="A788" s="14" t="s">
        <v>18890</v>
      </c>
      <c r="C788" s="14" t="s">
        <v>18891</v>
      </c>
      <c r="D788" s="1">
        <f>IFERROR(IF(MATCH($B788,routes!A$2:A$398,0),1,0),0)+IFERROR(IF(MATCH($C788,routes!A$2:A$398,0),1,0),0)</f>
        <v>0</v>
      </c>
    </row>
    <row r="789" spans="1:4" x14ac:dyDescent="0.25">
      <c r="A789" s="14" t="s">
        <v>18659</v>
      </c>
      <c r="B789" s="14" t="s">
        <v>18661</v>
      </c>
      <c r="C789" s="14" t="s">
        <v>18662</v>
      </c>
      <c r="D789" s="1">
        <f>IFERROR(IF(MATCH($B789,routes!A$2:A$398,0),1,0),0)+IFERROR(IF(MATCH($C789,routes!A$2:A$398,0),1,0),0)</f>
        <v>0</v>
      </c>
    </row>
    <row r="790" spans="1:4" x14ac:dyDescent="0.25">
      <c r="A790" s="14" t="s">
        <v>12577</v>
      </c>
      <c r="B790" s="14" t="s">
        <v>12578</v>
      </c>
      <c r="C790" s="14" t="s">
        <v>12579</v>
      </c>
      <c r="D790" s="1">
        <f>IFERROR(IF(MATCH($B790,routes!A$2:A$398,0),1,0),0)+IFERROR(IF(MATCH($C790,routes!A$2:A$398,0),1,0),0)</f>
        <v>0</v>
      </c>
    </row>
    <row r="791" spans="1:4" x14ac:dyDescent="0.25">
      <c r="A791" s="14" t="s">
        <v>18592</v>
      </c>
      <c r="C791" s="14" t="s">
        <v>18593</v>
      </c>
      <c r="D791" s="1">
        <f>IFERROR(IF(MATCH($B791,routes!A$2:A$398,0),1,0),0)+IFERROR(IF(MATCH($C791,routes!A$2:A$398,0),1,0),0)</f>
        <v>0</v>
      </c>
    </row>
    <row r="792" spans="1:4" x14ac:dyDescent="0.25">
      <c r="A792" s="14" t="s">
        <v>12561</v>
      </c>
      <c r="B792" s="14" t="s">
        <v>435</v>
      </c>
      <c r="C792" s="14" t="s">
        <v>12562</v>
      </c>
      <c r="D792" s="1">
        <f>IFERROR(IF(MATCH($B792,routes!A$2:A$398,0),1,0),0)+IFERROR(IF(MATCH($C792,routes!A$2:A$398,0),1,0),0)</f>
        <v>0</v>
      </c>
    </row>
    <row r="793" spans="1:4" x14ac:dyDescent="0.25">
      <c r="A793" s="14" t="s">
        <v>18596</v>
      </c>
      <c r="C793" s="14" t="s">
        <v>18597</v>
      </c>
      <c r="D793" s="1">
        <f>IFERROR(IF(MATCH($B793,routes!A$2:A$398,0),1,0),0)+IFERROR(IF(MATCH($C793,routes!A$2:A$398,0),1,0),0)</f>
        <v>0</v>
      </c>
    </row>
    <row r="794" spans="1:4" x14ac:dyDescent="0.25">
      <c r="A794" s="14" t="s">
        <v>18594</v>
      </c>
      <c r="C794" s="14" t="s">
        <v>18595</v>
      </c>
      <c r="D794" s="1">
        <f>IFERROR(IF(MATCH($B794,routes!A$2:A$398,0),1,0),0)+IFERROR(IF(MATCH($C794,routes!A$2:A$398,0),1,0),0)</f>
        <v>0</v>
      </c>
    </row>
    <row r="795" spans="1:4" x14ac:dyDescent="0.25">
      <c r="A795" s="14" t="s">
        <v>9508</v>
      </c>
      <c r="B795" s="14" t="s">
        <v>9509</v>
      </c>
      <c r="C795" s="14" t="s">
        <v>9510</v>
      </c>
      <c r="D795" s="1">
        <f>IFERROR(IF(MATCH($B795,routes!A$2:A$398,0),1,0),0)+IFERROR(IF(MATCH($C795,routes!A$2:A$398,0),1,0),0)</f>
        <v>0</v>
      </c>
    </row>
    <row r="796" spans="1:4" x14ac:dyDescent="0.25">
      <c r="A796" s="14" t="s">
        <v>17939</v>
      </c>
      <c r="C796" s="14" t="s">
        <v>17940</v>
      </c>
      <c r="D796" s="1">
        <f>IFERROR(IF(MATCH($B796,routes!A$2:A$398,0),1,0),0)+IFERROR(IF(MATCH($C796,routes!A$2:A$398,0),1,0),0)</f>
        <v>0</v>
      </c>
    </row>
    <row r="797" spans="1:4" x14ac:dyDescent="0.25">
      <c r="A797" s="14" t="s">
        <v>18511</v>
      </c>
      <c r="C797" s="14" t="s">
        <v>18513</v>
      </c>
      <c r="D797" s="1">
        <f>IFERROR(IF(MATCH($B797,routes!A$2:A$398,0),1,0),0)+IFERROR(IF(MATCH($C797,routes!A$2:A$398,0),1,0),0)</f>
        <v>0</v>
      </c>
    </row>
    <row r="798" spans="1:4" x14ac:dyDescent="0.25">
      <c r="A798" s="14" t="s">
        <v>3078</v>
      </c>
      <c r="B798" s="14" t="s">
        <v>3079</v>
      </c>
      <c r="C798" s="14" t="s">
        <v>3080</v>
      </c>
      <c r="D798" s="1">
        <f>IFERROR(IF(MATCH($B798,routes!A$2:A$398,0),1,0),0)+IFERROR(IF(MATCH($C798,routes!A$2:A$398,0),1,0),0)</f>
        <v>0</v>
      </c>
    </row>
    <row r="799" spans="1:4" x14ac:dyDescent="0.25">
      <c r="A799" s="14" t="s">
        <v>12665</v>
      </c>
      <c r="B799" s="14" t="s">
        <v>12666</v>
      </c>
      <c r="C799" s="14" t="s">
        <v>12667</v>
      </c>
      <c r="D799" s="1">
        <f>IFERROR(IF(MATCH($B799,routes!A$2:A$398,0),1,0),0)+IFERROR(IF(MATCH($C799,routes!A$2:A$398,0),1,0),0)</f>
        <v>0</v>
      </c>
    </row>
    <row r="800" spans="1:4" x14ac:dyDescent="0.25">
      <c r="A800" s="14" t="s">
        <v>12675</v>
      </c>
      <c r="B800" s="14" t="s">
        <v>4502</v>
      </c>
      <c r="C800" s="14" t="s">
        <v>12676</v>
      </c>
      <c r="D800" s="1">
        <f>IFERROR(IF(MATCH($B800,routes!A$2:A$398,0),1,0),0)+IFERROR(IF(MATCH($C800,routes!A$2:A$398,0),1,0),0)</f>
        <v>0</v>
      </c>
    </row>
    <row r="801" spans="1:4" x14ac:dyDescent="0.25">
      <c r="A801" s="14" t="s">
        <v>12510</v>
      </c>
      <c r="B801" s="14" t="s">
        <v>12511</v>
      </c>
      <c r="C801" s="14" t="s">
        <v>12512</v>
      </c>
      <c r="D801" s="1">
        <f>IFERROR(IF(MATCH($B801,routes!A$2:A$398,0),1,0),0)+IFERROR(IF(MATCH($C801,routes!A$2:A$398,0),1,0),0)</f>
        <v>0</v>
      </c>
    </row>
    <row r="802" spans="1:4" x14ac:dyDescent="0.25">
      <c r="A802" s="14" t="s">
        <v>12600</v>
      </c>
      <c r="B802" s="14" t="s">
        <v>5295</v>
      </c>
      <c r="C802" s="14" t="s">
        <v>12601</v>
      </c>
      <c r="D802" s="1">
        <f>IFERROR(IF(MATCH($B802,routes!A$2:A$398,0),1,0),0)+IFERROR(IF(MATCH($C802,routes!A$2:A$398,0),1,0),0)</f>
        <v>0</v>
      </c>
    </row>
    <row r="803" spans="1:4" x14ac:dyDescent="0.25">
      <c r="A803" s="14" t="s">
        <v>12711</v>
      </c>
      <c r="B803" s="14" t="s">
        <v>12712</v>
      </c>
      <c r="C803" s="14" t="s">
        <v>12713</v>
      </c>
      <c r="D803" s="1">
        <f>IFERROR(IF(MATCH($B803,routes!A$2:A$398,0),1,0),0)+IFERROR(IF(MATCH($C803,routes!A$2:A$398,0),1,0),0)</f>
        <v>0</v>
      </c>
    </row>
    <row r="804" spans="1:4" x14ac:dyDescent="0.25">
      <c r="A804" s="14" t="s">
        <v>17957</v>
      </c>
      <c r="C804" s="14" t="s">
        <v>17958</v>
      </c>
      <c r="D804" s="1">
        <f>IFERROR(IF(MATCH($B804,routes!A$2:A$398,0),1,0),0)+IFERROR(IF(MATCH($C804,routes!A$2:A$398,0),1,0),0)</f>
        <v>0</v>
      </c>
    </row>
    <row r="805" spans="1:4" x14ac:dyDescent="0.25">
      <c r="A805" s="14" t="s">
        <v>12699</v>
      </c>
      <c r="B805" s="14" t="s">
        <v>12700</v>
      </c>
      <c r="C805" s="14" t="s">
        <v>12701</v>
      </c>
      <c r="D805" s="1">
        <f>IFERROR(IF(MATCH($B805,routes!A$2:A$398,0),1,0),0)+IFERROR(IF(MATCH($C805,routes!A$2:A$398,0),1,0),0)</f>
        <v>0</v>
      </c>
    </row>
    <row r="806" spans="1:4" x14ac:dyDescent="0.25">
      <c r="A806" s="14" t="s">
        <v>12567</v>
      </c>
      <c r="B806" s="14" t="s">
        <v>12568</v>
      </c>
      <c r="C806" s="14" t="s">
        <v>12569</v>
      </c>
      <c r="D806" s="1">
        <f>IFERROR(IF(MATCH($B806,routes!A$2:A$398,0),1,0),0)+IFERROR(IF(MATCH($C806,routes!A$2:A$398,0),1,0),0)</f>
        <v>0</v>
      </c>
    </row>
    <row r="807" spans="1:4" x14ac:dyDescent="0.25">
      <c r="A807" s="14" t="s">
        <v>18147</v>
      </c>
      <c r="B807" s="14" t="s">
        <v>4518</v>
      </c>
      <c r="C807" s="14" t="s">
        <v>18149</v>
      </c>
      <c r="D807" s="1">
        <f>IFERROR(IF(MATCH($B807,routes!A$2:A$398,0),1,0),0)+IFERROR(IF(MATCH($C807,routes!A$2:A$398,0),1,0),0)</f>
        <v>0</v>
      </c>
    </row>
    <row r="808" spans="1:4" x14ac:dyDescent="0.25">
      <c r="A808" s="14" t="s">
        <v>12526</v>
      </c>
      <c r="B808" s="14" t="s">
        <v>12527</v>
      </c>
      <c r="C808" s="14" t="s">
        <v>12528</v>
      </c>
      <c r="D808" s="1">
        <f>IFERROR(IF(MATCH($B808,routes!A$2:A$398,0),1,0),0)+IFERROR(IF(MATCH($C808,routes!A$2:A$398,0),1,0),0)</f>
        <v>0</v>
      </c>
    </row>
    <row r="809" spans="1:4" x14ac:dyDescent="0.25">
      <c r="A809" s="14" t="s">
        <v>17664</v>
      </c>
      <c r="B809" s="14" t="s">
        <v>17665</v>
      </c>
      <c r="C809" s="14" t="s">
        <v>17666</v>
      </c>
      <c r="D809" s="1">
        <f>IFERROR(IF(MATCH($B809,routes!A$2:A$398,0),1,0),0)+IFERROR(IF(MATCH($C809,routes!A$2:A$398,0),1,0),0)</f>
        <v>0</v>
      </c>
    </row>
    <row r="810" spans="1:4" x14ac:dyDescent="0.25">
      <c r="A810" s="14" t="s">
        <v>12646</v>
      </c>
      <c r="B810" s="14" t="s">
        <v>12647</v>
      </c>
      <c r="C810" s="14" t="s">
        <v>12648</v>
      </c>
      <c r="D810" s="1">
        <f>IFERROR(IF(MATCH($B810,routes!A$2:A$398,0),1,0),0)+IFERROR(IF(MATCH($C810,routes!A$2:A$398,0),1,0),0)</f>
        <v>0</v>
      </c>
    </row>
    <row r="811" spans="1:4" x14ac:dyDescent="0.25">
      <c r="A811" s="14" t="s">
        <v>18539</v>
      </c>
      <c r="B811" s="14" t="s">
        <v>18540</v>
      </c>
      <c r="C811" s="14" t="s">
        <v>18541</v>
      </c>
      <c r="D811" s="1">
        <f>IFERROR(IF(MATCH($B811,routes!A$2:A$398,0),1,0),0)+IFERROR(IF(MATCH($C811,routes!A$2:A$398,0),1,0),0)</f>
        <v>0</v>
      </c>
    </row>
    <row r="812" spans="1:4" x14ac:dyDescent="0.25">
      <c r="A812" s="14" t="s">
        <v>12591</v>
      </c>
      <c r="C812" s="14" t="s">
        <v>12592</v>
      </c>
      <c r="D812" s="1">
        <f>IFERROR(IF(MATCH($B812,routes!A$2:A$398,0),1,0),0)+IFERROR(IF(MATCH($C812,routes!A$2:A$398,0),1,0),0)</f>
        <v>0</v>
      </c>
    </row>
    <row r="813" spans="1:4" x14ac:dyDescent="0.25">
      <c r="A813" s="14" t="s">
        <v>12726</v>
      </c>
      <c r="B813" s="14" t="s">
        <v>12727</v>
      </c>
      <c r="C813" s="14" t="s">
        <v>12728</v>
      </c>
      <c r="D813" s="1">
        <f>IFERROR(IF(MATCH($B813,routes!A$2:A$398,0),1,0),0)+IFERROR(IF(MATCH($C813,routes!A$2:A$398,0),1,0),0)</f>
        <v>0</v>
      </c>
    </row>
    <row r="814" spans="1:4" x14ac:dyDescent="0.25">
      <c r="A814" s="14" t="s">
        <v>15278</v>
      </c>
      <c r="C814" s="14" t="s">
        <v>15279</v>
      </c>
      <c r="D814" s="1">
        <f>IFERROR(IF(MATCH($B814,routes!A$2:A$398,0),1,0),0)+IFERROR(IF(MATCH($C814,routes!A$2:A$398,0),1,0),0)</f>
        <v>0</v>
      </c>
    </row>
    <row r="815" spans="1:4" x14ac:dyDescent="0.25">
      <c r="A815" s="14" t="s">
        <v>13084</v>
      </c>
      <c r="B815" s="14" t="s">
        <v>461</v>
      </c>
      <c r="C815" s="14" t="s">
        <v>13085</v>
      </c>
      <c r="D815" s="1">
        <f>IFERROR(IF(MATCH($B815,routes!A$2:A$398,0),1,0),0)+IFERROR(IF(MATCH($C815,routes!A$2:A$398,0),1,0),0)</f>
        <v>0</v>
      </c>
    </row>
    <row r="816" spans="1:4" x14ac:dyDescent="0.25">
      <c r="A816" s="14" t="s">
        <v>13264</v>
      </c>
      <c r="B816" s="14" t="s">
        <v>13265</v>
      </c>
      <c r="C816" s="14" t="s">
        <v>13266</v>
      </c>
      <c r="D816" s="1">
        <f>IFERROR(IF(MATCH($B816,routes!A$2:A$398,0),1,0),0)+IFERROR(IF(MATCH($C816,routes!A$2:A$398,0),1,0),0)</f>
        <v>0</v>
      </c>
    </row>
    <row r="817" spans="1:4" x14ac:dyDescent="0.25">
      <c r="A817" s="14" t="s">
        <v>12740</v>
      </c>
      <c r="B817" s="14" t="s">
        <v>12741</v>
      </c>
      <c r="C817" s="14" t="s">
        <v>12742</v>
      </c>
      <c r="D817" s="1">
        <f>IFERROR(IF(MATCH($B817,routes!A$2:A$398,0),1,0),0)+IFERROR(IF(MATCH($C817,routes!A$2:A$398,0),1,0),0)</f>
        <v>0</v>
      </c>
    </row>
    <row r="818" spans="1:4" x14ac:dyDescent="0.25">
      <c r="A818" s="14" t="s">
        <v>12807</v>
      </c>
      <c r="B818" s="14" t="s">
        <v>12808</v>
      </c>
      <c r="C818" s="14" t="s">
        <v>12809</v>
      </c>
      <c r="D818" s="1">
        <f>IFERROR(IF(MATCH($B818,routes!A$2:A$398,0),1,0),0)+IFERROR(IF(MATCH($C818,routes!A$2:A$398,0),1,0),0)</f>
        <v>0</v>
      </c>
    </row>
    <row r="819" spans="1:4" x14ac:dyDescent="0.25">
      <c r="A819" s="14" t="s">
        <v>13304</v>
      </c>
      <c r="B819" s="14" t="s">
        <v>13305</v>
      </c>
      <c r="C819" s="14" t="s">
        <v>13306</v>
      </c>
      <c r="D819" s="1">
        <f>IFERROR(IF(MATCH($B819,routes!A$2:A$398,0),1,0),0)+IFERROR(IF(MATCH($C819,routes!A$2:A$398,0),1,0),0)</f>
        <v>0</v>
      </c>
    </row>
    <row r="820" spans="1:4" x14ac:dyDescent="0.25">
      <c r="A820" s="14" t="s">
        <v>13130</v>
      </c>
      <c r="B820" s="14" t="s">
        <v>13131</v>
      </c>
      <c r="C820" s="14" t="s">
        <v>13132</v>
      </c>
      <c r="D820" s="1">
        <f>IFERROR(IF(MATCH($B820,routes!A$2:A$398,0),1,0),0)+IFERROR(IF(MATCH($C820,routes!A$2:A$398,0),1,0),0)</f>
        <v>0</v>
      </c>
    </row>
    <row r="821" spans="1:4" x14ac:dyDescent="0.25">
      <c r="A821" s="14" t="s">
        <v>12811</v>
      </c>
      <c r="B821" s="14" t="s">
        <v>12812</v>
      </c>
      <c r="C821" s="14" t="s">
        <v>12813</v>
      </c>
      <c r="D821" s="1">
        <f>IFERROR(IF(MATCH($B821,routes!A$2:A$398,0),1,0),0)+IFERROR(IF(MATCH($C821,routes!A$2:A$398,0),1,0),0)</f>
        <v>0</v>
      </c>
    </row>
    <row r="822" spans="1:4" x14ac:dyDescent="0.25">
      <c r="A822" s="14" t="s">
        <v>4659</v>
      </c>
      <c r="B822" s="14" t="s">
        <v>4660</v>
      </c>
      <c r="C822" s="14" t="s">
        <v>4661</v>
      </c>
      <c r="D822" s="1">
        <f>IFERROR(IF(MATCH($B822,routes!A$2:A$398,0),1,0),0)+IFERROR(IF(MATCH($C822,routes!A$2:A$398,0),1,0),0)</f>
        <v>0</v>
      </c>
    </row>
    <row r="823" spans="1:4" x14ac:dyDescent="0.25">
      <c r="A823" s="14" t="s">
        <v>13035</v>
      </c>
      <c r="B823" s="14" t="s">
        <v>13036</v>
      </c>
      <c r="C823" s="14" t="s">
        <v>13037</v>
      </c>
      <c r="D823" s="1">
        <f>IFERROR(IF(MATCH($B823,routes!A$2:A$398,0),1,0),0)+IFERROR(IF(MATCH($C823,routes!A$2:A$398,0),1,0),0)</f>
        <v>0</v>
      </c>
    </row>
    <row r="824" spans="1:4" x14ac:dyDescent="0.25">
      <c r="A824" s="14" t="s">
        <v>18129</v>
      </c>
      <c r="C824" s="14" t="s">
        <v>18130</v>
      </c>
      <c r="D824" s="1">
        <f>IFERROR(IF(MATCH($B824,routes!A$2:A$398,0),1,0),0)+IFERROR(IF(MATCH($C824,routes!A$2:A$398,0),1,0),0)</f>
        <v>0</v>
      </c>
    </row>
    <row r="825" spans="1:4" x14ac:dyDescent="0.25">
      <c r="A825" s="14" t="s">
        <v>13292</v>
      </c>
      <c r="B825" s="14" t="s">
        <v>433</v>
      </c>
      <c r="C825" s="14" t="s">
        <v>13293</v>
      </c>
      <c r="D825" s="1">
        <f>IFERROR(IF(MATCH($B825,routes!A$2:A$398,0),1,0),0)+IFERROR(IF(MATCH($C825,routes!A$2:A$398,0),1,0),0)</f>
        <v>0</v>
      </c>
    </row>
    <row r="826" spans="1:4" x14ac:dyDescent="0.25">
      <c r="A826" s="14" t="s">
        <v>13010</v>
      </c>
      <c r="B826" s="14" t="s">
        <v>3818</v>
      </c>
      <c r="C826" s="14" t="s">
        <v>13011</v>
      </c>
      <c r="D826" s="1">
        <f>IFERROR(IF(MATCH($B826,routes!A$2:A$398,0),1,0),0)+IFERROR(IF(MATCH($C826,routes!A$2:A$398,0),1,0),0)</f>
        <v>0</v>
      </c>
    </row>
    <row r="827" spans="1:4" x14ac:dyDescent="0.25">
      <c r="A827" s="14" t="s">
        <v>12853</v>
      </c>
      <c r="B827" s="14" t="s">
        <v>437</v>
      </c>
      <c r="C827" s="14" t="s">
        <v>12855</v>
      </c>
      <c r="D827" s="1">
        <f>IFERROR(IF(MATCH($B827,routes!A$2:A$398,0),1,0),0)+IFERROR(IF(MATCH($C827,routes!A$2:A$398,0),1,0),0)</f>
        <v>0</v>
      </c>
    </row>
    <row r="828" spans="1:4" x14ac:dyDescent="0.25">
      <c r="A828" s="14" t="s">
        <v>12787</v>
      </c>
      <c r="B828" s="14" t="s">
        <v>12789</v>
      </c>
      <c r="C828" s="14" t="s">
        <v>12790</v>
      </c>
      <c r="D828" s="1">
        <f>IFERROR(IF(MATCH($B828,routes!A$2:A$398,0),1,0),0)+IFERROR(IF(MATCH($C828,routes!A$2:A$398,0),1,0),0)</f>
        <v>0</v>
      </c>
    </row>
    <row r="829" spans="1:4" x14ac:dyDescent="0.25">
      <c r="A829" s="14" t="s">
        <v>1678</v>
      </c>
      <c r="B829" s="14" t="s">
        <v>1679</v>
      </c>
      <c r="C829" s="14" t="s">
        <v>1680</v>
      </c>
      <c r="D829" s="1">
        <f>IFERROR(IF(MATCH($B829,routes!A$2:A$398,0),1,0),0)+IFERROR(IF(MATCH($C829,routes!A$2:A$398,0),1,0),0)</f>
        <v>0</v>
      </c>
    </row>
    <row r="830" spans="1:4" x14ac:dyDescent="0.25">
      <c r="A830" s="14" t="s">
        <v>12434</v>
      </c>
      <c r="B830" s="14" t="s">
        <v>12435</v>
      </c>
      <c r="C830" s="14" t="s">
        <v>12436</v>
      </c>
      <c r="D830" s="1">
        <f>IFERROR(IF(MATCH($B830,routes!A$2:A$398,0),1,0),0)+IFERROR(IF(MATCH($C830,routes!A$2:A$398,0),1,0),0)</f>
        <v>0</v>
      </c>
    </row>
    <row r="831" spans="1:4" x14ac:dyDescent="0.25">
      <c r="A831" s="14" t="s">
        <v>12755</v>
      </c>
      <c r="B831" s="14" t="s">
        <v>12756</v>
      </c>
      <c r="C831" s="14" t="s">
        <v>12757</v>
      </c>
      <c r="D831" s="1">
        <f>IFERROR(IF(MATCH($B831,routes!A$2:A$398,0),1,0),0)+IFERROR(IF(MATCH($C831,routes!A$2:A$398,0),1,0),0)</f>
        <v>0</v>
      </c>
    </row>
    <row r="832" spans="1:4" x14ac:dyDescent="0.25">
      <c r="A832" s="14" t="s">
        <v>12953</v>
      </c>
      <c r="B832" s="14" t="s">
        <v>12954</v>
      </c>
      <c r="C832" s="14" t="s">
        <v>12955</v>
      </c>
      <c r="D832" s="1">
        <f>IFERROR(IF(MATCH($B832,routes!A$2:A$398,0),1,0),0)+IFERROR(IF(MATCH($C832,routes!A$2:A$398,0),1,0),0)</f>
        <v>0</v>
      </c>
    </row>
    <row r="833" spans="1:4" x14ac:dyDescent="0.25">
      <c r="A833" s="14" t="s">
        <v>12736</v>
      </c>
      <c r="B833" s="14" t="s">
        <v>12737</v>
      </c>
      <c r="C833" s="14" t="s">
        <v>12738</v>
      </c>
      <c r="D833" s="1">
        <f>IFERROR(IF(MATCH($B833,routes!A$2:A$398,0),1,0),0)+IFERROR(IF(MATCH($C833,routes!A$2:A$398,0),1,0),0)</f>
        <v>0</v>
      </c>
    </row>
    <row r="834" spans="1:4" x14ac:dyDescent="0.25">
      <c r="A834" s="14" t="s">
        <v>13288</v>
      </c>
      <c r="B834" s="14" t="s">
        <v>13289</v>
      </c>
      <c r="C834" s="14" t="s">
        <v>13290</v>
      </c>
      <c r="D834" s="1">
        <f>IFERROR(IF(MATCH($B834,routes!A$2:A$398,0),1,0),0)+IFERROR(IF(MATCH($C834,routes!A$2:A$398,0),1,0),0)</f>
        <v>0</v>
      </c>
    </row>
    <row r="835" spans="1:4" x14ac:dyDescent="0.25">
      <c r="A835" s="14" t="s">
        <v>13210</v>
      </c>
      <c r="C835" s="14" t="s">
        <v>13211</v>
      </c>
      <c r="D835" s="1">
        <f>IFERROR(IF(MATCH($B835,routes!A$2:A$398,0),1,0),0)+IFERROR(IF(MATCH($C835,routes!A$2:A$398,0),1,0),0)</f>
        <v>0</v>
      </c>
    </row>
    <row r="836" spans="1:4" x14ac:dyDescent="0.25">
      <c r="A836" s="14" t="s">
        <v>14016</v>
      </c>
      <c r="C836" s="14" t="s">
        <v>14017</v>
      </c>
      <c r="D836" s="1">
        <f>IFERROR(IF(MATCH($B836,routes!A$2:A$398,0),1,0),0)+IFERROR(IF(MATCH($C836,routes!A$2:A$398,0),1,0),0)</f>
        <v>0</v>
      </c>
    </row>
    <row r="837" spans="1:4" x14ac:dyDescent="0.25">
      <c r="A837" s="14" t="s">
        <v>18174</v>
      </c>
      <c r="B837" s="14" t="s">
        <v>18175</v>
      </c>
      <c r="C837" s="14" t="s">
        <v>18176</v>
      </c>
      <c r="D837" s="1">
        <f>IFERROR(IF(MATCH($B837,routes!A$2:A$398,0),1,0),0)+IFERROR(IF(MATCH($C837,routes!A$2:A$398,0),1,0),0)</f>
        <v>0</v>
      </c>
    </row>
    <row r="838" spans="1:4" x14ac:dyDescent="0.25">
      <c r="A838" s="14" t="s">
        <v>13320</v>
      </c>
      <c r="B838" s="14" t="s">
        <v>13321</v>
      </c>
      <c r="C838" s="14" t="s">
        <v>13322</v>
      </c>
      <c r="D838" s="1">
        <f>IFERROR(IF(MATCH($B838,routes!A$2:A$398,0),1,0),0)+IFERROR(IF(MATCH($C838,routes!A$2:A$398,0),1,0),0)</f>
        <v>0</v>
      </c>
    </row>
    <row r="839" spans="1:4" x14ac:dyDescent="0.25">
      <c r="A839" s="14" t="s">
        <v>12821</v>
      </c>
      <c r="C839" s="14" t="s">
        <v>12822</v>
      </c>
      <c r="D839" s="1">
        <f>IFERROR(IF(MATCH($B839,routes!A$2:A$398,0),1,0),0)+IFERROR(IF(MATCH($C839,routes!A$2:A$398,0),1,0),0)</f>
        <v>0</v>
      </c>
    </row>
    <row r="840" spans="1:4" x14ac:dyDescent="0.25">
      <c r="A840" s="14" t="s">
        <v>18132</v>
      </c>
      <c r="C840" s="14" t="s">
        <v>18133</v>
      </c>
      <c r="D840" s="1">
        <f>IFERROR(IF(MATCH($B840,routes!A$2:A$398,0),1,0),0)+IFERROR(IF(MATCH($C840,routes!A$2:A$398,0),1,0),0)</f>
        <v>0</v>
      </c>
    </row>
    <row r="841" spans="1:4" x14ac:dyDescent="0.25">
      <c r="A841" s="14" t="s">
        <v>12974</v>
      </c>
      <c r="C841" s="14" t="s">
        <v>12975</v>
      </c>
      <c r="D841" s="1">
        <f>IFERROR(IF(MATCH($B841,routes!A$2:A$398,0),1,0),0)+IFERROR(IF(MATCH($C841,routes!A$2:A$398,0),1,0),0)</f>
        <v>0</v>
      </c>
    </row>
    <row r="842" spans="1:4" x14ac:dyDescent="0.25">
      <c r="A842" s="14" t="s">
        <v>13393</v>
      </c>
      <c r="C842" s="14" t="s">
        <v>13394</v>
      </c>
      <c r="D842" s="1">
        <f>IFERROR(IF(MATCH($B842,routes!A$2:A$398,0),1,0),0)+IFERROR(IF(MATCH($C842,routes!A$2:A$398,0),1,0),0)</f>
        <v>0</v>
      </c>
    </row>
    <row r="843" spans="1:4" x14ac:dyDescent="0.25">
      <c r="A843" s="14" t="s">
        <v>12752</v>
      </c>
      <c r="B843" s="14" t="s">
        <v>12753</v>
      </c>
      <c r="C843" s="14" t="s">
        <v>12754</v>
      </c>
      <c r="D843" s="1">
        <f>IFERROR(IF(MATCH($B843,routes!A$2:A$398,0),1,0),0)+IFERROR(IF(MATCH($C843,routes!A$2:A$398,0),1,0),0)</f>
        <v>0</v>
      </c>
    </row>
    <row r="844" spans="1:4" x14ac:dyDescent="0.25">
      <c r="A844" s="14" t="s">
        <v>18211</v>
      </c>
      <c r="C844" s="14" t="s">
        <v>18213</v>
      </c>
      <c r="D844" s="1">
        <f>IFERROR(IF(MATCH($B844,routes!A$2:A$398,0),1,0),0)+IFERROR(IF(MATCH($C844,routes!A$2:A$398,0),1,0),0)</f>
        <v>0</v>
      </c>
    </row>
    <row r="845" spans="1:4" x14ac:dyDescent="0.25">
      <c r="A845" s="14" t="s">
        <v>18088</v>
      </c>
      <c r="B845" s="14" t="s">
        <v>528</v>
      </c>
      <c r="C845" s="14" t="s">
        <v>18090</v>
      </c>
      <c r="D845" s="1">
        <f>IFERROR(IF(MATCH($B845,routes!A$2:A$398,0),1,0),0)+IFERROR(IF(MATCH($C845,routes!A$2:A$398,0),1,0),0)</f>
        <v>0</v>
      </c>
    </row>
    <row r="846" spans="1:4" x14ac:dyDescent="0.25">
      <c r="A846" s="14" t="s">
        <v>18752</v>
      </c>
      <c r="B846" s="14" t="s">
        <v>17619</v>
      </c>
      <c r="C846" s="14" t="s">
        <v>18754</v>
      </c>
      <c r="D846" s="1">
        <f>IFERROR(IF(MATCH($B846,routes!A$2:A$398,0),1,0),0)+IFERROR(IF(MATCH($C846,routes!A$2:A$398,0),1,0),0)</f>
        <v>0</v>
      </c>
    </row>
    <row r="847" spans="1:4" x14ac:dyDescent="0.25">
      <c r="A847" s="14" t="s">
        <v>452</v>
      </c>
      <c r="B847" s="14" t="s">
        <v>451</v>
      </c>
      <c r="C847" s="14" t="s">
        <v>13489</v>
      </c>
      <c r="D847" s="1">
        <f>IFERROR(IF(MATCH($B847,routes!A$2:A$398,0),1,0),0)+IFERROR(IF(MATCH($C847,routes!A$2:A$398,0),1,0),0)</f>
        <v>0</v>
      </c>
    </row>
    <row r="848" spans="1:4" x14ac:dyDescent="0.25">
      <c r="A848" s="14" t="s">
        <v>18111</v>
      </c>
      <c r="C848" s="14" t="s">
        <v>18112</v>
      </c>
      <c r="D848" s="1">
        <f>IFERROR(IF(MATCH($B848,routes!A$2:A$398,0),1,0),0)+IFERROR(IF(MATCH($C848,routes!A$2:A$398,0),1,0),0)</f>
        <v>0</v>
      </c>
    </row>
    <row r="849" spans="1:4" x14ac:dyDescent="0.25">
      <c r="A849" s="14" t="s">
        <v>18394</v>
      </c>
      <c r="C849" s="14" t="s">
        <v>18395</v>
      </c>
      <c r="D849" s="1">
        <f>IFERROR(IF(MATCH($B849,routes!A$2:A$398,0),1,0),0)+IFERROR(IF(MATCH($C849,routes!A$2:A$398,0),1,0),0)</f>
        <v>0</v>
      </c>
    </row>
    <row r="850" spans="1:4" x14ac:dyDescent="0.25">
      <c r="A850" s="14" t="s">
        <v>9598</v>
      </c>
      <c r="B850" s="14" t="s">
        <v>9600</v>
      </c>
      <c r="C850" s="14" t="s">
        <v>9601</v>
      </c>
      <c r="D850" s="1">
        <f>IFERROR(IF(MATCH($B850,routes!A$2:A$398,0),1,0),0)+IFERROR(IF(MATCH($C850,routes!A$2:A$398,0),1,0),0)</f>
        <v>0</v>
      </c>
    </row>
    <row r="851" spans="1:4" x14ac:dyDescent="0.25">
      <c r="A851" s="14" t="s">
        <v>18905</v>
      </c>
      <c r="B851" s="14" t="s">
        <v>18906</v>
      </c>
      <c r="C851" s="14" t="s">
        <v>18907</v>
      </c>
      <c r="D851" s="1">
        <f>IFERROR(IF(MATCH($B851,routes!A$2:A$398,0),1,0),0)+IFERROR(IF(MATCH($C851,routes!A$2:A$398,0),1,0),0)</f>
        <v>0</v>
      </c>
    </row>
    <row r="852" spans="1:4" x14ac:dyDescent="0.25">
      <c r="A852" s="14" t="s">
        <v>9737</v>
      </c>
      <c r="C852" s="14" t="s">
        <v>9738</v>
      </c>
      <c r="D852" s="1">
        <f>IFERROR(IF(MATCH($B852,routes!A$2:A$398,0),1,0),0)+IFERROR(IF(MATCH($C852,routes!A$2:A$398,0),1,0),0)</f>
        <v>0</v>
      </c>
    </row>
    <row r="853" spans="1:4" x14ac:dyDescent="0.25">
      <c r="A853" s="14" t="s">
        <v>17682</v>
      </c>
      <c r="B853" s="14" t="s">
        <v>10223</v>
      </c>
      <c r="C853" s="14" t="s">
        <v>9738</v>
      </c>
      <c r="D853" s="1">
        <f>IFERROR(IF(MATCH($B853,routes!A$2:A$398,0),1,0),0)+IFERROR(IF(MATCH($C853,routes!A$2:A$398,0),1,0),0)</f>
        <v>0</v>
      </c>
    </row>
    <row r="854" spans="1:4" x14ac:dyDescent="0.25">
      <c r="A854" s="14" t="s">
        <v>18996</v>
      </c>
      <c r="B854" s="14" t="s">
        <v>14100</v>
      </c>
      <c r="C854" s="14" t="s">
        <v>14101</v>
      </c>
      <c r="D854" s="1">
        <f>IFERROR(IF(MATCH($B854,routes!A$2:A$398,0),1,0),0)+IFERROR(IF(MATCH($C854,routes!A$2:A$398,0),1,0),0)</f>
        <v>0</v>
      </c>
    </row>
    <row r="855" spans="1:4" x14ac:dyDescent="0.25">
      <c r="A855" s="14" t="s">
        <v>13910</v>
      </c>
      <c r="B855" s="14" t="s">
        <v>13911</v>
      </c>
      <c r="C855" s="14" t="s">
        <v>13912</v>
      </c>
      <c r="D855" s="1">
        <f>IFERROR(IF(MATCH($B855,routes!A$2:A$398,0),1,0),0)+IFERROR(IF(MATCH($C855,routes!A$2:A$398,0),1,0),0)</f>
        <v>0</v>
      </c>
    </row>
    <row r="856" spans="1:4" x14ac:dyDescent="0.25">
      <c r="A856" s="14" t="s">
        <v>18700</v>
      </c>
      <c r="B856" s="14" t="s">
        <v>10854</v>
      </c>
      <c r="C856" s="14" t="s">
        <v>18702</v>
      </c>
      <c r="D856" s="1">
        <f>IFERROR(IF(MATCH($B856,routes!A$2:A$398,0),1,0),0)+IFERROR(IF(MATCH($C856,routes!A$2:A$398,0),1,0),0)</f>
        <v>0</v>
      </c>
    </row>
    <row r="857" spans="1:4" x14ac:dyDescent="0.25">
      <c r="A857" s="14" t="s">
        <v>18909</v>
      </c>
      <c r="B857" s="14" t="s">
        <v>17880</v>
      </c>
      <c r="C857" s="14" t="s">
        <v>18911</v>
      </c>
      <c r="D857" s="1">
        <f>IFERROR(IF(MATCH($B857,routes!A$2:A$398,0),1,0),0)+IFERROR(IF(MATCH($C857,routes!A$2:A$398,0),1,0),0)</f>
        <v>0</v>
      </c>
    </row>
    <row r="858" spans="1:4" x14ac:dyDescent="0.25">
      <c r="A858" s="14" t="s">
        <v>13972</v>
      </c>
      <c r="B858" s="14" t="s">
        <v>13973</v>
      </c>
      <c r="C858" s="14" t="s">
        <v>13974</v>
      </c>
      <c r="D858" s="1">
        <f>IFERROR(IF(MATCH($B858,routes!A$2:A$398,0),1,0),0)+IFERROR(IF(MATCH($C858,routes!A$2:A$398,0),1,0),0)</f>
        <v>0</v>
      </c>
    </row>
    <row r="859" spans="1:4" x14ac:dyDescent="0.25">
      <c r="A859" s="14" t="s">
        <v>18526</v>
      </c>
      <c r="B859" s="14" t="s">
        <v>538</v>
      </c>
      <c r="C859" s="14" t="s">
        <v>18527</v>
      </c>
      <c r="D859" s="1">
        <f>IFERROR(IF(MATCH($B859,routes!A$2:A$398,0),1,0),0)+IFERROR(IF(MATCH($C859,routes!A$2:A$398,0),1,0),0)</f>
        <v>0</v>
      </c>
    </row>
    <row r="860" spans="1:4" x14ac:dyDescent="0.25">
      <c r="A860" s="14" t="s">
        <v>18686</v>
      </c>
      <c r="B860" s="14" t="s">
        <v>10555</v>
      </c>
      <c r="C860" s="14" t="s">
        <v>18687</v>
      </c>
      <c r="D860" s="1">
        <f>IFERROR(IF(MATCH($B860,routes!A$2:A$398,0),1,0),0)+IFERROR(IF(MATCH($C860,routes!A$2:A$398,0),1,0),0)</f>
        <v>0</v>
      </c>
    </row>
    <row r="861" spans="1:4" x14ac:dyDescent="0.25">
      <c r="A861" s="14" t="s">
        <v>4796</v>
      </c>
      <c r="B861" s="14" t="s">
        <v>4797</v>
      </c>
      <c r="C861" s="14" t="s">
        <v>4798</v>
      </c>
      <c r="D861" s="1">
        <f>IFERROR(IF(MATCH($B861,routes!A$2:A$398,0),1,0),0)+IFERROR(IF(MATCH($C861,routes!A$2:A$398,0),1,0),0)</f>
        <v>0</v>
      </c>
    </row>
    <row r="862" spans="1:4" x14ac:dyDescent="0.25">
      <c r="A862" s="14" t="s">
        <v>17960</v>
      </c>
      <c r="B862" s="14" t="s">
        <v>14062</v>
      </c>
      <c r="C862" s="14" t="s">
        <v>17961</v>
      </c>
      <c r="D862" s="1">
        <f>IFERROR(IF(MATCH($B862,routes!A$2:A$398,0),1,0),0)+IFERROR(IF(MATCH($C862,routes!A$2:A$398,0),1,0),0)</f>
        <v>0</v>
      </c>
    </row>
    <row r="863" spans="1:4" x14ac:dyDescent="0.25">
      <c r="A863" s="14" t="s">
        <v>4806</v>
      </c>
      <c r="B863" s="14" t="s">
        <v>4807</v>
      </c>
      <c r="C863" s="14" t="s">
        <v>4808</v>
      </c>
      <c r="D863" s="1">
        <f>IFERROR(IF(MATCH($B863,routes!A$2:A$398,0),1,0),0)+IFERROR(IF(MATCH($C863,routes!A$2:A$398,0),1,0),0)</f>
        <v>0</v>
      </c>
    </row>
    <row r="864" spans="1:4" x14ac:dyDescent="0.25">
      <c r="A864" s="14" t="s">
        <v>18040</v>
      </c>
      <c r="B864" s="14" t="s">
        <v>18041</v>
      </c>
      <c r="C864" s="14" t="s">
        <v>18042</v>
      </c>
      <c r="D864" s="1">
        <f>IFERROR(IF(MATCH($B864,routes!A$2:A$398,0),1,0),0)+IFERROR(IF(MATCH($C864,routes!A$2:A$398,0),1,0),0)</f>
        <v>0</v>
      </c>
    </row>
    <row r="865" spans="1:4" x14ac:dyDescent="0.25">
      <c r="A865" s="14" t="s">
        <v>4834</v>
      </c>
      <c r="B865" s="14" t="s">
        <v>4835</v>
      </c>
      <c r="C865" s="14" t="s">
        <v>4836</v>
      </c>
      <c r="D865" s="1">
        <f>IFERROR(IF(MATCH($B865,routes!A$2:A$398,0),1,0),0)+IFERROR(IF(MATCH($C865,routes!A$2:A$398,0),1,0),0)</f>
        <v>0</v>
      </c>
    </row>
    <row r="866" spans="1:4" x14ac:dyDescent="0.25">
      <c r="A866" s="14" t="s">
        <v>13986</v>
      </c>
      <c r="B866" s="14" t="s">
        <v>438</v>
      </c>
      <c r="C866" s="14" t="s">
        <v>13987</v>
      </c>
      <c r="D866" s="1">
        <f>IFERROR(IF(MATCH($B866,routes!A$2:A$398,0),1,0),0)+IFERROR(IF(MATCH($C866,routes!A$2:A$398,0),1,0),0)</f>
        <v>0</v>
      </c>
    </row>
    <row r="867" spans="1:4" x14ac:dyDescent="0.25">
      <c r="A867" s="14" t="s">
        <v>18749</v>
      </c>
      <c r="C867" s="14" t="s">
        <v>18750</v>
      </c>
      <c r="D867" s="1">
        <f>IFERROR(IF(MATCH($B867,routes!A$2:A$398,0),1,0),0)+IFERROR(IF(MATCH($C867,routes!A$2:A$398,0),1,0),0)</f>
        <v>0</v>
      </c>
    </row>
    <row r="868" spans="1:4" x14ac:dyDescent="0.25">
      <c r="A868" s="14" t="s">
        <v>4841</v>
      </c>
      <c r="B868" s="14" t="s">
        <v>4842</v>
      </c>
      <c r="C868" s="14" t="s">
        <v>4843</v>
      </c>
      <c r="D868" s="1">
        <f>IFERROR(IF(MATCH($B868,routes!A$2:A$398,0),1,0),0)+IFERROR(IF(MATCH($C868,routes!A$2:A$398,0),1,0),0)</f>
        <v>0</v>
      </c>
    </row>
    <row r="869" spans="1:4" x14ac:dyDescent="0.25">
      <c r="A869" s="14" t="s">
        <v>4845</v>
      </c>
      <c r="B869" s="14" t="s">
        <v>516</v>
      </c>
      <c r="C869" s="14" t="s">
        <v>4846</v>
      </c>
      <c r="D869" s="1">
        <f>IFERROR(IF(MATCH($B869,routes!A$2:A$398,0),1,0),0)+IFERROR(IF(MATCH($C869,routes!A$2:A$398,0),1,0),0)</f>
        <v>0</v>
      </c>
    </row>
    <row r="870" spans="1:4" x14ac:dyDescent="0.25">
      <c r="A870" s="14" t="s">
        <v>4853</v>
      </c>
      <c r="B870" s="14" t="s">
        <v>4854</v>
      </c>
      <c r="C870" s="14" t="s">
        <v>4855</v>
      </c>
      <c r="D870" s="1">
        <f>IFERROR(IF(MATCH($B870,routes!A$2:A$398,0),1,0),0)+IFERROR(IF(MATCH($C870,routes!A$2:A$398,0),1,0),0)</f>
        <v>0</v>
      </c>
    </row>
    <row r="871" spans="1:4" x14ac:dyDescent="0.25">
      <c r="A871" s="14" t="s">
        <v>14052</v>
      </c>
      <c r="C871" s="14" t="s">
        <v>14053</v>
      </c>
      <c r="D871" s="1">
        <f>IFERROR(IF(MATCH($B871,routes!A$2:A$398,0),1,0),0)+IFERROR(IF(MATCH($C871,routes!A$2:A$398,0),1,0),0)</f>
        <v>0</v>
      </c>
    </row>
    <row r="872" spans="1:4" x14ac:dyDescent="0.25">
      <c r="A872" s="14" t="s">
        <v>18934</v>
      </c>
      <c r="C872" s="14" t="s">
        <v>18935</v>
      </c>
      <c r="D872" s="1">
        <f>IFERROR(IF(MATCH($B872,routes!A$2:A$398,0),1,0),0)+IFERROR(IF(MATCH($C872,routes!A$2:A$398,0),1,0),0)</f>
        <v>0</v>
      </c>
    </row>
    <row r="873" spans="1:4" x14ac:dyDescent="0.25">
      <c r="A873" s="14" t="s">
        <v>18870</v>
      </c>
      <c r="C873" s="14" t="s">
        <v>18871</v>
      </c>
      <c r="D873" s="1">
        <f>IFERROR(IF(MATCH($B873,routes!A$2:A$398,0),1,0),0)+IFERROR(IF(MATCH($C873,routes!A$2:A$398,0),1,0),0)</f>
        <v>0</v>
      </c>
    </row>
    <row r="874" spans="1:4" x14ac:dyDescent="0.25">
      <c r="A874" s="14" t="s">
        <v>12149</v>
      </c>
      <c r="B874" s="14" t="s">
        <v>12150</v>
      </c>
      <c r="C874" s="14" t="s">
        <v>12151</v>
      </c>
      <c r="D874" s="1">
        <f>IFERROR(IF(MATCH($B874,routes!A$2:A$398,0),1,0),0)+IFERROR(IF(MATCH($C874,routes!A$2:A$398,0),1,0),0)</f>
        <v>0</v>
      </c>
    </row>
    <row r="875" spans="1:4" x14ac:dyDescent="0.25">
      <c r="A875" s="14" t="s">
        <v>14001</v>
      </c>
      <c r="B875" s="14" t="s">
        <v>12150</v>
      </c>
      <c r="C875" s="14" t="s">
        <v>12151</v>
      </c>
      <c r="D875" s="1">
        <f>IFERROR(IF(MATCH($B875,routes!A$2:A$398,0),1,0),0)+IFERROR(IF(MATCH($C875,routes!A$2:A$398,0),1,0),0)</f>
        <v>0</v>
      </c>
    </row>
    <row r="876" spans="1:4" x14ac:dyDescent="0.25">
      <c r="A876" s="14" t="s">
        <v>1573</v>
      </c>
      <c r="B876" s="14" t="s">
        <v>18986</v>
      </c>
      <c r="C876" s="14" t="s">
        <v>4876</v>
      </c>
      <c r="D876" s="1">
        <f>IFERROR(IF(MATCH($B876,routes!A$2:A$398,0),1,0),0)+IFERROR(IF(MATCH($C876,routes!A$2:A$398,0),1,0),0)</f>
        <v>0</v>
      </c>
    </row>
    <row r="877" spans="1:4" x14ac:dyDescent="0.25">
      <c r="A877" s="14" t="s">
        <v>4884</v>
      </c>
      <c r="B877" s="14" t="s">
        <v>443</v>
      </c>
      <c r="C877" s="14" t="s">
        <v>4885</v>
      </c>
      <c r="D877" s="1">
        <f>IFERROR(IF(MATCH($B877,routes!A$2:A$398,0),1,0),0)+IFERROR(IF(MATCH($C877,routes!A$2:A$398,0),1,0),0)</f>
        <v>0</v>
      </c>
    </row>
    <row r="878" spans="1:4" x14ac:dyDescent="0.25">
      <c r="A878" s="14" t="s">
        <v>1111</v>
      </c>
      <c r="B878" s="14" t="s">
        <v>1112</v>
      </c>
      <c r="C878" s="14" t="s">
        <v>1113</v>
      </c>
      <c r="D878" s="1">
        <f>IFERROR(IF(MATCH($B878,routes!A$2:A$398,0),1,0),0)+IFERROR(IF(MATCH($C878,routes!A$2:A$398,0),1,0),0)</f>
        <v>0</v>
      </c>
    </row>
    <row r="879" spans="1:4" x14ac:dyDescent="0.25">
      <c r="A879" s="14" t="s">
        <v>18920</v>
      </c>
      <c r="B879" s="14" t="s">
        <v>18921</v>
      </c>
      <c r="C879" s="14" t="s">
        <v>18922</v>
      </c>
      <c r="D879" s="1">
        <f>IFERROR(IF(MATCH($B879,routes!A$2:A$398,0),1,0),0)+IFERROR(IF(MATCH($C879,routes!A$2:A$398,0),1,0),0)</f>
        <v>0</v>
      </c>
    </row>
    <row r="880" spans="1:4" x14ac:dyDescent="0.25">
      <c r="A880" s="14" t="s">
        <v>12095</v>
      </c>
      <c r="B880" s="14" t="s">
        <v>12096</v>
      </c>
      <c r="C880" s="14" t="s">
        <v>12097</v>
      </c>
      <c r="D880" s="1">
        <f>IFERROR(IF(MATCH($B880,routes!A$2:A$398,0),1,0),0)+IFERROR(IF(MATCH($C880,routes!A$2:A$398,0),1,0),0)</f>
        <v>0</v>
      </c>
    </row>
    <row r="881" spans="1:4" x14ac:dyDescent="0.25">
      <c r="A881" s="14" t="s">
        <v>16681</v>
      </c>
      <c r="B881" s="14" t="s">
        <v>16682</v>
      </c>
      <c r="C881" s="14" t="s">
        <v>16683</v>
      </c>
      <c r="D881" s="1">
        <f>IFERROR(IF(MATCH($B881,routes!A$2:A$398,0),1,0),0)+IFERROR(IF(MATCH($C881,routes!A$2:A$398,0),1,0),0)</f>
        <v>0</v>
      </c>
    </row>
    <row r="882" spans="1:4" x14ac:dyDescent="0.25">
      <c r="A882" s="14" t="s">
        <v>13770</v>
      </c>
      <c r="B882" s="14" t="s">
        <v>13771</v>
      </c>
      <c r="C882" s="14" t="s">
        <v>13772</v>
      </c>
      <c r="D882" s="1">
        <f>IFERROR(IF(MATCH($B882,routes!A$2:A$398,0),1,0),0)+IFERROR(IF(MATCH($C882,routes!A$2:A$398,0),1,0),0)</f>
        <v>0</v>
      </c>
    </row>
    <row r="883" spans="1:4" x14ac:dyDescent="0.25">
      <c r="A883" s="14" t="s">
        <v>4909</v>
      </c>
      <c r="B883" s="14" t="s">
        <v>4910</v>
      </c>
      <c r="C883" s="14" t="s">
        <v>4911</v>
      </c>
      <c r="D883" s="1">
        <f>IFERROR(IF(MATCH($B883,routes!A$2:A$398,0),1,0),0)+IFERROR(IF(MATCH($C883,routes!A$2:A$398,0),1,0),0)</f>
        <v>0</v>
      </c>
    </row>
    <row r="884" spans="1:4" x14ac:dyDescent="0.25">
      <c r="A884" s="14" t="s">
        <v>13774</v>
      </c>
      <c r="B884" s="14" t="s">
        <v>999</v>
      </c>
      <c r="C884" s="14" t="s">
        <v>13775</v>
      </c>
      <c r="D884" s="1">
        <f>IFERROR(IF(MATCH($B884,routes!A$2:A$398,0),1,0),0)+IFERROR(IF(MATCH($C884,routes!A$2:A$398,0),1,0),0)</f>
        <v>0</v>
      </c>
    </row>
    <row r="885" spans="1:4" x14ac:dyDescent="0.25">
      <c r="A885" s="14" t="s">
        <v>18913</v>
      </c>
      <c r="B885" s="14" t="s">
        <v>3144</v>
      </c>
      <c r="C885" s="14" t="s">
        <v>18915</v>
      </c>
      <c r="D885" s="1">
        <f>IFERROR(IF(MATCH($B885,routes!A$2:A$398,0),1,0),0)+IFERROR(IF(MATCH($C885,routes!A$2:A$398,0),1,0),0)</f>
        <v>0</v>
      </c>
    </row>
    <row r="886" spans="1:4" x14ac:dyDescent="0.25">
      <c r="A886" s="14" t="s">
        <v>18447</v>
      </c>
      <c r="B886" s="14" t="s">
        <v>10816</v>
      </c>
      <c r="C886" s="14" t="s">
        <v>18449</v>
      </c>
      <c r="D886" s="1">
        <f>IFERROR(IF(MATCH($B886,routes!A$2:A$398,0),1,0),0)+IFERROR(IF(MATCH($C886,routes!A$2:A$398,0),1,0),0)</f>
        <v>0</v>
      </c>
    </row>
    <row r="887" spans="1:4" x14ac:dyDescent="0.25">
      <c r="A887" s="14" t="s">
        <v>18606</v>
      </c>
      <c r="C887" s="14" t="s">
        <v>18608</v>
      </c>
      <c r="D887" s="1">
        <f>IFERROR(IF(MATCH($B887,routes!A$2:A$398,0),1,0),0)+IFERROR(IF(MATCH($C887,routes!A$2:A$398,0),1,0),0)</f>
        <v>0</v>
      </c>
    </row>
    <row r="888" spans="1:4" x14ac:dyDescent="0.25">
      <c r="A888" s="14" t="s">
        <v>1886</v>
      </c>
      <c r="B888" s="14" t="s">
        <v>1887</v>
      </c>
      <c r="C888" s="14" t="s">
        <v>1888</v>
      </c>
      <c r="D888" s="1">
        <f>IFERROR(IF(MATCH($B888,routes!A$2:A$398,0),1,0),0)+IFERROR(IF(MATCH($C888,routes!A$2:A$398,0),1,0),0)</f>
        <v>0</v>
      </c>
    </row>
    <row r="889" spans="1:4" x14ac:dyDescent="0.25">
      <c r="A889" s="14" t="s">
        <v>2055</v>
      </c>
      <c r="C889" s="14" t="s">
        <v>2056</v>
      </c>
      <c r="D889" s="1">
        <f>IFERROR(IF(MATCH($B889,routes!A$2:A$398,0),1,0),0)+IFERROR(IF(MATCH($C889,routes!A$2:A$398,0),1,0),0)</f>
        <v>0</v>
      </c>
    </row>
    <row r="890" spans="1:4" x14ac:dyDescent="0.25">
      <c r="A890" s="14" t="s">
        <v>18676</v>
      </c>
      <c r="C890" s="14" t="s">
        <v>18677</v>
      </c>
      <c r="D890" s="1">
        <f>IFERROR(IF(MATCH($B890,routes!A$2:A$398,0),1,0),0)+IFERROR(IF(MATCH($C890,routes!A$2:A$398,0),1,0),0)</f>
        <v>0</v>
      </c>
    </row>
    <row r="891" spans="1:4" x14ac:dyDescent="0.25">
      <c r="A891" s="14" t="s">
        <v>4929</v>
      </c>
      <c r="B891" s="14" t="s">
        <v>4930</v>
      </c>
      <c r="C891" s="14" t="s">
        <v>4931</v>
      </c>
      <c r="D891" s="1">
        <f>IFERROR(IF(MATCH($B891,routes!A$2:A$398,0),1,0),0)+IFERROR(IF(MATCH($C891,routes!A$2:A$398,0),1,0),0)</f>
        <v>0</v>
      </c>
    </row>
    <row r="892" spans="1:4" x14ac:dyDescent="0.25">
      <c r="A892" s="14" t="s">
        <v>4934</v>
      </c>
      <c r="B892" s="14" t="s">
        <v>4935</v>
      </c>
      <c r="C892" s="14" t="s">
        <v>4936</v>
      </c>
      <c r="D892" s="1">
        <f>IFERROR(IF(MATCH($B892,routes!A$2:A$398,0),1,0),0)+IFERROR(IF(MATCH($C892,routes!A$2:A$398,0),1,0),0)</f>
        <v>0</v>
      </c>
    </row>
    <row r="893" spans="1:4" x14ac:dyDescent="0.25">
      <c r="A893" s="14" t="s">
        <v>18463</v>
      </c>
      <c r="B893" s="14" t="s">
        <v>9563</v>
      </c>
      <c r="C893" s="14" t="s">
        <v>18464</v>
      </c>
      <c r="D893" s="1">
        <f>IFERROR(IF(MATCH($B893,routes!A$2:A$398,0),1,0),0)+IFERROR(IF(MATCH($C893,routes!A$2:A$398,0),1,0),0)</f>
        <v>0</v>
      </c>
    </row>
    <row r="894" spans="1:4" x14ac:dyDescent="0.25">
      <c r="A894" s="14" t="s">
        <v>4938</v>
      </c>
      <c r="C894" s="14" t="s">
        <v>4939</v>
      </c>
      <c r="D894" s="1">
        <f>IFERROR(IF(MATCH($B894,routes!A$2:A$398,0),1,0),0)+IFERROR(IF(MATCH($C894,routes!A$2:A$398,0),1,0),0)</f>
        <v>0</v>
      </c>
    </row>
    <row r="895" spans="1:4" x14ac:dyDescent="0.25">
      <c r="A895" s="14" t="s">
        <v>18917</v>
      </c>
      <c r="B895" s="14" t="s">
        <v>2687</v>
      </c>
      <c r="C895" s="14" t="s">
        <v>18919</v>
      </c>
      <c r="D895" s="1">
        <f>IFERROR(IF(MATCH($B895,routes!A$2:A$398,0),1,0),0)+IFERROR(IF(MATCH($C895,routes!A$2:A$398,0),1,0),0)</f>
        <v>0</v>
      </c>
    </row>
    <row r="896" spans="1:4" x14ac:dyDescent="0.25">
      <c r="A896" s="14" t="s">
        <v>6631</v>
      </c>
      <c r="B896" s="14" t="s">
        <v>6632</v>
      </c>
      <c r="C896" s="14" t="s">
        <v>6633</v>
      </c>
      <c r="D896" s="1">
        <f>IFERROR(IF(MATCH($B896,routes!A$2:A$398,0),1,0),0)+IFERROR(IF(MATCH($C896,routes!A$2:A$398,0),1,0),0)</f>
        <v>0</v>
      </c>
    </row>
    <row r="897" spans="1:4" x14ac:dyDescent="0.25">
      <c r="A897" s="14" t="s">
        <v>14078</v>
      </c>
      <c r="B897" s="14" t="s">
        <v>14079</v>
      </c>
      <c r="C897" s="14" t="s">
        <v>14080</v>
      </c>
      <c r="D897" s="1">
        <f>IFERROR(IF(MATCH($B897,routes!A$2:A$398,0),1,0),0)+IFERROR(IF(MATCH($C897,routes!A$2:A$398,0),1,0),0)</f>
        <v>0</v>
      </c>
    </row>
    <row r="898" spans="1:4" x14ac:dyDescent="0.25">
      <c r="A898" s="14" t="s">
        <v>18972</v>
      </c>
      <c r="B898" s="14" t="s">
        <v>3621</v>
      </c>
      <c r="C898" s="14" t="s">
        <v>18973</v>
      </c>
      <c r="D898" s="1">
        <f>IFERROR(IF(MATCH($B898,routes!A$2:A$398,0),1,0),0)+IFERROR(IF(MATCH($C898,routes!A$2:A$398,0),1,0),0)</f>
        <v>0</v>
      </c>
    </row>
    <row r="899" spans="1:4" x14ac:dyDescent="0.25">
      <c r="A899" s="14" t="s">
        <v>17769</v>
      </c>
      <c r="B899" s="14" t="s">
        <v>17771</v>
      </c>
      <c r="C899" s="14" t="s">
        <v>17772</v>
      </c>
      <c r="D899" s="1">
        <f>IFERROR(IF(MATCH($B899,routes!A$2:A$398,0),1,0),0)+IFERROR(IF(MATCH($C899,routes!A$2:A$398,0),1,0),0)</f>
        <v>0</v>
      </c>
    </row>
    <row r="900" spans="1:4" x14ac:dyDescent="0.25">
      <c r="A900" s="14" t="s">
        <v>13742</v>
      </c>
      <c r="B900" s="14" t="s">
        <v>13743</v>
      </c>
      <c r="C900" s="14" t="s">
        <v>13744</v>
      </c>
      <c r="D900" s="1">
        <f>IFERROR(IF(MATCH($B900,routes!A$2:A$398,0),1,0),0)+IFERROR(IF(MATCH($C900,routes!A$2:A$398,0),1,0),0)</f>
        <v>0</v>
      </c>
    </row>
    <row r="901" spans="1:4" x14ac:dyDescent="0.25">
      <c r="A901" s="14" t="s">
        <v>14085</v>
      </c>
      <c r="C901" s="14" t="s">
        <v>14086</v>
      </c>
      <c r="D901" s="1">
        <f>IFERROR(IF(MATCH($B901,routes!A$2:A$398,0),1,0),0)+IFERROR(IF(MATCH($C901,routes!A$2:A$398,0),1,0),0)</f>
        <v>0</v>
      </c>
    </row>
    <row r="902" spans="1:4" x14ac:dyDescent="0.25">
      <c r="A902" s="14" t="s">
        <v>14088</v>
      </c>
      <c r="B902" s="14" t="s">
        <v>14089</v>
      </c>
      <c r="C902" s="14" t="s">
        <v>14090</v>
      </c>
      <c r="D902" s="1">
        <f>IFERROR(IF(MATCH($B902,routes!A$2:A$398,0),1,0),0)+IFERROR(IF(MATCH($C902,routes!A$2:A$398,0),1,0),0)</f>
        <v>0</v>
      </c>
    </row>
    <row r="903" spans="1:4" x14ac:dyDescent="0.25">
      <c r="A903" s="14" t="s">
        <v>14108</v>
      </c>
      <c r="B903" s="14" t="s">
        <v>14109</v>
      </c>
      <c r="C903" s="14" t="s">
        <v>14110</v>
      </c>
      <c r="D903" s="1">
        <f>IFERROR(IF(MATCH($B903,routes!A$2:A$398,0),1,0),0)+IFERROR(IF(MATCH($C903,routes!A$2:A$398,0),1,0),0)</f>
        <v>0</v>
      </c>
    </row>
    <row r="904" spans="1:4" x14ac:dyDescent="0.25">
      <c r="A904" s="14" t="s">
        <v>18323</v>
      </c>
      <c r="B904" s="14" t="s">
        <v>18324</v>
      </c>
      <c r="C904" s="14" t="s">
        <v>18325</v>
      </c>
      <c r="D904" s="1">
        <f>IFERROR(IF(MATCH($B904,routes!A$2:A$398,0),1,0),0)+IFERROR(IF(MATCH($C904,routes!A$2:A$398,0),1,0),0)</f>
        <v>0</v>
      </c>
    </row>
    <row r="905" spans="1:4" x14ac:dyDescent="0.25">
      <c r="A905" s="14" t="s">
        <v>14112</v>
      </c>
      <c r="B905" s="14" t="s">
        <v>466</v>
      </c>
      <c r="C905" s="14" t="s">
        <v>14114</v>
      </c>
      <c r="D905" s="1">
        <f>IFERROR(IF(MATCH($B905,routes!A$2:A$398,0),1,0),0)+IFERROR(IF(MATCH($C905,routes!A$2:A$398,0),1,0),0)</f>
        <v>0</v>
      </c>
    </row>
    <row r="906" spans="1:4" x14ac:dyDescent="0.25">
      <c r="A906" s="14" t="s">
        <v>14131</v>
      </c>
      <c r="B906" s="14" t="s">
        <v>14132</v>
      </c>
      <c r="C906" s="14" t="s">
        <v>14133</v>
      </c>
      <c r="D906" s="1">
        <f>IFERROR(IF(MATCH($B906,routes!A$2:A$398,0),1,0),0)+IFERROR(IF(MATCH($C906,routes!A$2:A$398,0),1,0),0)</f>
        <v>0</v>
      </c>
    </row>
    <row r="907" spans="1:4" x14ac:dyDescent="0.25">
      <c r="A907" s="14" t="s">
        <v>18928</v>
      </c>
      <c r="B907" s="14" t="s">
        <v>15255</v>
      </c>
      <c r="C907" s="14" t="s">
        <v>18930</v>
      </c>
      <c r="D907" s="1">
        <f>IFERROR(IF(MATCH($B907,routes!A$2:A$398,0),1,0),0)+IFERROR(IF(MATCH($C907,routes!A$2:A$398,0),1,0),0)</f>
        <v>0</v>
      </c>
    </row>
    <row r="908" spans="1:4" x14ac:dyDescent="0.25">
      <c r="A908" s="14" t="s">
        <v>14480</v>
      </c>
      <c r="B908" s="14" t="s">
        <v>996</v>
      </c>
      <c r="C908" s="14" t="s">
        <v>14481</v>
      </c>
      <c r="D908" s="1">
        <f>IFERROR(IF(MATCH($B908,routes!A$2:A$398,0),1,0),0)+IFERROR(IF(MATCH($C908,routes!A$2:A$398,0),1,0),0)</f>
        <v>0</v>
      </c>
    </row>
    <row r="909" spans="1:4" x14ac:dyDescent="0.25">
      <c r="A909" s="14" t="s">
        <v>14167</v>
      </c>
      <c r="C909" s="14" t="s">
        <v>14168</v>
      </c>
      <c r="D909" s="1">
        <f>IFERROR(IF(MATCH($B909,routes!A$2:A$398,0),1,0),0)+IFERROR(IF(MATCH($C909,routes!A$2:A$398,0),1,0),0)</f>
        <v>0</v>
      </c>
    </row>
    <row r="910" spans="1:4" x14ac:dyDescent="0.25">
      <c r="A910" s="14" t="s">
        <v>18856</v>
      </c>
      <c r="B910" s="14" t="s">
        <v>6473</v>
      </c>
      <c r="C910" s="14" t="s">
        <v>18857</v>
      </c>
      <c r="D910" s="1">
        <f>IFERROR(IF(MATCH($B910,routes!A$2:A$398,0),1,0),0)+IFERROR(IF(MATCH($C910,routes!A$2:A$398,0),1,0),0)</f>
        <v>0</v>
      </c>
    </row>
    <row r="911" spans="1:4" x14ac:dyDescent="0.25">
      <c r="A911" s="14" t="s">
        <v>14183</v>
      </c>
      <c r="B911" s="14" t="s">
        <v>14185</v>
      </c>
      <c r="C911" s="14" t="s">
        <v>14186</v>
      </c>
      <c r="D911" s="1">
        <f>IFERROR(IF(MATCH($B911,routes!A$2:A$398,0),1,0),0)+IFERROR(IF(MATCH($C911,routes!A$2:A$398,0),1,0),0)</f>
        <v>0</v>
      </c>
    </row>
    <row r="912" spans="1:4" x14ac:dyDescent="0.25">
      <c r="A912" s="14" t="s">
        <v>14203</v>
      </c>
      <c r="B912" s="14" t="s">
        <v>14204</v>
      </c>
      <c r="C912" s="14" t="s">
        <v>14205</v>
      </c>
      <c r="D912" s="1">
        <f>IFERROR(IF(MATCH($B912,routes!A$2:A$398,0),1,0),0)+IFERROR(IF(MATCH($C912,routes!A$2:A$398,0),1,0),0)</f>
        <v>0</v>
      </c>
    </row>
    <row r="913" spans="1:4" x14ac:dyDescent="0.25">
      <c r="A913" s="14" t="s">
        <v>14225</v>
      </c>
      <c r="C913" s="14" t="s">
        <v>14226</v>
      </c>
      <c r="D913" s="1">
        <f>IFERROR(IF(MATCH($B913,routes!A$2:A$398,0),1,0),0)+IFERROR(IF(MATCH($C913,routes!A$2:A$398,0),1,0),0)</f>
        <v>0</v>
      </c>
    </row>
    <row r="914" spans="1:4" x14ac:dyDescent="0.25">
      <c r="A914" s="14" t="s">
        <v>18647</v>
      </c>
      <c r="B914" s="14" t="s">
        <v>18648</v>
      </c>
      <c r="C914" s="14" t="s">
        <v>9457</v>
      </c>
      <c r="D914" s="1">
        <f>IFERROR(IF(MATCH($B914,routes!A$2:A$398,0),1,0),0)+IFERROR(IF(MATCH($C914,routes!A$2:A$398,0),1,0),0)</f>
        <v>0</v>
      </c>
    </row>
    <row r="915" spans="1:4" x14ac:dyDescent="0.25">
      <c r="A915" s="14" t="s">
        <v>11406</v>
      </c>
      <c r="C915" s="14" t="s">
        <v>11407</v>
      </c>
      <c r="D915" s="1">
        <f>IFERROR(IF(MATCH($B915,routes!A$2:A$398,0),1,0),0)+IFERROR(IF(MATCH($C915,routes!A$2:A$398,0),1,0),0)</f>
        <v>0</v>
      </c>
    </row>
    <row r="916" spans="1:4" x14ac:dyDescent="0.25">
      <c r="A916" s="14" t="s">
        <v>18992</v>
      </c>
      <c r="B916" s="14" t="s">
        <v>11412</v>
      </c>
      <c r="C916" s="14" t="s">
        <v>11407</v>
      </c>
      <c r="D916" s="1">
        <f>IFERROR(IF(MATCH($B916,routes!A$2:A$398,0),1,0),0)+IFERROR(IF(MATCH($C916,routes!A$2:A$398,0),1,0),0)</f>
        <v>0</v>
      </c>
    </row>
    <row r="917" spans="1:4" x14ac:dyDescent="0.25">
      <c r="A917" s="14" t="s">
        <v>14268</v>
      </c>
      <c r="B917" s="14" t="s">
        <v>14269</v>
      </c>
      <c r="C917" s="14" t="s">
        <v>14270</v>
      </c>
      <c r="D917" s="1">
        <f>IFERROR(IF(MATCH($B917,routes!A$2:A$398,0),1,0),0)+IFERROR(IF(MATCH($C917,routes!A$2:A$398,0),1,0),0)</f>
        <v>0</v>
      </c>
    </row>
    <row r="918" spans="1:4" x14ac:dyDescent="0.25">
      <c r="A918" s="14" t="s">
        <v>3132</v>
      </c>
      <c r="B918" s="14" t="s">
        <v>3134</v>
      </c>
      <c r="C918" s="14" t="s">
        <v>3135</v>
      </c>
      <c r="D918" s="1">
        <f>IFERROR(IF(MATCH($B918,routes!A$2:A$398,0),1,0),0)+IFERROR(IF(MATCH($C918,routes!A$2:A$398,0),1,0),0)</f>
        <v>0</v>
      </c>
    </row>
    <row r="919" spans="1:4" x14ac:dyDescent="0.25">
      <c r="A919" s="14" t="s">
        <v>6645</v>
      </c>
      <c r="B919" s="14" t="s">
        <v>6646</v>
      </c>
      <c r="C919" s="14" t="s">
        <v>6647</v>
      </c>
      <c r="D919" s="1">
        <f>IFERROR(IF(MATCH($B919,routes!A$2:A$398,0),1,0),0)+IFERROR(IF(MATCH($C919,routes!A$2:A$398,0),1,0),0)</f>
        <v>0</v>
      </c>
    </row>
    <row r="920" spans="1:4" x14ac:dyDescent="0.25">
      <c r="A920" s="14" t="s">
        <v>14311</v>
      </c>
      <c r="C920" s="14" t="s">
        <v>291</v>
      </c>
      <c r="D920" s="1">
        <f>IFERROR(IF(MATCH($B920,routes!A$2:A$398,0),1,0),0)+IFERROR(IF(MATCH($C920,routes!A$2:A$398,0),1,0),0)</f>
        <v>0</v>
      </c>
    </row>
    <row r="921" spans="1:4" x14ac:dyDescent="0.25">
      <c r="A921" s="14" t="s">
        <v>7376</v>
      </c>
      <c r="B921" s="14" t="s">
        <v>6650</v>
      </c>
      <c r="C921" s="14" t="s">
        <v>14322</v>
      </c>
      <c r="D921" s="1">
        <f>IFERROR(IF(MATCH($B921,routes!A$2:A$398,0),1,0),0)+IFERROR(IF(MATCH($C921,routes!A$2:A$398,0),1,0),0)</f>
        <v>0</v>
      </c>
    </row>
    <row r="922" spans="1:4" x14ac:dyDescent="0.25">
      <c r="A922" s="14" t="s">
        <v>14324</v>
      </c>
      <c r="B922" s="14" t="s">
        <v>10397</v>
      </c>
      <c r="C922" s="14" t="s">
        <v>14325</v>
      </c>
      <c r="D922" s="1">
        <f>IFERROR(IF(MATCH($B922,routes!A$2:A$398,0),1,0),0)+IFERROR(IF(MATCH($C922,routes!A$2:A$398,0),1,0),0)</f>
        <v>0</v>
      </c>
    </row>
    <row r="923" spans="1:4" x14ac:dyDescent="0.25">
      <c r="A923" s="14" t="s">
        <v>18017</v>
      </c>
      <c r="C923" s="14" t="s">
        <v>18018</v>
      </c>
      <c r="D923" s="1">
        <f>IFERROR(IF(MATCH($B923,routes!A$2:A$398,0),1,0),0)+IFERROR(IF(MATCH($C923,routes!A$2:A$398,0),1,0),0)</f>
        <v>0</v>
      </c>
    </row>
    <row r="924" spans="1:4" x14ac:dyDescent="0.25">
      <c r="A924" s="14" t="s">
        <v>17538</v>
      </c>
      <c r="B924" s="14" t="s">
        <v>17539</v>
      </c>
      <c r="C924" s="14" t="s">
        <v>17540</v>
      </c>
      <c r="D924" s="1">
        <f>IFERROR(IF(MATCH($B924,routes!A$2:A$398,0),1,0),0)+IFERROR(IF(MATCH($C924,routes!A$2:A$398,0),1,0),0)</f>
        <v>0</v>
      </c>
    </row>
    <row r="925" spans="1:4" x14ac:dyDescent="0.25">
      <c r="A925" s="14" t="s">
        <v>2132</v>
      </c>
      <c r="B925" s="14" t="s">
        <v>2133</v>
      </c>
      <c r="C925" s="14" t="s">
        <v>2134</v>
      </c>
      <c r="D925" s="1">
        <f>IFERROR(IF(MATCH($B925,routes!A$2:A$398,0),1,0),0)+IFERROR(IF(MATCH($C925,routes!A$2:A$398,0),1,0),0)</f>
        <v>0</v>
      </c>
    </row>
    <row r="926" spans="1:4" x14ac:dyDescent="0.25">
      <c r="A926" s="14" t="s">
        <v>14362</v>
      </c>
      <c r="B926" s="14" t="s">
        <v>14363</v>
      </c>
      <c r="C926" s="14" t="s">
        <v>14364</v>
      </c>
      <c r="D926" s="1">
        <f>IFERROR(IF(MATCH($B926,routes!A$2:A$398,0),1,0),0)+IFERROR(IF(MATCH($C926,routes!A$2:A$398,0),1,0),0)</f>
        <v>0</v>
      </c>
    </row>
    <row r="927" spans="1:4" x14ac:dyDescent="0.25">
      <c r="A927" s="14" t="s">
        <v>18556</v>
      </c>
      <c r="B927" s="14" t="s">
        <v>17850</v>
      </c>
      <c r="C927" s="14" t="s">
        <v>18557</v>
      </c>
      <c r="D927" s="1">
        <f>IFERROR(IF(MATCH($B927,routes!A$2:A$398,0),1,0),0)+IFERROR(IF(MATCH($C927,routes!A$2:A$398,0),1,0),0)</f>
        <v>0</v>
      </c>
    </row>
    <row r="928" spans="1:4" x14ac:dyDescent="0.25">
      <c r="A928" s="14" t="s">
        <v>14432</v>
      </c>
      <c r="B928" s="14" t="s">
        <v>10807</v>
      </c>
      <c r="C928" s="14" t="s">
        <v>14433</v>
      </c>
      <c r="D928" s="1">
        <f>IFERROR(IF(MATCH($B928,routes!A$2:A$398,0),1,0),0)+IFERROR(IF(MATCH($C928,routes!A$2:A$398,0),1,0),0)</f>
        <v>0</v>
      </c>
    </row>
    <row r="929" spans="1:4" x14ac:dyDescent="0.25">
      <c r="A929" s="14" t="s">
        <v>17892</v>
      </c>
      <c r="B929" s="14" t="s">
        <v>8516</v>
      </c>
      <c r="C929" s="14" t="s">
        <v>50</v>
      </c>
      <c r="D929" s="1">
        <f>IFERROR(IF(MATCH($B929,routes!A$2:A$398,0),1,0),0)+IFERROR(IF(MATCH($C929,routes!A$2:A$398,0),1,0),0)</f>
        <v>0</v>
      </c>
    </row>
    <row r="930" spans="1:4" x14ac:dyDescent="0.25">
      <c r="A930" s="14" t="s">
        <v>14440</v>
      </c>
      <c r="C930" s="14" t="s">
        <v>14441</v>
      </c>
      <c r="D930" s="1">
        <f>IFERROR(IF(MATCH($B930,routes!A$2:A$398,0),1,0),0)+IFERROR(IF(MATCH($C930,routes!A$2:A$398,0),1,0),0)</f>
        <v>0</v>
      </c>
    </row>
    <row r="931" spans="1:4" x14ac:dyDescent="0.25">
      <c r="A931" s="14" t="s">
        <v>14500</v>
      </c>
      <c r="B931" s="14" t="s">
        <v>14501</v>
      </c>
      <c r="C931" s="14" t="s">
        <v>14502</v>
      </c>
      <c r="D931" s="1">
        <f>IFERROR(IF(MATCH($B931,routes!A$2:A$398,0),1,0),0)+IFERROR(IF(MATCH($C931,routes!A$2:A$398,0),1,0),0)</f>
        <v>0</v>
      </c>
    </row>
    <row r="932" spans="1:4" x14ac:dyDescent="0.25">
      <c r="A932" s="14" t="s">
        <v>14507</v>
      </c>
      <c r="B932" s="14" t="s">
        <v>14508</v>
      </c>
      <c r="C932" s="14" t="s">
        <v>14509</v>
      </c>
      <c r="D932" s="1">
        <f>IFERROR(IF(MATCH($B932,routes!A$2:A$398,0),1,0),0)+IFERROR(IF(MATCH($C932,routes!A$2:A$398,0),1,0),0)</f>
        <v>0</v>
      </c>
    </row>
    <row r="933" spans="1:4" x14ac:dyDescent="0.25">
      <c r="A933" s="14" t="s">
        <v>18631</v>
      </c>
      <c r="B933" s="14" t="s">
        <v>19025</v>
      </c>
      <c r="C933" s="14" t="s">
        <v>18632</v>
      </c>
      <c r="D933" s="1">
        <f>IFERROR(IF(MATCH($B933,routes!A$2:A$398,0),1,0),0)+IFERROR(IF(MATCH($C933,routes!A$2:A$398,0),1,0),0)</f>
        <v>0</v>
      </c>
    </row>
    <row r="934" spans="1:4" x14ac:dyDescent="0.25">
      <c r="A934" s="14" t="s">
        <v>18035</v>
      </c>
      <c r="B934" s="14" t="s">
        <v>12502</v>
      </c>
      <c r="C934" s="14" t="s">
        <v>18036</v>
      </c>
      <c r="D934" s="1">
        <f>IFERROR(IF(MATCH($B934,routes!A$2:A$398,0),1,0),0)+IFERROR(IF(MATCH($C934,routes!A$2:A$398,0),1,0),0)</f>
        <v>0</v>
      </c>
    </row>
    <row r="935" spans="1:4" x14ac:dyDescent="0.25">
      <c r="A935" s="14" t="s">
        <v>14552</v>
      </c>
      <c r="B935" s="14" t="s">
        <v>14553</v>
      </c>
      <c r="C935" s="14" t="s">
        <v>14554</v>
      </c>
      <c r="D935" s="1">
        <f>IFERROR(IF(MATCH($B935,routes!A$2:A$398,0),1,0),0)+IFERROR(IF(MATCH($C935,routes!A$2:A$398,0),1,0),0)</f>
        <v>0</v>
      </c>
    </row>
    <row r="936" spans="1:4" x14ac:dyDescent="0.25">
      <c r="A936" s="14" t="s">
        <v>15379</v>
      </c>
      <c r="B936" s="14" t="s">
        <v>15380</v>
      </c>
      <c r="C936" s="14" t="s">
        <v>15381</v>
      </c>
      <c r="D936" s="1">
        <f>IFERROR(IF(MATCH($B936,routes!A$2:A$398,0),1,0),0)+IFERROR(IF(MATCH($C936,routes!A$2:A$398,0),1,0),0)</f>
        <v>0</v>
      </c>
    </row>
    <row r="937" spans="1:4" x14ac:dyDescent="0.25">
      <c r="A937" s="14" t="s">
        <v>15383</v>
      </c>
      <c r="B937" s="14" t="s">
        <v>15384</v>
      </c>
      <c r="C937" s="14" t="s">
        <v>15385</v>
      </c>
      <c r="D937" s="1">
        <f>IFERROR(IF(MATCH($B937,routes!A$2:A$398,0),1,0),0)+IFERROR(IF(MATCH($C937,routes!A$2:A$398,0),1,0),0)</f>
        <v>0</v>
      </c>
    </row>
    <row r="938" spans="1:4" x14ac:dyDescent="0.25">
      <c r="A938" s="14" t="s">
        <v>15387</v>
      </c>
      <c r="B938" s="14" t="s">
        <v>15388</v>
      </c>
      <c r="C938" s="14" t="s">
        <v>15389</v>
      </c>
      <c r="D938" s="1">
        <f>IFERROR(IF(MATCH($B938,routes!A$2:A$398,0),1,0),0)+IFERROR(IF(MATCH($C938,routes!A$2:A$398,0),1,0),0)</f>
        <v>0</v>
      </c>
    </row>
    <row r="939" spans="1:4" x14ac:dyDescent="0.25">
      <c r="A939" s="14" t="s">
        <v>15391</v>
      </c>
      <c r="B939" s="14" t="s">
        <v>15392</v>
      </c>
      <c r="C939" s="14" t="s">
        <v>15393</v>
      </c>
      <c r="D939" s="1">
        <f>IFERROR(IF(MATCH($B939,routes!A$2:A$398,0),1,0),0)+IFERROR(IF(MATCH($C939,routes!A$2:A$398,0),1,0),0)</f>
        <v>0</v>
      </c>
    </row>
    <row r="940" spans="1:4" x14ac:dyDescent="0.25">
      <c r="A940" s="14" t="s">
        <v>1635</v>
      </c>
      <c r="B940" s="14" t="s">
        <v>1636</v>
      </c>
      <c r="C940" s="14" t="s">
        <v>1637</v>
      </c>
      <c r="D940" s="1">
        <f>IFERROR(IF(MATCH($B940,routes!A$2:A$398,0),1,0),0)+IFERROR(IF(MATCH($C940,routes!A$2:A$398,0),1,0),0)</f>
        <v>0</v>
      </c>
    </row>
    <row r="941" spans="1:4" x14ac:dyDescent="0.25">
      <c r="A941" s="14" t="s">
        <v>15422</v>
      </c>
      <c r="B941" s="14" t="s">
        <v>278</v>
      </c>
      <c r="C941" s="14" t="s">
        <v>15423</v>
      </c>
      <c r="D941" s="1">
        <f>IFERROR(IF(MATCH($B941,routes!A$2:A$398,0),1,0),0)+IFERROR(IF(MATCH($C941,routes!A$2:A$398,0),1,0),0)</f>
        <v>0</v>
      </c>
    </row>
    <row r="942" spans="1:4" x14ac:dyDescent="0.25">
      <c r="A942" s="14" t="s">
        <v>5042</v>
      </c>
      <c r="B942" s="14" t="s">
        <v>5043</v>
      </c>
      <c r="C942" s="14" t="s">
        <v>5044</v>
      </c>
      <c r="D942" s="1">
        <f>IFERROR(IF(MATCH($B942,routes!A$2:A$398,0),1,0),0)+IFERROR(IF(MATCH($C942,routes!A$2:A$398,0),1,0),0)</f>
        <v>0</v>
      </c>
    </row>
    <row r="943" spans="1:4" x14ac:dyDescent="0.25">
      <c r="A943" s="14" t="s">
        <v>18460</v>
      </c>
      <c r="C943" s="14" t="s">
        <v>18461</v>
      </c>
      <c r="D943" s="1">
        <f>IFERROR(IF(MATCH($B943,routes!A$2:A$398,0),1,0),0)+IFERROR(IF(MATCH($C943,routes!A$2:A$398,0),1,0),0)</f>
        <v>0</v>
      </c>
    </row>
    <row r="944" spans="1:4" x14ac:dyDescent="0.25">
      <c r="A944" s="14" t="s">
        <v>2300</v>
      </c>
      <c r="B944" s="14" t="s">
        <v>2301</v>
      </c>
      <c r="C944" s="14" t="s">
        <v>2302</v>
      </c>
      <c r="D944" s="1">
        <f>IFERROR(IF(MATCH($B944,routes!A$2:A$398,0),1,0),0)+IFERROR(IF(MATCH($C944,routes!A$2:A$398,0),1,0),0)</f>
        <v>0</v>
      </c>
    </row>
    <row r="945" spans="1:4" x14ac:dyDescent="0.25">
      <c r="A945" s="14" t="s">
        <v>14556</v>
      </c>
      <c r="B945" s="14" t="s">
        <v>14557</v>
      </c>
      <c r="C945" s="14" t="s">
        <v>14558</v>
      </c>
      <c r="D945" s="1">
        <f>IFERROR(IF(MATCH($B945,routes!A$2:A$398,0),1,0),0)+IFERROR(IF(MATCH($C945,routes!A$2:A$398,0),1,0),0)</f>
        <v>0</v>
      </c>
    </row>
    <row r="946" spans="1:4" x14ac:dyDescent="0.25">
      <c r="A946" s="14" t="s">
        <v>15500</v>
      </c>
      <c r="B946" s="14" t="s">
        <v>431</v>
      </c>
      <c r="C946" s="14" t="s">
        <v>15501</v>
      </c>
      <c r="D946" s="1">
        <f>IFERROR(IF(MATCH($B946,routes!A$2:A$398,0),1,0),0)+IFERROR(IF(MATCH($C946,routes!A$2:A$398,0),1,0),0)</f>
        <v>0</v>
      </c>
    </row>
    <row r="947" spans="1:4" x14ac:dyDescent="0.25">
      <c r="A947" s="14" t="s">
        <v>1582</v>
      </c>
      <c r="B947" s="14" t="s">
        <v>1583</v>
      </c>
      <c r="C947" s="14" t="s">
        <v>1584</v>
      </c>
      <c r="D947" s="1">
        <f>IFERROR(IF(MATCH($B947,routes!A$2:A$398,0),1,0),0)+IFERROR(IF(MATCH($C947,routes!A$2:A$398,0),1,0),0)</f>
        <v>0</v>
      </c>
    </row>
    <row r="948" spans="1:4" x14ac:dyDescent="0.25">
      <c r="A948" s="14" t="s">
        <v>15514</v>
      </c>
      <c r="B948" s="14" t="s">
        <v>15515</v>
      </c>
      <c r="C948" s="14" t="s">
        <v>15516</v>
      </c>
      <c r="D948" s="1">
        <f>IFERROR(IF(MATCH($B948,routes!A$2:A$398,0),1,0),0)+IFERROR(IF(MATCH($C948,routes!A$2:A$398,0),1,0),0)</f>
        <v>0</v>
      </c>
    </row>
    <row r="949" spans="1:4" x14ac:dyDescent="0.25">
      <c r="A949" s="14" t="s">
        <v>17942</v>
      </c>
      <c r="C949" s="14" t="s">
        <v>17943</v>
      </c>
      <c r="D949" s="1">
        <f>IFERROR(IF(MATCH($B949,routes!A$2:A$398,0),1,0),0)+IFERROR(IF(MATCH($C949,routes!A$2:A$398,0),1,0),0)</f>
        <v>0</v>
      </c>
    </row>
    <row r="950" spans="1:4" x14ac:dyDescent="0.25">
      <c r="A950" s="14" t="s">
        <v>15559</v>
      </c>
      <c r="B950" s="14" t="s">
        <v>15560</v>
      </c>
      <c r="C950" s="14" t="s">
        <v>15561</v>
      </c>
      <c r="D950" s="1">
        <f>IFERROR(IF(MATCH($B950,routes!A$2:A$398,0),1,0),0)+IFERROR(IF(MATCH($C950,routes!A$2:A$398,0),1,0),0)</f>
        <v>0</v>
      </c>
    </row>
    <row r="951" spans="1:4" x14ac:dyDescent="0.25">
      <c r="A951" s="14" t="s">
        <v>15581</v>
      </c>
      <c r="C951" s="14" t="s">
        <v>244</v>
      </c>
      <c r="D951" s="1">
        <f>IFERROR(IF(MATCH($B951,routes!A$2:A$398,0),1,0),0)+IFERROR(IF(MATCH($C951,routes!A$2:A$398,0),1,0),0)</f>
        <v>0</v>
      </c>
    </row>
    <row r="952" spans="1:4" x14ac:dyDescent="0.25">
      <c r="A952" s="14" t="s">
        <v>15583</v>
      </c>
      <c r="B952" s="14" t="s">
        <v>15584</v>
      </c>
      <c r="C952" s="14" t="s">
        <v>15585</v>
      </c>
      <c r="D952" s="1">
        <f>IFERROR(IF(MATCH($B952,routes!A$2:A$398,0),1,0),0)+IFERROR(IF(MATCH($C952,routes!A$2:A$398,0),1,0),0)</f>
        <v>0</v>
      </c>
    </row>
    <row r="953" spans="1:4" x14ac:dyDescent="0.25">
      <c r="A953" s="14" t="s">
        <v>15593</v>
      </c>
      <c r="B953" s="14" t="s">
        <v>15594</v>
      </c>
      <c r="C953" s="14" t="s">
        <v>15595</v>
      </c>
      <c r="D953" s="1">
        <f>IFERROR(IF(MATCH($B953,routes!A$2:A$398,0),1,0),0)+IFERROR(IF(MATCH($C953,routes!A$2:A$398,0),1,0),0)</f>
        <v>0</v>
      </c>
    </row>
    <row r="954" spans="1:4" x14ac:dyDescent="0.25">
      <c r="A954" s="14" t="s">
        <v>15618</v>
      </c>
      <c r="C954" s="14" t="s">
        <v>15619</v>
      </c>
      <c r="D954" s="1">
        <f>IFERROR(IF(MATCH($B954,routes!A$2:A$398,0),1,0),0)+IFERROR(IF(MATCH($C954,routes!A$2:A$398,0),1,0),0)</f>
        <v>0</v>
      </c>
    </row>
    <row r="955" spans="1:4" x14ac:dyDescent="0.25">
      <c r="A955" s="14" t="s">
        <v>2631</v>
      </c>
      <c r="B955" s="14" t="s">
        <v>2632</v>
      </c>
      <c r="C955" s="14" t="s">
        <v>2633</v>
      </c>
      <c r="D955" s="1">
        <f>IFERROR(IF(MATCH($B955,routes!A$2:A$398,0),1,0),0)+IFERROR(IF(MATCH($C955,routes!A$2:A$398,0),1,0),0)</f>
        <v>0</v>
      </c>
    </row>
    <row r="956" spans="1:4" x14ac:dyDescent="0.25">
      <c r="A956" s="14" t="s">
        <v>14582</v>
      </c>
      <c r="B956" s="14" t="s">
        <v>439</v>
      </c>
      <c r="C956" s="14" t="s">
        <v>14583</v>
      </c>
      <c r="D956" s="1">
        <f>IFERROR(IF(MATCH($B956,routes!A$2:A$398,0),1,0),0)+IFERROR(IF(MATCH($C956,routes!A$2:A$398,0),1,0),0)</f>
        <v>1</v>
      </c>
    </row>
    <row r="957" spans="1:4" x14ac:dyDescent="0.25">
      <c r="A957" s="14" t="s">
        <v>17914</v>
      </c>
      <c r="B957" s="14" t="s">
        <v>1230</v>
      </c>
      <c r="C957" s="14" t="s">
        <v>17915</v>
      </c>
      <c r="D957" s="1">
        <f>IFERROR(IF(MATCH($B957,routes!A$2:A$398,0),1,0),0)+IFERROR(IF(MATCH($C957,routes!A$2:A$398,0),1,0),0)</f>
        <v>0</v>
      </c>
    </row>
    <row r="958" spans="1:4" x14ac:dyDescent="0.25">
      <c r="A958" s="14" t="s">
        <v>18296</v>
      </c>
      <c r="C958" s="14" t="s">
        <v>18297</v>
      </c>
      <c r="D958" s="1">
        <f>IFERROR(IF(MATCH($B958,routes!A$2:A$398,0),1,0),0)+IFERROR(IF(MATCH($C958,routes!A$2:A$398,0),1,0),0)</f>
        <v>0</v>
      </c>
    </row>
    <row r="959" spans="1:4" x14ac:dyDescent="0.25">
      <c r="A959" s="14" t="s">
        <v>14597</v>
      </c>
      <c r="B959" s="14" t="s">
        <v>14598</v>
      </c>
      <c r="C959" s="14" t="s">
        <v>14599</v>
      </c>
      <c r="D959" s="1">
        <f>IFERROR(IF(MATCH($B959,routes!A$2:A$398,0),1,0),0)+IFERROR(IF(MATCH($C959,routes!A$2:A$398,0),1,0),0)</f>
        <v>0</v>
      </c>
    </row>
    <row r="960" spans="1:4" x14ac:dyDescent="0.25">
      <c r="A960" s="14" t="s">
        <v>18437</v>
      </c>
      <c r="C960" s="14" t="s">
        <v>14613</v>
      </c>
      <c r="D960" s="1">
        <f>IFERROR(IF(MATCH($B960,routes!A$2:A$398,0),1,0),0)+IFERROR(IF(MATCH($C960,routes!A$2:A$398,0),1,0),0)</f>
        <v>0</v>
      </c>
    </row>
    <row r="961" spans="1:4" x14ac:dyDescent="0.25">
      <c r="A961" s="14" t="s">
        <v>14618</v>
      </c>
      <c r="B961" s="14" t="s">
        <v>14619</v>
      </c>
      <c r="C961" s="14" t="s">
        <v>14620</v>
      </c>
      <c r="D961" s="1">
        <f>IFERROR(IF(MATCH($B961,routes!A$2:A$398,0),1,0),0)+IFERROR(IF(MATCH($C961,routes!A$2:A$398,0),1,0),0)</f>
        <v>0</v>
      </c>
    </row>
    <row r="962" spans="1:4" x14ac:dyDescent="0.25">
      <c r="A962" s="14" t="s">
        <v>14678</v>
      </c>
      <c r="B962" s="14" t="s">
        <v>14679</v>
      </c>
      <c r="C962" s="14" t="s">
        <v>14680</v>
      </c>
      <c r="D962" s="1">
        <f>IFERROR(IF(MATCH($B962,routes!A$2:A$398,0),1,0),0)+IFERROR(IF(MATCH($C962,routes!A$2:A$398,0),1,0),0)</f>
        <v>0</v>
      </c>
    </row>
    <row r="963" spans="1:4" x14ac:dyDescent="0.25">
      <c r="A963" s="14" t="s">
        <v>18030</v>
      </c>
      <c r="B963" s="14" t="s">
        <v>8359</v>
      </c>
      <c r="C963" s="14" t="s">
        <v>18031</v>
      </c>
      <c r="D963" s="1">
        <f>IFERROR(IF(MATCH($B963,routes!A$2:A$398,0),1,0),0)+IFERROR(IF(MATCH($C963,routes!A$2:A$398,0),1,0),0)</f>
        <v>0</v>
      </c>
    </row>
    <row r="964" spans="1:4" x14ac:dyDescent="0.25">
      <c r="A964" s="14" t="s">
        <v>14728</v>
      </c>
      <c r="B964" s="14" t="s">
        <v>14729</v>
      </c>
      <c r="C964" s="14" t="s">
        <v>14730</v>
      </c>
      <c r="D964" s="1">
        <f>IFERROR(IF(MATCH($B964,routes!A$2:A$398,0),1,0),0)+IFERROR(IF(MATCH($C964,routes!A$2:A$398,0),1,0),0)</f>
        <v>0</v>
      </c>
    </row>
    <row r="965" spans="1:4" x14ac:dyDescent="0.25">
      <c r="A965" s="14" t="s">
        <v>14752</v>
      </c>
      <c r="B965" s="14" t="s">
        <v>14753</v>
      </c>
      <c r="C965" s="14" t="s">
        <v>14754</v>
      </c>
      <c r="D965" s="1">
        <f>IFERROR(IF(MATCH($B965,routes!A$2:A$398,0),1,0),0)+IFERROR(IF(MATCH($C965,routes!A$2:A$398,0),1,0),0)</f>
        <v>0</v>
      </c>
    </row>
    <row r="966" spans="1:4" x14ac:dyDescent="0.25">
      <c r="A966" s="14" t="s">
        <v>9898</v>
      </c>
      <c r="B966" s="14" t="s">
        <v>3592</v>
      </c>
      <c r="C966" s="14" t="s">
        <v>9899</v>
      </c>
      <c r="D966" s="1">
        <f>IFERROR(IF(MATCH($B966,routes!A$2:A$398,0),1,0),0)+IFERROR(IF(MATCH($C966,routes!A$2:A$398,0),1,0),0)</f>
        <v>0</v>
      </c>
    </row>
    <row r="967" spans="1:4" x14ac:dyDescent="0.25">
      <c r="A967" s="14" t="s">
        <v>14788</v>
      </c>
      <c r="B967" s="14" t="s">
        <v>14789</v>
      </c>
      <c r="C967" s="14" t="s">
        <v>14790</v>
      </c>
      <c r="D967" s="1">
        <f>IFERROR(IF(MATCH($B967,routes!A$2:A$398,0),1,0),0)+IFERROR(IF(MATCH($C967,routes!A$2:A$398,0),1,0),0)</f>
        <v>0</v>
      </c>
    </row>
    <row r="968" spans="1:4" x14ac:dyDescent="0.25">
      <c r="A968" s="14" t="s">
        <v>17944</v>
      </c>
      <c r="C968" s="14" t="s">
        <v>17945</v>
      </c>
      <c r="D968" s="1">
        <f>IFERROR(IF(MATCH($B968,routes!A$2:A$398,0),1,0),0)+IFERROR(IF(MATCH($C968,routes!A$2:A$398,0),1,0),0)</f>
        <v>0</v>
      </c>
    </row>
    <row r="969" spans="1:4" x14ac:dyDescent="0.25">
      <c r="A969" s="14" t="s">
        <v>16827</v>
      </c>
      <c r="B969" s="14" t="s">
        <v>16828</v>
      </c>
      <c r="C969" s="14" t="s">
        <v>16829</v>
      </c>
      <c r="D969" s="1">
        <f>IFERROR(IF(MATCH($B969,routes!A$2:A$398,0),1,0),0)+IFERROR(IF(MATCH($C969,routes!A$2:A$398,0),1,0),0)</f>
        <v>0</v>
      </c>
    </row>
    <row r="970" spans="1:4" x14ac:dyDescent="0.25">
      <c r="A970" s="14" t="s">
        <v>14829</v>
      </c>
      <c r="B970" s="14" t="s">
        <v>14830</v>
      </c>
      <c r="C970" s="14" t="s">
        <v>14831</v>
      </c>
      <c r="D970" s="1">
        <f>IFERROR(IF(MATCH($B970,routes!A$2:A$398,0),1,0),0)+IFERROR(IF(MATCH($C970,routes!A$2:A$398,0),1,0),0)</f>
        <v>0</v>
      </c>
    </row>
    <row r="971" spans="1:4" x14ac:dyDescent="0.25">
      <c r="A971" s="14" t="s">
        <v>14839</v>
      </c>
      <c r="B971" s="14" t="s">
        <v>515</v>
      </c>
      <c r="C971" s="14" t="s">
        <v>14840</v>
      </c>
      <c r="D971" s="1">
        <f>IFERROR(IF(MATCH($B971,routes!A$2:A$398,0),1,0),0)+IFERROR(IF(MATCH($C971,routes!A$2:A$398,0),1,0),0)</f>
        <v>0</v>
      </c>
    </row>
    <row r="972" spans="1:4" x14ac:dyDescent="0.25">
      <c r="A972" s="14" t="s">
        <v>14878</v>
      </c>
      <c r="C972" s="14" t="s">
        <v>14880</v>
      </c>
      <c r="D972" s="1">
        <f>IFERROR(IF(MATCH($B972,routes!A$2:A$398,0),1,0),0)+IFERROR(IF(MATCH($C972,routes!A$2:A$398,0),1,0),0)</f>
        <v>0</v>
      </c>
    </row>
    <row r="973" spans="1:4" x14ac:dyDescent="0.25">
      <c r="A973" s="14" t="s">
        <v>14882</v>
      </c>
      <c r="B973" s="14" t="s">
        <v>14883</v>
      </c>
      <c r="C973" s="14" t="s">
        <v>14884</v>
      </c>
      <c r="D973" s="1">
        <f>IFERROR(IF(MATCH($B973,routes!A$2:A$398,0),1,0),0)+IFERROR(IF(MATCH($C973,routes!A$2:A$398,0),1,0),0)</f>
        <v>0</v>
      </c>
    </row>
    <row r="974" spans="1:4" x14ac:dyDescent="0.25">
      <c r="A974" s="14" t="s">
        <v>7376</v>
      </c>
      <c r="B974" s="14" t="s">
        <v>17698</v>
      </c>
      <c r="C974" s="14" t="s">
        <v>17699</v>
      </c>
      <c r="D974" s="1">
        <f>IFERROR(IF(MATCH($B974,routes!A$2:A$398,0),1,0),0)+IFERROR(IF(MATCH($C974,routes!A$2:A$398,0),1,0),0)</f>
        <v>0</v>
      </c>
    </row>
    <row r="975" spans="1:4" x14ac:dyDescent="0.25">
      <c r="A975" s="14" t="s">
        <v>14910</v>
      </c>
      <c r="B975" s="14" t="s">
        <v>447</v>
      </c>
      <c r="C975" s="14" t="s">
        <v>14911</v>
      </c>
      <c r="D975" s="1">
        <f>IFERROR(IF(MATCH($B975,routes!A$2:A$398,0),1,0),0)+IFERROR(IF(MATCH($C975,routes!A$2:A$398,0),1,0),0)</f>
        <v>0</v>
      </c>
    </row>
    <row r="976" spans="1:4" x14ac:dyDescent="0.25">
      <c r="A976" s="14" t="s">
        <v>5107</v>
      </c>
      <c r="B976" s="14" t="s">
        <v>5108</v>
      </c>
      <c r="C976" s="14" t="s">
        <v>5109</v>
      </c>
      <c r="D976" s="1">
        <f>IFERROR(IF(MATCH($B976,routes!A$2:A$398,0),1,0),0)+IFERROR(IF(MATCH($C976,routes!A$2:A$398,0),1,0),0)</f>
        <v>0</v>
      </c>
    </row>
    <row r="977" spans="1:4" x14ac:dyDescent="0.25">
      <c r="A977" s="14" t="s">
        <v>14946</v>
      </c>
      <c r="B977" s="14" t="s">
        <v>301</v>
      </c>
      <c r="C977" s="14" t="s">
        <v>14947</v>
      </c>
      <c r="D977" s="1">
        <f>IFERROR(IF(MATCH($B977,routes!A$2:A$398,0),1,0),0)+IFERROR(IF(MATCH($C977,routes!A$2:A$398,0),1,0),0)</f>
        <v>0</v>
      </c>
    </row>
    <row r="978" spans="1:4" x14ac:dyDescent="0.25">
      <c r="A978" s="14" t="s">
        <v>14955</v>
      </c>
      <c r="B978" s="14" t="s">
        <v>14956</v>
      </c>
      <c r="C978" s="14" t="s">
        <v>14957</v>
      </c>
      <c r="D978" s="1">
        <f>IFERROR(IF(MATCH($B978,routes!A$2:A$398,0),1,0),0)+IFERROR(IF(MATCH($C978,routes!A$2:A$398,0),1,0),0)</f>
        <v>0</v>
      </c>
    </row>
    <row r="979" spans="1:4" x14ac:dyDescent="0.25">
      <c r="A979" s="14" t="s">
        <v>17881</v>
      </c>
      <c r="C979" s="14" t="s">
        <v>17882</v>
      </c>
      <c r="D979" s="1">
        <f>IFERROR(IF(MATCH($B979,routes!A$2:A$398,0),1,0),0)+IFERROR(IF(MATCH($C979,routes!A$2:A$398,0),1,0),0)</f>
        <v>0</v>
      </c>
    </row>
    <row r="980" spans="1:4" x14ac:dyDescent="0.25">
      <c r="A980" s="14" t="s">
        <v>18312</v>
      </c>
      <c r="C980" s="14" t="s">
        <v>18313</v>
      </c>
      <c r="D980" s="1">
        <f>IFERROR(IF(MATCH($B980,routes!A$2:A$398,0),1,0),0)+IFERROR(IF(MATCH($C980,routes!A$2:A$398,0),1,0),0)</f>
        <v>0</v>
      </c>
    </row>
    <row r="981" spans="1:4" x14ac:dyDescent="0.25">
      <c r="A981" s="14" t="s">
        <v>18201</v>
      </c>
      <c r="B981" s="14" t="s">
        <v>18203</v>
      </c>
      <c r="C981" s="14" t="s">
        <v>18204</v>
      </c>
      <c r="D981" s="1">
        <f>IFERROR(IF(MATCH($B981,routes!A$2:A$398,0),1,0),0)+IFERROR(IF(MATCH($C981,routes!A$2:A$398,0),1,0),0)</f>
        <v>0</v>
      </c>
    </row>
    <row r="982" spans="1:4" x14ac:dyDescent="0.25">
      <c r="A982" s="14" t="s">
        <v>15746</v>
      </c>
      <c r="B982" s="14" t="s">
        <v>15747</v>
      </c>
      <c r="C982" s="14" t="s">
        <v>15748</v>
      </c>
      <c r="D982" s="1">
        <f>IFERROR(IF(MATCH($B982,routes!A$2:A$398,0),1,0),0)+IFERROR(IF(MATCH($C982,routes!A$2:A$398,0),1,0),0)</f>
        <v>0</v>
      </c>
    </row>
    <row r="983" spans="1:4" x14ac:dyDescent="0.25">
      <c r="A983" s="14" t="s">
        <v>2861</v>
      </c>
      <c r="C983" s="14" t="s">
        <v>2862</v>
      </c>
      <c r="D983" s="1">
        <f>IFERROR(IF(MATCH($B983,routes!A$2:A$398,0),1,0),0)+IFERROR(IF(MATCH($C983,routes!A$2:A$398,0),1,0),0)</f>
        <v>0</v>
      </c>
    </row>
    <row r="984" spans="1:4" x14ac:dyDescent="0.25">
      <c r="A984" s="14" t="s">
        <v>2027</v>
      </c>
      <c r="B984" s="14" t="s">
        <v>2028</v>
      </c>
      <c r="C984" s="14" t="s">
        <v>2029</v>
      </c>
      <c r="D984" s="1">
        <f>IFERROR(IF(MATCH($B984,routes!A$2:A$398,0),1,0),0)+IFERROR(IF(MATCH($C984,routes!A$2:A$398,0),1,0),0)</f>
        <v>0</v>
      </c>
    </row>
    <row r="985" spans="1:4" x14ac:dyDescent="0.25">
      <c r="A985" s="14" t="s">
        <v>15758</v>
      </c>
      <c r="B985" s="14" t="s">
        <v>15759</v>
      </c>
      <c r="C985" s="14" t="s">
        <v>15760</v>
      </c>
      <c r="D985" s="1">
        <f>IFERROR(IF(MATCH($B985,routes!A$2:A$398,0),1,0),0)+IFERROR(IF(MATCH($C985,routes!A$2:A$398,0),1,0),0)</f>
        <v>0</v>
      </c>
    </row>
    <row r="986" spans="1:4" x14ac:dyDescent="0.25">
      <c r="A986" s="14" t="s">
        <v>17625</v>
      </c>
      <c r="C986" s="14" t="s">
        <v>17626</v>
      </c>
      <c r="D986" s="1">
        <f>IFERROR(IF(MATCH($B986,routes!A$2:A$398,0),1,0),0)+IFERROR(IF(MATCH($C986,routes!A$2:A$398,0),1,0),0)</f>
        <v>0</v>
      </c>
    </row>
    <row r="987" spans="1:4" x14ac:dyDescent="0.25">
      <c r="A987" s="14" t="s">
        <v>4899</v>
      </c>
      <c r="B987" s="14" t="s">
        <v>5117</v>
      </c>
      <c r="C987" s="14" t="s">
        <v>5118</v>
      </c>
      <c r="D987" s="1">
        <f>IFERROR(IF(MATCH($B987,routes!A$2:A$398,0),1,0),0)+IFERROR(IF(MATCH($C987,routes!A$2:A$398,0),1,0),0)</f>
        <v>0</v>
      </c>
    </row>
    <row r="988" spans="1:4" x14ac:dyDescent="0.25">
      <c r="A988" s="14" t="s">
        <v>9119</v>
      </c>
      <c r="B988" s="14" t="s">
        <v>9121</v>
      </c>
      <c r="C988" s="14" t="s">
        <v>9122</v>
      </c>
      <c r="D988" s="1">
        <f>IFERROR(IF(MATCH($B988,routes!A$2:A$398,0),1,0),0)+IFERROR(IF(MATCH($C988,routes!A$2:A$398,0),1,0),0)</f>
        <v>0</v>
      </c>
    </row>
    <row r="989" spans="1:4" x14ac:dyDescent="0.25">
      <c r="A989" s="14" t="s">
        <v>18282</v>
      </c>
      <c r="B989" s="14" t="s">
        <v>17695</v>
      </c>
      <c r="C989" s="14" t="s">
        <v>18283</v>
      </c>
      <c r="D989" s="1">
        <f>IFERROR(IF(MATCH($B989,routes!A$2:A$398,0),1,0),0)+IFERROR(IF(MATCH($C989,routes!A$2:A$398,0),1,0),0)</f>
        <v>0</v>
      </c>
    </row>
    <row r="990" spans="1:4" x14ac:dyDescent="0.25">
      <c r="A990" s="14" t="s">
        <v>15636</v>
      </c>
      <c r="B990" s="14" t="s">
        <v>15637</v>
      </c>
      <c r="C990" s="14" t="s">
        <v>15638</v>
      </c>
      <c r="D990" s="1">
        <f>IFERROR(IF(MATCH($B990,routes!A$2:A$398,0),1,0),0)+IFERROR(IF(MATCH($C990,routes!A$2:A$398,0),1,0),0)</f>
        <v>0</v>
      </c>
    </row>
    <row r="991" spans="1:4" x14ac:dyDescent="0.25">
      <c r="A991" s="14" t="s">
        <v>15823</v>
      </c>
      <c r="B991" s="14" t="s">
        <v>15824</v>
      </c>
      <c r="C991" s="14" t="s">
        <v>15825</v>
      </c>
      <c r="D991" s="1">
        <f>IFERROR(IF(MATCH($B991,routes!A$2:A$398,0),1,0),0)+IFERROR(IF(MATCH($C991,routes!A$2:A$398,0),1,0),0)</f>
        <v>0</v>
      </c>
    </row>
    <row r="992" spans="1:4" x14ac:dyDescent="0.25">
      <c r="A992" s="14" t="s">
        <v>16278</v>
      </c>
      <c r="B992" s="14" t="s">
        <v>445</v>
      </c>
      <c r="C992" s="14" t="s">
        <v>16279</v>
      </c>
      <c r="D992" s="1">
        <f>IFERROR(IF(MATCH($B992,routes!A$2:A$398,0),1,0),0)+IFERROR(IF(MATCH($C992,routes!A$2:A$398,0),1,0),0)</f>
        <v>0</v>
      </c>
    </row>
    <row r="993" spans="1:4" x14ac:dyDescent="0.25">
      <c r="A993" s="14" t="s">
        <v>470</v>
      </c>
      <c r="B993" s="14" t="s">
        <v>15844</v>
      </c>
      <c r="C993" s="14" t="s">
        <v>15845</v>
      </c>
      <c r="D993" s="1">
        <f>IFERROR(IF(MATCH($B993,routes!A$2:A$398,0),1,0),0)+IFERROR(IF(MATCH($C993,routes!A$2:A$398,0),1,0),0)</f>
        <v>0</v>
      </c>
    </row>
    <row r="994" spans="1:4" x14ac:dyDescent="0.25">
      <c r="A994" s="14" t="s">
        <v>18038</v>
      </c>
      <c r="C994" s="14" t="s">
        <v>18039</v>
      </c>
      <c r="D994" s="1">
        <f>IFERROR(IF(MATCH($B994,routes!A$2:A$398,0),1,0),0)+IFERROR(IF(MATCH($C994,routes!A$2:A$398,0),1,0),0)</f>
        <v>0</v>
      </c>
    </row>
    <row r="995" spans="1:4" x14ac:dyDescent="0.25">
      <c r="A995" s="14" t="s">
        <v>12446</v>
      </c>
      <c r="C995" s="14" t="s">
        <v>12447</v>
      </c>
      <c r="D995" s="1">
        <f>IFERROR(IF(MATCH($B995,routes!A$2:A$398,0),1,0),0)+IFERROR(IF(MATCH($C995,routes!A$2:A$398,0),1,0),0)</f>
        <v>0</v>
      </c>
    </row>
    <row r="996" spans="1:4" x14ac:dyDescent="0.25">
      <c r="A996" s="14" t="s">
        <v>15952</v>
      </c>
      <c r="C996" s="14" t="s">
        <v>15953</v>
      </c>
      <c r="D996" s="1">
        <f>IFERROR(IF(MATCH($B996,routes!A$2:A$398,0),1,0),0)+IFERROR(IF(MATCH($C996,routes!A$2:A$398,0),1,0),0)</f>
        <v>0</v>
      </c>
    </row>
    <row r="997" spans="1:4" x14ac:dyDescent="0.25">
      <c r="A997" s="14" t="s">
        <v>15962</v>
      </c>
      <c r="B997" s="14" t="s">
        <v>15963</v>
      </c>
      <c r="C997" s="14" t="s">
        <v>15964</v>
      </c>
      <c r="D997" s="1">
        <f>IFERROR(IF(MATCH($B997,routes!A$2:A$398,0),1,0),0)+IFERROR(IF(MATCH($C997,routes!A$2:A$398,0),1,0),0)</f>
        <v>0</v>
      </c>
    </row>
    <row r="998" spans="1:4" x14ac:dyDescent="0.25">
      <c r="A998" s="14" t="s">
        <v>15966</v>
      </c>
      <c r="B998" s="14" t="s">
        <v>2070</v>
      </c>
      <c r="C998" s="14" t="s">
        <v>15964</v>
      </c>
      <c r="D998" s="1">
        <f>IFERROR(IF(MATCH($B998,routes!A$2:A$398,0),1,0),0)+IFERROR(IF(MATCH($C998,routes!A$2:A$398,0),1,0),0)</f>
        <v>0</v>
      </c>
    </row>
    <row r="999" spans="1:4" x14ac:dyDescent="0.25">
      <c r="A999" s="14" t="s">
        <v>8876</v>
      </c>
      <c r="B999" s="14" t="s">
        <v>412</v>
      </c>
      <c r="C999" s="14" t="s">
        <v>8877</v>
      </c>
      <c r="D999" s="1">
        <f>IFERROR(IF(MATCH($B999,routes!A$2:A$398,0),1,0),0)+IFERROR(IF(MATCH($C999,routes!A$2:A$398,0),1,0),0)</f>
        <v>0</v>
      </c>
    </row>
    <row r="1000" spans="1:4" x14ac:dyDescent="0.25">
      <c r="A1000" s="14" t="s">
        <v>15973</v>
      </c>
      <c r="B1000" s="14" t="s">
        <v>990</v>
      </c>
      <c r="C1000" s="14" t="s">
        <v>15974</v>
      </c>
      <c r="D1000" s="1">
        <f>IFERROR(IF(MATCH($B1000,routes!A$2:A$398,0),1,0),0)+IFERROR(IF(MATCH($C1000,routes!A$2:A$398,0),1,0),0)</f>
        <v>0</v>
      </c>
    </row>
    <row r="1001" spans="1:4" x14ac:dyDescent="0.25">
      <c r="A1001" s="14" t="s">
        <v>18309</v>
      </c>
      <c r="B1001" s="14" t="s">
        <v>16189</v>
      </c>
      <c r="C1001" s="14" t="s">
        <v>18311</v>
      </c>
      <c r="D1001" s="1">
        <f>IFERROR(IF(MATCH($B1001,routes!A$2:A$398,0),1,0),0)+IFERROR(IF(MATCH($C1001,routes!A$2:A$398,0),1,0),0)</f>
        <v>0</v>
      </c>
    </row>
    <row r="1002" spans="1:4" x14ac:dyDescent="0.25">
      <c r="A1002" s="14" t="s">
        <v>15991</v>
      </c>
      <c r="C1002" s="14" t="s">
        <v>15992</v>
      </c>
      <c r="D1002" s="1">
        <f>IFERROR(IF(MATCH($B1002,routes!A$2:A$398,0),1,0),0)+IFERROR(IF(MATCH($C1002,routes!A$2:A$398,0),1,0),0)</f>
        <v>0</v>
      </c>
    </row>
    <row r="1003" spans="1:4" x14ac:dyDescent="0.25">
      <c r="A1003" s="14" t="s">
        <v>18284</v>
      </c>
      <c r="B1003" s="14" t="s">
        <v>5476</v>
      </c>
      <c r="C1003" s="14" t="s">
        <v>18285</v>
      </c>
      <c r="D1003" s="1">
        <f>IFERROR(IF(MATCH($B1003,routes!A$2:A$398,0),1,0),0)+IFERROR(IF(MATCH($C1003,routes!A$2:A$398,0),1,0),0)</f>
        <v>0</v>
      </c>
    </row>
    <row r="1004" spans="1:4" x14ac:dyDescent="0.25">
      <c r="A1004" s="14" t="s">
        <v>1836</v>
      </c>
      <c r="B1004" s="14" t="s">
        <v>991</v>
      </c>
      <c r="C1004" s="14" t="s">
        <v>1837</v>
      </c>
      <c r="D1004" s="1">
        <f>IFERROR(IF(MATCH($B1004,routes!A$2:A$398,0),1,0),0)+IFERROR(IF(MATCH($C1004,routes!A$2:A$398,0),1,0),0)</f>
        <v>0</v>
      </c>
    </row>
    <row r="1005" spans="1:4" x14ac:dyDescent="0.25">
      <c r="A1005" s="14" t="s">
        <v>16709</v>
      </c>
      <c r="B1005" s="14" t="s">
        <v>16710</v>
      </c>
      <c r="C1005" s="14" t="s">
        <v>16711</v>
      </c>
      <c r="D1005" s="1">
        <f>IFERROR(IF(MATCH($B1005,routes!A$2:A$398,0),1,0),0)+IFERROR(IF(MATCH($C1005,routes!A$2:A$398,0),1,0),0)</f>
        <v>0</v>
      </c>
    </row>
    <row r="1006" spans="1:4" x14ac:dyDescent="0.25">
      <c r="A1006" s="14" t="s">
        <v>16025</v>
      </c>
      <c r="C1006" s="14" t="s">
        <v>16026</v>
      </c>
      <c r="D1006" s="1">
        <f>IFERROR(IF(MATCH($B1006,routes!A$2:A$398,0),1,0),0)+IFERROR(IF(MATCH($C1006,routes!A$2:A$398,0),1,0),0)</f>
        <v>0</v>
      </c>
    </row>
    <row r="1007" spans="1:4" x14ac:dyDescent="0.25">
      <c r="A1007" s="14" t="s">
        <v>18716</v>
      </c>
      <c r="B1007" s="14" t="s">
        <v>1097</v>
      </c>
      <c r="C1007" s="14" t="s">
        <v>18717</v>
      </c>
      <c r="D1007" s="1">
        <f>IFERROR(IF(MATCH($B1007,routes!A$2:A$398,0),1,0),0)+IFERROR(IF(MATCH($C1007,routes!A$2:A$398,0),1,0),0)</f>
        <v>0</v>
      </c>
    </row>
    <row r="1008" spans="1:4" x14ac:dyDescent="0.25">
      <c r="A1008" s="14" t="s">
        <v>16048</v>
      </c>
      <c r="B1008" s="14" t="s">
        <v>16049</v>
      </c>
      <c r="C1008" s="14" t="s">
        <v>16050</v>
      </c>
      <c r="D1008" s="1">
        <f>IFERROR(IF(MATCH($B1008,routes!A$2:A$398,0),1,0),0)+IFERROR(IF(MATCH($C1008,routes!A$2:A$398,0),1,0),0)</f>
        <v>0</v>
      </c>
    </row>
    <row r="1009" spans="1:4" x14ac:dyDescent="0.25">
      <c r="A1009" s="14" t="s">
        <v>18884</v>
      </c>
      <c r="C1009" s="14" t="s">
        <v>18885</v>
      </c>
      <c r="D1009" s="1">
        <f>IFERROR(IF(MATCH($B1009,routes!A$2:A$398,0),1,0),0)+IFERROR(IF(MATCH($C1009,routes!A$2:A$398,0),1,0),0)</f>
        <v>0</v>
      </c>
    </row>
    <row r="1010" spans="1:4" x14ac:dyDescent="0.25">
      <c r="A1010" s="14" t="s">
        <v>16066</v>
      </c>
      <c r="C1010" s="14" t="s">
        <v>16067</v>
      </c>
      <c r="D1010" s="1">
        <f>IFERROR(IF(MATCH($B1010,routes!A$2:A$398,0),1,0),0)+IFERROR(IF(MATCH($C1010,routes!A$2:A$398,0),1,0),0)</f>
        <v>0</v>
      </c>
    </row>
    <row r="1011" spans="1:4" x14ac:dyDescent="0.25">
      <c r="A1011" s="14" t="s">
        <v>16097</v>
      </c>
      <c r="B1011" s="14" t="s">
        <v>2195</v>
      </c>
      <c r="C1011" s="14" t="s">
        <v>16098</v>
      </c>
      <c r="D1011" s="1">
        <f>IFERROR(IF(MATCH($B1011,routes!A$2:A$398,0),1,0),0)+IFERROR(IF(MATCH($C1011,routes!A$2:A$398,0),1,0),0)</f>
        <v>0</v>
      </c>
    </row>
    <row r="1012" spans="1:4" x14ac:dyDescent="0.25">
      <c r="A1012" s="14" t="s">
        <v>16268</v>
      </c>
      <c r="B1012" s="14" t="s">
        <v>16269</v>
      </c>
      <c r="C1012" s="14" t="s">
        <v>16270</v>
      </c>
      <c r="D1012" s="1">
        <f>IFERROR(IF(MATCH($B1012,routes!A$2:A$398,0),1,0),0)+IFERROR(IF(MATCH($C1012,routes!A$2:A$398,0),1,0),0)</f>
        <v>0</v>
      </c>
    </row>
    <row r="1013" spans="1:4" x14ac:dyDescent="0.25">
      <c r="A1013" s="14" t="s">
        <v>16157</v>
      </c>
      <c r="B1013" s="14" t="s">
        <v>16158</v>
      </c>
      <c r="C1013" s="14" t="s">
        <v>16159</v>
      </c>
      <c r="D1013" s="1">
        <f>IFERROR(IF(MATCH($B1013,routes!A$2:A$398,0),1,0),0)+IFERROR(IF(MATCH($C1013,routes!A$2:A$398,0),1,0),0)</f>
        <v>0</v>
      </c>
    </row>
    <row r="1014" spans="1:4" x14ac:dyDescent="0.25">
      <c r="A1014" s="14" t="s">
        <v>18923</v>
      </c>
      <c r="C1014" s="14" t="s">
        <v>18924</v>
      </c>
      <c r="D1014" s="1">
        <f>IFERROR(IF(MATCH($B1014,routes!A$2:A$398,0),1,0),0)+IFERROR(IF(MATCH($C1014,routes!A$2:A$398,0),1,0),0)</f>
        <v>0</v>
      </c>
    </row>
    <row r="1015" spans="1:4" x14ac:dyDescent="0.25">
      <c r="A1015" s="14" t="s">
        <v>5173</v>
      </c>
      <c r="B1015" s="14" t="s">
        <v>5174</v>
      </c>
      <c r="C1015" s="14" t="s">
        <v>5175</v>
      </c>
      <c r="D1015" s="1">
        <f>IFERROR(IF(MATCH($B1015,routes!A$2:A$398,0),1,0),0)+IFERROR(IF(MATCH($C1015,routes!A$2:A$398,0),1,0),0)</f>
        <v>0</v>
      </c>
    </row>
    <row r="1016" spans="1:4" x14ac:dyDescent="0.25">
      <c r="A1016" s="14" t="s">
        <v>16192</v>
      </c>
      <c r="B1016" s="14" t="s">
        <v>16193</v>
      </c>
      <c r="C1016" s="14" t="s">
        <v>16194</v>
      </c>
      <c r="D1016" s="1">
        <f>IFERROR(IF(MATCH($B1016,routes!A$2:A$398,0),1,0),0)+IFERROR(IF(MATCH($C1016,routes!A$2:A$398,0),1,0),0)</f>
        <v>0</v>
      </c>
    </row>
    <row r="1017" spans="1:4" x14ac:dyDescent="0.25">
      <c r="A1017" s="14" t="s">
        <v>16202</v>
      </c>
      <c r="B1017" s="14" t="s">
        <v>16203</v>
      </c>
      <c r="C1017" s="14" t="s">
        <v>16204</v>
      </c>
      <c r="D1017" s="1">
        <f>IFERROR(IF(MATCH($B1017,routes!A$2:A$398,0),1,0),0)+IFERROR(IF(MATCH($C1017,routes!A$2:A$398,0),1,0),0)</f>
        <v>0</v>
      </c>
    </row>
    <row r="1018" spans="1:4" x14ac:dyDescent="0.25">
      <c r="A1018" s="14" t="s">
        <v>18346</v>
      </c>
      <c r="B1018" s="14" t="s">
        <v>16442</v>
      </c>
      <c r="C1018" s="14" t="s">
        <v>18347</v>
      </c>
      <c r="D1018" s="1">
        <f>IFERROR(IF(MATCH($B1018,routes!A$2:A$398,0),1,0),0)+IFERROR(IF(MATCH($C1018,routes!A$2:A$398,0),1,0),0)</f>
        <v>0</v>
      </c>
    </row>
    <row r="1019" spans="1:4" x14ac:dyDescent="0.25">
      <c r="A1019" s="14" t="s">
        <v>16214</v>
      </c>
      <c r="B1019" s="14" t="s">
        <v>16215</v>
      </c>
      <c r="C1019" s="14" t="s">
        <v>16216</v>
      </c>
      <c r="D1019" s="1">
        <f>IFERROR(IF(MATCH($B1019,routes!A$2:A$398,0),1,0),0)+IFERROR(IF(MATCH($C1019,routes!A$2:A$398,0),1,0),0)</f>
        <v>0</v>
      </c>
    </row>
    <row r="1020" spans="1:4" x14ac:dyDescent="0.25">
      <c r="A1020" s="14" t="s">
        <v>18048</v>
      </c>
      <c r="C1020" s="14" t="s">
        <v>18049</v>
      </c>
      <c r="D1020" s="1">
        <f>IFERROR(IF(MATCH($B1020,routes!A$2:A$398,0),1,0),0)+IFERROR(IF(MATCH($C1020,routes!A$2:A$398,0),1,0),0)</f>
        <v>0</v>
      </c>
    </row>
    <row r="1021" spans="1:4" x14ac:dyDescent="0.25">
      <c r="A1021" s="14" t="s">
        <v>5197</v>
      </c>
      <c r="B1021" s="14" t="s">
        <v>270</v>
      </c>
      <c r="C1021" s="14" t="s">
        <v>5198</v>
      </c>
      <c r="D1021" s="1">
        <f>IFERROR(IF(MATCH($B1021,routes!A$2:A$398,0),1,0),0)+IFERROR(IF(MATCH($C1021,routes!A$2:A$398,0),1,0),0)</f>
        <v>0</v>
      </c>
    </row>
    <row r="1022" spans="1:4" x14ac:dyDescent="0.25">
      <c r="A1022" s="14" t="s">
        <v>16355</v>
      </c>
      <c r="B1022" s="14" t="s">
        <v>1013</v>
      </c>
      <c r="C1022" s="14" t="s">
        <v>16356</v>
      </c>
      <c r="D1022" s="1">
        <f>IFERROR(IF(MATCH($B1022,routes!A$2:A$398,0),1,0),0)+IFERROR(IF(MATCH($C1022,routes!A$2:A$398,0),1,0),0)</f>
        <v>0</v>
      </c>
    </row>
    <row r="1023" spans="1:4" x14ac:dyDescent="0.25">
      <c r="A1023" s="14" t="s">
        <v>18843</v>
      </c>
      <c r="C1023" s="14" t="s">
        <v>18844</v>
      </c>
      <c r="D1023" s="1">
        <f>IFERROR(IF(MATCH($B1023,routes!A$2:A$398,0),1,0),0)+IFERROR(IF(MATCH($C1023,routes!A$2:A$398,0),1,0),0)</f>
        <v>0</v>
      </c>
    </row>
    <row r="1024" spans="1:4" x14ac:dyDescent="0.25">
      <c r="A1024" s="14" t="s">
        <v>16401</v>
      </c>
      <c r="B1024" s="14" t="s">
        <v>16403</v>
      </c>
      <c r="C1024" s="14" t="s">
        <v>16404</v>
      </c>
      <c r="D1024" s="1">
        <f>IFERROR(IF(MATCH($B1024,routes!A$2:A$398,0),1,0),0)+IFERROR(IF(MATCH($C1024,routes!A$2:A$398,0),1,0),0)</f>
        <v>0</v>
      </c>
    </row>
    <row r="1025" spans="1:4" x14ac:dyDescent="0.25">
      <c r="A1025" s="14" t="s">
        <v>16409</v>
      </c>
      <c r="B1025" s="14" t="s">
        <v>1011</v>
      </c>
      <c r="C1025" s="14" t="s">
        <v>16410</v>
      </c>
      <c r="D1025" s="1">
        <f>IFERROR(IF(MATCH($B1025,routes!A$2:A$398,0),1,0),0)+IFERROR(IF(MATCH($C1025,routes!A$2:A$398,0),1,0),0)</f>
        <v>0</v>
      </c>
    </row>
    <row r="1026" spans="1:4" x14ac:dyDescent="0.25">
      <c r="A1026" s="14" t="s">
        <v>2690</v>
      </c>
      <c r="C1026" s="14" t="s">
        <v>2691</v>
      </c>
      <c r="D1026" s="1">
        <f>IFERROR(IF(MATCH($B1026,routes!A$2:A$398,0),1,0),0)+IFERROR(IF(MATCH($C1026,routes!A$2:A$398,0),1,0),0)</f>
        <v>0</v>
      </c>
    </row>
    <row r="1027" spans="1:4" x14ac:dyDescent="0.25">
      <c r="A1027" s="14" t="s">
        <v>1239</v>
      </c>
      <c r="B1027" s="14" t="s">
        <v>1240</v>
      </c>
      <c r="C1027" s="14" t="s">
        <v>1241</v>
      </c>
      <c r="D1027" s="1">
        <f>IFERROR(IF(MATCH($B1027,routes!A$2:A$398,0),1,0),0)+IFERROR(IF(MATCH($C1027,routes!A$2:A$398,0),1,0),0)</f>
        <v>0</v>
      </c>
    </row>
    <row r="1028" spans="1:4" x14ac:dyDescent="0.25">
      <c r="A1028" s="14" t="s">
        <v>17751</v>
      </c>
      <c r="B1028" s="14" t="s">
        <v>13348</v>
      </c>
      <c r="C1028" s="14" t="s">
        <v>17752</v>
      </c>
      <c r="D1028" s="1">
        <f>IFERROR(IF(MATCH($B1028,routes!A$2:A$398,0),1,0),0)+IFERROR(IF(MATCH($C1028,routes!A$2:A$398,0),1,0),0)</f>
        <v>0</v>
      </c>
    </row>
    <row r="1029" spans="1:4" x14ac:dyDescent="0.25">
      <c r="A1029" s="14" t="s">
        <v>16435</v>
      </c>
      <c r="B1029" s="14" t="s">
        <v>397</v>
      </c>
      <c r="C1029" s="14" t="s">
        <v>16445</v>
      </c>
      <c r="D1029" s="1">
        <f>IFERROR(IF(MATCH($B1029,routes!A$2:A$398,0),1,0),0)+IFERROR(IF(MATCH($C1029,routes!A$2:A$398,0),1,0),0)</f>
        <v>0</v>
      </c>
    </row>
    <row r="1030" spans="1:4" x14ac:dyDescent="0.25">
      <c r="A1030" s="14" t="s">
        <v>18405</v>
      </c>
      <c r="B1030" s="14" t="s">
        <v>16449</v>
      </c>
      <c r="C1030" s="14" t="s">
        <v>18406</v>
      </c>
      <c r="D1030" s="1">
        <f>IFERROR(IF(MATCH($B1030,routes!A$2:A$398,0),1,0),0)+IFERROR(IF(MATCH($C1030,routes!A$2:A$398,0),1,0),0)</f>
        <v>0</v>
      </c>
    </row>
    <row r="1031" spans="1:4" x14ac:dyDescent="0.25">
      <c r="A1031" s="14" t="s">
        <v>18358</v>
      </c>
      <c r="C1031" s="14" t="s">
        <v>18359</v>
      </c>
      <c r="D1031" s="1">
        <f>IFERROR(IF(MATCH($B1031,routes!A$2:A$398,0),1,0),0)+IFERROR(IF(MATCH($C1031,routes!A$2:A$398,0),1,0),0)</f>
        <v>0</v>
      </c>
    </row>
    <row r="1032" spans="1:4" x14ac:dyDescent="0.25">
      <c r="A1032" s="14" t="s">
        <v>5214</v>
      </c>
      <c r="B1032" s="14" t="s">
        <v>5215</v>
      </c>
      <c r="C1032" s="14" t="s">
        <v>5216</v>
      </c>
      <c r="D1032" s="1">
        <f>IFERROR(IF(MATCH($B1032,routes!A$2:A$398,0),1,0),0)+IFERROR(IF(MATCH($C1032,routes!A$2:A$398,0),1,0),0)</f>
        <v>0</v>
      </c>
    </row>
    <row r="1033" spans="1:4" x14ac:dyDescent="0.25">
      <c r="A1033" s="14" t="s">
        <v>17863</v>
      </c>
      <c r="B1033" s="14" t="s">
        <v>15861</v>
      </c>
      <c r="C1033" s="14" t="s">
        <v>17864</v>
      </c>
      <c r="D1033" s="1">
        <f>IFERROR(IF(MATCH($B1033,routes!A$2:A$398,0),1,0),0)+IFERROR(IF(MATCH($C1033,routes!A$2:A$398,0),1,0),0)</f>
        <v>0</v>
      </c>
    </row>
    <row r="1034" spans="1:4" x14ac:dyDescent="0.25">
      <c r="A1034" s="14" t="s">
        <v>5227</v>
      </c>
      <c r="B1034" s="14" t="s">
        <v>5228</v>
      </c>
      <c r="C1034" s="14" t="s">
        <v>5229</v>
      </c>
      <c r="D1034" s="1">
        <f>IFERROR(IF(MATCH($B1034,routes!A$2:A$398,0),1,0),0)+IFERROR(IF(MATCH($C1034,routes!A$2:A$398,0),1,0),0)</f>
        <v>0</v>
      </c>
    </row>
    <row r="1035" spans="1:4" x14ac:dyDescent="0.25">
      <c r="A1035" s="14" t="s">
        <v>5227</v>
      </c>
      <c r="B1035" s="14" t="s">
        <v>1102</v>
      </c>
      <c r="C1035" s="14" t="s">
        <v>5229</v>
      </c>
      <c r="D1035" s="1">
        <f>IFERROR(IF(MATCH($B1035,routes!A$2:A$398,0),1,0),0)+IFERROR(IF(MATCH($C1035,routes!A$2:A$398,0),1,0),0)</f>
        <v>0</v>
      </c>
    </row>
    <row r="1036" spans="1:4" x14ac:dyDescent="0.25">
      <c r="A1036" s="14" t="s">
        <v>18328</v>
      </c>
      <c r="B1036" s="14" t="s">
        <v>18329</v>
      </c>
      <c r="C1036" s="14" t="s">
        <v>18330</v>
      </c>
      <c r="D1036" s="1">
        <f>IFERROR(IF(MATCH($B1036,routes!A$2:A$398,0),1,0),0)+IFERROR(IF(MATCH($C1036,routes!A$2:A$398,0),1,0),0)</f>
        <v>0</v>
      </c>
    </row>
    <row r="1037" spans="1:4" x14ac:dyDescent="0.25">
      <c r="A1037" s="14" t="s">
        <v>16768</v>
      </c>
      <c r="C1037" s="14" t="s">
        <v>16769</v>
      </c>
      <c r="D1037" s="1">
        <f>IFERROR(IF(MATCH($B1037,routes!A$2:A$398,0),1,0),0)+IFERROR(IF(MATCH($C1037,routes!A$2:A$398,0),1,0),0)</f>
        <v>0</v>
      </c>
    </row>
    <row r="1038" spans="1:4" x14ac:dyDescent="0.25">
      <c r="A1038" s="14" t="s">
        <v>18730</v>
      </c>
      <c r="C1038" s="14" t="s">
        <v>18731</v>
      </c>
      <c r="D1038" s="1">
        <f>IFERROR(IF(MATCH($B1038,routes!A$2:A$398,0),1,0),0)+IFERROR(IF(MATCH($C1038,routes!A$2:A$398,0),1,0),0)</f>
        <v>0</v>
      </c>
    </row>
    <row r="1039" spans="1:4" x14ac:dyDescent="0.25">
      <c r="A1039" s="14" t="s">
        <v>11956</v>
      </c>
      <c r="B1039" s="14" t="s">
        <v>11957</v>
      </c>
      <c r="C1039" s="14" t="s">
        <v>11958</v>
      </c>
      <c r="D1039" s="1">
        <f>IFERROR(IF(MATCH($B1039,routes!A$2:A$398,0),1,0),0)+IFERROR(IF(MATCH($C1039,routes!A$2:A$398,0),1,0),0)</f>
        <v>0</v>
      </c>
    </row>
    <row r="1040" spans="1:4" x14ac:dyDescent="0.25">
      <c r="A1040" s="14" t="s">
        <v>17738</v>
      </c>
      <c r="B1040" s="14" t="s">
        <v>17739</v>
      </c>
      <c r="C1040" s="14" t="s">
        <v>17740</v>
      </c>
      <c r="D1040" s="1">
        <f>IFERROR(IF(MATCH($B1040,routes!A$2:A$398,0),1,0),0)+IFERROR(IF(MATCH($C1040,routes!A$2:A$398,0),1,0),0)</f>
        <v>0</v>
      </c>
    </row>
    <row r="1041" spans="1:4" x14ac:dyDescent="0.25">
      <c r="A1041" s="14" t="s">
        <v>6810</v>
      </c>
      <c r="B1041" s="14" t="s">
        <v>530</v>
      </c>
      <c r="C1041" s="14" t="s">
        <v>6811</v>
      </c>
      <c r="D1041" s="1">
        <f>IFERROR(IF(MATCH($B1041,routes!A$2:A$398,0),1,0),0)+IFERROR(IF(MATCH($C1041,routes!A$2:A$398,0),1,0),0)</f>
        <v>0</v>
      </c>
    </row>
    <row r="1042" spans="1:4" x14ac:dyDescent="0.25">
      <c r="A1042" s="14" t="s">
        <v>7429</v>
      </c>
      <c r="B1042" s="14" t="s">
        <v>1636</v>
      </c>
      <c r="C1042" s="14" t="s">
        <v>7430</v>
      </c>
      <c r="D1042" s="1">
        <f>IFERROR(IF(MATCH($B1042,routes!A$2:A$398,0),1,0),0)+IFERROR(IF(MATCH($C1042,routes!A$2:A$398,0),1,0),0)</f>
        <v>0</v>
      </c>
    </row>
    <row r="1043" spans="1:4" x14ac:dyDescent="0.25">
      <c r="A1043" s="14" t="s">
        <v>7401</v>
      </c>
      <c r="C1043" s="14" t="s">
        <v>7402</v>
      </c>
      <c r="D1043" s="1">
        <f>IFERROR(IF(MATCH($B1043,routes!A$2:A$398,0),1,0),0)+IFERROR(IF(MATCH($C1043,routes!A$2:A$398,0),1,0),0)</f>
        <v>0</v>
      </c>
    </row>
    <row r="1044" spans="1:4" x14ac:dyDescent="0.25">
      <c r="A1044" s="14" t="s">
        <v>7584</v>
      </c>
      <c r="B1044" s="14" t="s">
        <v>7585</v>
      </c>
      <c r="C1044" s="14" t="s">
        <v>7586</v>
      </c>
      <c r="D1044" s="1">
        <f>IFERROR(IF(MATCH($B1044,routes!A$2:A$398,0),1,0),0)+IFERROR(IF(MATCH($C1044,routes!A$2:A$398,0),1,0),0)</f>
        <v>0</v>
      </c>
    </row>
    <row r="1045" spans="1:4" x14ac:dyDescent="0.25">
      <c r="A1045" s="14" t="s">
        <v>17760</v>
      </c>
      <c r="B1045" s="14" t="s">
        <v>17761</v>
      </c>
      <c r="C1045" s="14" t="s">
        <v>17762</v>
      </c>
      <c r="D1045" s="1">
        <f>IFERROR(IF(MATCH($B1045,routes!A$2:A$398,0),1,0),0)+IFERROR(IF(MATCH($C1045,routes!A$2:A$398,0),1,0),0)</f>
        <v>0</v>
      </c>
    </row>
    <row r="1046" spans="1:4" x14ac:dyDescent="0.25">
      <c r="A1046" s="14" t="s">
        <v>16878</v>
      </c>
      <c r="B1046" s="14" t="s">
        <v>16879</v>
      </c>
      <c r="C1046" s="14" t="s">
        <v>16880</v>
      </c>
      <c r="D1046" s="1">
        <f>IFERROR(IF(MATCH($B1046,routes!A$2:A$398,0),1,0),0)+IFERROR(IF(MATCH($C1046,routes!A$2:A$398,0),1,0),0)</f>
        <v>0</v>
      </c>
    </row>
    <row r="1047" spans="1:4" x14ac:dyDescent="0.25">
      <c r="A1047" s="14" t="s">
        <v>17603</v>
      </c>
      <c r="C1047" s="14" t="s">
        <v>17604</v>
      </c>
      <c r="D1047" s="1">
        <f>IFERROR(IF(MATCH($B1047,routes!A$2:A$398,0),1,0),0)+IFERROR(IF(MATCH($C1047,routes!A$2:A$398,0),1,0),0)</f>
        <v>0</v>
      </c>
    </row>
    <row r="1048" spans="1:4" x14ac:dyDescent="0.25">
      <c r="A1048" s="14" t="s">
        <v>3283</v>
      </c>
      <c r="B1048" s="14" t="s">
        <v>3284</v>
      </c>
      <c r="C1048" s="14" t="s">
        <v>3285</v>
      </c>
      <c r="D1048" s="1">
        <f>IFERROR(IF(MATCH($B1048,routes!A$2:A$398,0),1,0),0)+IFERROR(IF(MATCH($C1048,routes!A$2:A$398,0),1,0),0)</f>
        <v>0</v>
      </c>
    </row>
    <row r="1049" spans="1:4" x14ac:dyDescent="0.25">
      <c r="A1049" s="14" t="s">
        <v>16705</v>
      </c>
      <c r="B1049" s="14" t="s">
        <v>16706</v>
      </c>
      <c r="C1049" s="14" t="s">
        <v>16707</v>
      </c>
      <c r="D1049" s="1">
        <f>IFERROR(IF(MATCH($B1049,routes!A$2:A$398,0),1,0),0)+IFERROR(IF(MATCH($C1049,routes!A$2:A$398,0),1,0),0)</f>
        <v>0</v>
      </c>
    </row>
    <row r="1050" spans="1:4" x14ac:dyDescent="0.25">
      <c r="A1050" s="14" t="s">
        <v>16922</v>
      </c>
      <c r="B1050" s="14" t="s">
        <v>390</v>
      </c>
      <c r="C1050" s="14" t="s">
        <v>260</v>
      </c>
      <c r="D1050" s="1">
        <f>IFERROR(IF(MATCH($B1050,routes!A$2:A$398,0),1,0),0)+IFERROR(IF(MATCH($C1050,routes!A$2:A$398,0),1,0),0)</f>
        <v>0</v>
      </c>
    </row>
    <row r="1051" spans="1:4" x14ac:dyDescent="0.25">
      <c r="A1051" s="14" t="s">
        <v>16930</v>
      </c>
      <c r="C1051" s="14" t="s">
        <v>16931</v>
      </c>
      <c r="D1051" s="1">
        <f>IFERROR(IF(MATCH($B1051,routes!A$2:A$398,0),1,0),0)+IFERROR(IF(MATCH($C1051,routes!A$2:A$398,0),1,0),0)</f>
        <v>0</v>
      </c>
    </row>
    <row r="1052" spans="1:4" x14ac:dyDescent="0.25">
      <c r="A1052" s="14" t="s">
        <v>16939</v>
      </c>
      <c r="B1052" s="14" t="s">
        <v>16940</v>
      </c>
      <c r="C1052" s="14" t="s">
        <v>16941</v>
      </c>
      <c r="D1052" s="1">
        <f>IFERROR(IF(MATCH($B1052,routes!A$2:A$398,0),1,0),0)+IFERROR(IF(MATCH($C1052,routes!A$2:A$398,0),1,0),0)</f>
        <v>0</v>
      </c>
    </row>
    <row r="1053" spans="1:4" x14ac:dyDescent="0.25">
      <c r="A1053" s="14" t="s">
        <v>1486</v>
      </c>
      <c r="B1053" s="14" t="s">
        <v>1487</v>
      </c>
      <c r="C1053" s="14" t="s">
        <v>1488</v>
      </c>
      <c r="D1053" s="1">
        <f>IFERROR(IF(MATCH($B1053,routes!A$2:A$398,0),1,0),0)+IFERROR(IF(MATCH($C1053,routes!A$2:A$398,0),1,0),0)</f>
        <v>0</v>
      </c>
    </row>
    <row r="1054" spans="1:4" x14ac:dyDescent="0.25">
      <c r="A1054" s="14" t="s">
        <v>18382</v>
      </c>
      <c r="B1054" s="14" t="s">
        <v>9662</v>
      </c>
      <c r="C1054" s="14" t="s">
        <v>18384</v>
      </c>
      <c r="D1054" s="1">
        <f>IFERROR(IF(MATCH($B1054,routes!A$2:A$398,0),1,0),0)+IFERROR(IF(MATCH($C1054,routes!A$2:A$398,0),1,0),0)</f>
        <v>0</v>
      </c>
    </row>
    <row r="1055" spans="1:4" x14ac:dyDescent="0.25">
      <c r="A1055" s="14" t="s">
        <v>16967</v>
      </c>
      <c r="B1055" s="14" t="s">
        <v>16968</v>
      </c>
      <c r="C1055" s="14" t="s">
        <v>16969</v>
      </c>
      <c r="D1055" s="1">
        <f>IFERROR(IF(MATCH($B1055,routes!A$2:A$398,0),1,0),0)+IFERROR(IF(MATCH($C1055,routes!A$2:A$398,0),1,0),0)</f>
        <v>0</v>
      </c>
    </row>
    <row r="1056" spans="1:4" x14ac:dyDescent="0.25">
      <c r="A1056" s="14" t="s">
        <v>3387</v>
      </c>
      <c r="B1056" s="14" t="s">
        <v>3388</v>
      </c>
      <c r="C1056" s="14" t="s">
        <v>3389</v>
      </c>
      <c r="D1056" s="1">
        <f>IFERROR(IF(MATCH($B1056,routes!A$2:A$398,0),1,0),0)+IFERROR(IF(MATCH($C1056,routes!A$2:A$398,0),1,0),0)</f>
        <v>0</v>
      </c>
    </row>
    <row r="1057" spans="1:4" x14ac:dyDescent="0.25">
      <c r="A1057" s="14" t="s">
        <v>2609</v>
      </c>
      <c r="B1057" s="14" t="s">
        <v>2610</v>
      </c>
      <c r="C1057" s="14" t="s">
        <v>2611</v>
      </c>
      <c r="D1057" s="1">
        <f>IFERROR(IF(MATCH($B1057,routes!A$2:A$398,0),1,0),0)+IFERROR(IF(MATCH($C1057,routes!A$2:A$398,0),1,0),0)</f>
        <v>0</v>
      </c>
    </row>
    <row r="1058" spans="1:4" x14ac:dyDescent="0.25">
      <c r="A1058" s="14" t="s">
        <v>6938</v>
      </c>
      <c r="B1058" s="14" t="s">
        <v>6939</v>
      </c>
      <c r="C1058" s="14" t="s">
        <v>567</v>
      </c>
      <c r="D1058" s="1">
        <f>IFERROR(IF(MATCH($B1058,routes!A$2:A$398,0),1,0),0)+IFERROR(IF(MATCH($C1058,routes!A$2:A$398,0),1,0),0)</f>
        <v>0</v>
      </c>
    </row>
    <row r="1059" spans="1:4" x14ac:dyDescent="0.25">
      <c r="A1059" s="14" t="s">
        <v>17088</v>
      </c>
      <c r="B1059" s="14" t="s">
        <v>17089</v>
      </c>
      <c r="C1059" s="14" t="s">
        <v>17090</v>
      </c>
      <c r="D1059" s="1">
        <f>IFERROR(IF(MATCH($B1059,routes!A$2:A$398,0),1,0),0)+IFERROR(IF(MATCH($C1059,routes!A$2:A$398,0),1,0),0)</f>
        <v>0</v>
      </c>
    </row>
    <row r="1060" spans="1:4" x14ac:dyDescent="0.25">
      <c r="A1060" s="14" t="s">
        <v>17111</v>
      </c>
      <c r="B1060" s="14" t="s">
        <v>442</v>
      </c>
      <c r="C1060" s="14" t="s">
        <v>17112</v>
      </c>
      <c r="D1060" s="1">
        <f>IFERROR(IF(MATCH($B1060,routes!A$2:A$398,0),1,0),0)+IFERROR(IF(MATCH($C1060,routes!A$2:A$398,0),1,0),0)</f>
        <v>0</v>
      </c>
    </row>
    <row r="1061" spans="1:4" x14ac:dyDescent="0.25">
      <c r="A1061" s="14" t="s">
        <v>17019</v>
      </c>
      <c r="C1061" s="14" t="s">
        <v>17020</v>
      </c>
      <c r="D1061" s="1">
        <f>IFERROR(IF(MATCH($B1061,routes!A$2:A$398,0),1,0),0)+IFERROR(IF(MATCH($C1061,routes!A$2:A$398,0),1,0),0)</f>
        <v>0</v>
      </c>
    </row>
    <row r="1062" spans="1:4" x14ac:dyDescent="0.25">
      <c r="A1062" s="14" t="s">
        <v>17117</v>
      </c>
      <c r="B1062" s="14" t="s">
        <v>17118</v>
      </c>
      <c r="C1062" s="14" t="s">
        <v>17119</v>
      </c>
      <c r="D1062" s="1">
        <f>IFERROR(IF(MATCH($B1062,routes!A$2:A$398,0),1,0),0)+IFERROR(IF(MATCH($C1062,routes!A$2:A$398,0),1,0),0)</f>
        <v>0</v>
      </c>
    </row>
    <row r="1063" spans="1:4" x14ac:dyDescent="0.25">
      <c r="A1063" s="14" t="s">
        <v>3301</v>
      </c>
      <c r="B1063" s="14" t="s">
        <v>3302</v>
      </c>
      <c r="C1063" s="14" t="s">
        <v>3303</v>
      </c>
      <c r="D1063" s="1">
        <f>IFERROR(IF(MATCH($B1063,routes!A$2:A$398,0),1,0),0)+IFERROR(IF(MATCH($C1063,routes!A$2:A$398,0),1,0),0)</f>
        <v>0</v>
      </c>
    </row>
    <row r="1064" spans="1:4" x14ac:dyDescent="0.25">
      <c r="A1064" s="14" t="s">
        <v>17153</v>
      </c>
      <c r="B1064" s="14" t="s">
        <v>17154</v>
      </c>
      <c r="C1064" s="14" t="s">
        <v>17155</v>
      </c>
      <c r="D1064" s="1">
        <f>IFERROR(IF(MATCH($B1064,routes!A$2:A$398,0),1,0),0)+IFERROR(IF(MATCH($C1064,routes!A$2:A$398,0),1,0),0)</f>
        <v>0</v>
      </c>
    </row>
    <row r="1065" spans="1:4" x14ac:dyDescent="0.25">
      <c r="A1065" s="14" t="s">
        <v>18119</v>
      </c>
      <c r="C1065" s="14" t="s">
        <v>18120</v>
      </c>
      <c r="D1065" s="1">
        <f>IFERROR(IF(MATCH($B1065,routes!A$2:A$398,0),1,0),0)+IFERROR(IF(MATCH($C1065,routes!A$2:A$398,0),1,0),0)</f>
        <v>0</v>
      </c>
    </row>
    <row r="1066" spans="1:4" x14ac:dyDescent="0.25">
      <c r="A1066" s="14" t="s">
        <v>18678</v>
      </c>
      <c r="C1066" s="14" t="s">
        <v>18680</v>
      </c>
      <c r="D1066" s="1">
        <f>IFERROR(IF(MATCH($B1066,routes!A$2:A$398,0),1,0),0)+IFERROR(IF(MATCH($C1066,routes!A$2:A$398,0),1,0),0)</f>
        <v>0</v>
      </c>
    </row>
    <row r="1067" spans="1:4" x14ac:dyDescent="0.25">
      <c r="A1067" s="14" t="s">
        <v>18054</v>
      </c>
      <c r="B1067" s="14" t="s">
        <v>18055</v>
      </c>
      <c r="C1067" s="14" t="s">
        <v>18056</v>
      </c>
      <c r="D1067" s="1">
        <f>IFERROR(IF(MATCH($B1067,routes!A$2:A$398,0),1,0),0)+IFERROR(IF(MATCH($C1067,routes!A$2:A$398,0),1,0),0)</f>
        <v>0</v>
      </c>
    </row>
    <row r="1068" spans="1:4" x14ac:dyDescent="0.25">
      <c r="A1068" s="14" t="s">
        <v>18476</v>
      </c>
      <c r="B1068" s="14" t="s">
        <v>17866</v>
      </c>
      <c r="C1068" s="14" t="s">
        <v>18477</v>
      </c>
      <c r="D1068" s="1">
        <f>IFERROR(IF(MATCH($B1068,routes!A$2:A$398,0),1,0),0)+IFERROR(IF(MATCH($C1068,routes!A$2:A$398,0),1,0),0)</f>
        <v>0</v>
      </c>
    </row>
    <row r="1069" spans="1:4" x14ac:dyDescent="0.25">
      <c r="A1069" s="14" t="s">
        <v>17167</v>
      </c>
      <c r="B1069" s="14" t="s">
        <v>3412</v>
      </c>
      <c r="C1069" s="14" t="s">
        <v>17168</v>
      </c>
      <c r="D1069" s="1">
        <f>IFERROR(IF(MATCH($B1069,routes!A$2:A$398,0),1,0),0)+IFERROR(IF(MATCH($C1069,routes!A$2:A$398,0),1,0),0)</f>
        <v>0</v>
      </c>
    </row>
    <row r="1070" spans="1:4" x14ac:dyDescent="0.25">
      <c r="A1070" s="14" t="s">
        <v>17170</v>
      </c>
      <c r="B1070" s="14" t="s">
        <v>8588</v>
      </c>
      <c r="C1070" s="14" t="s">
        <v>17171</v>
      </c>
      <c r="D1070" s="1">
        <f>IFERROR(IF(MATCH($B1070,routes!A$2:A$398,0),1,0),0)+IFERROR(IF(MATCH($C1070,routes!A$2:A$398,0),1,0),0)</f>
        <v>0</v>
      </c>
    </row>
    <row r="1071" spans="1:4" x14ac:dyDescent="0.25">
      <c r="A1071" s="14" t="s">
        <v>17173</v>
      </c>
      <c r="B1071" s="14" t="s">
        <v>17174</v>
      </c>
      <c r="C1071" s="14" t="s">
        <v>17175</v>
      </c>
      <c r="D1071" s="1">
        <f>IFERROR(IF(MATCH($B1071,routes!A$2:A$398,0),1,0),0)+IFERROR(IF(MATCH($C1071,routes!A$2:A$398,0),1,0),0)</f>
        <v>0</v>
      </c>
    </row>
    <row r="1072" spans="1:4" x14ac:dyDescent="0.25">
      <c r="A1072" s="14" t="s">
        <v>17264</v>
      </c>
      <c r="B1072" s="14" t="s">
        <v>444</v>
      </c>
      <c r="C1072" s="14" t="s">
        <v>17265</v>
      </c>
      <c r="D1072" s="1">
        <f>IFERROR(IF(MATCH($B1072,routes!A$2:A$398,0),1,0),0)+IFERROR(IF(MATCH($C1072,routes!A$2:A$398,0),1,0),0)</f>
        <v>0</v>
      </c>
    </row>
    <row r="1073" spans="1:4" x14ac:dyDescent="0.25">
      <c r="A1073" s="14" t="s">
        <v>17177</v>
      </c>
      <c r="B1073" s="14" t="s">
        <v>17178</v>
      </c>
      <c r="C1073" s="14" t="s">
        <v>17179</v>
      </c>
      <c r="D1073" s="1">
        <f>IFERROR(IF(MATCH($B1073,routes!A$2:A$398,0),1,0),0)+IFERROR(IF(MATCH($C1073,routes!A$2:A$398,0),1,0),0)</f>
        <v>0</v>
      </c>
    </row>
    <row r="1074" spans="1:4" x14ac:dyDescent="0.25">
      <c r="A1074" s="14" t="s">
        <v>17006</v>
      </c>
      <c r="B1074" s="14" t="s">
        <v>17007</v>
      </c>
      <c r="C1074" s="14" t="s">
        <v>17008</v>
      </c>
      <c r="D1074" s="1">
        <f>IFERROR(IF(MATCH($B1074,routes!A$2:A$398,0),1,0),0)+IFERROR(IF(MATCH($C1074,routes!A$2:A$398,0),1,0),0)</f>
        <v>0</v>
      </c>
    </row>
    <row r="1075" spans="1:4" x14ac:dyDescent="0.25">
      <c r="A1075" s="14" t="s">
        <v>17803</v>
      </c>
      <c r="B1075" s="14" t="s">
        <v>17804</v>
      </c>
      <c r="C1075" s="14" t="s">
        <v>17805</v>
      </c>
      <c r="D1075" s="1">
        <f>IFERROR(IF(MATCH($B1075,routes!A$2:A$398,0),1,0),0)+IFERROR(IF(MATCH($C1075,routes!A$2:A$398,0),1,0),0)</f>
        <v>0</v>
      </c>
    </row>
    <row r="1076" spans="1:4" x14ac:dyDescent="0.25">
      <c r="A1076" s="14" t="s">
        <v>17084</v>
      </c>
      <c r="B1076" s="14" t="s">
        <v>17085</v>
      </c>
      <c r="C1076" s="14" t="s">
        <v>17086</v>
      </c>
      <c r="D1076" s="1">
        <f>IFERROR(IF(MATCH($B1076,routes!A$2:A$398,0),1,0),0)+IFERROR(IF(MATCH($C1076,routes!A$2:A$398,0),1,0),0)</f>
        <v>0</v>
      </c>
    </row>
    <row r="1077" spans="1:4" x14ac:dyDescent="0.25">
      <c r="A1077" s="14" t="s">
        <v>18598</v>
      </c>
      <c r="C1077" s="14" t="s">
        <v>18599</v>
      </c>
      <c r="D1077" s="1">
        <f>IFERROR(IF(MATCH($B1077,routes!A$2:A$398,0),1,0),0)+IFERROR(IF(MATCH($C1077,routes!A$2:A$398,0),1,0),0)</f>
        <v>0</v>
      </c>
    </row>
    <row r="1078" spans="1:4" x14ac:dyDescent="0.25">
      <c r="A1078" s="14" t="s">
        <v>17196</v>
      </c>
      <c r="B1078" s="14" t="s">
        <v>16979</v>
      </c>
      <c r="C1078" s="14" t="s">
        <v>17197</v>
      </c>
      <c r="D1078" s="1">
        <f>IFERROR(IF(MATCH($B1078,routes!A$2:A$398,0),1,0),0)+IFERROR(IF(MATCH($C1078,routes!A$2:A$398,0),1,0),0)</f>
        <v>0</v>
      </c>
    </row>
    <row r="1079" spans="1:4" x14ac:dyDescent="0.25">
      <c r="A1079" s="14" t="s">
        <v>18816</v>
      </c>
      <c r="C1079" s="14" t="s">
        <v>18817</v>
      </c>
      <c r="D1079" s="1">
        <f>IFERROR(IF(MATCH($B1079,routes!A$2:A$398,0),1,0),0)+IFERROR(IF(MATCH($C1079,routes!A$2:A$398,0),1,0),0)</f>
        <v>0</v>
      </c>
    </row>
    <row r="1080" spans="1:4" x14ac:dyDescent="0.25">
      <c r="A1080" s="14" t="s">
        <v>17104</v>
      </c>
      <c r="B1080" s="14" t="s">
        <v>17105</v>
      </c>
      <c r="C1080" s="14" t="s">
        <v>17106</v>
      </c>
      <c r="D1080" s="1">
        <f>IFERROR(IF(MATCH($B1080,routes!A$2:A$398,0),1,0),0)+IFERROR(IF(MATCH($C1080,routes!A$2:A$398,0),1,0),0)</f>
        <v>0</v>
      </c>
    </row>
    <row r="1081" spans="1:4" x14ac:dyDescent="0.25">
      <c r="A1081" s="14" t="s">
        <v>17218</v>
      </c>
      <c r="B1081" s="14" t="s">
        <v>297</v>
      </c>
      <c r="C1081" s="14" t="s">
        <v>17220</v>
      </c>
      <c r="D1081" s="1">
        <f>IFERROR(IF(MATCH($B1081,routes!A$2:A$398,0),1,0),0)+IFERROR(IF(MATCH($C1081,routes!A$2:A$398,0),1,0),0)</f>
        <v>0</v>
      </c>
    </row>
    <row r="1082" spans="1:4" x14ac:dyDescent="0.25">
      <c r="A1082" s="14" t="s">
        <v>17234</v>
      </c>
      <c r="B1082" s="14" t="s">
        <v>17235</v>
      </c>
      <c r="C1082" s="14" t="s">
        <v>17236</v>
      </c>
      <c r="D1082" s="1">
        <f>IFERROR(IF(MATCH($B1082,routes!A$2:A$398,0),1,0),0)+IFERROR(IF(MATCH($C1082,routes!A$2:A$398,0),1,0),0)</f>
        <v>0</v>
      </c>
    </row>
    <row r="1083" spans="1:4" x14ac:dyDescent="0.25">
      <c r="A1083" s="14" t="s">
        <v>15691</v>
      </c>
      <c r="B1083" s="14" t="s">
        <v>11231</v>
      </c>
      <c r="C1083" s="14" t="s">
        <v>15692</v>
      </c>
      <c r="D1083" s="1">
        <f>IFERROR(IF(MATCH($B1083,routes!A$2:A$398,0),1,0),0)+IFERROR(IF(MATCH($C1083,routes!A$2:A$398,0),1,0),0)</f>
        <v>0</v>
      </c>
    </row>
    <row r="1084" spans="1:4" x14ac:dyDescent="0.25">
      <c r="A1084" s="14" t="s">
        <v>3289</v>
      </c>
      <c r="B1084" s="14" t="s">
        <v>3290</v>
      </c>
      <c r="C1084" s="14" t="s">
        <v>3291</v>
      </c>
      <c r="D1084" s="1">
        <f>IFERROR(IF(MATCH($B1084,routes!A$2:A$398,0),1,0),0)+IFERROR(IF(MATCH($C1084,routes!A$2:A$398,0),1,0),0)</f>
        <v>0</v>
      </c>
    </row>
    <row r="1085" spans="1:4" x14ac:dyDescent="0.25">
      <c r="A1085" s="14" t="s">
        <v>3208</v>
      </c>
      <c r="C1085" s="14" t="s">
        <v>3209</v>
      </c>
      <c r="D1085" s="1">
        <f>IFERROR(IF(MATCH($B1085,routes!A$2:A$398,0),1,0),0)+IFERROR(IF(MATCH($C1085,routes!A$2:A$398,0),1,0),0)</f>
        <v>0</v>
      </c>
    </row>
    <row r="1086" spans="1:4" x14ac:dyDescent="0.25">
      <c r="A1086" s="14" t="s">
        <v>3258</v>
      </c>
      <c r="B1086" s="14" t="s">
        <v>3259</v>
      </c>
      <c r="C1086" s="14" t="s">
        <v>3260</v>
      </c>
      <c r="D1086" s="1">
        <f>IFERROR(IF(MATCH($B1086,routes!A$2:A$398,0),1,0),0)+IFERROR(IF(MATCH($C1086,routes!A$2:A$398,0),1,0),0)</f>
        <v>0</v>
      </c>
    </row>
    <row r="1087" spans="1:4" x14ac:dyDescent="0.25">
      <c r="A1087" s="14" t="s">
        <v>18789</v>
      </c>
      <c r="B1087" s="14" t="s">
        <v>5587</v>
      </c>
      <c r="C1087" s="14" t="s">
        <v>18790</v>
      </c>
      <c r="D1087" s="1">
        <f>IFERROR(IF(MATCH($B1087,routes!A$2:A$398,0),1,0),0)+IFERROR(IF(MATCH($C1087,routes!A$2:A$398,0),1,0),0)</f>
        <v>0</v>
      </c>
    </row>
    <row r="1088" spans="1:4" x14ac:dyDescent="0.25">
      <c r="A1088" s="14" t="s">
        <v>17163</v>
      </c>
      <c r="B1088" s="14" t="s">
        <v>17164</v>
      </c>
      <c r="C1088" s="14" t="s">
        <v>17165</v>
      </c>
      <c r="D1088" s="1">
        <f>IFERROR(IF(MATCH($B1088,routes!A$2:A$398,0),1,0),0)+IFERROR(IF(MATCH($C1088,routes!A$2:A$398,0),1,0),0)</f>
        <v>0</v>
      </c>
    </row>
    <row r="1089" spans="1:4" x14ac:dyDescent="0.25">
      <c r="A1089" s="14" t="s">
        <v>18177</v>
      </c>
      <c r="B1089" s="14" t="s">
        <v>18178</v>
      </c>
      <c r="C1089" s="14" t="s">
        <v>18179</v>
      </c>
      <c r="D1089" s="1">
        <f>IFERROR(IF(MATCH($B1089,routes!A$2:A$398,0),1,0),0)+IFERROR(IF(MATCH($C1089,routes!A$2:A$398,0),1,0),0)</f>
        <v>0</v>
      </c>
    </row>
    <row r="1090" spans="1:4" x14ac:dyDescent="0.25">
      <c r="A1090" s="14" t="s">
        <v>18694</v>
      </c>
      <c r="C1090" s="14" t="s">
        <v>18695</v>
      </c>
      <c r="D1090" s="1">
        <f>IFERROR(IF(MATCH($B1090,routes!A$2:A$398,0),1,0),0)+IFERROR(IF(MATCH($C1090,routes!A$2:A$398,0),1,0),0)</f>
        <v>0</v>
      </c>
    </row>
    <row r="1091" spans="1:4" x14ac:dyDescent="0.25">
      <c r="A1091" s="14" t="s">
        <v>17386</v>
      </c>
      <c r="B1091" s="14" t="s">
        <v>293</v>
      </c>
      <c r="C1091" s="14" t="s">
        <v>17387</v>
      </c>
      <c r="D1091" s="1">
        <f>IFERROR(IF(MATCH($B1091,routes!A$2:A$398,0),1,0),0)+IFERROR(IF(MATCH($C1091,routes!A$2:A$398,0),1,0),0)</f>
        <v>0</v>
      </c>
    </row>
    <row r="1092" spans="1:4" x14ac:dyDescent="0.25">
      <c r="A1092" s="14" t="s">
        <v>18187</v>
      </c>
      <c r="B1092" s="14" t="s">
        <v>18188</v>
      </c>
      <c r="C1092" s="14" t="s">
        <v>18189</v>
      </c>
      <c r="D1092" s="1">
        <f>IFERROR(IF(MATCH($B1092,routes!A$2:A$398,0),1,0),0)+IFERROR(IF(MATCH($C1092,routes!A$2:A$398,0),1,0),0)</f>
        <v>0</v>
      </c>
    </row>
    <row r="1093" spans="1:4" x14ac:dyDescent="0.25">
      <c r="A1093" s="14" t="s">
        <v>8323</v>
      </c>
      <c r="B1093" s="14" t="s">
        <v>8324</v>
      </c>
      <c r="C1093" s="14" t="s">
        <v>8325</v>
      </c>
      <c r="D1093" s="1">
        <f>IFERROR(IF(MATCH($B1093,routes!A$2:A$398,0),1,0),0)+IFERROR(IF(MATCH($C1093,routes!A$2:A$398,0),1,0),0)</f>
        <v>0</v>
      </c>
    </row>
    <row r="1094" spans="1:4" x14ac:dyDescent="0.25">
      <c r="A1094" s="14" t="s">
        <v>17898</v>
      </c>
      <c r="B1094" s="14" t="s">
        <v>17899</v>
      </c>
      <c r="C1094" s="14" t="s">
        <v>17900</v>
      </c>
      <c r="D1094" s="1">
        <f>IFERROR(IF(MATCH($B1094,routes!A$2:A$398,0),1,0),0)+IFERROR(IF(MATCH($C1094,routes!A$2:A$398,0),1,0),0)</f>
        <v>0</v>
      </c>
    </row>
    <row r="1095" spans="1:4" x14ac:dyDescent="0.25">
      <c r="A1095" s="14" t="s">
        <v>17310</v>
      </c>
      <c r="B1095" s="14" t="s">
        <v>17311</v>
      </c>
      <c r="C1095" s="14" t="s">
        <v>17312</v>
      </c>
      <c r="D1095" s="1">
        <f>IFERROR(IF(MATCH($B1095,routes!A$2:A$398,0),1,0),0)+IFERROR(IF(MATCH($C1095,routes!A$2:A$398,0),1,0),0)</f>
        <v>0</v>
      </c>
    </row>
    <row r="1096" spans="1:4" x14ac:dyDescent="0.25">
      <c r="A1096" s="14" t="s">
        <v>18416</v>
      </c>
      <c r="B1096" s="14" t="s">
        <v>1843</v>
      </c>
      <c r="C1096" s="14" t="s">
        <v>18418</v>
      </c>
      <c r="D1096" s="1">
        <f>IFERROR(IF(MATCH($B1096,routes!A$2:A$398,0),1,0),0)+IFERROR(IF(MATCH($C1096,routes!A$2:A$398,0),1,0),0)</f>
        <v>0</v>
      </c>
    </row>
    <row r="1097" spans="1:4" x14ac:dyDescent="0.25">
      <c r="A1097" s="14" t="s">
        <v>18268</v>
      </c>
      <c r="C1097" s="14" t="s">
        <v>18269</v>
      </c>
      <c r="D1097" s="1">
        <f>IFERROR(IF(MATCH($B1097,routes!A$2:A$398,0),1,0),0)+IFERROR(IF(MATCH($C1097,routes!A$2:A$398,0),1,0),0)</f>
        <v>0</v>
      </c>
    </row>
    <row r="1098" spans="1:4" x14ac:dyDescent="0.25">
      <c r="A1098" s="14" t="s">
        <v>18997</v>
      </c>
      <c r="B1098" s="14" t="s">
        <v>17428</v>
      </c>
      <c r="C1098" s="14" t="s">
        <v>17429</v>
      </c>
      <c r="D1098" s="1">
        <f>IFERROR(IF(MATCH($B1098,routes!A$2:A$398,0),1,0),0)+IFERROR(IF(MATCH($C1098,routes!A$2:A$398,0),1,0),0)</f>
        <v>0</v>
      </c>
    </row>
    <row r="1099" spans="1:4" x14ac:dyDescent="0.25">
      <c r="A1099" s="14" t="s">
        <v>17360</v>
      </c>
      <c r="B1099" s="14" t="s">
        <v>17361</v>
      </c>
      <c r="C1099" s="14" t="s">
        <v>17362</v>
      </c>
      <c r="D1099" s="1">
        <f>IFERROR(IF(MATCH($B1099,routes!A$2:A$398,0),1,0),0)+IFERROR(IF(MATCH($C1099,routes!A$2:A$398,0),1,0),0)</f>
        <v>0</v>
      </c>
    </row>
    <row r="1100" spans="1:4" x14ac:dyDescent="0.25">
      <c r="A1100" s="14" t="s">
        <v>17317</v>
      </c>
      <c r="B1100" s="14" t="s">
        <v>17318</v>
      </c>
      <c r="C1100" s="14" t="s">
        <v>17319</v>
      </c>
      <c r="D1100" s="1">
        <f>IFERROR(IF(MATCH($B1100,routes!A$2:A$398,0),1,0),0)+IFERROR(IF(MATCH($C1100,routes!A$2:A$398,0),1,0),0)</f>
        <v>0</v>
      </c>
    </row>
    <row r="1101" spans="1:4" x14ac:dyDescent="0.25">
      <c r="A1101" s="14" t="s">
        <v>17504</v>
      </c>
      <c r="B1101" s="14" t="s">
        <v>17505</v>
      </c>
      <c r="C1101" s="14" t="s">
        <v>17506</v>
      </c>
      <c r="D1101" s="1">
        <f>IFERROR(IF(MATCH($B1101,routes!A$2:A$398,0),1,0),0)+IFERROR(IF(MATCH($C1101,routes!A$2:A$398,0),1,0),0)</f>
        <v>0</v>
      </c>
    </row>
    <row r="1102" spans="1:4" x14ac:dyDescent="0.25">
      <c r="A1102" s="14" t="s">
        <v>17465</v>
      </c>
      <c r="B1102" s="14" t="s">
        <v>2212</v>
      </c>
      <c r="C1102" s="14" t="s">
        <v>17466</v>
      </c>
      <c r="D1102" s="1">
        <f>IFERROR(IF(MATCH($B1102,routes!A$2:A$398,0),1,0),0)+IFERROR(IF(MATCH($C1102,routes!A$2:A$398,0),1,0),0)</f>
        <v>0</v>
      </c>
    </row>
    <row r="1103" spans="1:4" x14ac:dyDescent="0.25">
      <c r="A1103" s="14" t="s">
        <v>2673</v>
      </c>
      <c r="C1103" s="14" t="s">
        <v>2674</v>
      </c>
      <c r="D1103" s="1">
        <f>IFERROR(IF(MATCH($B1103,routes!A$2:A$398,0),1,0),0)+IFERROR(IF(MATCH($C1103,routes!A$2:A$398,0),1,0),0)</f>
        <v>0</v>
      </c>
    </row>
    <row r="1104" spans="1:4" x14ac:dyDescent="0.25">
      <c r="A1104" s="14" t="s">
        <v>18012</v>
      </c>
      <c r="C1104" s="14" t="s">
        <v>18013</v>
      </c>
      <c r="D1104" s="1">
        <f>IFERROR(IF(MATCH($B1104,routes!A$2:A$398,0),1,0),0)+IFERROR(IF(MATCH($C1104,routes!A$2:A$398,0),1,0),0)</f>
        <v>0</v>
      </c>
    </row>
    <row r="1105" spans="1:4" x14ac:dyDescent="0.25">
      <c r="A1105" s="14" t="s">
        <v>3359</v>
      </c>
      <c r="B1105" s="14" t="s">
        <v>3360</v>
      </c>
      <c r="C1105" s="14" t="s">
        <v>3361</v>
      </c>
      <c r="D1105" s="1">
        <f>IFERROR(IF(MATCH($B1105,routes!A$2:A$398,0),1,0),0)+IFERROR(IF(MATCH($C1105,routes!A$2:A$398,0),1,0),0)</f>
        <v>0</v>
      </c>
    </row>
    <row r="1106" spans="1:4" x14ac:dyDescent="0.25">
      <c r="A1106" s="14" t="s">
        <v>18473</v>
      </c>
      <c r="C1106" s="14" t="s">
        <v>18474</v>
      </c>
      <c r="D1106" s="1">
        <f>IFERROR(IF(MATCH($B1106,routes!A$2:A$398,0),1,0),0)+IFERROR(IF(MATCH($C1106,routes!A$2:A$398,0),1,0),0)</f>
        <v>0</v>
      </c>
    </row>
    <row r="1107" spans="1:4" x14ac:dyDescent="0.25">
      <c r="A1107" s="14" t="s">
        <v>17494</v>
      </c>
      <c r="B1107" s="14" t="s">
        <v>17495</v>
      </c>
      <c r="C1107" s="14" t="s">
        <v>17496</v>
      </c>
      <c r="D1107" s="1">
        <f>IFERROR(IF(MATCH($B1107,routes!A$2:A$398,0),1,0),0)+IFERROR(IF(MATCH($C1107,routes!A$2:A$398,0),1,0),0)</f>
        <v>0</v>
      </c>
    </row>
    <row r="1108" spans="1:4" x14ac:dyDescent="0.25">
      <c r="A1108" s="14" t="s">
        <v>472</v>
      </c>
      <c r="B1108" s="14" t="s">
        <v>505</v>
      </c>
      <c r="C1108" s="14" t="s">
        <v>17492</v>
      </c>
      <c r="D1108" s="1">
        <f>IFERROR(IF(MATCH($B1108,routes!A$2:A$398,0),1,0),0)+IFERROR(IF(MATCH($C1108,routes!A$2:A$398,0),1,0),0)</f>
        <v>0</v>
      </c>
    </row>
    <row r="1109" spans="1:4" x14ac:dyDescent="0.25">
      <c r="A1109" s="14" t="s">
        <v>18636</v>
      </c>
      <c r="B1109" s="14" t="s">
        <v>19027</v>
      </c>
      <c r="C1109" s="14" t="s">
        <v>18637</v>
      </c>
      <c r="D1109" s="1">
        <f>IFERROR(IF(MATCH($B1109,routes!A$2:A$398,0),1,0),0)+IFERROR(IF(MATCH($C1109,routes!A$2:A$398,0),1,0),0)</f>
        <v>0</v>
      </c>
    </row>
    <row r="1110" spans="1:4" x14ac:dyDescent="0.25">
      <c r="A1110" s="14" t="s">
        <v>18865</v>
      </c>
      <c r="B1110" s="14" t="s">
        <v>18866</v>
      </c>
      <c r="C1110" s="14" t="s">
        <v>18867</v>
      </c>
      <c r="D1110" s="1">
        <f>IFERROR(IF(MATCH($B1110,routes!A$2:A$398,0),1,0),0)+IFERROR(IF(MATCH($C1110,routes!A$2:A$398,0),1,0),0)</f>
        <v>0</v>
      </c>
    </row>
    <row r="1111" spans="1:4" x14ac:dyDescent="0.25">
      <c r="A1111" s="14" t="s">
        <v>8521</v>
      </c>
      <c r="B1111" s="14" t="s">
        <v>7360</v>
      </c>
      <c r="C1111" s="14" t="s">
        <v>8523</v>
      </c>
      <c r="D1111" s="1">
        <f>IFERROR(IF(MATCH($B1111,routes!A$2:A$398,0),1,0),0)+IFERROR(IF(MATCH($C1111,routes!A$2:A$398,0),1,0),0)</f>
        <v>0</v>
      </c>
    </row>
    <row r="1112" spans="1:4" x14ac:dyDescent="0.25">
      <c r="A1112" s="14" t="s">
        <v>18258</v>
      </c>
      <c r="C1112" s="14" t="s">
        <v>18259</v>
      </c>
      <c r="D1112" s="1">
        <f>IFERROR(IF(MATCH($B1112,routes!A$2:A$398,0),1,0),0)+IFERROR(IF(MATCH($C1112,routes!A$2:A$398,0),1,0),0)</f>
        <v>0</v>
      </c>
    </row>
    <row r="1113" spans="1:4" x14ac:dyDescent="0.25">
      <c r="A1113" s="14" t="s">
        <v>8064</v>
      </c>
      <c r="C1113" s="14" t="s">
        <v>8065</v>
      </c>
      <c r="D1113" s="1">
        <f>IFERROR(IF(MATCH($B1113,routes!A$2:A$398,0),1,0),0)+IFERROR(IF(MATCH($C1113,routes!A$2:A$398,0),1,0),0)</f>
        <v>0</v>
      </c>
    </row>
    <row r="1114" spans="1:4" x14ac:dyDescent="0.25">
      <c r="A1114" s="14" t="s">
        <v>8060</v>
      </c>
      <c r="B1114" s="14" t="s">
        <v>8061</v>
      </c>
      <c r="C1114" s="14" t="s">
        <v>8062</v>
      </c>
      <c r="D1114" s="1">
        <f>IFERROR(IF(MATCH($B1114,routes!A$2:A$398,0),1,0),0)+IFERROR(IF(MATCH($C1114,routes!A$2:A$398,0),1,0),0)</f>
        <v>0</v>
      </c>
    </row>
    <row r="1115" spans="1:4" x14ac:dyDescent="0.25">
      <c r="A1115" s="14" t="s">
        <v>18572</v>
      </c>
      <c r="C1115" s="14" t="s">
        <v>18573</v>
      </c>
      <c r="D1115" s="1">
        <f>IFERROR(IF(MATCH($B1115,routes!A$2:A$398,0),1,0),0)+IFERROR(IF(MATCH($C1115,routes!A$2:A$398,0),1,0),0)</f>
        <v>0</v>
      </c>
    </row>
    <row r="1116" spans="1:4" x14ac:dyDescent="0.25">
      <c r="A1116" s="14" t="s">
        <v>18875</v>
      </c>
      <c r="B1116" s="14" t="s">
        <v>17565</v>
      </c>
      <c r="C1116" s="14" t="s">
        <v>18877</v>
      </c>
      <c r="D1116" s="1">
        <f>IFERROR(IF(MATCH($B1116,routes!A$2:A$398,0),1,0),0)+IFERROR(IF(MATCH($C1116,routes!A$2:A$398,0),1,0),0)</f>
        <v>0</v>
      </c>
    </row>
    <row r="1117" spans="1:4" x14ac:dyDescent="0.25">
      <c r="A1117" s="14" t="s">
        <v>18706</v>
      </c>
      <c r="C1117" s="14" t="s">
        <v>18707</v>
      </c>
      <c r="D1117" s="1">
        <f>IFERROR(IF(MATCH($B1117,routes!A$2:A$398,0),1,0),0)+IFERROR(IF(MATCH($C1117,routes!A$2:A$398,0),1,0),0)</f>
        <v>0</v>
      </c>
    </row>
    <row r="1118" spans="1:4" x14ac:dyDescent="0.25">
      <c r="A1118" s="14" t="s">
        <v>17824</v>
      </c>
      <c r="B1118" s="14" t="s">
        <v>17825</v>
      </c>
      <c r="C1118" s="14" t="s">
        <v>17826</v>
      </c>
      <c r="D1118" s="1">
        <f>IFERROR(IF(MATCH($B1118,routes!A$2:A$398,0),1,0),0)+IFERROR(IF(MATCH($C1118,routes!A$2:A$398,0),1,0),0)</f>
        <v>0</v>
      </c>
    </row>
    <row r="1119" spans="1:4" x14ac:dyDescent="0.25">
      <c r="A1119" s="14" t="s">
        <v>17828</v>
      </c>
      <c r="B1119" s="14" t="s">
        <v>10087</v>
      </c>
      <c r="C1119" s="14" t="s">
        <v>17829</v>
      </c>
      <c r="D1119" s="1">
        <f>IFERROR(IF(MATCH($B1119,routes!A$2:A$398,0),1,0),0)+IFERROR(IF(MATCH($C1119,routes!A$2:A$398,0),1,0),0)</f>
        <v>0</v>
      </c>
    </row>
    <row r="1120" spans="1:4" x14ac:dyDescent="0.25">
      <c r="A1120" s="14" t="s">
        <v>18697</v>
      </c>
      <c r="B1120" s="14" t="s">
        <v>18698</v>
      </c>
      <c r="C1120" s="14" t="s">
        <v>18699</v>
      </c>
      <c r="D1120" s="1">
        <f>IFERROR(IF(MATCH($B1120,routes!A$2:A$398,0),1,0),0)+IFERROR(IF(MATCH($C1120,routes!A$2:A$398,0),1,0),0)</f>
        <v>0</v>
      </c>
    </row>
    <row r="1121" spans="1:4" x14ac:dyDescent="0.25">
      <c r="A1121" s="14" t="s">
        <v>18531</v>
      </c>
      <c r="C1121" s="14" t="s">
        <v>18532</v>
      </c>
      <c r="D1121" s="1">
        <f>IFERROR(IF(MATCH($B1121,routes!A$2:A$398,0),1,0),0)+IFERROR(IF(MATCH($C1121,routes!A$2:A$398,0),1,0),0)</f>
        <v>0</v>
      </c>
    </row>
    <row r="1122" spans="1:4" x14ac:dyDescent="0.25">
      <c r="A1122" s="14" t="s">
        <v>18241</v>
      </c>
      <c r="B1122" s="14" t="s">
        <v>18243</v>
      </c>
      <c r="C1122" s="14" t="s">
        <v>18244</v>
      </c>
      <c r="D1122" s="1">
        <f>IFERROR(IF(MATCH($B1122,routes!A$2:A$398,0),1,0),0)+IFERROR(IF(MATCH($C1122,routes!A$2:A$398,0),1,0),0)</f>
        <v>0</v>
      </c>
    </row>
    <row r="1123" spans="1:4" x14ac:dyDescent="0.25">
      <c r="A1123" s="14" t="s">
        <v>18633</v>
      </c>
      <c r="B1123" s="14" t="s">
        <v>19026</v>
      </c>
      <c r="C1123" s="14" t="s">
        <v>18634</v>
      </c>
      <c r="D1123" s="1">
        <f>IFERROR(IF(MATCH($B1123,routes!A$2:A$398,0),1,0),0)+IFERROR(IF(MATCH($C1123,routes!A$2:A$398,0),1,0),0)</f>
        <v>0</v>
      </c>
    </row>
    <row r="1124" spans="1:4" x14ac:dyDescent="0.25">
      <c r="A1124" s="14" t="s">
        <v>18654</v>
      </c>
      <c r="B1124" s="14" t="s">
        <v>18656</v>
      </c>
      <c r="C1124" s="14" t="s">
        <v>18657</v>
      </c>
      <c r="D1124" s="1">
        <f>IFERROR(IF(MATCH($B1124,routes!A$2:A$398,0),1,0),0)+IFERROR(IF(MATCH($C1124,routes!A$2:A$398,0),1,0),0)</f>
        <v>0</v>
      </c>
    </row>
    <row r="1125" spans="1:4" x14ac:dyDescent="0.25">
      <c r="A1125" s="14" t="s">
        <v>18399</v>
      </c>
      <c r="B1125" s="14" t="s">
        <v>18401</v>
      </c>
      <c r="C1125" s="14" t="s">
        <v>18402</v>
      </c>
      <c r="D1125" s="1">
        <f>IFERROR(IF(MATCH($B1125,routes!A$2:A$398,0),1,0),0)+IFERROR(IF(MATCH($C1125,routes!A$2:A$398,0),1,0),0)</f>
        <v>0</v>
      </c>
    </row>
    <row r="1126" spans="1:4" x14ac:dyDescent="0.25">
      <c r="A1126" s="14" t="s">
        <v>18304</v>
      </c>
      <c r="B1126" s="14" t="s">
        <v>18306</v>
      </c>
      <c r="C1126" s="14" t="s">
        <v>18307</v>
      </c>
      <c r="D1126" s="1">
        <f>IFERROR(IF(MATCH($B1126,routes!A$2:A$398,0),1,0),0)+IFERROR(IF(MATCH($C1126,routes!A$2:A$398,0),1,0),0)</f>
        <v>0</v>
      </c>
    </row>
    <row r="1127" spans="1:4" x14ac:dyDescent="0.25">
      <c r="A1127" s="14" t="s">
        <v>18360</v>
      </c>
      <c r="B1127" s="14" t="s">
        <v>3936</v>
      </c>
      <c r="C1127" s="14" t="s">
        <v>18361</v>
      </c>
      <c r="D1127" s="1">
        <f>IFERROR(IF(MATCH($B1127,routes!A$2:A$398,0),1,0),0)+IFERROR(IF(MATCH($C1127,routes!A$2:A$398,0),1,0),0)</f>
        <v>0</v>
      </c>
    </row>
    <row r="1128" spans="1:4" x14ac:dyDescent="0.25">
      <c r="A1128" s="14" t="s">
        <v>18254</v>
      </c>
      <c r="B1128" s="14" t="s">
        <v>14960</v>
      </c>
      <c r="C1128" s="14" t="s">
        <v>18256</v>
      </c>
      <c r="D1128" s="1">
        <f>IFERROR(IF(MATCH($B1128,routes!A$2:A$398,0),1,0),0)+IFERROR(IF(MATCH($C1128,routes!A$2:A$398,0),1,0),0)</f>
        <v>0</v>
      </c>
    </row>
    <row r="1129" spans="1:4" x14ac:dyDescent="0.25">
      <c r="A1129" s="14" t="s">
        <v>1145</v>
      </c>
      <c r="B1129" s="14" t="s">
        <v>1146</v>
      </c>
      <c r="D1129" s="1">
        <f>IFERROR(IF(MATCH($B1129,routes!A$2:A$398,0),1,0),0)+IFERROR(IF(MATCH($C1129,routes!A$2:A$398,0),1,0),0)</f>
        <v>0</v>
      </c>
    </row>
    <row r="1130" spans="1:4" x14ac:dyDescent="0.25">
      <c r="A1130" s="14" t="s">
        <v>2067</v>
      </c>
      <c r="B1130" s="14" t="s">
        <v>2068</v>
      </c>
      <c r="D1130" s="1">
        <f>IFERROR(IF(MATCH($B1130,routes!A$2:A$398,0),1,0),0)+IFERROR(IF(MATCH($C1130,routes!A$2:A$398,0),1,0),0)</f>
        <v>0</v>
      </c>
    </row>
    <row r="1131" spans="1:4" x14ac:dyDescent="0.25">
      <c r="A1131" s="14" t="s">
        <v>1573</v>
      </c>
      <c r="B1131" s="14" t="s">
        <v>1574</v>
      </c>
      <c r="D1131" s="1">
        <f>IFERROR(IF(MATCH($B1131,routes!A$2:A$398,0),1,0),0)+IFERROR(IF(MATCH($C1131,routes!A$2:A$398,0),1,0),0)</f>
        <v>0</v>
      </c>
    </row>
    <row r="1132" spans="1:4" x14ac:dyDescent="0.25">
      <c r="A1132" s="14" t="s">
        <v>2111</v>
      </c>
      <c r="B1132" s="14" t="s">
        <v>2112</v>
      </c>
      <c r="D1132" s="1">
        <f>IFERROR(IF(MATCH($B1132,routes!A$2:A$398,0),1,0),0)+IFERROR(IF(MATCH($C1132,routes!A$2:A$398,0),1,0),0)</f>
        <v>0</v>
      </c>
    </row>
    <row r="1133" spans="1:4" x14ac:dyDescent="0.25">
      <c r="A1133" s="14" t="s">
        <v>1318</v>
      </c>
      <c r="B1133" s="14" t="s">
        <v>1319</v>
      </c>
      <c r="D1133" s="1">
        <f>IFERROR(IF(MATCH($B1133,routes!A$2:A$398,0),1,0),0)+IFERROR(IF(MATCH($C1133,routes!A$2:A$398,0),1,0),0)</f>
        <v>0</v>
      </c>
    </row>
    <row r="1134" spans="1:4" x14ac:dyDescent="0.25">
      <c r="A1134" s="14" t="s">
        <v>4559</v>
      </c>
      <c r="B1134" s="14" t="s">
        <v>4560</v>
      </c>
      <c r="D1134" s="1">
        <f>IFERROR(IF(MATCH($B1134,routes!A$2:A$398,0),1,0),0)+IFERROR(IF(MATCH($C1134,routes!A$2:A$398,0),1,0),0)</f>
        <v>0</v>
      </c>
    </row>
    <row r="1135" spans="1:4" x14ac:dyDescent="0.25">
      <c r="A1135" s="14" t="s">
        <v>5473</v>
      </c>
      <c r="B1135" s="14" t="s">
        <v>5474</v>
      </c>
      <c r="D1135" s="1">
        <f>IFERROR(IF(MATCH($B1135,routes!A$2:A$398,0),1,0),0)+IFERROR(IF(MATCH($C1135,routes!A$2:A$398,0),1,0),0)</f>
        <v>0</v>
      </c>
    </row>
    <row r="1136" spans="1:4" x14ac:dyDescent="0.25">
      <c r="A1136" s="14" t="s">
        <v>6724</v>
      </c>
      <c r="B1136" s="14" t="s">
        <v>6725</v>
      </c>
      <c r="D1136" s="1">
        <f>IFERROR(IF(MATCH($B1136,routes!A$2:A$398,0),1,0),0)+IFERROR(IF(MATCH($C1136,routes!A$2:A$398,0),1,0),0)</f>
        <v>0</v>
      </c>
    </row>
    <row r="1137" spans="1:4" x14ac:dyDescent="0.25">
      <c r="A1137" s="14" t="s">
        <v>6929</v>
      </c>
      <c r="B1137" s="14" t="s">
        <v>6923</v>
      </c>
      <c r="D1137" s="1">
        <f>IFERROR(IF(MATCH($B1137,routes!A$2:A$398,0),1,0),0)+IFERROR(IF(MATCH($C1137,routes!A$2:A$398,0),1,0),0)</f>
        <v>0</v>
      </c>
    </row>
    <row r="1138" spans="1:4" x14ac:dyDescent="0.25">
      <c r="A1138" s="14" t="s">
        <v>7107</v>
      </c>
      <c r="B1138" s="14" t="s">
        <v>7108</v>
      </c>
      <c r="D1138" s="1">
        <f>IFERROR(IF(MATCH($B1138,routes!A$2:A$398,0),1,0),0)+IFERROR(IF(MATCH($C1138,routes!A$2:A$398,0),1,0),0)</f>
        <v>0</v>
      </c>
    </row>
    <row r="1139" spans="1:4" x14ac:dyDescent="0.25">
      <c r="A1139" s="14" t="s">
        <v>7338</v>
      </c>
      <c r="B1139" s="14" t="s">
        <v>7339</v>
      </c>
      <c r="D1139" s="1">
        <f>IFERROR(IF(MATCH($B1139,routes!A$2:A$398,0),1,0),0)+IFERROR(IF(MATCH($C1139,routes!A$2:A$398,0),1,0),0)</f>
        <v>0</v>
      </c>
    </row>
    <row r="1140" spans="1:4" x14ac:dyDescent="0.25">
      <c r="A1140" s="14" t="s">
        <v>7554</v>
      </c>
      <c r="B1140" s="14" t="s">
        <v>7557</v>
      </c>
      <c r="D1140" s="1">
        <f>IFERROR(IF(MATCH($B1140,routes!A$2:A$398,0),1,0),0)+IFERROR(IF(MATCH($C1140,routes!A$2:A$398,0),1,0),0)</f>
        <v>0</v>
      </c>
    </row>
    <row r="1141" spans="1:4" x14ac:dyDescent="0.25">
      <c r="A1141" s="14" t="s">
        <v>7944</v>
      </c>
      <c r="B1141" s="14" t="s">
        <v>7945</v>
      </c>
      <c r="D1141" s="1">
        <f>IFERROR(IF(MATCH($B1141,routes!A$2:A$398,0),1,0),0)+IFERROR(IF(MATCH($C1141,routes!A$2:A$398,0),1,0),0)</f>
        <v>0</v>
      </c>
    </row>
    <row r="1142" spans="1:4" x14ac:dyDescent="0.25">
      <c r="A1142" s="14" t="s">
        <v>9331</v>
      </c>
      <c r="B1142" s="14" t="s">
        <v>416</v>
      </c>
      <c r="D1142" s="1">
        <f>IFERROR(IF(MATCH($B1142,routes!A$2:A$398,0),1,0),0)+IFERROR(IF(MATCH($C1142,routes!A$2:A$398,0),1,0),0)</f>
        <v>0</v>
      </c>
    </row>
    <row r="1143" spans="1:4" x14ac:dyDescent="0.25">
      <c r="A1143" s="14" t="s">
        <v>10062</v>
      </c>
      <c r="B1143" s="14" t="s">
        <v>10063</v>
      </c>
      <c r="D1143" s="1">
        <f>IFERROR(IF(MATCH($B1143,routes!A$2:A$398,0),1,0),0)+IFERROR(IF(MATCH($C1143,routes!A$2:A$398,0),1,0),0)</f>
        <v>0</v>
      </c>
    </row>
    <row r="1144" spans="1:4" x14ac:dyDescent="0.25">
      <c r="A1144" s="14" t="s">
        <v>1072</v>
      </c>
      <c r="B1144" s="14" t="s">
        <v>10250</v>
      </c>
      <c r="D1144" s="1">
        <f>IFERROR(IF(MATCH($B1144,routes!A$2:A$398,0),1,0),0)+IFERROR(IF(MATCH($C1144,routes!A$2:A$398,0),1,0),0)</f>
        <v>0</v>
      </c>
    </row>
    <row r="1145" spans="1:4" x14ac:dyDescent="0.25">
      <c r="A1145" s="14" t="s">
        <v>11353</v>
      </c>
      <c r="B1145" s="14" t="s">
        <v>304</v>
      </c>
      <c r="D1145" s="1">
        <f>IFERROR(IF(MATCH($B1145,routes!A$2:A$398,0),1,0),0)+IFERROR(IF(MATCH($C1145,routes!A$2:A$398,0),1,0),0)</f>
        <v>0</v>
      </c>
    </row>
    <row r="1146" spans="1:4" x14ac:dyDescent="0.25">
      <c r="A1146" s="14" t="s">
        <v>11847</v>
      </c>
      <c r="B1146" s="14" t="s">
        <v>11848</v>
      </c>
      <c r="D1146" s="1">
        <f>IFERROR(IF(MATCH($B1146,routes!A$2:A$398,0),1,0),0)+IFERROR(IF(MATCH($C1146,routes!A$2:A$398,0),1,0),0)</f>
        <v>0</v>
      </c>
    </row>
    <row r="1147" spans="1:4" x14ac:dyDescent="0.25">
      <c r="A1147" s="14" t="s">
        <v>12399</v>
      </c>
      <c r="B1147" s="14" t="s">
        <v>12400</v>
      </c>
      <c r="D1147" s="1">
        <f>IFERROR(IF(MATCH($B1147,routes!A$2:A$398,0),1,0),0)+IFERROR(IF(MATCH($C1147,routes!A$2:A$398,0),1,0),0)</f>
        <v>0</v>
      </c>
    </row>
    <row r="1148" spans="1:4" x14ac:dyDescent="0.25">
      <c r="A1148" s="14" t="s">
        <v>12530</v>
      </c>
      <c r="B1148" s="14" t="s">
        <v>12531</v>
      </c>
      <c r="D1148" s="1">
        <f>IFERROR(IF(MATCH($B1148,routes!A$2:A$398,0),1,0),0)+IFERROR(IF(MATCH($C1148,routes!A$2:A$398,0),1,0),0)</f>
        <v>0</v>
      </c>
    </row>
    <row r="1149" spans="1:4" x14ac:dyDescent="0.25">
      <c r="A1149" s="14" t="s">
        <v>13423</v>
      </c>
      <c r="B1149" s="14" t="s">
        <v>13424</v>
      </c>
      <c r="D1149" s="1">
        <f>IFERROR(IF(MATCH($B1149,routes!A$2:A$398,0),1,0),0)+IFERROR(IF(MATCH($C1149,routes!A$2:A$398,0),1,0),0)</f>
        <v>0</v>
      </c>
    </row>
    <row r="1150" spans="1:4" x14ac:dyDescent="0.25">
      <c r="A1150" s="14" t="s">
        <v>13537</v>
      </c>
      <c r="B1150" s="14" t="s">
        <v>13538</v>
      </c>
      <c r="D1150" s="1">
        <f>IFERROR(IF(MATCH($B1150,routes!A$2:A$398,0),1,0),0)+IFERROR(IF(MATCH($C1150,routes!A$2:A$398,0),1,0),0)</f>
        <v>0</v>
      </c>
    </row>
    <row r="1151" spans="1:4" x14ac:dyDescent="0.25">
      <c r="A1151" s="14" t="s">
        <v>13740</v>
      </c>
      <c r="B1151" s="14" t="s">
        <v>13741</v>
      </c>
      <c r="D1151" s="1">
        <f>IFERROR(IF(MATCH($B1151,routes!A$2:A$398,0),1,0),0)+IFERROR(IF(MATCH($C1151,routes!A$2:A$398,0),1,0),0)</f>
        <v>0</v>
      </c>
    </row>
    <row r="1152" spans="1:4" x14ac:dyDescent="0.25">
      <c r="A1152" s="14" t="s">
        <v>13905</v>
      </c>
      <c r="B1152" s="14" t="s">
        <v>13906</v>
      </c>
      <c r="D1152" s="1">
        <f>IFERROR(IF(MATCH($B1152,routes!A$2:A$398,0),1,0),0)+IFERROR(IF(MATCH($C1152,routes!A$2:A$398,0),1,0),0)</f>
        <v>0</v>
      </c>
    </row>
    <row r="1153" spans="1:4" x14ac:dyDescent="0.25">
      <c r="A1153" s="14" t="s">
        <v>16976</v>
      </c>
      <c r="B1153" s="14" t="s">
        <v>16977</v>
      </c>
      <c r="D1153" s="1">
        <f>IFERROR(IF(MATCH($B1153,routes!A$2:A$398,0),1,0),0)+IFERROR(IF(MATCH($C1153,routes!A$2:A$398,0),1,0),0)</f>
        <v>0</v>
      </c>
    </row>
    <row r="1154" spans="1:4" x14ac:dyDescent="0.25">
      <c r="A1154" s="14" t="s">
        <v>17304</v>
      </c>
      <c r="B1154" s="14" t="s">
        <v>17305</v>
      </c>
      <c r="D1154" s="1">
        <f>IFERROR(IF(MATCH($B1154,routes!A$2:A$398,0),1,0),0)+IFERROR(IF(MATCH($C1154,routes!A$2:A$398,0),1,0),0)</f>
        <v>0</v>
      </c>
    </row>
    <row r="1155" spans="1:4" x14ac:dyDescent="0.25">
      <c r="A1155" s="14" t="s">
        <v>17346</v>
      </c>
      <c r="B1155" s="14" t="s">
        <v>17347</v>
      </c>
      <c r="D1155" s="1">
        <f>IFERROR(IF(MATCH($B1155,routes!A$2:A$398,0),1,0),0)+IFERROR(IF(MATCH($C1155,routes!A$2:A$398,0),1,0),0)</f>
        <v>0</v>
      </c>
    </row>
  </sheetData>
  <autoFilter ref="A1:D111">
    <sortState ref="A2:C117">
      <sortCondition ref="A1:A116"/>
    </sortState>
  </autoFilter>
  <sortState ref="A2:D1043686">
    <sortCondition descending="1" ref="D2:D1043686"/>
    <sortCondition ref="C2:C1043686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workbookViewId="0">
      <selection activeCell="G2" sqref="G2"/>
    </sheetView>
  </sheetViews>
  <sheetFormatPr defaultRowHeight="15" x14ac:dyDescent="0.25"/>
  <cols>
    <col min="1" max="1" width="8.140625" customWidth="1"/>
    <col min="2" max="2" width="35.5703125" customWidth="1"/>
    <col min="3" max="3" width="18" customWidth="1"/>
    <col min="4" max="4" width="11.28515625" customWidth="1"/>
    <col min="5" max="5" width="15.7109375" customWidth="1"/>
    <col min="6" max="6" width="18" customWidth="1"/>
    <col min="7" max="7" width="13.42578125" customWidth="1"/>
    <col min="8" max="8" width="11.28515625" style="9" customWidth="1"/>
    <col min="9" max="9" width="11.42578125" style="9" customWidth="1"/>
    <col min="10" max="10" width="10.28515625" style="9" customWidth="1"/>
    <col min="11" max="11" width="14.28515625" style="2" customWidth="1"/>
    <col min="12" max="12" width="14.42578125" style="2" customWidth="1"/>
    <col min="13" max="13" width="7" customWidth="1"/>
    <col min="14" max="16" width="9.28515625" style="13" customWidth="1"/>
    <col min="17" max="17" width="10" customWidth="1"/>
  </cols>
  <sheetData>
    <row r="1" spans="1:17" s="4" customFormat="1" ht="29.25" customHeigh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19043</v>
      </c>
      <c r="G1" s="4" t="s">
        <v>298</v>
      </c>
      <c r="H1" s="10" t="s">
        <v>498</v>
      </c>
      <c r="I1" s="10" t="s">
        <v>497</v>
      </c>
      <c r="J1" s="10" t="s">
        <v>496</v>
      </c>
      <c r="K1" s="5" t="s">
        <v>307</v>
      </c>
      <c r="L1" s="5" t="s">
        <v>369</v>
      </c>
      <c r="M1" s="4" t="s">
        <v>299</v>
      </c>
      <c r="N1" s="12" t="s">
        <v>486</v>
      </c>
      <c r="O1" s="12" t="s">
        <v>1038</v>
      </c>
      <c r="P1" s="12" t="s">
        <v>1039</v>
      </c>
      <c r="Q1" s="4" t="s">
        <v>491</v>
      </c>
    </row>
    <row r="2" spans="1:17" x14ac:dyDescent="0.25">
      <c r="A2" t="s">
        <v>0</v>
      </c>
      <c r="B2" t="s">
        <v>6</v>
      </c>
      <c r="C2" t="s">
        <v>6</v>
      </c>
      <c r="E2" t="s">
        <v>7</v>
      </c>
      <c r="F2" t="s">
        <v>6</v>
      </c>
      <c r="G2">
        <v>1</v>
      </c>
      <c r="H2" s="11" t="e">
        <f>GETPIVOTDATA("Som van Jaar",routes!$S$3,"Destcode",$A2)</f>
        <v>#REF!</v>
      </c>
      <c r="I2" s="11" t="e">
        <f>GETPIVOTDATA("Som van Vluchten",$S$3,"Destcode",$A2)</f>
        <v>#REF!</v>
      </c>
      <c r="J2" s="11" t="e">
        <f t="shared" ref="J2:J33" si="0">I2+H2</f>
        <v>#REF!</v>
      </c>
      <c r="K2" s="2">
        <v>57.092789000000003</v>
      </c>
      <c r="L2" s="2">
        <v>9.849164</v>
      </c>
      <c r="M2" t="s">
        <v>545</v>
      </c>
      <c r="N2" s="13">
        <f t="shared" ref="N2:N33" si="1">ACOS(COS(RADIANS(90-K2)) * COS(RADIANS(90-52.056283)) + SIN(RADIANS(90-K2)) * SIN(RADIANS(90-52.056283)) * COS(RADIANS(L2-5.1110978))) * 6371</f>
        <v>637.53128333334246</v>
      </c>
      <c r="O2" s="13">
        <f t="shared" ref="O2:O33" si="2">38+N2*0.086</f>
        <v>92.82769036666744</v>
      </c>
      <c r="P2" s="19">
        <f t="shared" ref="P2:P33" si="3">O2/60</f>
        <v>1.5471281727777906</v>
      </c>
      <c r="Q2">
        <f>IFERROR(IF(MATCH(A2,routes!C$2:C$398,0),1,0),0)</f>
        <v>0</v>
      </c>
    </row>
    <row r="3" spans="1:17" x14ac:dyDescent="0.25">
      <c r="A3" t="s">
        <v>237</v>
      </c>
      <c r="B3" t="s">
        <v>315</v>
      </c>
      <c r="C3" t="s">
        <v>238</v>
      </c>
      <c r="E3" t="s">
        <v>239</v>
      </c>
      <c r="F3" t="s">
        <v>238</v>
      </c>
      <c r="G3">
        <v>2</v>
      </c>
      <c r="H3" s="11" t="e">
        <f>GETPIVOTDATA("Som van Jaar",routes!$S$3,"Destcode",$A3)</f>
        <v>#REF!</v>
      </c>
      <c r="I3" s="11" t="e">
        <f>GETPIVOTDATA("Som van Zomer",routes!$S$3,"Destcode",$A3)</f>
        <v>#REF!</v>
      </c>
      <c r="J3" s="11" t="e">
        <f t="shared" si="0"/>
        <v>#REF!</v>
      </c>
      <c r="K3" s="2">
        <v>24.432971999999999</v>
      </c>
      <c r="L3" s="2">
        <v>54.651138000000003</v>
      </c>
      <c r="M3" t="s">
        <v>546</v>
      </c>
      <c r="N3" s="13">
        <f t="shared" si="1"/>
        <v>5160.7516133170311</v>
      </c>
      <c r="O3" s="13">
        <f t="shared" si="2"/>
        <v>481.82463874526462</v>
      </c>
      <c r="P3" s="19">
        <f t="shared" si="3"/>
        <v>8.0304106457544098</v>
      </c>
      <c r="Q3">
        <f>IFERROR(IF(MATCH(A3,routes!C$2:C$398,0),1,0),0)</f>
        <v>1</v>
      </c>
    </row>
    <row r="4" spans="1:17" x14ac:dyDescent="0.25">
      <c r="A4" t="s">
        <v>78</v>
      </c>
      <c r="B4" t="s">
        <v>311</v>
      </c>
      <c r="C4" t="s">
        <v>79</v>
      </c>
      <c r="E4" t="s">
        <v>77</v>
      </c>
      <c r="F4" t="s">
        <v>79</v>
      </c>
      <c r="G4">
        <v>2</v>
      </c>
      <c r="H4" s="11" t="e">
        <f>GETPIVOTDATA("Som van Jaar",routes!$S$3,"Destcode",$A4)</f>
        <v>#REF!</v>
      </c>
      <c r="I4" s="11" t="e">
        <f>GETPIVOTDATA("Som van Zomer",routes!$S$3,"Destcode",$A4)</f>
        <v>#REF!</v>
      </c>
      <c r="J4" s="11" t="e">
        <f t="shared" si="0"/>
        <v>#REF!</v>
      </c>
      <c r="K4" s="2">
        <v>31.183903000000001</v>
      </c>
      <c r="L4" s="2">
        <v>29.948889000000001</v>
      </c>
      <c r="M4" t="s">
        <v>544</v>
      </c>
      <c r="N4" s="13">
        <f t="shared" si="1"/>
        <v>3075.653699811654</v>
      </c>
      <c r="O4" s="13">
        <f t="shared" si="2"/>
        <v>302.50621818380222</v>
      </c>
      <c r="P4" s="19">
        <f t="shared" si="3"/>
        <v>5.0417703030633705</v>
      </c>
      <c r="Q4">
        <f>IFERROR(IF(MATCH(A4,routes!C$2:C$398,0),1,0),0)</f>
        <v>0</v>
      </c>
    </row>
    <row r="5" spans="1:17" x14ac:dyDescent="0.25">
      <c r="A5" t="s">
        <v>205</v>
      </c>
      <c r="B5" t="s">
        <v>206</v>
      </c>
      <c r="C5" t="s">
        <v>206</v>
      </c>
      <c r="E5" t="s">
        <v>192</v>
      </c>
      <c r="F5" t="s">
        <v>206</v>
      </c>
      <c r="G5">
        <v>2</v>
      </c>
      <c r="H5" s="11" t="e">
        <f>GETPIVOTDATA("Som van Jaar",routes!$S$3,"Destcode",$A5)</f>
        <v>#REF!</v>
      </c>
      <c r="I5" s="11" t="e">
        <f>GETPIVOTDATA("Som van Zomer",routes!$S$3,"Destcode",$A5)</f>
        <v>#REF!</v>
      </c>
      <c r="J5" s="11" t="e">
        <f t="shared" si="0"/>
        <v>#REF!</v>
      </c>
      <c r="K5" s="2">
        <v>38.282169000000003</v>
      </c>
      <c r="L5" s="2">
        <v>-0.55815599999999999</v>
      </c>
      <c r="M5" t="s">
        <v>545</v>
      </c>
      <c r="N5" s="13">
        <f t="shared" si="1"/>
        <v>1593.5566480917669</v>
      </c>
      <c r="O5" s="13">
        <f t="shared" si="2"/>
        <v>175.04587173589195</v>
      </c>
      <c r="P5" s="19">
        <f t="shared" si="3"/>
        <v>2.9174311955981991</v>
      </c>
      <c r="Q5">
        <f>IFERROR(IF(MATCH(A5,routes!C$2:C$398,0),1,0),0)</f>
        <v>1</v>
      </c>
    </row>
    <row r="6" spans="1:17" x14ac:dyDescent="0.25">
      <c r="A6" t="s">
        <v>150</v>
      </c>
      <c r="B6" t="s">
        <v>151</v>
      </c>
      <c r="C6" t="s">
        <v>152</v>
      </c>
      <c r="E6" t="s">
        <v>153</v>
      </c>
      <c r="F6" t="s">
        <v>152</v>
      </c>
      <c r="G6">
        <v>1</v>
      </c>
      <c r="H6" s="11" t="e">
        <f>GETPIVOTDATA("Som van Jaar",routes!$S$3,"Destcode",$A6)</f>
        <v>#REF!</v>
      </c>
      <c r="I6" s="11" t="e">
        <f>GETPIVOTDATA("Som van Zomer",routes!$S$3,"Destcode",$A6)</f>
        <v>#REF!</v>
      </c>
      <c r="J6" s="11" t="e">
        <f t="shared" si="0"/>
        <v>#REF!</v>
      </c>
      <c r="K6" s="2">
        <v>52.308613000000001</v>
      </c>
      <c r="L6" s="2">
        <v>4.7638889999999998</v>
      </c>
      <c r="M6" t="s">
        <v>545</v>
      </c>
      <c r="N6" s="13">
        <f t="shared" si="1"/>
        <v>36.709886176387883</v>
      </c>
      <c r="O6" s="13">
        <f t="shared" si="2"/>
        <v>41.157050211169356</v>
      </c>
      <c r="P6" s="19">
        <f t="shared" si="3"/>
        <v>0.68595083685282254</v>
      </c>
      <c r="Q6">
        <f>IFERROR(IF(MATCH(A6,routes!C$2:C$398,0),1,0),0)</f>
        <v>0</v>
      </c>
    </row>
    <row r="7" spans="1:17" x14ac:dyDescent="0.25">
      <c r="A7" t="s">
        <v>231</v>
      </c>
      <c r="B7" t="s">
        <v>232</v>
      </c>
      <c r="C7" t="s">
        <v>233</v>
      </c>
      <c r="E7" t="s">
        <v>230</v>
      </c>
      <c r="F7" t="s">
        <v>233</v>
      </c>
      <c r="G7">
        <v>2</v>
      </c>
      <c r="H7" s="11" t="e">
        <f>GETPIVOTDATA("Som van Jaar",routes!$S$3,"Destcode",$A7)</f>
        <v>#REF!</v>
      </c>
      <c r="I7" s="11" t="e">
        <f>GETPIVOTDATA("Som van Zomer",routes!$S$3,"Destcode",$A7)</f>
        <v>#REF!</v>
      </c>
      <c r="J7" s="11" t="e">
        <f t="shared" si="0"/>
        <v>#REF!</v>
      </c>
      <c r="K7" s="2">
        <v>40.128081999999999</v>
      </c>
      <c r="L7" s="2">
        <v>32.995083000000001</v>
      </c>
      <c r="M7" t="s">
        <v>545</v>
      </c>
      <c r="N7" s="13">
        <f t="shared" si="1"/>
        <v>2502.8483274107039</v>
      </c>
      <c r="O7" s="13">
        <f t="shared" si="2"/>
        <v>253.2449561573205</v>
      </c>
      <c r="P7" s="19">
        <f t="shared" si="3"/>
        <v>4.2207492692886754</v>
      </c>
      <c r="Q7">
        <f>IFERROR(IF(MATCH(A7,routes!C$2:C$398,0),1,0),0)</f>
        <v>1</v>
      </c>
    </row>
    <row r="8" spans="1:17" x14ac:dyDescent="0.25">
      <c r="A8" t="s">
        <v>473</v>
      </c>
      <c r="B8" t="s">
        <v>474</v>
      </c>
      <c r="C8" t="s">
        <v>474</v>
      </c>
      <c r="E8" t="s">
        <v>230</v>
      </c>
      <c r="F8" t="s">
        <v>474</v>
      </c>
      <c r="G8">
        <v>4</v>
      </c>
      <c r="H8" s="11" t="e">
        <f>GETPIVOTDATA("Som van Jaar",routes!$S$3,"Destcode",$A8)</f>
        <v>#REF!</v>
      </c>
      <c r="I8" s="11" t="e">
        <f>GETPIVOTDATA("Som van Zomer",routes!$S$3,"Destcode",$A8)</f>
        <v>#REF!</v>
      </c>
      <c r="J8" s="11" t="e">
        <f t="shared" si="0"/>
        <v>#REF!</v>
      </c>
      <c r="K8" s="1">
        <v>36.898730999999998</v>
      </c>
      <c r="L8" s="1">
        <v>30.800460999999999</v>
      </c>
      <c r="M8" t="s">
        <v>545</v>
      </c>
      <c r="N8" s="13">
        <f t="shared" si="1"/>
        <v>2620.306245645078</v>
      </c>
      <c r="O8" s="13">
        <f t="shared" si="2"/>
        <v>263.34633712547668</v>
      </c>
      <c r="P8" s="19">
        <f t="shared" si="3"/>
        <v>4.3891056187579442</v>
      </c>
      <c r="Q8">
        <f>IFERROR(IF(MATCH(A8,routes!C$2:C$398,0),1,0),0)</f>
        <v>1</v>
      </c>
    </row>
    <row r="9" spans="1:17" x14ac:dyDescent="0.25">
      <c r="A9" t="s">
        <v>11</v>
      </c>
      <c r="B9" t="s">
        <v>314</v>
      </c>
      <c r="C9" t="s">
        <v>12</v>
      </c>
      <c r="E9" t="s">
        <v>12</v>
      </c>
      <c r="F9" t="s">
        <v>12</v>
      </c>
      <c r="G9">
        <v>4</v>
      </c>
      <c r="H9" s="11" t="e">
        <f>GETPIVOTDATA("Som van Jaar",routes!$S$3,"Destcode",$A9)</f>
        <v>#REF!</v>
      </c>
      <c r="I9" s="11" t="e">
        <f>GETPIVOTDATA("Som van Zomer",routes!$S$3,"Destcode",$A9)</f>
        <v>#REF!</v>
      </c>
      <c r="J9" s="11" t="e">
        <f t="shared" si="0"/>
        <v>#REF!</v>
      </c>
      <c r="K9" s="2">
        <v>12.501389</v>
      </c>
      <c r="L9" s="2">
        <v>-70.015220999999997</v>
      </c>
      <c r="M9" t="s">
        <v>542</v>
      </c>
      <c r="N9" s="13">
        <f t="shared" si="1"/>
        <v>7900.0233734153289</v>
      </c>
      <c r="O9" s="13">
        <f t="shared" si="2"/>
        <v>717.40201011371823</v>
      </c>
      <c r="P9" s="19">
        <f t="shared" si="3"/>
        <v>11.956700168561971</v>
      </c>
      <c r="Q9">
        <f>IFERROR(IF(MATCH(A9,routes!C$2:C$398,0),1,0),0)</f>
        <v>1</v>
      </c>
    </row>
    <row r="10" spans="1:17" x14ac:dyDescent="0.25">
      <c r="A10" t="s">
        <v>101</v>
      </c>
      <c r="B10" t="s">
        <v>313</v>
      </c>
      <c r="C10" t="s">
        <v>102</v>
      </c>
      <c r="E10" t="s">
        <v>103</v>
      </c>
      <c r="F10" t="s">
        <v>102</v>
      </c>
      <c r="G10">
        <v>3</v>
      </c>
      <c r="H10" s="11" t="e">
        <f>GETPIVOTDATA("Som van Jaar",routes!$S$3,"Destcode",$A10)</f>
        <v>#REF!</v>
      </c>
      <c r="I10" s="11" t="e">
        <f>GETPIVOTDATA("Som van Zomer",routes!$S$3,"Destcode",$A10)</f>
        <v>#REF!</v>
      </c>
      <c r="J10" s="11" t="e">
        <f t="shared" si="0"/>
        <v>#REF!</v>
      </c>
      <c r="K10" s="2">
        <v>37.936357999999998</v>
      </c>
      <c r="L10" s="2">
        <v>23.944467</v>
      </c>
      <c r="M10" t="s">
        <v>545</v>
      </c>
      <c r="N10" s="13">
        <f t="shared" si="1"/>
        <v>2145.6316477606752</v>
      </c>
      <c r="O10" s="13">
        <f t="shared" si="2"/>
        <v>222.52432170741804</v>
      </c>
      <c r="P10" s="19">
        <f t="shared" si="3"/>
        <v>3.7087386951236341</v>
      </c>
      <c r="Q10">
        <f>IFERROR(IF(MATCH(A10,routes!C$2:C$398,0),1,0),0)</f>
        <v>1</v>
      </c>
    </row>
    <row r="11" spans="1:17" x14ac:dyDescent="0.25">
      <c r="A11" t="s">
        <v>224</v>
      </c>
      <c r="B11" t="s">
        <v>316</v>
      </c>
      <c r="C11" t="s">
        <v>225</v>
      </c>
      <c r="E11" t="s">
        <v>226</v>
      </c>
      <c r="F11" t="s">
        <v>225</v>
      </c>
      <c r="G11">
        <v>2</v>
      </c>
      <c r="H11" s="11" t="e">
        <f>GETPIVOTDATA("Som van Jaar",routes!$S$3,"Destcode",$A11)</f>
        <v>#REF!</v>
      </c>
      <c r="I11" s="11" t="e">
        <f>GETPIVOTDATA("Som van Zomer",routes!$S$3,"Destcode",$A11)</f>
        <v>#REF!</v>
      </c>
      <c r="J11" s="11" t="e">
        <f t="shared" si="0"/>
        <v>#REF!</v>
      </c>
      <c r="K11" s="2">
        <v>13.681108</v>
      </c>
      <c r="L11" s="2">
        <v>100.747283</v>
      </c>
      <c r="M11" t="s">
        <v>546</v>
      </c>
      <c r="N11" s="13">
        <f t="shared" si="1"/>
        <v>9190.8013643887771</v>
      </c>
      <c r="O11" s="13">
        <f t="shared" si="2"/>
        <v>828.40891733743479</v>
      </c>
      <c r="P11" s="19">
        <f t="shared" si="3"/>
        <v>13.806815288957246</v>
      </c>
      <c r="Q11">
        <f>IFERROR(IF(MATCH(A11,routes!C$2:C$398,0),1,0),0)</f>
        <v>1</v>
      </c>
    </row>
    <row r="12" spans="1:17" x14ac:dyDescent="0.25">
      <c r="A12" t="s">
        <v>190</v>
      </c>
      <c r="B12" t="s">
        <v>191</v>
      </c>
      <c r="C12" t="s">
        <v>191</v>
      </c>
      <c r="E12" t="s">
        <v>192</v>
      </c>
      <c r="F12" t="s">
        <v>191</v>
      </c>
      <c r="G12">
        <v>3</v>
      </c>
      <c r="H12" s="11" t="e">
        <f>GETPIVOTDATA("Som van Jaar",routes!$S$3,"Destcode",$A12)</f>
        <v>#REF!</v>
      </c>
      <c r="I12" s="11" t="e">
        <f>GETPIVOTDATA("Som van Zomer",routes!$S$3,"Destcode",$A12)</f>
        <v>#REF!</v>
      </c>
      <c r="J12" s="11" t="e">
        <f t="shared" si="0"/>
        <v>#REF!</v>
      </c>
      <c r="K12" s="2">
        <v>41.297077999999999</v>
      </c>
      <c r="L12" s="2">
        <v>2.0784639999999999</v>
      </c>
      <c r="M12" t="s">
        <v>545</v>
      </c>
      <c r="N12" s="13">
        <f t="shared" si="1"/>
        <v>1218.25015188967</v>
      </c>
      <c r="O12" s="13">
        <f t="shared" si="2"/>
        <v>142.76951306251161</v>
      </c>
      <c r="P12" s="19">
        <f t="shared" si="3"/>
        <v>2.3794918843751933</v>
      </c>
      <c r="Q12">
        <f>IFERROR(IF(MATCH(A12,routes!C$2:C$398,0),1,0),0)</f>
        <v>1</v>
      </c>
    </row>
    <row r="13" spans="1:17" x14ac:dyDescent="0.25">
      <c r="A13" t="s">
        <v>53</v>
      </c>
      <c r="B13" t="s">
        <v>351</v>
      </c>
      <c r="C13" t="s">
        <v>54</v>
      </c>
      <c r="E13" t="s">
        <v>52</v>
      </c>
      <c r="F13" t="s">
        <v>54</v>
      </c>
      <c r="G13">
        <v>2</v>
      </c>
      <c r="H13" s="11" t="e">
        <f>GETPIVOTDATA("Som van Jaar",routes!$S$3,"Destcode",$A13)</f>
        <v>#REF!</v>
      </c>
      <c r="I13" s="11" t="e">
        <f>GETPIVOTDATA("Som van Zomer",routes!$S$3,"Destcode",$A13)</f>
        <v>#REF!</v>
      </c>
      <c r="J13" s="11" t="e">
        <f t="shared" si="0"/>
        <v>#REF!</v>
      </c>
      <c r="K13" s="2">
        <v>40.080111000000002</v>
      </c>
      <c r="L13" s="2">
        <v>116.58455600000001</v>
      </c>
      <c r="M13" t="s">
        <v>546</v>
      </c>
      <c r="N13" s="13">
        <f t="shared" si="1"/>
        <v>7827.6035783781072</v>
      </c>
      <c r="O13" s="13">
        <f t="shared" si="2"/>
        <v>711.17390774051717</v>
      </c>
      <c r="P13" s="19">
        <f t="shared" si="3"/>
        <v>11.852898462341953</v>
      </c>
      <c r="Q13">
        <f>IFERROR(IF(MATCH(A13,routes!C$2:C$398,0),1,0),0)</f>
        <v>1</v>
      </c>
    </row>
    <row r="14" spans="1:17" x14ac:dyDescent="0.25">
      <c r="A14" t="s">
        <v>406</v>
      </c>
      <c r="B14" t="s">
        <v>405</v>
      </c>
      <c r="C14" t="s">
        <v>90</v>
      </c>
      <c r="E14" t="s">
        <v>91</v>
      </c>
      <c r="F14" t="s">
        <v>90</v>
      </c>
      <c r="G14">
        <v>2</v>
      </c>
      <c r="H14" s="11" t="e">
        <f>GETPIVOTDATA("Som van Jaar",routes!$S$3,"Destcode",$A14)</f>
        <v>#REF!</v>
      </c>
      <c r="I14" s="11" t="e">
        <f>GETPIVOTDATA("Som van Zomer",routes!$S$3,"Destcode",$A14)</f>
        <v>#REF!</v>
      </c>
      <c r="J14" s="11" t="e">
        <f t="shared" si="0"/>
        <v>#REF!</v>
      </c>
      <c r="K14" s="1">
        <v>52.559685999999999</v>
      </c>
      <c r="L14" s="1">
        <v>13.287711</v>
      </c>
      <c r="M14" t="s">
        <v>545</v>
      </c>
      <c r="N14" s="13">
        <f t="shared" si="1"/>
        <v>558.40517989215277</v>
      </c>
      <c r="O14" s="13">
        <f t="shared" si="2"/>
        <v>86.022845470725144</v>
      </c>
      <c r="P14" s="19">
        <f t="shared" si="3"/>
        <v>1.4337140911787525</v>
      </c>
      <c r="Q14">
        <f>IFERROR(IF(MATCH(A14,routes!C$2:C$398,0),1,0),0)</f>
        <v>1</v>
      </c>
    </row>
    <row r="15" spans="1:17" x14ac:dyDescent="0.25">
      <c r="A15" t="s">
        <v>1062</v>
      </c>
      <c r="B15" t="s">
        <v>1060</v>
      </c>
      <c r="C15" t="s">
        <v>1061</v>
      </c>
      <c r="E15" t="s">
        <v>260</v>
      </c>
      <c r="F15" t="s">
        <v>1061</v>
      </c>
      <c r="G15">
        <v>3</v>
      </c>
      <c r="H15" s="11" t="e">
        <f>GETPIVOTDATA("Som van Jaar",routes!$S$3,"Destcode",$A15)</f>
        <v>#REF!</v>
      </c>
      <c r="I15" s="11" t="e">
        <f>GETPIVOTDATA("Som van Zomer",routes!$S$3,"Destcode",$A15)</f>
        <v>#REF!</v>
      </c>
      <c r="J15" s="11" t="e">
        <f t="shared" si="0"/>
        <v>#REF!</v>
      </c>
      <c r="K15" s="1">
        <v>42.364347000000002</v>
      </c>
      <c r="L15" s="1">
        <v>-71.005180999999993</v>
      </c>
      <c r="M15" t="s">
        <v>542</v>
      </c>
      <c r="N15" s="13">
        <f t="shared" si="1"/>
        <v>5579.421709748045</v>
      </c>
      <c r="O15" s="13">
        <f t="shared" si="2"/>
        <v>517.83026703833184</v>
      </c>
      <c r="P15" s="19">
        <f t="shared" si="3"/>
        <v>8.6305044506388633</v>
      </c>
      <c r="Q15">
        <f>IFERROR(IF(MATCH(A15,routes!C$2:C$398,0),1,0),0)</f>
        <v>1</v>
      </c>
    </row>
    <row r="16" spans="1:17" x14ac:dyDescent="0.25">
      <c r="A16" t="s">
        <v>25</v>
      </c>
      <c r="B16" t="s">
        <v>317</v>
      </c>
      <c r="C16" t="s">
        <v>26</v>
      </c>
      <c r="D16" t="s">
        <v>27</v>
      </c>
      <c r="E16" t="s">
        <v>28</v>
      </c>
      <c r="F16" t="s">
        <v>26</v>
      </c>
      <c r="G16">
        <v>1</v>
      </c>
      <c r="H16" s="11" t="e">
        <f>GETPIVOTDATA("Som van Jaar",routes!$S$3,"Destcode",$A16)</f>
        <v>#REF!</v>
      </c>
      <c r="I16" s="11" t="e">
        <f>GETPIVOTDATA("Som van Zomer",routes!$S$3,"Destcode",$A16)</f>
        <v>#REF!</v>
      </c>
      <c r="J16" s="11" t="e">
        <f t="shared" si="0"/>
        <v>#REF!</v>
      </c>
      <c r="K16" s="2">
        <v>-15.8711</v>
      </c>
      <c r="L16" s="2">
        <v>-47.918624999999999</v>
      </c>
      <c r="M16" t="s">
        <v>543</v>
      </c>
      <c r="N16" s="13">
        <f t="shared" si="1"/>
        <v>9112.4647094888933</v>
      </c>
      <c r="O16" s="13">
        <f t="shared" si="2"/>
        <v>821.67196501604474</v>
      </c>
      <c r="P16" s="19">
        <f t="shared" si="3"/>
        <v>13.694532750267411</v>
      </c>
      <c r="Q16">
        <f>IFERROR(IF(MATCH(A16,routes!C$2:C$398,0),1,0),0)</f>
        <v>0</v>
      </c>
    </row>
    <row r="17" spans="1:17" x14ac:dyDescent="0.25">
      <c r="A17" t="s">
        <v>22</v>
      </c>
      <c r="B17" t="s">
        <v>490</v>
      </c>
      <c r="C17" t="s">
        <v>23</v>
      </c>
      <c r="E17" t="s">
        <v>24</v>
      </c>
      <c r="F17" t="s">
        <v>23</v>
      </c>
      <c r="G17">
        <v>1</v>
      </c>
      <c r="H17" s="11" t="e">
        <f>GETPIVOTDATA("Som van Jaar",routes!$S$3,"Destcode",$A17)</f>
        <v>#REF!</v>
      </c>
      <c r="I17" s="11" t="e">
        <f>GETPIVOTDATA("Som van Zomer",routes!$S$3,"Destcode",$A17)</f>
        <v>#REF!</v>
      </c>
      <c r="J17" s="11" t="e">
        <f t="shared" si="0"/>
        <v>#REF!</v>
      </c>
      <c r="K17" s="2">
        <v>50.901389000000002</v>
      </c>
      <c r="L17" s="2">
        <v>4.4844439999999999</v>
      </c>
      <c r="M17" t="s">
        <v>545</v>
      </c>
      <c r="N17" s="13">
        <f t="shared" si="1"/>
        <v>135.55158294681547</v>
      </c>
      <c r="O17" s="13">
        <f t="shared" si="2"/>
        <v>49.657436133426131</v>
      </c>
      <c r="P17" s="19">
        <f t="shared" si="3"/>
        <v>0.82762393555710223</v>
      </c>
      <c r="Q17">
        <f>IFERROR(IF(MATCH(A17,routes!C$2:C$398,0),1,0),0)</f>
        <v>1</v>
      </c>
    </row>
    <row r="18" spans="1:17" x14ac:dyDescent="0.25">
      <c r="A18" t="s">
        <v>10</v>
      </c>
      <c r="B18" t="s">
        <v>327</v>
      </c>
      <c r="C18" t="s">
        <v>8</v>
      </c>
      <c r="D18" t="s">
        <v>8</v>
      </c>
      <c r="E18" t="s">
        <v>9</v>
      </c>
      <c r="F18" t="s">
        <v>8</v>
      </c>
      <c r="G18">
        <v>3</v>
      </c>
      <c r="H18" s="11" t="e">
        <f>GETPIVOTDATA("Som van Jaar",routes!$S$3,"Destcode",$A18)</f>
        <v>#REF!</v>
      </c>
      <c r="I18" s="11" t="e">
        <f>GETPIVOTDATA("Som van Zomer",routes!$S$3,"Destcode",$A18)</f>
        <v>#REF!</v>
      </c>
      <c r="J18" s="11" t="e">
        <f t="shared" si="0"/>
        <v>#REF!</v>
      </c>
      <c r="K18" s="2">
        <v>-34.822221999999996</v>
      </c>
      <c r="L18" s="2">
        <v>-58.535832999999997</v>
      </c>
      <c r="M18" t="s">
        <v>543</v>
      </c>
      <c r="N18" s="13">
        <f t="shared" si="1"/>
        <v>11461.590941236098</v>
      </c>
      <c r="O18" s="13">
        <f t="shared" si="2"/>
        <v>1023.6968209463043</v>
      </c>
      <c r="P18" s="19">
        <f t="shared" si="3"/>
        <v>17.061613682438406</v>
      </c>
      <c r="Q18">
        <f>IFERROR(IF(MATCH(A18,routes!C$2:C$398,0),1,0),0)</f>
        <v>1</v>
      </c>
    </row>
    <row r="19" spans="1:17" x14ac:dyDescent="0.25">
      <c r="A19" t="s">
        <v>75</v>
      </c>
      <c r="B19" t="s">
        <v>318</v>
      </c>
      <c r="C19" t="s">
        <v>76</v>
      </c>
      <c r="E19" t="s">
        <v>77</v>
      </c>
      <c r="F19" t="s">
        <v>76</v>
      </c>
      <c r="G19">
        <v>2</v>
      </c>
      <c r="H19" s="11" t="e">
        <f>GETPIVOTDATA("Som van Jaar",routes!$S$3,"Destcode",$A19)</f>
        <v>#REF!</v>
      </c>
      <c r="I19" s="11" t="e">
        <f>GETPIVOTDATA("Som van Zomer",routes!$S$3,"Destcode",$A19)</f>
        <v>#REF!</v>
      </c>
      <c r="J19" s="11" t="e">
        <f t="shared" si="0"/>
        <v>#REF!</v>
      </c>
      <c r="K19" s="2">
        <v>30.121943999999999</v>
      </c>
      <c r="L19" s="2">
        <v>31.405556000000001</v>
      </c>
      <c r="M19" t="s">
        <v>544</v>
      </c>
      <c r="N19" s="13">
        <f t="shared" si="1"/>
        <v>3251.3379483063459</v>
      </c>
      <c r="O19" s="13">
        <f t="shared" si="2"/>
        <v>317.61506355434574</v>
      </c>
      <c r="P19" s="19">
        <f t="shared" si="3"/>
        <v>5.2935843925724289</v>
      </c>
      <c r="Q19">
        <f>IFERROR(IF(MATCH(A19,routes!C$2:C$398,0),1,0),0)</f>
        <v>1</v>
      </c>
    </row>
    <row r="20" spans="1:17" x14ac:dyDescent="0.25">
      <c r="A20" t="s">
        <v>37</v>
      </c>
      <c r="B20" t="s">
        <v>367</v>
      </c>
      <c r="C20" t="s">
        <v>38</v>
      </c>
      <c r="D20" t="s">
        <v>39</v>
      </c>
      <c r="E20" t="s">
        <v>40</v>
      </c>
      <c r="F20" t="s">
        <v>38</v>
      </c>
      <c r="G20">
        <v>1</v>
      </c>
      <c r="H20" s="11" t="e">
        <f>GETPIVOTDATA("Som van Jaar",routes!$S$3,"Destcode",$A20)</f>
        <v>#REF!</v>
      </c>
      <c r="I20" s="11" t="e">
        <f>GETPIVOTDATA("Som van Zomer",routes!$S$3,"Destcode",$A20)</f>
        <v>#REF!</v>
      </c>
      <c r="J20" s="11" t="e">
        <f t="shared" si="0"/>
        <v>#REF!</v>
      </c>
      <c r="K20" s="2">
        <v>51.113888000000003</v>
      </c>
      <c r="L20" s="2">
        <v>-114.020278</v>
      </c>
      <c r="M20" t="s">
        <v>542</v>
      </c>
      <c r="N20" s="13">
        <f t="shared" si="1"/>
        <v>7204.3053964674418</v>
      </c>
      <c r="O20" s="13">
        <f t="shared" si="2"/>
        <v>657.57026409619994</v>
      </c>
      <c r="P20" s="19">
        <f t="shared" si="3"/>
        <v>10.959504401603333</v>
      </c>
      <c r="Q20">
        <f>IFERROR(IF(MATCH(A20,routes!C$2:C$398,0),1,0),0)</f>
        <v>1</v>
      </c>
    </row>
    <row r="21" spans="1:17" x14ac:dyDescent="0.25">
      <c r="A21" t="s">
        <v>185</v>
      </c>
      <c r="B21" t="s">
        <v>322</v>
      </c>
      <c r="C21" t="s">
        <v>186</v>
      </c>
      <c r="E21" t="s">
        <v>187</v>
      </c>
      <c r="F21" t="s">
        <v>186</v>
      </c>
      <c r="G21">
        <v>3</v>
      </c>
      <c r="H21" s="11" t="e">
        <f>GETPIVOTDATA("Som van Jaar",routes!$S$3,"Destcode",$A21)</f>
        <v>#REF!</v>
      </c>
      <c r="I21" s="11" t="e">
        <f>GETPIVOTDATA("Som van Zomer",routes!$S$3,"Destcode",$A21)</f>
        <v>#REF!</v>
      </c>
      <c r="J21" s="11" t="e">
        <f t="shared" si="0"/>
        <v>#REF!</v>
      </c>
      <c r="K21" s="2">
        <v>-33.964806000000003</v>
      </c>
      <c r="L21" s="2">
        <v>18.601666999999999</v>
      </c>
      <c r="M21" t="s">
        <v>544</v>
      </c>
      <c r="N21" s="13">
        <f t="shared" si="1"/>
        <v>9654.9310537021429</v>
      </c>
      <c r="O21" s="13">
        <f t="shared" si="2"/>
        <v>868.32407061838421</v>
      </c>
      <c r="P21" s="19">
        <f t="shared" si="3"/>
        <v>14.472067843639737</v>
      </c>
      <c r="Q21">
        <f>IFERROR(IF(MATCH(A21,routes!C$2:C$398,0),1,0),0)</f>
        <v>1</v>
      </c>
    </row>
    <row r="22" spans="1:17" x14ac:dyDescent="0.25">
      <c r="A22" t="s">
        <v>12627</v>
      </c>
      <c r="B22" t="s">
        <v>19048</v>
      </c>
      <c r="C22" t="s">
        <v>274</v>
      </c>
      <c r="D22" t="s">
        <v>275</v>
      </c>
      <c r="E22" t="s">
        <v>260</v>
      </c>
      <c r="F22" t="s">
        <v>274</v>
      </c>
      <c r="G22">
        <v>2</v>
      </c>
      <c r="H22" s="11" t="e">
        <f>GETPIVOTDATA("Som van Jaar",routes!$S$3,"Destcode",$A22)</f>
        <v>#REF!</v>
      </c>
      <c r="I22" s="11" t="e">
        <f>GETPIVOTDATA("Som van Zomer",routes!$S$3,"Destcode",$A22)</f>
        <v>#REF!</v>
      </c>
      <c r="J22" s="11" t="e">
        <f t="shared" si="0"/>
        <v>#REF!</v>
      </c>
      <c r="K22" s="2">
        <v>41.860278000000001</v>
      </c>
      <c r="L22" s="2">
        <v>-87.609722000000005</v>
      </c>
      <c r="M22" t="s">
        <v>542</v>
      </c>
      <c r="N22" s="13">
        <f t="shared" si="1"/>
        <v>6638.4148805809727</v>
      </c>
      <c r="O22" s="13">
        <f t="shared" si="2"/>
        <v>608.90367972996364</v>
      </c>
      <c r="P22" s="19">
        <f t="shared" si="3"/>
        <v>10.14839466216606</v>
      </c>
      <c r="Q22">
        <f>IFERROR(IF(MATCH(A22,routes!C$2:C$398,0),1,0),0)</f>
        <v>1</v>
      </c>
    </row>
    <row r="23" spans="1:17" x14ac:dyDescent="0.25">
      <c r="A23" t="s">
        <v>73</v>
      </c>
      <c r="B23" t="s">
        <v>321</v>
      </c>
      <c r="C23" t="s">
        <v>74</v>
      </c>
      <c r="E23" t="s">
        <v>7</v>
      </c>
      <c r="F23" t="s">
        <v>74</v>
      </c>
      <c r="G23">
        <v>2</v>
      </c>
      <c r="H23" s="11" t="e">
        <f>GETPIVOTDATA("Som van Jaar",routes!$S$3,"Destcode",$A23)</f>
        <v>#REF!</v>
      </c>
      <c r="I23" s="11" t="e">
        <f>GETPIVOTDATA("Som van Zomer",routes!$S$3,"Destcode",$A23)</f>
        <v>#REF!</v>
      </c>
      <c r="J23" s="11" t="e">
        <f t="shared" si="0"/>
        <v>#REF!</v>
      </c>
      <c r="K23" s="2">
        <v>55.617916999999998</v>
      </c>
      <c r="L23" s="2">
        <v>12.655972</v>
      </c>
      <c r="M23" t="s">
        <v>545</v>
      </c>
      <c r="N23" s="13">
        <f t="shared" si="1"/>
        <v>633.37746879510416</v>
      </c>
      <c r="O23" s="13">
        <f t="shared" si="2"/>
        <v>92.470462316378956</v>
      </c>
      <c r="P23" s="19">
        <f t="shared" si="3"/>
        <v>1.5411743719396493</v>
      </c>
      <c r="Q23">
        <f>IFERROR(IF(MATCH(A23,routes!C$2:C$398,0),1,0),0)</f>
        <v>1</v>
      </c>
    </row>
    <row r="24" spans="1:17" x14ac:dyDescent="0.25">
      <c r="A24" t="s">
        <v>1047</v>
      </c>
      <c r="B24" t="s">
        <v>1048</v>
      </c>
      <c r="C24" t="s">
        <v>1049</v>
      </c>
      <c r="E24" t="s">
        <v>120</v>
      </c>
      <c r="F24" t="s">
        <v>1049</v>
      </c>
      <c r="G24">
        <v>2</v>
      </c>
      <c r="H24" s="11" t="e">
        <f>GETPIVOTDATA("Som van Jaar",routes!$S$3,"Destcode",$A24)</f>
        <v>#REF!</v>
      </c>
      <c r="I24" s="11" t="e">
        <f>GETPIVOTDATA("Som van Zomer",routes!$S$3,"Destcode",$A24)</f>
        <v>#REF!</v>
      </c>
      <c r="J24" s="11" t="e">
        <f t="shared" si="0"/>
        <v>#REF!</v>
      </c>
      <c r="K24" s="1">
        <v>51.841268999999997</v>
      </c>
      <c r="L24" s="1">
        <v>-8.4911110000000001</v>
      </c>
      <c r="M24" t="s">
        <v>545</v>
      </c>
      <c r="N24" s="13">
        <f t="shared" si="1"/>
        <v>931.19497837462109</v>
      </c>
      <c r="O24" s="13">
        <f t="shared" si="2"/>
        <v>118.08276814021741</v>
      </c>
      <c r="P24" s="19">
        <f t="shared" si="3"/>
        <v>1.9680461356702901</v>
      </c>
      <c r="Q24">
        <f>IFERROR(IF(MATCH(A24,routes!C$2:C$398,0),1,0),0)</f>
        <v>1</v>
      </c>
    </row>
    <row r="25" spans="1:17" x14ac:dyDescent="0.25">
      <c r="A25" t="s">
        <v>289</v>
      </c>
      <c r="B25" t="s">
        <v>325</v>
      </c>
      <c r="C25" t="s">
        <v>290</v>
      </c>
      <c r="D25" t="s">
        <v>288</v>
      </c>
      <c r="E25" t="s">
        <v>260</v>
      </c>
      <c r="F25" t="s">
        <v>290</v>
      </c>
      <c r="G25">
        <v>1</v>
      </c>
      <c r="H25" s="11" t="e">
        <f>GETPIVOTDATA("Som van Jaar",routes!$S$3,"Destcode",$A25)</f>
        <v>#REF!</v>
      </c>
      <c r="I25" s="11" t="e">
        <f>GETPIVOTDATA("Som van Zomer",routes!$S$3,"Destcode",$A25)</f>
        <v>#REF!</v>
      </c>
      <c r="J25" s="11" t="e">
        <f t="shared" si="0"/>
        <v>#REF!</v>
      </c>
      <c r="K25" s="2">
        <v>32.896827999999999</v>
      </c>
      <c r="L25" s="2">
        <v>-97.037997000000004</v>
      </c>
      <c r="M25" t="s">
        <v>542</v>
      </c>
      <c r="N25" s="13">
        <f t="shared" si="1"/>
        <v>7934.5904393626106</v>
      </c>
      <c r="O25" s="13">
        <f t="shared" si="2"/>
        <v>720.37477778518451</v>
      </c>
      <c r="P25" s="19">
        <f t="shared" si="3"/>
        <v>12.006246296419741</v>
      </c>
      <c r="Q25">
        <f>IFERROR(IF(MATCH(A25,routes!C$2:C$398,0),1,0),0)</f>
        <v>0</v>
      </c>
    </row>
    <row r="26" spans="1:17" x14ac:dyDescent="0.25">
      <c r="A26" t="s">
        <v>221</v>
      </c>
      <c r="B26" t="s">
        <v>462</v>
      </c>
      <c r="C26" t="s">
        <v>222</v>
      </c>
      <c r="E26" t="s">
        <v>223</v>
      </c>
      <c r="F26" t="s">
        <v>222</v>
      </c>
      <c r="G26">
        <v>2</v>
      </c>
      <c r="H26" s="11" t="e">
        <f>GETPIVOTDATA("Som van Jaar",routes!$S$3,"Destcode",$A26)</f>
        <v>#REF!</v>
      </c>
      <c r="I26" s="11" t="e">
        <f>GETPIVOTDATA("Som van Zomer",routes!$S$3,"Destcode",$A26)</f>
        <v>#REF!</v>
      </c>
      <c r="J26" s="11" t="e">
        <f t="shared" si="0"/>
        <v>#REF!</v>
      </c>
      <c r="K26" s="2">
        <v>-6.8781109999999996</v>
      </c>
      <c r="L26" s="2">
        <v>39.202624999999998</v>
      </c>
      <c r="M26" t="s">
        <v>544</v>
      </c>
      <c r="N26" s="13">
        <f t="shared" si="1"/>
        <v>7308.3523749650549</v>
      </c>
      <c r="O26" s="13">
        <f t="shared" si="2"/>
        <v>666.51830424699472</v>
      </c>
      <c r="P26" s="19">
        <f t="shared" si="3"/>
        <v>11.108638404116579</v>
      </c>
      <c r="Q26">
        <f>IFERROR(IF(MATCH(A26,routes!C$2:C$398,0),1,0),0)</f>
        <v>1</v>
      </c>
    </row>
    <row r="27" spans="1:17" x14ac:dyDescent="0.25">
      <c r="A27" t="s">
        <v>110</v>
      </c>
      <c r="B27" t="s">
        <v>324</v>
      </c>
      <c r="C27" t="s">
        <v>111</v>
      </c>
      <c r="E27" t="s">
        <v>109</v>
      </c>
      <c r="F27" t="s">
        <v>111</v>
      </c>
      <c r="G27">
        <v>3</v>
      </c>
      <c r="H27" s="11" t="e">
        <f>GETPIVOTDATA("Som van Jaar",routes!$S$3,"Destcode",$A27)</f>
        <v>#REF!</v>
      </c>
      <c r="I27" s="11" t="e">
        <f>GETPIVOTDATA("Som van Zomer",routes!$S$3,"Destcode",$A27)</f>
        <v>#REF!</v>
      </c>
      <c r="J27" s="11" t="e">
        <f t="shared" si="0"/>
        <v>#REF!</v>
      </c>
      <c r="K27" s="2">
        <v>28.566500000000001</v>
      </c>
      <c r="L27" s="2">
        <v>77.103088</v>
      </c>
      <c r="M27" t="s">
        <v>546</v>
      </c>
      <c r="N27" s="13">
        <f t="shared" si="1"/>
        <v>6342.5863506367186</v>
      </c>
      <c r="O27" s="13">
        <f t="shared" si="2"/>
        <v>583.46242615475774</v>
      </c>
      <c r="P27" s="19">
        <f t="shared" si="3"/>
        <v>9.7243737692459629</v>
      </c>
      <c r="Q27">
        <f>IFERROR(IF(MATCH(A27,routes!C$2:C$398,0),1,0),0)</f>
        <v>1</v>
      </c>
    </row>
    <row r="28" spans="1:17" x14ac:dyDescent="0.25">
      <c r="A28" t="s">
        <v>276</v>
      </c>
      <c r="B28" t="s">
        <v>326</v>
      </c>
      <c r="C28" t="s">
        <v>277</v>
      </c>
      <c r="D28" t="s">
        <v>278</v>
      </c>
      <c r="E28" t="s">
        <v>260</v>
      </c>
      <c r="F28" t="s">
        <v>277</v>
      </c>
      <c r="G28">
        <v>1</v>
      </c>
      <c r="H28" s="11" t="e">
        <f>GETPIVOTDATA("Som van Jaar",routes!$S$3,"Destcode",$A28)</f>
        <v>#REF!</v>
      </c>
      <c r="I28" s="11" t="e">
        <f>GETPIVOTDATA("Som van Zomer",routes!$S$3,"Destcode",$A28)</f>
        <v>#REF!</v>
      </c>
      <c r="J28" s="11" t="e">
        <f t="shared" si="0"/>
        <v>#REF!</v>
      </c>
      <c r="K28" s="2">
        <v>42.212443999999998</v>
      </c>
      <c r="L28" s="2">
        <v>-83.353389000000007</v>
      </c>
      <c r="M28" t="s">
        <v>542</v>
      </c>
      <c r="N28" s="13">
        <f t="shared" si="1"/>
        <v>6357.6858777920188</v>
      </c>
      <c r="O28" s="13">
        <f t="shared" si="2"/>
        <v>584.76098549011363</v>
      </c>
      <c r="P28" s="19">
        <f t="shared" si="3"/>
        <v>9.7460164248352275</v>
      </c>
      <c r="Q28">
        <f>IFERROR(IF(MATCH(A28,routes!C$2:C$398,0),1,0),0)</f>
        <v>1</v>
      </c>
    </row>
    <row r="29" spans="1:17" x14ac:dyDescent="0.25">
      <c r="A29" t="s">
        <v>1040</v>
      </c>
      <c r="B29" t="s">
        <v>1041</v>
      </c>
      <c r="C29" t="s">
        <v>1042</v>
      </c>
      <c r="E29" t="s">
        <v>1043</v>
      </c>
      <c r="F29" t="s">
        <v>1042</v>
      </c>
      <c r="G29">
        <v>2</v>
      </c>
      <c r="H29" s="11" t="e">
        <f>GETPIVOTDATA("Som van Jaar",routes!$S$3,"Destcode",$A29)</f>
        <v>#REF!</v>
      </c>
      <c r="I29" s="11" t="e">
        <f>GETPIVOTDATA("Som van Zomer",routes!$S$3,"Destcode",$A29)</f>
        <v>#REF!</v>
      </c>
      <c r="J29" s="11" t="e">
        <f t="shared" si="0"/>
        <v>#REF!</v>
      </c>
      <c r="K29" s="1">
        <v>25.261125</v>
      </c>
      <c r="L29" s="1">
        <v>51.565055999999998</v>
      </c>
      <c r="M29" t="s">
        <v>546</v>
      </c>
      <c r="N29" s="13">
        <f t="shared" si="1"/>
        <v>4889.7677469317614</v>
      </c>
      <c r="O29" s="13">
        <f t="shared" si="2"/>
        <v>458.52002623613146</v>
      </c>
      <c r="P29" s="19">
        <f t="shared" si="3"/>
        <v>7.6420004372688579</v>
      </c>
      <c r="Q29">
        <f>IFERROR(IF(MATCH(A29,routes!C$2:C$398,0),1,0),0)</f>
        <v>1</v>
      </c>
    </row>
    <row r="30" spans="1:17" x14ac:dyDescent="0.25">
      <c r="A30" t="s">
        <v>1067</v>
      </c>
      <c r="B30" t="s">
        <v>1065</v>
      </c>
      <c r="C30" t="s">
        <v>1066</v>
      </c>
      <c r="E30" t="s">
        <v>239</v>
      </c>
      <c r="F30" t="s">
        <v>1066</v>
      </c>
      <c r="G30">
        <v>3</v>
      </c>
      <c r="H30" s="11" t="e">
        <f>GETPIVOTDATA("Som van Jaar",routes!$S$3,"Destcode",$A30)</f>
        <v>#REF!</v>
      </c>
      <c r="I30" s="11" t="e">
        <f>GETPIVOTDATA("Som van Zomer",routes!$S$3,"Destcode",$A30)</f>
        <v>#REF!</v>
      </c>
      <c r="J30" s="11" t="e">
        <f t="shared" si="0"/>
        <v>#REF!</v>
      </c>
      <c r="K30" s="1">
        <v>25.252777999999999</v>
      </c>
      <c r="L30" s="1">
        <v>55.364443999999999</v>
      </c>
      <c r="M30" t="s">
        <v>546</v>
      </c>
      <c r="N30" s="13">
        <f t="shared" si="1"/>
        <v>5138.3258860908809</v>
      </c>
      <c r="O30" s="13">
        <f t="shared" si="2"/>
        <v>479.89602620381572</v>
      </c>
      <c r="P30" s="19">
        <f t="shared" si="3"/>
        <v>7.9982671033969286</v>
      </c>
      <c r="Q30">
        <f>IFERROR(IF(MATCH(A30,routes!C$2:C$398,0),1,0),0)</f>
        <v>1</v>
      </c>
    </row>
    <row r="31" spans="1:17" x14ac:dyDescent="0.25">
      <c r="A31" t="s">
        <v>118</v>
      </c>
      <c r="B31" t="s">
        <v>119</v>
      </c>
      <c r="C31" t="s">
        <v>119</v>
      </c>
      <c r="E31" t="s">
        <v>120</v>
      </c>
      <c r="F31" t="s">
        <v>119</v>
      </c>
      <c r="G31">
        <v>2</v>
      </c>
      <c r="H31" s="11" t="e">
        <f>GETPIVOTDATA("Som van Jaar",routes!$S$3,"Destcode",$A31)</f>
        <v>#REF!</v>
      </c>
      <c r="I31" s="11" t="e">
        <f>GETPIVOTDATA("Som van Zomer",routes!$S$3,"Destcode",$A31)</f>
        <v>#REF!</v>
      </c>
      <c r="J31" s="11" t="e">
        <f t="shared" si="0"/>
        <v>#REF!</v>
      </c>
      <c r="K31" s="2">
        <v>53.421332999999997</v>
      </c>
      <c r="L31" s="2">
        <v>-6.2700750000000003</v>
      </c>
      <c r="M31" t="s">
        <v>545</v>
      </c>
      <c r="N31" s="13">
        <f t="shared" si="1"/>
        <v>780.20989150006517</v>
      </c>
      <c r="O31" s="13">
        <f t="shared" si="2"/>
        <v>105.0980506690056</v>
      </c>
      <c r="P31" s="19">
        <f t="shared" si="3"/>
        <v>1.7516341778167601</v>
      </c>
      <c r="Q31">
        <f>IFERROR(IF(MATCH(A31,routes!C$2:C$398,0),1,0),0)</f>
        <v>1</v>
      </c>
    </row>
    <row r="32" spans="1:17" x14ac:dyDescent="0.25">
      <c r="A32" t="s">
        <v>92</v>
      </c>
      <c r="B32" t="s">
        <v>93</v>
      </c>
      <c r="C32" t="s">
        <v>93</v>
      </c>
      <c r="E32" t="s">
        <v>91</v>
      </c>
      <c r="F32" t="s">
        <v>93</v>
      </c>
      <c r="G32">
        <v>1</v>
      </c>
      <c r="H32" s="11" t="e">
        <f>GETPIVOTDATA("Som van Jaar",routes!$S$3,"Destcode",$A32)</f>
        <v>#REF!</v>
      </c>
      <c r="I32" s="11" t="e">
        <f>GETPIVOTDATA("Som van Zomer",routes!$S$3,"Destcode",$A32)</f>
        <v>#REF!</v>
      </c>
      <c r="J32" s="11" t="e">
        <f t="shared" si="0"/>
        <v>#REF!</v>
      </c>
      <c r="K32" s="2">
        <v>51.289453000000002</v>
      </c>
      <c r="L32" s="2">
        <v>6.766775</v>
      </c>
      <c r="M32" t="s">
        <v>545</v>
      </c>
      <c r="N32" s="13">
        <f t="shared" si="1"/>
        <v>142.49215667400384</v>
      </c>
      <c r="O32" s="13">
        <f t="shared" si="2"/>
        <v>50.254325473964329</v>
      </c>
      <c r="P32" s="19">
        <f t="shared" si="3"/>
        <v>0.83757209123273879</v>
      </c>
      <c r="Q32">
        <f>IFERROR(IF(MATCH(A32,routes!C$2:C$398,0),1,0),0)</f>
        <v>1</v>
      </c>
    </row>
    <row r="33" spans="1:17" x14ac:dyDescent="0.25">
      <c r="A33" t="s">
        <v>154</v>
      </c>
      <c r="B33" t="s">
        <v>155</v>
      </c>
      <c r="C33" t="s">
        <v>155</v>
      </c>
      <c r="E33" t="s">
        <v>153</v>
      </c>
      <c r="F33" t="s">
        <v>155</v>
      </c>
      <c r="G33">
        <v>1</v>
      </c>
      <c r="H33" s="11" t="e">
        <f>GETPIVOTDATA("Som van Jaar",routes!$S$3,"Destcode",$A33)</f>
        <v>#REF!</v>
      </c>
      <c r="I33" s="11" t="e">
        <f>GETPIVOTDATA("Som van Zomer",routes!$S$3,"Destcode",$A33)</f>
        <v>#REF!</v>
      </c>
      <c r="J33" s="11" t="e">
        <f t="shared" si="0"/>
        <v>#REF!</v>
      </c>
      <c r="K33" s="2">
        <v>51.450139</v>
      </c>
      <c r="L33" s="2">
        <v>5.3745279999999998</v>
      </c>
      <c r="M33" t="s">
        <v>545</v>
      </c>
      <c r="N33" s="13">
        <f t="shared" si="1"/>
        <v>69.796675683047084</v>
      </c>
      <c r="O33" s="13">
        <f t="shared" si="2"/>
        <v>44.002514108742048</v>
      </c>
      <c r="P33" s="19">
        <f t="shared" si="3"/>
        <v>0.7333752351457008</v>
      </c>
      <c r="Q33">
        <f>IFERROR(IF(MATCH(A33,routes!C$2:C$398,0),1,0),0)</f>
        <v>0</v>
      </c>
    </row>
    <row r="34" spans="1:17" x14ac:dyDescent="0.25">
      <c r="A34" t="s">
        <v>488</v>
      </c>
      <c r="B34" t="s">
        <v>489</v>
      </c>
      <c r="C34" t="s">
        <v>489</v>
      </c>
      <c r="E34" t="s">
        <v>174</v>
      </c>
      <c r="F34" t="s">
        <v>489</v>
      </c>
      <c r="G34">
        <v>4</v>
      </c>
      <c r="H34" s="11" t="e">
        <f>GETPIVOTDATA("Som van Jaar",routes!$S$3,"Destcode",$A34)</f>
        <v>#REF!</v>
      </c>
      <c r="I34" s="11" t="e">
        <f>GETPIVOTDATA("Som van Zomer",routes!$S$3,"Destcode",$A34)</f>
        <v>#REF!</v>
      </c>
      <c r="J34" s="11" t="e">
        <f t="shared" ref="J34:J65" si="4">I34+H34</f>
        <v>#REF!</v>
      </c>
      <c r="K34" s="1">
        <v>37.014425000000003</v>
      </c>
      <c r="L34" s="1">
        <v>-7.9659110000000002</v>
      </c>
      <c r="M34" t="s">
        <v>545</v>
      </c>
      <c r="N34" s="13">
        <f t="shared" ref="N34:N65" si="5">ACOS(COS(RADIANS(90-K34)) * COS(RADIANS(90-52.056283)) + SIN(RADIANS(90-K34)) * SIN(RADIANS(90-52.056283)) * COS(RADIANS(L34-5.1110978))) * 6371</f>
        <v>1960.9624013887719</v>
      </c>
      <c r="O34" s="13">
        <f t="shared" ref="O34:O65" si="6">38+N34*0.086</f>
        <v>206.64276651943436</v>
      </c>
      <c r="P34" s="19">
        <f t="shared" ref="P34:P65" si="7">O34/60</f>
        <v>3.4440461086572394</v>
      </c>
      <c r="Q34">
        <f>IFERROR(IF(MATCH(A34,routes!C$2:C$398,0),1,0),0)</f>
        <v>1</v>
      </c>
    </row>
    <row r="35" spans="1:17" x14ac:dyDescent="0.25">
      <c r="A35" t="s">
        <v>99</v>
      </c>
      <c r="B35" t="s">
        <v>329</v>
      </c>
      <c r="C35" t="s">
        <v>100</v>
      </c>
      <c r="E35" t="s">
        <v>91</v>
      </c>
      <c r="F35" t="s">
        <v>100</v>
      </c>
      <c r="G35">
        <v>1</v>
      </c>
      <c r="H35" s="11" t="e">
        <f>GETPIVOTDATA("Som van Jaar",routes!$S$3,"Destcode",$A35)</f>
        <v>#REF!</v>
      </c>
      <c r="I35" s="11" t="e">
        <f>GETPIVOTDATA("Som van Zomer",routes!$S$3,"Destcode",$A35)</f>
        <v>#REF!</v>
      </c>
      <c r="J35" s="11" t="e">
        <f t="shared" si="4"/>
        <v>#REF!</v>
      </c>
      <c r="K35" s="2">
        <v>50.026420999999999</v>
      </c>
      <c r="L35" s="2">
        <v>8.5431249999999999</v>
      </c>
      <c r="M35" t="s">
        <v>545</v>
      </c>
      <c r="N35" s="13">
        <f t="shared" si="5"/>
        <v>329.35837714328153</v>
      </c>
      <c r="O35" s="13">
        <f t="shared" si="6"/>
        <v>66.324820434322206</v>
      </c>
      <c r="P35" s="19">
        <f t="shared" si="7"/>
        <v>1.1054136739053702</v>
      </c>
      <c r="Q35">
        <f>IFERROR(IF(MATCH(A35,routes!C$2:C$398,0),1,0),0)</f>
        <v>1</v>
      </c>
    </row>
    <row r="36" spans="1:17" x14ac:dyDescent="0.25">
      <c r="A36" t="s">
        <v>213</v>
      </c>
      <c r="B36" t="s">
        <v>331</v>
      </c>
      <c r="C36" t="s">
        <v>214</v>
      </c>
      <c r="E36" t="s">
        <v>215</v>
      </c>
      <c r="F36" t="s">
        <v>214</v>
      </c>
      <c r="G36">
        <v>1</v>
      </c>
      <c r="H36" s="11" t="e">
        <f>GETPIVOTDATA("Som van Jaar",routes!$S$3,"Destcode",$A36)</f>
        <v>#REF!</v>
      </c>
      <c r="I36" s="11" t="e">
        <f>GETPIVOTDATA("Som van Zomer",routes!$S$3,"Destcode",$A36)</f>
        <v>#REF!</v>
      </c>
      <c r="J36" s="11" t="e">
        <f t="shared" si="4"/>
        <v>#REF!</v>
      </c>
      <c r="K36" s="2">
        <v>46.238064000000001</v>
      </c>
      <c r="L36" s="2">
        <v>6.1089500000000001</v>
      </c>
      <c r="M36" t="s">
        <v>545</v>
      </c>
      <c r="N36" s="13">
        <f t="shared" si="5"/>
        <v>650.99729467759732</v>
      </c>
      <c r="O36" s="13">
        <f t="shared" si="6"/>
        <v>93.985767342273363</v>
      </c>
      <c r="P36" s="19">
        <f t="shared" si="7"/>
        <v>1.5664294557045559</v>
      </c>
      <c r="Q36">
        <f>IFERROR(IF(MATCH(A36,routes!C$2:C$398,0),1,0),0)</f>
        <v>1</v>
      </c>
    </row>
    <row r="37" spans="1:17" x14ac:dyDescent="0.25">
      <c r="A37" t="s">
        <v>240</v>
      </c>
      <c r="B37" t="s">
        <v>241</v>
      </c>
      <c r="C37" t="s">
        <v>241</v>
      </c>
      <c r="D37" t="s">
        <v>242</v>
      </c>
      <c r="E37" t="s">
        <v>243</v>
      </c>
      <c r="F37" t="s">
        <v>241</v>
      </c>
      <c r="G37">
        <v>2</v>
      </c>
      <c r="H37" s="11" t="e">
        <f>GETPIVOTDATA("Som van Jaar",routes!$S$3,"Destcode",$A37)</f>
        <v>#REF!</v>
      </c>
      <c r="I37" s="11" t="e">
        <f>GETPIVOTDATA("Som van Zomer",routes!$S$3,"Destcode",$A37)</f>
        <v>#REF!</v>
      </c>
      <c r="J37" s="11" t="e">
        <f t="shared" si="4"/>
        <v>#REF!</v>
      </c>
      <c r="K37" s="2">
        <v>55.871943999999999</v>
      </c>
      <c r="L37" s="2">
        <v>-4.4330559999999997</v>
      </c>
      <c r="M37" t="s">
        <v>545</v>
      </c>
      <c r="N37" s="13">
        <f t="shared" si="5"/>
        <v>753.82715229552309</v>
      </c>
      <c r="O37" s="13">
        <f t="shared" si="6"/>
        <v>102.82913509741498</v>
      </c>
      <c r="P37" s="19">
        <f t="shared" si="7"/>
        <v>1.7138189182902497</v>
      </c>
      <c r="Q37">
        <f>IFERROR(IF(MATCH(A37,routes!C$2:C$398,0),1,0),0)</f>
        <v>1</v>
      </c>
    </row>
    <row r="38" spans="1:17" x14ac:dyDescent="0.25">
      <c r="A38" t="s">
        <v>193</v>
      </c>
      <c r="B38" t="s">
        <v>194</v>
      </c>
      <c r="C38" t="s">
        <v>194</v>
      </c>
      <c r="D38" t="s">
        <v>195</v>
      </c>
      <c r="E38" t="s">
        <v>192</v>
      </c>
      <c r="F38" t="s">
        <v>194</v>
      </c>
      <c r="G38">
        <v>4</v>
      </c>
      <c r="H38" s="11" t="e">
        <f>GETPIVOTDATA("Som van Jaar",routes!$S$3,"Destcode",$A38)</f>
        <v>#REF!</v>
      </c>
      <c r="I38" s="11" t="e">
        <f>GETPIVOTDATA("Som van Zomer",routes!$S$3,"Destcode",$A38)</f>
        <v>#REF!</v>
      </c>
      <c r="J38" s="11" t="e">
        <f t="shared" si="4"/>
        <v>#REF!</v>
      </c>
      <c r="K38" s="2">
        <v>27.931885999999999</v>
      </c>
      <c r="L38" s="2">
        <v>-15.386585999999999</v>
      </c>
      <c r="M38" t="s">
        <v>545</v>
      </c>
      <c r="N38" s="13">
        <f t="shared" si="5"/>
        <v>3176.423224886616</v>
      </c>
      <c r="O38" s="13">
        <f t="shared" si="6"/>
        <v>311.17239734024895</v>
      </c>
      <c r="P38" s="19">
        <f t="shared" si="7"/>
        <v>5.1862066223374823</v>
      </c>
      <c r="Q38">
        <f>IFERROR(IF(MATCH(A38,routes!C$2:C$398,0),1,0),0)</f>
        <v>1</v>
      </c>
    </row>
    <row r="39" spans="1:17" x14ac:dyDescent="0.25">
      <c r="A39" t="s">
        <v>1059</v>
      </c>
      <c r="B39" t="s">
        <v>1057</v>
      </c>
      <c r="C39" t="s">
        <v>1058</v>
      </c>
      <c r="E39" t="s">
        <v>52</v>
      </c>
      <c r="F39" t="s">
        <v>1058</v>
      </c>
      <c r="G39">
        <v>2</v>
      </c>
      <c r="H39" s="11" t="e">
        <f>GETPIVOTDATA("Som van Jaar",routes!$S$3,"Destcode",$A39)</f>
        <v>#REF!</v>
      </c>
      <c r="I39" s="11" t="e">
        <f>GETPIVOTDATA("Som van Zomer",routes!$S$3,"Destcode",$A39)</f>
        <v>#REF!</v>
      </c>
      <c r="J39" s="11" t="e">
        <f t="shared" si="4"/>
        <v>#REF!</v>
      </c>
      <c r="K39" s="1">
        <v>23.392436</v>
      </c>
      <c r="L39" s="1">
        <v>113.29878600000001</v>
      </c>
      <c r="M39" t="s">
        <v>546</v>
      </c>
      <c r="N39" s="13">
        <f t="shared" si="5"/>
        <v>9132.2778615506613</v>
      </c>
      <c r="O39" s="13">
        <f t="shared" si="6"/>
        <v>823.3758960933568</v>
      </c>
      <c r="P39" s="19">
        <f t="shared" si="7"/>
        <v>13.722931601555947</v>
      </c>
      <c r="Q39">
        <f>IFERROR(IF(MATCH(A39,routes!C$2:C$398,0),1,0),0)</f>
        <v>1</v>
      </c>
    </row>
    <row r="40" spans="1:17" x14ac:dyDescent="0.25">
      <c r="A40" t="s">
        <v>94</v>
      </c>
      <c r="B40" t="s">
        <v>95</v>
      </c>
      <c r="C40" t="s">
        <v>95</v>
      </c>
      <c r="E40" t="s">
        <v>91</v>
      </c>
      <c r="F40" t="s">
        <v>95</v>
      </c>
      <c r="G40">
        <v>1</v>
      </c>
      <c r="H40" s="11" t="e">
        <f>GETPIVOTDATA("Som van Jaar",routes!$S$3,"Destcode",$A40)</f>
        <v>#REF!</v>
      </c>
      <c r="I40" s="11" t="e">
        <f>GETPIVOTDATA("Som van Zomer",routes!$S$3,"Destcode",$A40)</f>
        <v>#REF!</v>
      </c>
      <c r="J40" s="11" t="e">
        <f t="shared" si="4"/>
        <v>#REF!</v>
      </c>
      <c r="K40" s="2">
        <v>53.630389000000001</v>
      </c>
      <c r="L40" s="2">
        <v>9.9882279999999994</v>
      </c>
      <c r="M40" t="s">
        <v>545</v>
      </c>
      <c r="N40" s="13">
        <f t="shared" si="5"/>
        <v>371.27522625889333</v>
      </c>
      <c r="O40" s="13">
        <f t="shared" si="6"/>
        <v>69.929669458264826</v>
      </c>
      <c r="P40" s="19">
        <f t="shared" si="7"/>
        <v>1.1654944909710805</v>
      </c>
      <c r="Q40">
        <f>IFERROR(IF(MATCH(A40,routes!C$2:C$398,0),1,0),0)</f>
        <v>1</v>
      </c>
    </row>
    <row r="41" spans="1:17" x14ac:dyDescent="0.25">
      <c r="A41" t="s">
        <v>294</v>
      </c>
      <c r="B41" t="s">
        <v>332</v>
      </c>
      <c r="C41" t="s">
        <v>295</v>
      </c>
      <c r="E41" t="s">
        <v>296</v>
      </c>
      <c r="F41" t="s">
        <v>295</v>
      </c>
      <c r="G41">
        <v>2</v>
      </c>
      <c r="H41" s="11" t="e">
        <f>GETPIVOTDATA("Som van Jaar",routes!$S$3,"Destcode",$A41)</f>
        <v>#REF!</v>
      </c>
      <c r="I41" s="11" t="e">
        <f>GETPIVOTDATA("Som van Zomer",routes!$S$3,"Destcode",$A41)</f>
        <v>#REF!</v>
      </c>
      <c r="J41" s="11" t="e">
        <f t="shared" si="4"/>
        <v>#REF!</v>
      </c>
      <c r="K41" s="2">
        <v>21.221191999999999</v>
      </c>
      <c r="L41" s="2">
        <v>105.80717799999999</v>
      </c>
      <c r="M41" t="s">
        <v>546</v>
      </c>
      <c r="N41" s="13">
        <f t="shared" si="5"/>
        <v>8860.4981751496307</v>
      </c>
      <c r="O41" s="13">
        <f t="shared" si="6"/>
        <v>800.00284306286812</v>
      </c>
      <c r="P41" s="19">
        <f t="shared" si="7"/>
        <v>13.333380717714469</v>
      </c>
      <c r="Q41">
        <f>IFERROR(IF(MATCH(A41,routes!C$2:C$398,0),1,0),0)</f>
        <v>0</v>
      </c>
    </row>
    <row r="42" spans="1:17" x14ac:dyDescent="0.25">
      <c r="A42" t="s">
        <v>63</v>
      </c>
      <c r="B42" t="s">
        <v>333</v>
      </c>
      <c r="C42" t="s">
        <v>64</v>
      </c>
      <c r="E42" t="s">
        <v>65</v>
      </c>
      <c r="F42" t="s">
        <v>64</v>
      </c>
      <c r="G42">
        <v>2</v>
      </c>
      <c r="H42" s="11" t="e">
        <f>GETPIVOTDATA("Som van Jaar",routes!$S$3,"Destcode",$A42)</f>
        <v>#REF!</v>
      </c>
      <c r="I42" s="11" t="e">
        <f>GETPIVOTDATA("Som van Zomer",routes!$S$3,"Destcode",$A42)</f>
        <v>#REF!</v>
      </c>
      <c r="J42" s="11" t="e">
        <f t="shared" si="4"/>
        <v>#REF!</v>
      </c>
      <c r="K42" s="2">
        <v>22.989153000000002</v>
      </c>
      <c r="L42" s="2">
        <v>-82.409086000000002</v>
      </c>
      <c r="M42" t="s">
        <v>542</v>
      </c>
      <c r="N42" s="13">
        <f t="shared" si="5"/>
        <v>7848.1357527176424</v>
      </c>
      <c r="O42" s="13">
        <f t="shared" si="6"/>
        <v>712.9396747337172</v>
      </c>
      <c r="P42" s="19">
        <f t="shared" si="7"/>
        <v>11.88232791222862</v>
      </c>
      <c r="Q42">
        <f>IFERROR(IF(MATCH(A42,routes!C$2:C$398,0),1,0),0)</f>
        <v>1</v>
      </c>
    </row>
    <row r="43" spans="1:17" x14ac:dyDescent="0.25">
      <c r="A43" t="s">
        <v>80</v>
      </c>
      <c r="B43" t="s">
        <v>334</v>
      </c>
      <c r="C43" t="s">
        <v>81</v>
      </c>
      <c r="E43" t="s">
        <v>82</v>
      </c>
      <c r="F43" t="s">
        <v>81</v>
      </c>
      <c r="G43">
        <v>1</v>
      </c>
      <c r="H43" s="11" t="e">
        <f>GETPIVOTDATA("Som van Jaar",routes!$S$3,"Destcode",$A43)</f>
        <v>#REF!</v>
      </c>
      <c r="I43" s="11" t="e">
        <f>GETPIVOTDATA("Som van Zomer",routes!$S$3,"Destcode",$A43)</f>
        <v>#REF!</v>
      </c>
      <c r="J43" s="11" t="e">
        <f t="shared" si="4"/>
        <v>#REF!</v>
      </c>
      <c r="K43" s="2">
        <v>60.317222000000001</v>
      </c>
      <c r="L43" s="2">
        <v>24.963332999999999</v>
      </c>
      <c r="M43" t="s">
        <v>545</v>
      </c>
      <c r="N43" s="13">
        <f t="shared" si="5"/>
        <v>1523.9231406741771</v>
      </c>
      <c r="O43" s="13">
        <f t="shared" si="6"/>
        <v>169.05739009797924</v>
      </c>
      <c r="P43" s="19">
        <f t="shared" si="7"/>
        <v>2.817623168299654</v>
      </c>
      <c r="Q43">
        <f>IFERROR(IF(MATCH(A43,routes!C$2:C$398,0),1,0),0)</f>
        <v>1</v>
      </c>
    </row>
    <row r="44" spans="1:17" x14ac:dyDescent="0.25">
      <c r="A44" t="s">
        <v>107</v>
      </c>
      <c r="B44" t="s">
        <v>335</v>
      </c>
      <c r="C44" t="s">
        <v>108</v>
      </c>
      <c r="E44" t="s">
        <v>108</v>
      </c>
      <c r="F44" t="s">
        <v>108</v>
      </c>
      <c r="G44">
        <v>2</v>
      </c>
      <c r="H44" s="11" t="e">
        <f>GETPIVOTDATA("Som van Jaar",routes!$S$3,"Destcode",$A44)</f>
        <v>#REF!</v>
      </c>
      <c r="I44" s="11" t="e">
        <f>GETPIVOTDATA("Som van Zomer",routes!$S$3,"Destcode",$A44)</f>
        <v>#REF!</v>
      </c>
      <c r="J44" s="11" t="e">
        <f t="shared" si="4"/>
        <v>#REF!</v>
      </c>
      <c r="K44" s="2">
        <v>22.308918999999999</v>
      </c>
      <c r="L44" s="2">
        <v>113.914603</v>
      </c>
      <c r="M44" t="s">
        <v>546</v>
      </c>
      <c r="N44" s="13">
        <f t="shared" si="5"/>
        <v>9266.8371976619528</v>
      </c>
      <c r="O44" s="13">
        <f t="shared" si="6"/>
        <v>834.94799899892791</v>
      </c>
      <c r="P44" s="19">
        <f t="shared" si="7"/>
        <v>13.915799983315464</v>
      </c>
      <c r="Q44">
        <f>IFERROR(IF(MATCH(A44,routes!C$2:C$398,0),1,0),0)</f>
        <v>1</v>
      </c>
    </row>
    <row r="45" spans="1:17" x14ac:dyDescent="0.25">
      <c r="A45" t="s">
        <v>286</v>
      </c>
      <c r="B45" t="s">
        <v>337</v>
      </c>
      <c r="C45" t="s">
        <v>287</v>
      </c>
      <c r="D45" t="s">
        <v>288</v>
      </c>
      <c r="E45" t="s">
        <v>260</v>
      </c>
      <c r="F45" t="s">
        <v>287</v>
      </c>
      <c r="G45">
        <v>1</v>
      </c>
      <c r="H45" s="11" t="e">
        <f>GETPIVOTDATA("Som van Jaar",routes!$S$3,"Destcode",$A45)</f>
        <v>#REF!</v>
      </c>
      <c r="I45" s="11" t="e">
        <f>GETPIVOTDATA("Som van Zomer",routes!$S$3,"Destcode",$A45)</f>
        <v>#REF!</v>
      </c>
      <c r="J45" s="11" t="e">
        <f t="shared" si="4"/>
        <v>#REF!</v>
      </c>
      <c r="K45" s="2">
        <v>29.984432999999999</v>
      </c>
      <c r="L45" s="2">
        <v>-95.341442000000001</v>
      </c>
      <c r="M45" t="s">
        <v>542</v>
      </c>
      <c r="N45" s="13">
        <f t="shared" si="5"/>
        <v>8083.0445471588728</v>
      </c>
      <c r="O45" s="13">
        <f t="shared" si="6"/>
        <v>733.14183105566303</v>
      </c>
      <c r="P45" s="19">
        <f t="shared" si="7"/>
        <v>12.219030517594383</v>
      </c>
      <c r="Q45">
        <f>IFERROR(IF(MATCH(A45,routes!C$2:C$398,0),1,0),0)</f>
        <v>1</v>
      </c>
    </row>
    <row r="46" spans="1:17" x14ac:dyDescent="0.25">
      <c r="A46" t="s">
        <v>258</v>
      </c>
      <c r="B46" t="s">
        <v>259</v>
      </c>
      <c r="C46" t="s">
        <v>259</v>
      </c>
      <c r="D46" t="s">
        <v>259</v>
      </c>
      <c r="E46" t="s">
        <v>243</v>
      </c>
      <c r="F46" t="s">
        <v>259</v>
      </c>
      <c r="G46">
        <v>4</v>
      </c>
      <c r="H46" s="11" t="e">
        <f>GETPIVOTDATA("Som van Jaar",routes!$S$3,"Destcode",$A46)</f>
        <v>#REF!</v>
      </c>
      <c r="I46" s="11" t="e">
        <f>GETPIVOTDATA("Som van Zomer",routes!$S$3,"Destcode",$A46)</f>
        <v>#REF!</v>
      </c>
      <c r="J46" s="11" t="e">
        <f t="shared" si="4"/>
        <v>#REF!</v>
      </c>
      <c r="K46" s="2">
        <v>54.083333000000003</v>
      </c>
      <c r="L46" s="2">
        <v>-4.6238890000000001</v>
      </c>
      <c r="M46" t="s">
        <v>545</v>
      </c>
      <c r="N46" s="13">
        <f t="shared" si="5"/>
        <v>687.67362659510422</v>
      </c>
      <c r="O46" s="13">
        <f t="shared" si="6"/>
        <v>97.13993188717896</v>
      </c>
      <c r="P46" s="19">
        <f t="shared" si="7"/>
        <v>1.618998864786316</v>
      </c>
      <c r="Q46">
        <f>IFERROR(IF(MATCH(A46,routes!C$2:C$398,0),1,0),0)</f>
        <v>1</v>
      </c>
    </row>
    <row r="47" spans="1:17" x14ac:dyDescent="0.25">
      <c r="A47" t="s">
        <v>227</v>
      </c>
      <c r="B47" t="s">
        <v>228</v>
      </c>
      <c r="C47" t="s">
        <v>229</v>
      </c>
      <c r="E47" t="s">
        <v>230</v>
      </c>
      <c r="F47" t="s">
        <v>229</v>
      </c>
      <c r="G47">
        <v>2</v>
      </c>
      <c r="H47" s="11" t="e">
        <f>GETPIVOTDATA("Som van Jaar",routes!$S$3,"Destcode",$A47)</f>
        <v>#REF!</v>
      </c>
      <c r="I47" s="11" t="e">
        <f>GETPIVOTDATA("Som van Zomer",routes!$S$3,"Destcode",$A47)</f>
        <v>#REF!</v>
      </c>
      <c r="J47" s="11" t="e">
        <f t="shared" si="4"/>
        <v>#REF!</v>
      </c>
      <c r="K47" s="2">
        <v>40.976922000000002</v>
      </c>
      <c r="L47" s="2">
        <v>28.814606000000001</v>
      </c>
      <c r="M47" t="s">
        <v>545</v>
      </c>
      <c r="N47" s="13">
        <f t="shared" si="5"/>
        <v>2176.7286176584958</v>
      </c>
      <c r="O47" s="13">
        <f t="shared" si="6"/>
        <v>225.19866111863061</v>
      </c>
      <c r="P47" s="19">
        <f t="shared" si="7"/>
        <v>3.7533110186438434</v>
      </c>
      <c r="Q47">
        <f>IFERROR(IF(MATCH(A47,routes!C$2:C$398,0),1,0),0)</f>
        <v>1</v>
      </c>
    </row>
    <row r="48" spans="1:17" x14ac:dyDescent="0.25">
      <c r="A48" t="s">
        <v>112</v>
      </c>
      <c r="B48" t="s">
        <v>319</v>
      </c>
      <c r="C48" t="s">
        <v>113</v>
      </c>
      <c r="E48" t="s">
        <v>114</v>
      </c>
      <c r="F48" t="s">
        <v>113</v>
      </c>
      <c r="G48">
        <v>2</v>
      </c>
      <c r="H48" s="11" t="e">
        <f>GETPIVOTDATA("Som van Jaar",routes!$S$3,"Destcode",$A48)</f>
        <v>#REF!</v>
      </c>
      <c r="I48" s="11" t="e">
        <f>GETPIVOTDATA("Som van Zomer",routes!$S$3,"Destcode",$A48)</f>
        <v>#REF!</v>
      </c>
      <c r="J48" s="11" t="e">
        <f t="shared" si="4"/>
        <v>#REF!</v>
      </c>
      <c r="K48" s="2">
        <v>-6.1255670000000002</v>
      </c>
      <c r="L48" s="2">
        <v>106.655897</v>
      </c>
      <c r="M48" t="s">
        <v>546</v>
      </c>
      <c r="N48" s="13">
        <f t="shared" si="5"/>
        <v>11332.745088548378</v>
      </c>
      <c r="O48" s="13">
        <f t="shared" si="6"/>
        <v>1012.6160776151604</v>
      </c>
      <c r="P48" s="19">
        <f t="shared" si="7"/>
        <v>16.87693462691934</v>
      </c>
      <c r="Q48">
        <f>IFERROR(IF(MATCH(A48,routes!C$2:C$398,0),1,0),0)</f>
        <v>1</v>
      </c>
    </row>
    <row r="49" spans="1:17" x14ac:dyDescent="0.25">
      <c r="A49" t="s">
        <v>188</v>
      </c>
      <c r="B49" t="s">
        <v>1073</v>
      </c>
      <c r="C49" t="s">
        <v>189</v>
      </c>
      <c r="E49" t="s">
        <v>187</v>
      </c>
      <c r="F49" t="s">
        <v>189</v>
      </c>
      <c r="G49">
        <v>3</v>
      </c>
      <c r="H49" s="11" t="e">
        <f>GETPIVOTDATA("Som van Jaar",routes!$S$3,"Destcode",$A49)</f>
        <v>#REF!</v>
      </c>
      <c r="I49" s="11" t="e">
        <f>GETPIVOTDATA("Som van Zomer",routes!$S$3,"Destcode",$A49)</f>
        <v>#REF!</v>
      </c>
      <c r="J49" s="11" t="e">
        <f t="shared" si="4"/>
        <v>#REF!</v>
      </c>
      <c r="K49" s="2">
        <v>-26.139165999999999</v>
      </c>
      <c r="L49" s="2">
        <v>28.245999999999999</v>
      </c>
      <c r="M49" t="s">
        <v>544</v>
      </c>
      <c r="N49" s="13">
        <f t="shared" si="5"/>
        <v>8982.6007831141378</v>
      </c>
      <c r="O49" s="13">
        <f t="shared" si="6"/>
        <v>810.50366734781574</v>
      </c>
      <c r="P49" s="19">
        <f t="shared" si="7"/>
        <v>13.508394455796928</v>
      </c>
      <c r="Q49">
        <f>IFERROR(IF(MATCH(A49,routes!C$2:C$398,0),1,0),0)</f>
        <v>1</v>
      </c>
    </row>
    <row r="50" spans="1:17" x14ac:dyDescent="0.25">
      <c r="A50" t="s">
        <v>234</v>
      </c>
      <c r="B50" t="s">
        <v>339</v>
      </c>
      <c r="C50" t="s">
        <v>235</v>
      </c>
      <c r="E50" t="s">
        <v>236</v>
      </c>
      <c r="F50" t="s">
        <v>235</v>
      </c>
      <c r="G50">
        <v>1</v>
      </c>
      <c r="H50" s="11" t="e">
        <f>GETPIVOTDATA("Som van Jaar",routes!$S$3,"Destcode",$A50)</f>
        <v>#REF!</v>
      </c>
      <c r="I50" s="11" t="e">
        <f>GETPIVOTDATA("Som van Zomer",routes!$S$3,"Destcode",$A50)</f>
        <v>#REF!</v>
      </c>
      <c r="J50" s="11" t="e">
        <f t="shared" si="4"/>
        <v>#REF!</v>
      </c>
      <c r="K50" s="2">
        <v>50.344999999999999</v>
      </c>
      <c r="L50" s="2">
        <v>30.894722000000002</v>
      </c>
      <c r="M50" t="s">
        <v>545</v>
      </c>
      <c r="N50" s="13">
        <f t="shared" si="5"/>
        <v>1796.9141931135807</v>
      </c>
      <c r="O50" s="13">
        <f t="shared" si="6"/>
        <v>192.53462060776792</v>
      </c>
      <c r="P50" s="19">
        <f t="shared" si="7"/>
        <v>3.2089103434627986</v>
      </c>
      <c r="Q50">
        <f>IFERROR(IF(MATCH(A50,routes!C$2:C$398,0),1,0),0)</f>
        <v>1</v>
      </c>
    </row>
    <row r="51" spans="1:17" x14ac:dyDescent="0.25">
      <c r="A51" t="s">
        <v>129</v>
      </c>
      <c r="B51" t="s">
        <v>340</v>
      </c>
      <c r="C51" t="s">
        <v>130</v>
      </c>
      <c r="E51" t="s">
        <v>131</v>
      </c>
      <c r="F51" t="s">
        <v>130</v>
      </c>
      <c r="G51">
        <v>4</v>
      </c>
      <c r="H51" s="11" t="e">
        <f>GETPIVOTDATA("Som van Jaar",routes!$S$3,"Destcode",$A51)</f>
        <v>#REF!</v>
      </c>
      <c r="I51" s="11" t="e">
        <f>GETPIVOTDATA("Som van Zomer",routes!$S$3,"Destcode",$A51)</f>
        <v>#REF!</v>
      </c>
      <c r="J51" s="11" t="e">
        <f t="shared" si="4"/>
        <v>#REF!</v>
      </c>
      <c r="K51" s="2">
        <v>17.935666999999999</v>
      </c>
      <c r="L51" s="2">
        <v>-76.787499999999994</v>
      </c>
      <c r="M51" t="s">
        <v>542</v>
      </c>
      <c r="N51" s="13">
        <f t="shared" si="5"/>
        <v>7896.6779269496319</v>
      </c>
      <c r="O51" s="13">
        <f t="shared" si="6"/>
        <v>717.11430171766824</v>
      </c>
      <c r="P51" s="19">
        <f t="shared" si="7"/>
        <v>11.951905028627804</v>
      </c>
      <c r="Q51">
        <f>IFERROR(IF(MATCH(A51,routes!C$2:C$398,0),1,0),0)</f>
        <v>1</v>
      </c>
    </row>
    <row r="52" spans="1:17" x14ac:dyDescent="0.25">
      <c r="A52" t="s">
        <v>476</v>
      </c>
      <c r="B52" t="s">
        <v>475</v>
      </c>
      <c r="C52" t="s">
        <v>475</v>
      </c>
      <c r="E52" t="s">
        <v>103</v>
      </c>
      <c r="F52" t="s">
        <v>475</v>
      </c>
      <c r="G52" s="1">
        <v>4</v>
      </c>
      <c r="H52" s="11" t="e">
        <f>GETPIVOTDATA("Som van Jaar",routes!$S$3,"Destcode",$A52)</f>
        <v>#REF!</v>
      </c>
      <c r="I52" s="11" t="e">
        <f>GETPIVOTDATA("Som van Zomer",routes!$S$3,"Destcode",$A52)</f>
        <v>#REF!</v>
      </c>
      <c r="J52" s="11" t="e">
        <f t="shared" si="4"/>
        <v>#REF!</v>
      </c>
      <c r="K52" s="1">
        <v>36.793334999999999</v>
      </c>
      <c r="L52" s="1">
        <v>27.091667000000001</v>
      </c>
      <c r="M52" t="s">
        <v>545</v>
      </c>
      <c r="N52" s="13">
        <f t="shared" si="5"/>
        <v>2416.3223826328453</v>
      </c>
      <c r="O52" s="13">
        <f t="shared" si="6"/>
        <v>245.80372490642469</v>
      </c>
      <c r="P52" s="19">
        <f t="shared" si="7"/>
        <v>4.0967287484404116</v>
      </c>
      <c r="Q52">
        <f>IFERROR(IF(MATCH(A52,routes!C$2:C$398,0),1,0),0)</f>
        <v>1</v>
      </c>
    </row>
    <row r="53" spans="1:17" x14ac:dyDescent="0.25">
      <c r="A53" t="s">
        <v>1077</v>
      </c>
      <c r="B53" t="s">
        <v>1074</v>
      </c>
      <c r="C53" t="s">
        <v>1075</v>
      </c>
      <c r="E53" t="s">
        <v>1076</v>
      </c>
      <c r="F53" t="s">
        <v>1075</v>
      </c>
      <c r="G53">
        <v>3</v>
      </c>
      <c r="H53" s="11" t="e">
        <f>GETPIVOTDATA("Som van Jaar",routes!$S$3,"Destcode",$A53)</f>
        <v>#REF!</v>
      </c>
      <c r="I53" s="11" t="e">
        <f>GETPIVOTDATA("Som van Zomer",routes!$S$3,"Destcode",$A53)</f>
        <v>#REF!</v>
      </c>
      <c r="J53" s="11" t="e">
        <f t="shared" si="4"/>
        <v>#REF!</v>
      </c>
      <c r="K53" s="1">
        <v>2.7455780000000001</v>
      </c>
      <c r="L53" s="1">
        <v>101.709917</v>
      </c>
      <c r="M53" t="s">
        <v>546</v>
      </c>
      <c r="N53" s="13">
        <f t="shared" si="5"/>
        <v>10216.576363656332</v>
      </c>
      <c r="O53" s="13">
        <f t="shared" si="6"/>
        <v>916.62556727444439</v>
      </c>
      <c r="P53" s="19">
        <f t="shared" si="7"/>
        <v>15.277092787907407</v>
      </c>
      <c r="Q53">
        <f>IFERROR(IF(MATCH(A53,routes!C$2:C$398,0),1,0),0)</f>
        <v>1</v>
      </c>
    </row>
    <row r="54" spans="1:17" x14ac:dyDescent="0.25">
      <c r="A54" t="s">
        <v>196</v>
      </c>
      <c r="B54" t="s">
        <v>197</v>
      </c>
      <c r="C54" t="s">
        <v>197</v>
      </c>
      <c r="D54" t="s">
        <v>195</v>
      </c>
      <c r="E54" t="s">
        <v>192</v>
      </c>
      <c r="F54" t="s">
        <v>197</v>
      </c>
      <c r="G54">
        <v>4</v>
      </c>
      <c r="H54" s="11" t="e">
        <f>GETPIVOTDATA("Som van Jaar",routes!$S$3,"Destcode",$A54)</f>
        <v>#REF!</v>
      </c>
      <c r="I54" s="11" t="e">
        <f>GETPIVOTDATA("Som van Zomer",routes!$S$3,"Destcode",$A54)</f>
        <v>#REF!</v>
      </c>
      <c r="J54" s="11" t="e">
        <f t="shared" si="4"/>
        <v>#REF!</v>
      </c>
      <c r="K54" s="2">
        <v>28.945464000000001</v>
      </c>
      <c r="L54" s="2">
        <v>-13.605225000000001</v>
      </c>
      <c r="M54" t="s">
        <v>545</v>
      </c>
      <c r="N54" s="13">
        <f t="shared" si="5"/>
        <v>2998.2353495276038</v>
      </c>
      <c r="O54" s="13">
        <f t="shared" si="6"/>
        <v>295.84824005937389</v>
      </c>
      <c r="P54" s="19">
        <f t="shared" si="7"/>
        <v>4.9308040009895651</v>
      </c>
      <c r="Q54">
        <f>IFERROR(IF(MATCH(A54,routes!C$2:C$398,0),1,0),0)</f>
        <v>1</v>
      </c>
    </row>
    <row r="55" spans="1:17" x14ac:dyDescent="0.25">
      <c r="A55" t="s">
        <v>279</v>
      </c>
      <c r="B55" t="s">
        <v>341</v>
      </c>
      <c r="C55" t="s">
        <v>280</v>
      </c>
      <c r="D55" t="s">
        <v>281</v>
      </c>
      <c r="E55" t="s">
        <v>260</v>
      </c>
      <c r="F55" t="s">
        <v>280</v>
      </c>
      <c r="G55">
        <v>2</v>
      </c>
      <c r="H55" s="11" t="e">
        <f>GETPIVOTDATA("Som van Jaar",routes!$S$3,"Destcode",$A55)</f>
        <v>#REF!</v>
      </c>
      <c r="I55" s="11" t="e">
        <f>GETPIVOTDATA("Som van Zomer",routes!$S$3,"Destcode",$A55)</f>
        <v>#REF!</v>
      </c>
      <c r="J55" s="11" t="e">
        <f t="shared" si="4"/>
        <v>#REF!</v>
      </c>
      <c r="K55" s="2">
        <v>36.080055999999999</v>
      </c>
      <c r="L55" s="2">
        <v>-115.15225</v>
      </c>
      <c r="M55" t="s">
        <v>542</v>
      </c>
      <c r="N55" s="13">
        <f t="shared" si="5"/>
        <v>8633.6689424960823</v>
      </c>
      <c r="O55" s="13">
        <f t="shared" si="6"/>
        <v>780.49552905466305</v>
      </c>
      <c r="P55" s="19">
        <f t="shared" si="7"/>
        <v>13.008258817577717</v>
      </c>
      <c r="Q55">
        <f>IFERROR(IF(MATCH(A55,routes!C$2:C$398,0),1,0),0)</f>
        <v>1</v>
      </c>
    </row>
    <row r="56" spans="1:17" x14ac:dyDescent="0.25">
      <c r="A56" t="s">
        <v>171</v>
      </c>
      <c r="B56" t="s">
        <v>172</v>
      </c>
      <c r="C56" t="s">
        <v>173</v>
      </c>
      <c r="E56" t="s">
        <v>174</v>
      </c>
      <c r="F56" t="s">
        <v>173</v>
      </c>
      <c r="G56">
        <v>3</v>
      </c>
      <c r="H56" s="11" t="e">
        <f>GETPIVOTDATA("Som van Jaar",routes!$S$3,"Destcode",$A56)</f>
        <v>#REF!</v>
      </c>
      <c r="I56" s="11" t="e">
        <f>GETPIVOTDATA("Som van Zomer",routes!$S$3,"Destcode",$A56)</f>
        <v>#REF!</v>
      </c>
      <c r="J56" s="11" t="e">
        <f t="shared" si="4"/>
        <v>#REF!</v>
      </c>
      <c r="K56" s="2">
        <v>38.781311000000002</v>
      </c>
      <c r="L56" s="2">
        <v>-9.1359189999999995</v>
      </c>
      <c r="M56" t="s">
        <v>545</v>
      </c>
      <c r="N56" s="13">
        <f t="shared" si="5"/>
        <v>1841.0513119403968</v>
      </c>
      <c r="O56" s="13">
        <f t="shared" si="6"/>
        <v>196.33041282687412</v>
      </c>
      <c r="P56" s="19">
        <f t="shared" si="7"/>
        <v>3.2721735471145688</v>
      </c>
      <c r="Q56">
        <f>IFERROR(IF(MATCH(A56,routes!C$2:C$398,0),1,0),0)</f>
        <v>1</v>
      </c>
    </row>
    <row r="57" spans="1:17" x14ac:dyDescent="0.25">
      <c r="A57" t="s">
        <v>256</v>
      </c>
      <c r="B57" t="s">
        <v>257</v>
      </c>
      <c r="C57" t="s">
        <v>257</v>
      </c>
      <c r="D57" t="s">
        <v>246</v>
      </c>
      <c r="E57" t="s">
        <v>243</v>
      </c>
      <c r="F57" t="s">
        <v>257</v>
      </c>
      <c r="G57">
        <v>1</v>
      </c>
      <c r="H57" s="11" t="e">
        <f>GETPIVOTDATA("Som van Jaar",routes!$S$3,"Destcode",$A57)</f>
        <v>#REF!</v>
      </c>
      <c r="I57" s="11" t="e">
        <f>GETPIVOTDATA("Som van Zomer",routes!$S$3,"Destcode",$A57)</f>
        <v>#REF!</v>
      </c>
      <c r="J57" s="11" t="e">
        <f t="shared" si="4"/>
        <v>#REF!</v>
      </c>
      <c r="K57" s="2">
        <v>53.333610999999998</v>
      </c>
      <c r="L57" s="2">
        <v>-2.8497219999999999</v>
      </c>
      <c r="M57" t="s">
        <v>545</v>
      </c>
      <c r="N57" s="13">
        <f t="shared" si="5"/>
        <v>554.63728669708291</v>
      </c>
      <c r="O57" s="13">
        <f t="shared" si="6"/>
        <v>85.698806655949127</v>
      </c>
      <c r="P57" s="19">
        <f t="shared" si="7"/>
        <v>1.4283134442658187</v>
      </c>
      <c r="Q57">
        <f>IFERROR(IF(MATCH(A57,routes!C$2:C$398,0),1,0),0)</f>
        <v>1</v>
      </c>
    </row>
    <row r="58" spans="1:17" x14ac:dyDescent="0.25">
      <c r="A58" t="s">
        <v>182</v>
      </c>
      <c r="B58" t="s">
        <v>183</v>
      </c>
      <c r="C58" t="s">
        <v>183</v>
      </c>
      <c r="E58" t="s">
        <v>184</v>
      </c>
      <c r="F58" t="s">
        <v>183</v>
      </c>
      <c r="G58">
        <v>1</v>
      </c>
      <c r="H58" s="11" t="e">
        <f>GETPIVOTDATA("Som van Jaar",routes!$S$3,"Destcode",$A58)</f>
        <v>#REF!</v>
      </c>
      <c r="I58" s="11" t="e">
        <f>GETPIVOTDATA("Som van Zomer",routes!$S$3,"Destcode",$A58)</f>
        <v>#REF!</v>
      </c>
      <c r="J58" s="11" t="e">
        <f t="shared" si="4"/>
        <v>#REF!</v>
      </c>
      <c r="K58" s="2">
        <v>46.223686000000001</v>
      </c>
      <c r="L58" s="2">
        <v>14.457611</v>
      </c>
      <c r="M58" t="s">
        <v>545</v>
      </c>
      <c r="N58" s="13">
        <f t="shared" si="5"/>
        <v>938.25347686825341</v>
      </c>
      <c r="O58" s="13">
        <f t="shared" si="6"/>
        <v>118.68979901066979</v>
      </c>
      <c r="P58" s="19">
        <f t="shared" si="7"/>
        <v>1.9781633168444965</v>
      </c>
      <c r="Q58">
        <f>IFERROR(IF(MATCH(A58,routes!C$2:C$398,0),1,0),0)</f>
        <v>1</v>
      </c>
    </row>
    <row r="59" spans="1:17" x14ac:dyDescent="0.25">
      <c r="A59" t="s">
        <v>1053</v>
      </c>
      <c r="B59" t="s">
        <v>1054</v>
      </c>
      <c r="C59" t="s">
        <v>253</v>
      </c>
      <c r="D59" t="s">
        <v>246</v>
      </c>
      <c r="E59" t="s">
        <v>243</v>
      </c>
      <c r="F59" t="s">
        <v>19044</v>
      </c>
      <c r="G59">
        <v>1</v>
      </c>
      <c r="H59" s="11" t="e">
        <f>GETPIVOTDATA("Som van Jaar",routes!$S$3,"Destcode",$A59)</f>
        <v>#REF!</v>
      </c>
      <c r="I59" s="11" t="e">
        <f>GETPIVOTDATA("Som van Zomer",routes!$S$3,"Destcode",$A59)</f>
        <v>#REF!</v>
      </c>
      <c r="J59" s="11" t="e">
        <f t="shared" si="4"/>
        <v>#REF!</v>
      </c>
      <c r="K59" s="1">
        <v>51.148055999999997</v>
      </c>
      <c r="L59" s="1">
        <v>-0.190278</v>
      </c>
      <c r="M59" t="s">
        <v>545</v>
      </c>
      <c r="N59" s="13">
        <f t="shared" si="5"/>
        <v>379.71425778046296</v>
      </c>
      <c r="O59" s="13">
        <f t="shared" si="6"/>
        <v>70.655426169119806</v>
      </c>
      <c r="P59" s="19">
        <f t="shared" si="7"/>
        <v>1.1775904361519969</v>
      </c>
      <c r="Q59">
        <f>IFERROR(IF(MATCH(A59,routes!C$2:C$398,0),1,0),0)</f>
        <v>1</v>
      </c>
    </row>
    <row r="60" spans="1:17" x14ac:dyDescent="0.25">
      <c r="A60" t="s">
        <v>254</v>
      </c>
      <c r="B60" t="s">
        <v>255</v>
      </c>
      <c r="C60" t="s">
        <v>253</v>
      </c>
      <c r="D60" t="s">
        <v>246</v>
      </c>
      <c r="E60" t="s">
        <v>243</v>
      </c>
      <c r="F60" t="s">
        <v>253</v>
      </c>
      <c r="G60">
        <v>3</v>
      </c>
      <c r="H60" s="11" t="e">
        <f>GETPIVOTDATA("Som van Jaar",routes!$S$3,"Destcode",$A60)</f>
        <v>#REF!</v>
      </c>
      <c r="I60" s="11" t="e">
        <f>GETPIVOTDATA("Som van Zomer",routes!$S$3,"Destcode",$A60)</f>
        <v>#REF!</v>
      </c>
      <c r="J60" s="11" t="e">
        <f t="shared" si="4"/>
        <v>#REF!</v>
      </c>
      <c r="K60" s="2">
        <v>51.477499999999999</v>
      </c>
      <c r="L60" s="2">
        <v>-0.46138899999999999</v>
      </c>
      <c r="M60" t="s">
        <v>545</v>
      </c>
      <c r="N60" s="13">
        <f t="shared" si="5"/>
        <v>388.72884957080532</v>
      </c>
      <c r="O60" s="13">
        <f t="shared" si="6"/>
        <v>71.430681063089253</v>
      </c>
      <c r="P60" s="19">
        <f t="shared" si="7"/>
        <v>1.1905113510514875</v>
      </c>
      <c r="Q60">
        <f>IFERROR(IF(MATCH(A60,routes!C$2:C$398,0),1,0),0)</f>
        <v>1</v>
      </c>
    </row>
    <row r="61" spans="1:17" x14ac:dyDescent="0.25">
      <c r="A61" t="s">
        <v>262</v>
      </c>
      <c r="B61" t="s">
        <v>342</v>
      </c>
      <c r="C61" t="s">
        <v>263</v>
      </c>
      <c r="D61" t="s">
        <v>264</v>
      </c>
      <c r="E61" t="s">
        <v>260</v>
      </c>
      <c r="F61" t="s">
        <v>263</v>
      </c>
      <c r="G61">
        <v>3</v>
      </c>
      <c r="H61" s="11" t="e">
        <f>GETPIVOTDATA("Som van Jaar",routes!$S$3,"Destcode",$A61)</f>
        <v>#REF!</v>
      </c>
      <c r="I61" s="11" t="e">
        <f>GETPIVOTDATA("Som van Zomer",routes!$S$3,"Destcode",$A61)</f>
        <v>#REF!</v>
      </c>
      <c r="J61" s="11" t="e">
        <f t="shared" si="4"/>
        <v>#REF!</v>
      </c>
      <c r="K61" s="2">
        <v>33.942535999999997</v>
      </c>
      <c r="L61" s="2">
        <v>-118.408075</v>
      </c>
      <c r="M61" t="s">
        <v>542</v>
      </c>
      <c r="N61" s="13">
        <f t="shared" si="5"/>
        <v>8992.549207473754</v>
      </c>
      <c r="O61" s="13">
        <f t="shared" si="6"/>
        <v>811.35923184274282</v>
      </c>
      <c r="P61" s="19">
        <f t="shared" si="7"/>
        <v>13.522653864045713</v>
      </c>
      <c r="Q61">
        <f>IFERROR(IF(MATCH(A61,routes!C$2:C$398,0),1,0),0)</f>
        <v>1</v>
      </c>
    </row>
    <row r="62" spans="1:17" x14ac:dyDescent="0.25">
      <c r="A62" t="s">
        <v>202</v>
      </c>
      <c r="B62" t="s">
        <v>203</v>
      </c>
      <c r="C62" t="s">
        <v>204</v>
      </c>
      <c r="E62" t="s">
        <v>192</v>
      </c>
      <c r="F62" t="s">
        <v>204</v>
      </c>
      <c r="G62">
        <v>3</v>
      </c>
      <c r="H62" s="11" t="e">
        <f>GETPIVOTDATA("Som van Jaar",routes!$S$3,"Destcode",$A62)</f>
        <v>#REF!</v>
      </c>
      <c r="I62" s="11" t="e">
        <f>GETPIVOTDATA("Som van Zomer",routes!$S$3,"Destcode",$A62)</f>
        <v>#REF!</v>
      </c>
      <c r="J62" s="11" t="e">
        <f t="shared" si="4"/>
        <v>#REF!</v>
      </c>
      <c r="K62" s="2">
        <v>40.493555999999998</v>
      </c>
      <c r="L62" s="2">
        <v>-3.566764</v>
      </c>
      <c r="M62" t="s">
        <v>545</v>
      </c>
      <c r="N62" s="13">
        <f t="shared" si="5"/>
        <v>1446.0233093051877</v>
      </c>
      <c r="O62" s="13">
        <f t="shared" si="6"/>
        <v>162.35800460024615</v>
      </c>
      <c r="P62" s="19">
        <f t="shared" si="7"/>
        <v>2.7059667433374357</v>
      </c>
      <c r="Q62">
        <f>IFERROR(IF(MATCH(A62,routes!C$2:C$398,0),1,0),0)</f>
        <v>1</v>
      </c>
    </row>
    <row r="63" spans="1:17" x14ac:dyDescent="0.25">
      <c r="A63" t="s">
        <v>144</v>
      </c>
      <c r="B63" t="s">
        <v>145</v>
      </c>
      <c r="C63" t="s">
        <v>146</v>
      </c>
      <c r="E63" t="s">
        <v>146</v>
      </c>
      <c r="F63" t="s">
        <v>146</v>
      </c>
      <c r="G63">
        <v>4</v>
      </c>
      <c r="H63" s="11" t="e">
        <f>GETPIVOTDATA("Som van Jaar",routes!$S$3,"Destcode",$A63)</f>
        <v>#REF!</v>
      </c>
      <c r="I63" s="11" t="e">
        <f>GETPIVOTDATA("Som van Zomer",routes!$S$3,"Destcode",$A63)</f>
        <v>#REF!</v>
      </c>
      <c r="J63" s="11" t="e">
        <f t="shared" si="4"/>
        <v>#REF!</v>
      </c>
      <c r="K63" s="2">
        <v>35.857497000000002</v>
      </c>
      <c r="L63" s="2">
        <v>14.477499999999999</v>
      </c>
      <c r="M63" t="s">
        <v>545</v>
      </c>
      <c r="N63" s="13">
        <f t="shared" si="5"/>
        <v>1947.2136342664132</v>
      </c>
      <c r="O63" s="13">
        <f t="shared" si="6"/>
        <v>205.46037254691151</v>
      </c>
      <c r="P63" s="19">
        <f t="shared" si="7"/>
        <v>3.4243395424485255</v>
      </c>
      <c r="Q63">
        <f>IFERROR(IF(MATCH(A63,routes!C$2:C$398,0),1,0),0)</f>
        <v>1</v>
      </c>
    </row>
    <row r="64" spans="1:17" x14ac:dyDescent="0.25">
      <c r="A64" t="s">
        <v>249</v>
      </c>
      <c r="B64" t="s">
        <v>250</v>
      </c>
      <c r="C64" t="s">
        <v>250</v>
      </c>
      <c r="D64" t="s">
        <v>246</v>
      </c>
      <c r="E64" t="s">
        <v>243</v>
      </c>
      <c r="F64" t="s">
        <v>250</v>
      </c>
      <c r="G64">
        <v>1</v>
      </c>
      <c r="H64" s="11" t="e">
        <f>GETPIVOTDATA("Som van Jaar",routes!$S$3,"Destcode",$A64)</f>
        <v>#REF!</v>
      </c>
      <c r="I64" s="11" t="e">
        <f>GETPIVOTDATA("Som van Zomer",routes!$S$3,"Destcode",$A64)</f>
        <v>#REF!</v>
      </c>
      <c r="J64" s="11" t="e">
        <f t="shared" si="4"/>
        <v>#REF!</v>
      </c>
      <c r="K64" s="2">
        <v>53.353743999999999</v>
      </c>
      <c r="L64" s="2">
        <v>-2.27495</v>
      </c>
      <c r="M64" t="s">
        <v>545</v>
      </c>
      <c r="N64" s="13">
        <f t="shared" si="5"/>
        <v>517.8542641422664</v>
      </c>
      <c r="O64" s="13">
        <f t="shared" si="6"/>
        <v>82.535466716234907</v>
      </c>
      <c r="P64" s="19">
        <f t="shared" si="7"/>
        <v>1.3755911119372484</v>
      </c>
      <c r="Q64">
        <f>IFERROR(IF(MATCH(A64,routes!C$2:C$398,0),1,0),0)</f>
        <v>1</v>
      </c>
    </row>
    <row r="65" spans="1:17" x14ac:dyDescent="0.25">
      <c r="A65" t="s">
        <v>164</v>
      </c>
      <c r="B65" t="s">
        <v>345</v>
      </c>
      <c r="C65" t="s">
        <v>165</v>
      </c>
      <c r="E65" t="s">
        <v>166</v>
      </c>
      <c r="F65" t="s">
        <v>165</v>
      </c>
      <c r="G65">
        <v>3</v>
      </c>
      <c r="H65" s="11" t="e">
        <f>GETPIVOTDATA("Som van Jaar",routes!$S$3,"Destcode",$A65)</f>
        <v>#REF!</v>
      </c>
      <c r="I65" s="11" t="e">
        <f>GETPIVOTDATA("Som van Zomer",routes!$S$3,"Destcode",$A65)</f>
        <v>#REF!</v>
      </c>
      <c r="J65" s="11" t="e">
        <f t="shared" si="4"/>
        <v>#REF!</v>
      </c>
      <c r="K65" s="2">
        <v>14.508647</v>
      </c>
      <c r="L65" s="2">
        <v>121.019581</v>
      </c>
      <c r="M65" t="s">
        <v>546</v>
      </c>
      <c r="N65" s="13">
        <f t="shared" si="5"/>
        <v>10406.176970651135</v>
      </c>
      <c r="O65" s="13">
        <f t="shared" si="6"/>
        <v>932.93121947599752</v>
      </c>
      <c r="P65" s="19">
        <f t="shared" si="7"/>
        <v>15.548853657933291</v>
      </c>
      <c r="Q65">
        <f>IFERROR(IF(MATCH(A65,routes!C$2:C$398,0),1,0),0)</f>
        <v>1</v>
      </c>
    </row>
    <row r="66" spans="1:17" x14ac:dyDescent="0.25">
      <c r="A66" t="s">
        <v>147</v>
      </c>
      <c r="B66" t="s">
        <v>343</v>
      </c>
      <c r="C66" t="s">
        <v>148</v>
      </c>
      <c r="D66" t="s">
        <v>27</v>
      </c>
      <c r="E66" t="s">
        <v>149</v>
      </c>
      <c r="F66" t="s">
        <v>148</v>
      </c>
      <c r="G66">
        <v>2</v>
      </c>
      <c r="H66" s="11" t="e">
        <f>GETPIVOTDATA("Som van Jaar",routes!$S$3,"Destcode",$A66)</f>
        <v>#REF!</v>
      </c>
      <c r="I66" s="11" t="e">
        <f>GETPIVOTDATA("Som van Zomer",routes!$S$3,"Destcode",$A66)</f>
        <v>#REF!</v>
      </c>
      <c r="J66" s="11" t="e">
        <f t="shared" ref="J66:J97" si="8">I66+H66</f>
        <v>#REF!</v>
      </c>
      <c r="K66" s="2">
        <v>19.436302999999999</v>
      </c>
      <c r="L66" s="2">
        <v>-99.072096999999999</v>
      </c>
      <c r="M66" t="s">
        <v>542</v>
      </c>
      <c r="N66" s="13">
        <f t="shared" ref="N66:N97" si="9">ACOS(COS(RADIANS(90-K66)) * COS(RADIANS(90-52.056283)) + SIN(RADIANS(90-K66)) * SIN(RADIANS(90-52.056283)) * COS(RADIANS(L66-5.1110978))) * 6371</f>
        <v>9238.9756936167832</v>
      </c>
      <c r="O66" s="13">
        <f t="shared" ref="O66:O97" si="10">38+N66*0.086</f>
        <v>832.55190965104327</v>
      </c>
      <c r="P66" s="19">
        <f t="shared" ref="P66:P97" si="11">O66/60</f>
        <v>13.87586516085072</v>
      </c>
      <c r="Q66">
        <f>IFERROR(IF(MATCH(A66,routes!C$2:C$398,0),1,0),0)</f>
        <v>1</v>
      </c>
    </row>
    <row r="67" spans="1:17" x14ac:dyDescent="0.25">
      <c r="A67" t="s">
        <v>271</v>
      </c>
      <c r="B67" t="s">
        <v>344</v>
      </c>
      <c r="C67" t="s">
        <v>272</v>
      </c>
      <c r="D67" t="s">
        <v>270</v>
      </c>
      <c r="E67" t="s">
        <v>260</v>
      </c>
      <c r="F67" t="s">
        <v>272</v>
      </c>
      <c r="G67">
        <v>3</v>
      </c>
      <c r="H67" s="11" t="e">
        <f>GETPIVOTDATA("Som van Jaar",routes!$S$3,"Destcode",$A67)</f>
        <v>#REF!</v>
      </c>
      <c r="I67" s="11" t="e">
        <f>GETPIVOTDATA("Som van Zomer",routes!$S$3,"Destcode",$A67)</f>
        <v>#REF!</v>
      </c>
      <c r="J67" s="11" t="e">
        <f t="shared" si="8"/>
        <v>#REF!</v>
      </c>
      <c r="K67" s="2">
        <v>25.79325</v>
      </c>
      <c r="L67" s="2">
        <v>-80.290555999999995</v>
      </c>
      <c r="M67" t="s">
        <v>542</v>
      </c>
      <c r="N67" s="13">
        <f t="shared" si="9"/>
        <v>7472.1962343179603</v>
      </c>
      <c r="O67" s="13">
        <f t="shared" si="10"/>
        <v>680.60887615134448</v>
      </c>
      <c r="P67" s="19">
        <f t="shared" si="11"/>
        <v>11.343481269189075</v>
      </c>
      <c r="Q67">
        <f>IFERROR(IF(MATCH(A67,routes!C$2:C$398,0),1,0),0)</f>
        <v>1</v>
      </c>
    </row>
    <row r="68" spans="1:17" ht="15.75" customHeight="1" x14ac:dyDescent="0.25">
      <c r="A68" t="s">
        <v>1050</v>
      </c>
      <c r="B68" t="s">
        <v>1051</v>
      </c>
      <c r="C68" t="s">
        <v>1052</v>
      </c>
      <c r="E68" t="s">
        <v>126</v>
      </c>
      <c r="F68" t="s">
        <v>1052</v>
      </c>
      <c r="G68">
        <v>3</v>
      </c>
      <c r="H68" s="11" t="e">
        <f>GETPIVOTDATA("Som van Jaar",routes!$S$3,"Destcode",$A68)</f>
        <v>#REF!</v>
      </c>
      <c r="I68" s="11" t="e">
        <f>GETPIVOTDATA("Som van Zomer",routes!$S$3,"Destcode",$A68)</f>
        <v>#REF!</v>
      </c>
      <c r="J68" s="11" t="e">
        <f t="shared" si="8"/>
        <v>#REF!</v>
      </c>
      <c r="K68" s="1">
        <v>45.630606</v>
      </c>
      <c r="L68" s="1">
        <v>8.7281110000000002</v>
      </c>
      <c r="M68" t="s">
        <v>545</v>
      </c>
      <c r="N68" s="13">
        <f t="shared" si="9"/>
        <v>761.70874360226992</v>
      </c>
      <c r="O68" s="13">
        <f t="shared" si="10"/>
        <v>103.50695194979521</v>
      </c>
      <c r="P68" s="19">
        <f t="shared" si="11"/>
        <v>1.7251158658299202</v>
      </c>
      <c r="Q68">
        <f>IFERROR(IF(MATCH(A68,routes!C$2:C$398,0),1,0),0)</f>
        <v>1</v>
      </c>
    </row>
    <row r="69" spans="1:17" x14ac:dyDescent="0.25">
      <c r="A69" t="s">
        <v>41</v>
      </c>
      <c r="B69" t="s">
        <v>365</v>
      </c>
      <c r="C69" t="s">
        <v>42</v>
      </c>
      <c r="D69" t="s">
        <v>43</v>
      </c>
      <c r="E69" t="s">
        <v>40</v>
      </c>
      <c r="F69" t="s">
        <v>42</v>
      </c>
      <c r="G69">
        <v>2</v>
      </c>
      <c r="H69" s="11" t="e">
        <f>GETPIVOTDATA("Som van Jaar",routes!$S$3,"Destcode",$A69)</f>
        <v>#REF!</v>
      </c>
      <c r="I69" s="11" t="e">
        <f>GETPIVOTDATA("Som van Zomer",routes!$S$3,"Destcode",$A69)</f>
        <v>#REF!</v>
      </c>
      <c r="J69" s="11" t="e">
        <f t="shared" si="8"/>
        <v>#REF!</v>
      </c>
      <c r="K69" s="2">
        <v>45.470556000000002</v>
      </c>
      <c r="L69" s="2">
        <v>-73.740832999999995</v>
      </c>
      <c r="M69" t="s">
        <v>542</v>
      </c>
      <c r="N69" s="13">
        <f t="shared" si="9"/>
        <v>5536.5916453667551</v>
      </c>
      <c r="O69" s="13">
        <f t="shared" si="10"/>
        <v>514.14688150154097</v>
      </c>
      <c r="P69" s="19">
        <f t="shared" si="11"/>
        <v>8.5691146916923504</v>
      </c>
      <c r="Q69">
        <f>IFERROR(IF(MATCH(A69,routes!C$2:C$398,0),1,0),0)</f>
        <v>1</v>
      </c>
    </row>
    <row r="70" spans="1:17" ht="14.25" customHeight="1" x14ac:dyDescent="0.25">
      <c r="A70" t="s">
        <v>175</v>
      </c>
      <c r="B70" t="s">
        <v>176</v>
      </c>
      <c r="C70" t="s">
        <v>177</v>
      </c>
      <c r="E70" t="s">
        <v>178</v>
      </c>
      <c r="F70" t="s">
        <v>177</v>
      </c>
      <c r="G70">
        <v>1</v>
      </c>
      <c r="H70" s="11" t="e">
        <f>GETPIVOTDATA("Som van Jaar",routes!$S$3,"Destcode",$A70)</f>
        <v>#REF!</v>
      </c>
      <c r="I70" s="11" t="e">
        <f>GETPIVOTDATA("Som van Zomer",routes!$S$3,"Destcode",$A70)</f>
        <v>#REF!</v>
      </c>
      <c r="J70" s="11" t="e">
        <f t="shared" si="8"/>
        <v>#REF!</v>
      </c>
      <c r="K70" s="2">
        <v>55.972642</v>
      </c>
      <c r="L70" s="2">
        <v>37.414588999999999</v>
      </c>
      <c r="M70" t="s">
        <v>546</v>
      </c>
      <c r="N70" s="13">
        <f t="shared" si="9"/>
        <v>2134.2772833438885</v>
      </c>
      <c r="O70" s="13">
        <f t="shared" si="10"/>
        <v>221.54784636757441</v>
      </c>
      <c r="P70" s="19">
        <f t="shared" si="11"/>
        <v>3.69246410612624</v>
      </c>
      <c r="Q70">
        <f>IFERROR(IF(MATCH(A70,routes!C$2:C$398,0),1,0),0)</f>
        <v>1</v>
      </c>
    </row>
    <row r="71" spans="1:17" x14ac:dyDescent="0.25">
      <c r="A71" t="s">
        <v>96</v>
      </c>
      <c r="B71" t="s">
        <v>97</v>
      </c>
      <c r="C71" t="s">
        <v>98</v>
      </c>
      <c r="E71" t="s">
        <v>91</v>
      </c>
      <c r="F71" t="s">
        <v>98</v>
      </c>
      <c r="G71">
        <v>1</v>
      </c>
      <c r="H71" s="11" t="e">
        <f>GETPIVOTDATA("Som van Jaar",routes!$S$3,"Destcode",$A71)</f>
        <v>#REF!</v>
      </c>
      <c r="I71" s="11" t="e">
        <f>GETPIVOTDATA("Som van Zomer",routes!$S$3,"Destcode",$A71)</f>
        <v>#REF!</v>
      </c>
      <c r="J71" s="11" t="e">
        <f t="shared" si="8"/>
        <v>#REF!</v>
      </c>
      <c r="K71" s="2">
        <v>48.353783</v>
      </c>
      <c r="L71" s="2">
        <v>11.786085999999999</v>
      </c>
      <c r="M71" t="s">
        <v>545</v>
      </c>
      <c r="N71" s="13">
        <f t="shared" si="9"/>
        <v>628.17586285687719</v>
      </c>
      <c r="O71" s="13">
        <f t="shared" si="10"/>
        <v>92.023124205691431</v>
      </c>
      <c r="P71" s="19">
        <f t="shared" si="11"/>
        <v>1.5337187367615239</v>
      </c>
      <c r="Q71">
        <f>IFERROR(IF(MATCH(A71,routes!C$2:C$398,0),1,0),0)</f>
        <v>1</v>
      </c>
    </row>
    <row r="72" spans="1:17" x14ac:dyDescent="0.25">
      <c r="A72" t="s">
        <v>135</v>
      </c>
      <c r="B72" t="s">
        <v>347</v>
      </c>
      <c r="C72" t="s">
        <v>136</v>
      </c>
      <c r="E72" t="s">
        <v>137</v>
      </c>
      <c r="F72" t="s">
        <v>136</v>
      </c>
      <c r="G72">
        <v>2</v>
      </c>
      <c r="H72" s="11" t="e">
        <f>GETPIVOTDATA("Som van Jaar",routes!$S$3,"Destcode",$A72)</f>
        <v>#REF!</v>
      </c>
      <c r="I72" s="11" t="e">
        <f>GETPIVOTDATA("Som van Zomer",routes!$S$3,"Destcode",$A72)</f>
        <v>#REF!</v>
      </c>
      <c r="J72" s="11" t="e">
        <f t="shared" si="8"/>
        <v>#REF!</v>
      </c>
      <c r="K72" s="2">
        <v>-1.319167</v>
      </c>
      <c r="L72" s="2">
        <v>36.927500000000002</v>
      </c>
      <c r="M72" t="s">
        <v>544</v>
      </c>
      <c r="N72" s="13">
        <f t="shared" si="9"/>
        <v>6640.7435298329538</v>
      </c>
      <c r="O72" s="13">
        <f t="shared" si="10"/>
        <v>609.10394356563393</v>
      </c>
      <c r="P72" s="19">
        <f t="shared" si="11"/>
        <v>10.151732392760566</v>
      </c>
      <c r="Q72">
        <f>IFERROR(IF(MATCH(A72,routes!C$2:C$398,0),1,0),0)</f>
        <v>1</v>
      </c>
    </row>
    <row r="73" spans="1:17" x14ac:dyDescent="0.25">
      <c r="A73" t="s">
        <v>20</v>
      </c>
      <c r="B73" t="s">
        <v>346</v>
      </c>
      <c r="C73" t="s">
        <v>21</v>
      </c>
      <c r="E73" t="s">
        <v>19</v>
      </c>
      <c r="F73" t="s">
        <v>21</v>
      </c>
      <c r="G73">
        <v>4</v>
      </c>
      <c r="H73" s="11" t="e">
        <f>GETPIVOTDATA("Som van Jaar",routes!$S$3,"Destcode",$A73)</f>
        <v>#REF!</v>
      </c>
      <c r="I73" s="11" t="e">
        <f>GETPIVOTDATA("Som van Zomer",routes!$S$3,"Destcode",$A73)</f>
        <v>#REF!</v>
      </c>
      <c r="J73" s="11" t="e">
        <f t="shared" si="8"/>
        <v>#REF!</v>
      </c>
      <c r="K73" s="2">
        <v>25.038958000000001</v>
      </c>
      <c r="L73" s="2">
        <v>-77.466230999999993</v>
      </c>
      <c r="M73" t="s">
        <v>542</v>
      </c>
      <c r="N73" s="13">
        <f t="shared" si="9"/>
        <v>7345.8160478457003</v>
      </c>
      <c r="O73" s="13">
        <f t="shared" si="10"/>
        <v>669.74018011473015</v>
      </c>
      <c r="P73" s="19">
        <f t="shared" si="11"/>
        <v>11.162336335245502</v>
      </c>
      <c r="Q73">
        <f>IFERROR(IF(MATCH(A73,routes!C$2:C$398,0),1,0),0)</f>
        <v>0</v>
      </c>
    </row>
    <row r="74" spans="1:17" x14ac:dyDescent="0.25">
      <c r="A74" t="s">
        <v>282</v>
      </c>
      <c r="B74" t="s">
        <v>338</v>
      </c>
      <c r="C74" t="s">
        <v>283</v>
      </c>
      <c r="D74" t="s">
        <v>284</v>
      </c>
      <c r="E74" t="s">
        <v>260</v>
      </c>
      <c r="F74" t="s">
        <v>283</v>
      </c>
      <c r="G74">
        <v>3</v>
      </c>
      <c r="H74" s="11" t="e">
        <f>GETPIVOTDATA("Som van Jaar",routes!$S$3,"Destcode",$A74)</f>
        <v>#REF!</v>
      </c>
      <c r="I74" s="11" t="e">
        <f>GETPIVOTDATA("Som van Zomer",routes!$S$3,"Destcode",$A74)</f>
        <v>#REF!</v>
      </c>
      <c r="J74" s="11" t="e">
        <f t="shared" si="8"/>
        <v>#REF!</v>
      </c>
      <c r="K74" s="2">
        <v>40.639750999999997</v>
      </c>
      <c r="L74" s="2">
        <v>-73.778925000000001</v>
      </c>
      <c r="M74" t="s">
        <v>542</v>
      </c>
      <c r="N74" s="13">
        <f t="shared" si="9"/>
        <v>5879.607481195676</v>
      </c>
      <c r="O74" s="13">
        <f t="shared" si="10"/>
        <v>543.64624338282806</v>
      </c>
      <c r="P74" s="19">
        <f t="shared" si="11"/>
        <v>9.0607707230471348</v>
      </c>
      <c r="Q74">
        <f>IFERROR(IF(MATCH(A74,routes!C$2:C$398,0),1,0),0)</f>
        <v>1</v>
      </c>
    </row>
    <row r="75" spans="1:17" x14ac:dyDescent="0.25">
      <c r="A75" t="s">
        <v>251</v>
      </c>
      <c r="B75" t="s">
        <v>252</v>
      </c>
      <c r="C75" t="s">
        <v>252</v>
      </c>
      <c r="D75" t="s">
        <v>246</v>
      </c>
      <c r="E75" t="s">
        <v>243</v>
      </c>
      <c r="F75" t="s">
        <v>252</v>
      </c>
      <c r="G75">
        <v>1</v>
      </c>
      <c r="H75" s="11" t="e">
        <f>GETPIVOTDATA("Som van Jaar",routes!$S$3,"Destcode",$A75)</f>
        <v>#REF!</v>
      </c>
      <c r="I75" s="11" t="e">
        <f>GETPIVOTDATA("Som van Zomer",routes!$S$3,"Destcode",$A75)</f>
        <v>#REF!</v>
      </c>
      <c r="J75" s="11" t="e">
        <f t="shared" si="8"/>
        <v>#REF!</v>
      </c>
      <c r="K75" s="2">
        <v>55.037500000000001</v>
      </c>
      <c r="L75" s="2">
        <v>-1.691667</v>
      </c>
      <c r="M75" t="s">
        <v>545</v>
      </c>
      <c r="N75" s="13">
        <f t="shared" si="9"/>
        <v>558.06951904833318</v>
      </c>
      <c r="O75" s="13">
        <f t="shared" si="10"/>
        <v>85.993978638156648</v>
      </c>
      <c r="P75" s="19">
        <f t="shared" si="11"/>
        <v>1.4332329773026109</v>
      </c>
      <c r="Q75">
        <f>IFERROR(IF(MATCH(A75,routes!C$2:C$398,0),1,0),0)</f>
        <v>0</v>
      </c>
    </row>
    <row r="76" spans="1:17" x14ac:dyDescent="0.25">
      <c r="A76" t="s">
        <v>459</v>
      </c>
      <c r="B76" t="s">
        <v>458</v>
      </c>
      <c r="C76" t="s">
        <v>162</v>
      </c>
      <c r="E76" t="s">
        <v>163</v>
      </c>
      <c r="F76" t="s">
        <v>162</v>
      </c>
      <c r="G76">
        <v>1</v>
      </c>
      <c r="H76" s="11" t="e">
        <f>GETPIVOTDATA("Som van Jaar",routes!$S$3,"Destcode",$A76)</f>
        <v>#REF!</v>
      </c>
      <c r="I76" s="11" t="e">
        <f>GETPIVOTDATA("Som van Zomer",routes!$S$3,"Destcode",$A76)</f>
        <v>#REF!</v>
      </c>
      <c r="J76" s="11" t="e">
        <f t="shared" si="8"/>
        <v>#REF!</v>
      </c>
      <c r="K76" s="2">
        <v>59.883333</v>
      </c>
      <c r="L76" s="2">
        <v>10.616667</v>
      </c>
      <c r="M76" t="s">
        <v>545</v>
      </c>
      <c r="N76" s="13">
        <f t="shared" si="9"/>
        <v>934.55839079491557</v>
      </c>
      <c r="O76" s="13">
        <f t="shared" si="10"/>
        <v>118.37202160836273</v>
      </c>
      <c r="P76" s="19">
        <f t="shared" si="11"/>
        <v>1.9728670268060455</v>
      </c>
      <c r="Q76">
        <f>IFERROR(IF(MATCH(A76,routes!C$2:C$398,0),1,0),0)</f>
        <v>1</v>
      </c>
    </row>
    <row r="77" spans="1:17" x14ac:dyDescent="0.25">
      <c r="A77" t="s">
        <v>66</v>
      </c>
      <c r="B77" t="s">
        <v>352</v>
      </c>
      <c r="C77" t="s">
        <v>67</v>
      </c>
      <c r="E77" t="s">
        <v>68</v>
      </c>
      <c r="F77" t="s">
        <v>67</v>
      </c>
      <c r="G77">
        <v>4</v>
      </c>
      <c r="H77" s="11" t="e">
        <f>GETPIVOTDATA("Som van Jaar",routes!$S$3,"Destcode",$A77)</f>
        <v>#REF!</v>
      </c>
      <c r="I77" s="11" t="e">
        <f>GETPIVOTDATA("Som van Zomer",routes!$S$3,"Destcode",$A77)</f>
        <v>#REF!</v>
      </c>
      <c r="J77" s="11" t="e">
        <f t="shared" si="8"/>
        <v>#REF!</v>
      </c>
      <c r="K77" s="2">
        <v>34.718038999999997</v>
      </c>
      <c r="L77" s="2">
        <v>32.485731000000001</v>
      </c>
      <c r="M77" t="s">
        <v>545</v>
      </c>
      <c r="N77" s="13">
        <f t="shared" si="9"/>
        <v>2903.0910439642298</v>
      </c>
      <c r="O77" s="13">
        <f t="shared" si="10"/>
        <v>287.66582978092373</v>
      </c>
      <c r="P77" s="19">
        <f t="shared" si="11"/>
        <v>4.7944304963487285</v>
      </c>
      <c r="Q77">
        <f>IFERROR(IF(MATCH(A77,routes!C$2:C$398,0),1,0),0)</f>
        <v>0</v>
      </c>
    </row>
    <row r="78" spans="1:17" x14ac:dyDescent="0.25">
      <c r="A78" t="s">
        <v>207</v>
      </c>
      <c r="B78" t="s">
        <v>350</v>
      </c>
      <c r="C78" t="s">
        <v>208</v>
      </c>
      <c r="E78" t="s">
        <v>209</v>
      </c>
      <c r="F78" t="s">
        <v>208</v>
      </c>
      <c r="G78">
        <v>3</v>
      </c>
      <c r="H78" s="11" t="e">
        <f>GETPIVOTDATA("Som van Jaar",routes!$S$3,"Destcode",$A78)</f>
        <v>#REF!</v>
      </c>
      <c r="I78" s="11" t="e">
        <f>GETPIVOTDATA("Som van Zomer",routes!$S$3,"Destcode",$A78)</f>
        <v>#REF!</v>
      </c>
      <c r="J78" s="11" t="e">
        <f t="shared" si="8"/>
        <v>#REF!</v>
      </c>
      <c r="K78" s="2">
        <v>5.4528309999999998</v>
      </c>
      <c r="L78" s="2">
        <v>-55.187783000000003</v>
      </c>
      <c r="M78" t="s">
        <v>543</v>
      </c>
      <c r="N78" s="13">
        <f t="shared" si="9"/>
        <v>7536.3922593940933</v>
      </c>
      <c r="O78" s="13">
        <f t="shared" si="10"/>
        <v>686.12973430789202</v>
      </c>
      <c r="P78" s="19">
        <f t="shared" si="11"/>
        <v>11.435495571798201</v>
      </c>
      <c r="Q78">
        <f>IFERROR(IF(MATCH(A78,routes!C$2:C$398,0),1,0),0)</f>
        <v>1</v>
      </c>
    </row>
    <row r="79" spans="1:17" x14ac:dyDescent="0.25">
      <c r="A79" t="s">
        <v>83</v>
      </c>
      <c r="B79" t="s">
        <v>84</v>
      </c>
      <c r="C79" t="s">
        <v>85</v>
      </c>
      <c r="E79" t="s">
        <v>86</v>
      </c>
      <c r="F79" t="s">
        <v>85</v>
      </c>
      <c r="G79">
        <v>2</v>
      </c>
      <c r="H79" s="11" t="e">
        <f>GETPIVOTDATA("Som van Jaar",routes!$S$3,"Destcode",$A79)</f>
        <v>#REF!</v>
      </c>
      <c r="I79" s="11" t="e">
        <f>GETPIVOTDATA("Som van Zomer",routes!$S$3,"Destcode",$A79)</f>
        <v>#REF!</v>
      </c>
      <c r="J79" s="11" t="e">
        <f t="shared" si="8"/>
        <v>#REF!</v>
      </c>
      <c r="K79" s="2">
        <v>49.012779000000002</v>
      </c>
      <c r="L79" s="2">
        <v>2.5499999999999998</v>
      </c>
      <c r="M79" t="s">
        <v>545</v>
      </c>
      <c r="N79" s="13">
        <f t="shared" si="9"/>
        <v>383.73084037778011</v>
      </c>
      <c r="O79" s="13">
        <f t="shared" si="10"/>
        <v>71.000852272489084</v>
      </c>
      <c r="P79" s="19">
        <f t="shared" si="11"/>
        <v>1.1833475378748182</v>
      </c>
      <c r="Q79">
        <f>IFERROR(IF(MATCH(A79,routes!C$2:C$398,0),1,0),0)</f>
        <v>1</v>
      </c>
    </row>
    <row r="80" spans="1:17" x14ac:dyDescent="0.25">
      <c r="A80" t="s">
        <v>34</v>
      </c>
      <c r="B80" t="s">
        <v>353</v>
      </c>
      <c r="C80" t="s">
        <v>35</v>
      </c>
      <c r="E80" t="s">
        <v>36</v>
      </c>
      <c r="F80" t="s">
        <v>35</v>
      </c>
      <c r="G80">
        <v>3</v>
      </c>
      <c r="H80" s="11" t="e">
        <f>GETPIVOTDATA("Som van Jaar",routes!$S$3,"Destcode",$A80)</f>
        <v>#REF!</v>
      </c>
      <c r="I80" s="11" t="e">
        <f>GETPIVOTDATA("Som van Zomer",routes!$S$3,"Destcode",$A80)</f>
        <v>#REF!</v>
      </c>
      <c r="J80" s="11" t="e">
        <f t="shared" si="8"/>
        <v>#REF!</v>
      </c>
      <c r="K80" s="2">
        <v>11.546556000000001</v>
      </c>
      <c r="L80" s="2">
        <v>104.844139</v>
      </c>
      <c r="M80" t="s">
        <v>544</v>
      </c>
      <c r="N80" s="13">
        <f t="shared" si="9"/>
        <v>9650.550473891617</v>
      </c>
      <c r="O80" s="13">
        <f t="shared" si="10"/>
        <v>867.94734075467898</v>
      </c>
      <c r="P80" s="19">
        <f t="shared" si="11"/>
        <v>14.465789012577982</v>
      </c>
      <c r="Q80">
        <f>IFERROR(IF(MATCH(A80,routes!C$2:C$398,0),1,0),0)</f>
        <v>0</v>
      </c>
    </row>
    <row r="81" spans="1:17" x14ac:dyDescent="0.25">
      <c r="A81" t="s">
        <v>247</v>
      </c>
      <c r="B81" t="s">
        <v>248</v>
      </c>
      <c r="C81" t="s">
        <v>248</v>
      </c>
      <c r="D81" t="s">
        <v>246</v>
      </c>
      <c r="E81" t="s">
        <v>243</v>
      </c>
      <c r="F81" t="s">
        <v>248</v>
      </c>
      <c r="G81">
        <v>1</v>
      </c>
      <c r="H81" s="11" t="e">
        <f>GETPIVOTDATA("Som van Jaar",routes!$S$3,"Destcode",$A81)</f>
        <v>#REF!</v>
      </c>
      <c r="I81" s="11" t="e">
        <f>GETPIVOTDATA("Som van Zomer",routes!$S$3,"Destcode",$A81)</f>
        <v>#REF!</v>
      </c>
      <c r="J81" s="11" t="e">
        <f t="shared" si="8"/>
        <v>#REF!</v>
      </c>
      <c r="K81" s="2">
        <v>50.422778000000001</v>
      </c>
      <c r="L81" s="2">
        <v>-4.1058329999999996</v>
      </c>
      <c r="M81" t="s">
        <v>545</v>
      </c>
      <c r="N81" s="13">
        <f t="shared" si="9"/>
        <v>666.33048155191705</v>
      </c>
      <c r="O81" s="13">
        <f t="shared" si="10"/>
        <v>95.304421413464866</v>
      </c>
      <c r="P81" s="19">
        <f t="shared" si="11"/>
        <v>1.5884070235577477</v>
      </c>
      <c r="Q81">
        <f>IFERROR(IF(MATCH(A81,routes!C$2:C$398,0),1,0),0)</f>
        <v>0</v>
      </c>
    </row>
    <row r="82" spans="1:17" x14ac:dyDescent="0.25">
      <c r="A82" t="s">
        <v>104</v>
      </c>
      <c r="B82" t="s">
        <v>349</v>
      </c>
      <c r="C82" t="s">
        <v>105</v>
      </c>
      <c r="E82" t="s">
        <v>106</v>
      </c>
      <c r="F82" t="s">
        <v>105</v>
      </c>
      <c r="G82">
        <v>4</v>
      </c>
      <c r="H82" s="11" t="e">
        <f>GETPIVOTDATA("Som van Jaar",routes!$S$3,"Destcode",$A82)</f>
        <v>#REF!</v>
      </c>
      <c r="I82" s="11" t="e">
        <f>GETPIVOTDATA("Som van Zomer",routes!$S$3,"Destcode",$A82)</f>
        <v>#REF!</v>
      </c>
      <c r="J82" s="11" t="e">
        <f t="shared" si="8"/>
        <v>#REF!</v>
      </c>
      <c r="K82" s="2">
        <v>18.58005</v>
      </c>
      <c r="L82" s="2">
        <v>-72.292541999999997</v>
      </c>
      <c r="M82" t="s">
        <v>542</v>
      </c>
      <c r="N82" s="13">
        <f t="shared" si="9"/>
        <v>7535.290784286487</v>
      </c>
      <c r="O82" s="13">
        <f t="shared" si="10"/>
        <v>686.03500744863788</v>
      </c>
      <c r="P82" s="19">
        <f t="shared" si="11"/>
        <v>11.433916790810631</v>
      </c>
      <c r="Q82">
        <f>IFERROR(IF(MATCH(A82,routes!C$2:C$398,0),1,0),0)</f>
        <v>1</v>
      </c>
    </row>
    <row r="83" spans="1:17" x14ac:dyDescent="0.25">
      <c r="A83" t="s">
        <v>69</v>
      </c>
      <c r="B83" t="s">
        <v>70</v>
      </c>
      <c r="C83" t="s">
        <v>71</v>
      </c>
      <c r="E83" t="s">
        <v>72</v>
      </c>
      <c r="F83" t="s">
        <v>71</v>
      </c>
      <c r="G83">
        <v>3</v>
      </c>
      <c r="H83" s="11" t="e">
        <f>GETPIVOTDATA("Som van Jaar",routes!$S$3,"Destcode",$A83)</f>
        <v>#REF!</v>
      </c>
      <c r="I83" s="11" t="e">
        <f>GETPIVOTDATA("Som van Zomer",routes!$S$3,"Destcode",$A83)</f>
        <v>#REF!</v>
      </c>
      <c r="J83" s="11" t="e">
        <f t="shared" si="8"/>
        <v>#REF!</v>
      </c>
      <c r="K83" s="2">
        <v>50.100833000000002</v>
      </c>
      <c r="L83" s="2">
        <v>14.26</v>
      </c>
      <c r="M83" t="s">
        <v>545</v>
      </c>
      <c r="N83" s="13">
        <f t="shared" si="9"/>
        <v>674.55052565537517</v>
      </c>
      <c r="O83" s="13">
        <f t="shared" si="10"/>
        <v>96.01134520636225</v>
      </c>
      <c r="P83" s="19">
        <f t="shared" si="11"/>
        <v>1.6001890867727042</v>
      </c>
      <c r="Q83">
        <f>IFERROR(IF(MATCH(A83,routes!C$2:C$398,0),1,0),0)</f>
        <v>1</v>
      </c>
    </row>
    <row r="84" spans="1:17" x14ac:dyDescent="0.25">
      <c r="A84" t="s">
        <v>29</v>
      </c>
      <c r="B84" t="s">
        <v>330</v>
      </c>
      <c r="C84" t="s">
        <v>30</v>
      </c>
      <c r="D84" t="s">
        <v>30</v>
      </c>
      <c r="E84" t="s">
        <v>28</v>
      </c>
      <c r="F84" t="s">
        <v>30</v>
      </c>
      <c r="G84">
        <v>3</v>
      </c>
      <c r="H84" s="11" t="e">
        <f>GETPIVOTDATA("Som van Jaar",routes!$S$3,"Destcode",$A84)</f>
        <v>#REF!</v>
      </c>
      <c r="I84" s="11" t="e">
        <f>GETPIVOTDATA("Som van Zomer",routes!$S$3,"Destcode",$A84)</f>
        <v>#REF!</v>
      </c>
      <c r="J84" s="11" t="e">
        <f t="shared" si="8"/>
        <v>#REF!</v>
      </c>
      <c r="K84" s="2">
        <v>-22.808903000000001</v>
      </c>
      <c r="L84" s="2">
        <v>-43.243647000000003</v>
      </c>
      <c r="M84" t="s">
        <v>543</v>
      </c>
      <c r="N84" s="13">
        <f t="shared" si="9"/>
        <v>9555.2203329740187</v>
      </c>
      <c r="O84" s="13">
        <f t="shared" si="10"/>
        <v>859.74894863576549</v>
      </c>
      <c r="P84" s="19">
        <f t="shared" si="11"/>
        <v>14.329149143929424</v>
      </c>
      <c r="Q84">
        <f>IFERROR(IF(MATCH(A84,routes!C$2:C$398,0),1,0),0)</f>
        <v>1</v>
      </c>
    </row>
    <row r="85" spans="1:17" x14ac:dyDescent="0.25">
      <c r="A85" t="s">
        <v>124</v>
      </c>
      <c r="B85" t="s">
        <v>328</v>
      </c>
      <c r="C85" t="s">
        <v>125</v>
      </c>
      <c r="E85" t="s">
        <v>126</v>
      </c>
      <c r="F85" t="s">
        <v>125</v>
      </c>
      <c r="G85">
        <v>3</v>
      </c>
      <c r="H85" s="11" t="e">
        <f>GETPIVOTDATA("Som van Jaar",routes!$S$3,"Destcode",$A85)</f>
        <v>#REF!</v>
      </c>
      <c r="I85" s="11" t="e">
        <f>GETPIVOTDATA("Som van Zomer",routes!$S$3,"Destcode",$A85)</f>
        <v>#REF!</v>
      </c>
      <c r="J85" s="11" t="e">
        <f t="shared" si="8"/>
        <v>#REF!</v>
      </c>
      <c r="K85" s="2">
        <v>41.804474999999996</v>
      </c>
      <c r="L85" s="2">
        <v>12.250797</v>
      </c>
      <c r="M85" t="s">
        <v>545</v>
      </c>
      <c r="N85" s="13">
        <f t="shared" si="9"/>
        <v>1260.8394103136059</v>
      </c>
      <c r="O85" s="13">
        <f t="shared" si="10"/>
        <v>146.4321892869701</v>
      </c>
      <c r="P85" s="19">
        <f t="shared" si="11"/>
        <v>2.4405364881161682</v>
      </c>
      <c r="Q85">
        <f>IFERROR(IF(MATCH(A85,routes!C$2:C$398,0),1,0),0)</f>
        <v>1</v>
      </c>
    </row>
    <row r="86" spans="1:17" x14ac:dyDescent="0.25">
      <c r="A86" t="s">
        <v>156</v>
      </c>
      <c r="B86" t="s">
        <v>157</v>
      </c>
      <c r="C86" t="s">
        <v>157</v>
      </c>
      <c r="E86" t="s">
        <v>153</v>
      </c>
      <c r="F86" t="s">
        <v>157</v>
      </c>
      <c r="G86">
        <v>1</v>
      </c>
      <c r="H86" s="11" t="e">
        <f>GETPIVOTDATA("Som van Jaar",routes!$S$3,"Destcode",$A86)</f>
        <v>#REF!</v>
      </c>
      <c r="I86" s="11" t="e">
        <f>GETPIVOTDATA("Som van Zomer",routes!$S$3,"Destcode",$A86)</f>
        <v>#REF!</v>
      </c>
      <c r="J86" s="11" t="e">
        <f t="shared" si="8"/>
        <v>#REF!</v>
      </c>
      <c r="K86" s="2">
        <v>51.956944</v>
      </c>
      <c r="L86" s="2">
        <v>4.4372220000000002</v>
      </c>
      <c r="M86" t="s">
        <v>545</v>
      </c>
      <c r="N86" s="13">
        <f t="shared" si="9"/>
        <v>47.429658989735273</v>
      </c>
      <c r="O86" s="13">
        <f t="shared" si="10"/>
        <v>42.078950673117234</v>
      </c>
      <c r="P86" s="19">
        <f t="shared" si="11"/>
        <v>0.70131584455195395</v>
      </c>
      <c r="Q86">
        <f>IFERROR(IF(MATCH(A86,routes!C$2:C$398,0),1,0),0)</f>
        <v>0</v>
      </c>
    </row>
    <row r="87" spans="1:17" x14ac:dyDescent="0.25">
      <c r="A87" t="s">
        <v>17</v>
      </c>
      <c r="B87" t="s">
        <v>18</v>
      </c>
      <c r="C87" t="s">
        <v>18</v>
      </c>
      <c r="E87" t="s">
        <v>16</v>
      </c>
      <c r="F87" t="s">
        <v>18</v>
      </c>
      <c r="G87">
        <v>1</v>
      </c>
      <c r="H87" s="11" t="e">
        <f>GETPIVOTDATA("Som van Jaar",routes!$S$3,"Destcode",$A87)</f>
        <v>#REF!</v>
      </c>
      <c r="I87" s="11" t="e">
        <f>GETPIVOTDATA("Som van Zomer",routes!$S$3,"Destcode",$A87)</f>
        <v>#REF!</v>
      </c>
      <c r="J87" s="11" t="e">
        <f t="shared" si="8"/>
        <v>#REF!</v>
      </c>
      <c r="K87" s="2">
        <v>47.793303999999999</v>
      </c>
      <c r="L87" s="2">
        <v>13.004333000000001</v>
      </c>
      <c r="M87" t="s">
        <v>545</v>
      </c>
      <c r="N87" s="13">
        <f t="shared" si="9"/>
        <v>736.82382553728098</v>
      </c>
      <c r="O87" s="13">
        <f t="shared" si="10"/>
        <v>101.36684899620616</v>
      </c>
      <c r="P87" s="19">
        <f t="shared" si="11"/>
        <v>1.6894474832701027</v>
      </c>
      <c r="Q87">
        <f>IFERROR(IF(MATCH(A87,routes!C$2:C$398,0),1,0),0)</f>
        <v>1</v>
      </c>
    </row>
    <row r="88" spans="1:17" x14ac:dyDescent="0.25">
      <c r="A88" t="s">
        <v>265</v>
      </c>
      <c r="B88" t="s">
        <v>355</v>
      </c>
      <c r="C88" t="s">
        <v>266</v>
      </c>
      <c r="D88" t="s">
        <v>264</v>
      </c>
      <c r="E88" t="s">
        <v>260</v>
      </c>
      <c r="F88" t="s">
        <v>266</v>
      </c>
      <c r="G88">
        <v>3</v>
      </c>
      <c r="H88" s="11" t="e">
        <f>GETPIVOTDATA("Som van Jaar",routes!$S$3,"Destcode",$A88)</f>
        <v>#REF!</v>
      </c>
      <c r="I88" s="11" t="e">
        <f>GETPIVOTDATA("Som van Zomer",routes!$S$3,"Destcode",$A88)</f>
        <v>#REF!</v>
      </c>
      <c r="J88" s="11" t="e">
        <f t="shared" si="8"/>
        <v>#REF!</v>
      </c>
      <c r="K88" s="2">
        <v>37.618971999999999</v>
      </c>
      <c r="L88" s="2">
        <v>-122.374889</v>
      </c>
      <c r="M88" t="s">
        <v>542</v>
      </c>
      <c r="N88" s="13">
        <f t="shared" si="9"/>
        <v>8822.2271256845597</v>
      </c>
      <c r="O88" s="13">
        <f t="shared" si="10"/>
        <v>796.71153280887211</v>
      </c>
      <c r="P88" s="19">
        <f t="shared" si="11"/>
        <v>13.278525546814535</v>
      </c>
      <c r="Q88">
        <f>IFERROR(IF(MATCH(A88,routes!C$2:C$398,0),1,0),0)</f>
        <v>0</v>
      </c>
    </row>
    <row r="89" spans="1:17" x14ac:dyDescent="0.25">
      <c r="A89" t="s">
        <v>291</v>
      </c>
      <c r="B89" t="s">
        <v>354</v>
      </c>
      <c r="C89" t="s">
        <v>292</v>
      </c>
      <c r="D89" t="s">
        <v>293</v>
      </c>
      <c r="E89" t="s">
        <v>260</v>
      </c>
      <c r="F89" t="s">
        <v>292</v>
      </c>
      <c r="G89">
        <v>2</v>
      </c>
      <c r="H89" s="11" t="e">
        <f>GETPIVOTDATA("Som van Jaar",routes!$S$3,"Destcode",$A89)</f>
        <v>#REF!</v>
      </c>
      <c r="I89" s="11" t="e">
        <f>GETPIVOTDATA("Som van Zomer",routes!$S$3,"Destcode",$A89)</f>
        <v>#REF!</v>
      </c>
      <c r="J89" s="11" t="e">
        <f t="shared" si="8"/>
        <v>#REF!</v>
      </c>
      <c r="K89" s="2">
        <v>47.448999999999998</v>
      </c>
      <c r="L89" s="2">
        <v>-122.30930600000001</v>
      </c>
      <c r="M89" t="s">
        <v>542</v>
      </c>
      <c r="N89" s="13">
        <f t="shared" si="9"/>
        <v>7876.5582590493123</v>
      </c>
      <c r="O89" s="13">
        <f t="shared" si="10"/>
        <v>715.38401027824079</v>
      </c>
      <c r="P89" s="19">
        <f t="shared" si="11"/>
        <v>11.92306683797068</v>
      </c>
      <c r="Q89">
        <f>IFERROR(IF(MATCH(A89,routes!C$2:C$398,0),1,0),0)</f>
        <v>1</v>
      </c>
    </row>
    <row r="90" spans="1:17" x14ac:dyDescent="0.25">
      <c r="A90" t="s">
        <v>480</v>
      </c>
      <c r="B90" t="s">
        <v>479</v>
      </c>
      <c r="C90" t="s">
        <v>481</v>
      </c>
      <c r="E90" t="s">
        <v>482</v>
      </c>
      <c r="F90" t="s">
        <v>481</v>
      </c>
      <c r="G90">
        <v>1</v>
      </c>
      <c r="H90" s="11" t="e">
        <f>GETPIVOTDATA("Som van Jaar",routes!$S$3,"Destcode",$A90)</f>
        <v>#REF!</v>
      </c>
      <c r="I90" s="11" t="e">
        <f>GETPIVOTDATA("Som van Zomer",routes!$S$3,"Destcode",$A90)</f>
        <v>#REF!</v>
      </c>
      <c r="J90" s="11" t="e">
        <f t="shared" si="8"/>
        <v>#REF!</v>
      </c>
      <c r="K90" s="1">
        <v>37.469074999999997</v>
      </c>
      <c r="L90" s="1">
        <v>126.450517</v>
      </c>
      <c r="M90" t="s">
        <v>546</v>
      </c>
      <c r="N90" s="13">
        <f t="shared" si="9"/>
        <v>8555.7009689911756</v>
      </c>
      <c r="O90" s="13">
        <f t="shared" si="10"/>
        <v>773.79028333324106</v>
      </c>
      <c r="P90" s="19">
        <f t="shared" si="11"/>
        <v>12.896504722220685</v>
      </c>
      <c r="Q90">
        <f>IFERROR(IF(MATCH(A90,routes!C$2:C$398,0),1,0),0)</f>
        <v>1</v>
      </c>
    </row>
    <row r="91" spans="1:17" x14ac:dyDescent="0.25">
      <c r="A91" t="s">
        <v>50</v>
      </c>
      <c r="B91" t="s">
        <v>356</v>
      </c>
      <c r="C91" t="s">
        <v>51</v>
      </c>
      <c r="E91" t="s">
        <v>52</v>
      </c>
      <c r="F91" t="s">
        <v>51</v>
      </c>
      <c r="G91">
        <v>2</v>
      </c>
      <c r="H91" s="11" t="e">
        <f>GETPIVOTDATA("Som van Jaar",routes!$S$3,"Destcode",$A91)</f>
        <v>#REF!</v>
      </c>
      <c r="I91" s="11" t="e">
        <f>GETPIVOTDATA("Som van Zomer",routes!$S$3,"Destcode",$A91)</f>
        <v>#REF!</v>
      </c>
      <c r="J91" s="11" t="e">
        <f t="shared" si="8"/>
        <v>#REF!</v>
      </c>
      <c r="K91" s="2">
        <v>31.197875</v>
      </c>
      <c r="L91" s="2">
        <v>121.336319</v>
      </c>
      <c r="M91" t="s">
        <v>546</v>
      </c>
      <c r="N91" s="13">
        <f t="shared" si="9"/>
        <v>8879.8914499294951</v>
      </c>
      <c r="O91" s="13">
        <f t="shared" si="10"/>
        <v>801.67066469393649</v>
      </c>
      <c r="P91" s="19">
        <f t="shared" si="11"/>
        <v>13.361177744898942</v>
      </c>
      <c r="Q91">
        <f>IFERROR(IF(MATCH(A91,routes!C$2:C$398,0),1,0),0)</f>
        <v>1</v>
      </c>
    </row>
    <row r="92" spans="1:17" x14ac:dyDescent="0.25">
      <c r="A92" t="s">
        <v>484</v>
      </c>
      <c r="B92" t="s">
        <v>483</v>
      </c>
      <c r="C92" t="s">
        <v>485</v>
      </c>
      <c r="E92" t="s">
        <v>485</v>
      </c>
      <c r="F92" t="s">
        <v>485</v>
      </c>
      <c r="G92">
        <v>2</v>
      </c>
      <c r="H92" s="11" t="e">
        <f>GETPIVOTDATA("Som van Jaar",routes!$S$3,"Destcode",$A92)</f>
        <v>#REF!</v>
      </c>
      <c r="I92" s="11" t="e">
        <f>GETPIVOTDATA("Som van Zomer",routes!$S$3,"Destcode",$A92)</f>
        <v>#REF!</v>
      </c>
      <c r="J92" s="11" t="e">
        <f t="shared" si="8"/>
        <v>#REF!</v>
      </c>
      <c r="K92" s="1">
        <v>1.3501890000000001</v>
      </c>
      <c r="L92" s="1">
        <v>103.994433</v>
      </c>
      <c r="M92" t="s">
        <v>546</v>
      </c>
      <c r="N92" s="13">
        <f t="shared" si="9"/>
        <v>10494.405858631886</v>
      </c>
      <c r="O92" s="13">
        <f t="shared" si="10"/>
        <v>940.51890384234218</v>
      </c>
      <c r="P92" s="19">
        <f t="shared" si="11"/>
        <v>15.675315064039037</v>
      </c>
      <c r="Q92">
        <f>IFERROR(IF(MATCH(A92,routes!C$2:C$398,0),1,0),0)</f>
        <v>1</v>
      </c>
    </row>
    <row r="93" spans="1:17" x14ac:dyDescent="0.25">
      <c r="A93" t="s">
        <v>31</v>
      </c>
      <c r="B93" t="s">
        <v>32</v>
      </c>
      <c r="C93" t="s">
        <v>32</v>
      </c>
      <c r="E93" t="s">
        <v>33</v>
      </c>
      <c r="F93" t="s">
        <v>32</v>
      </c>
      <c r="G93">
        <v>1</v>
      </c>
      <c r="H93" s="11" t="e">
        <f>GETPIVOTDATA("Som van Jaar",routes!$S$3,"Destcode",$A93)</f>
        <v>#REF!</v>
      </c>
      <c r="I93" s="11" t="e">
        <f>GETPIVOTDATA("Som van Zomer",routes!$S$3,"Destcode",$A93)</f>
        <v>#REF!</v>
      </c>
      <c r="J93" s="11" t="e">
        <f t="shared" si="8"/>
        <v>#REF!</v>
      </c>
      <c r="K93" s="2">
        <v>42.695194000000001</v>
      </c>
      <c r="L93" s="2">
        <v>23.406167</v>
      </c>
      <c r="M93" t="s">
        <v>545</v>
      </c>
      <c r="N93" s="13">
        <f t="shared" si="9"/>
        <v>1718.5378184270699</v>
      </c>
      <c r="O93" s="13">
        <f t="shared" si="10"/>
        <v>185.794252384728</v>
      </c>
      <c r="P93" s="19">
        <f t="shared" si="11"/>
        <v>3.0965708730787997</v>
      </c>
      <c r="Q93">
        <f>IFERROR(IF(MATCH(A93,routes!C$2:C$398,0),1,0),0)</f>
        <v>1</v>
      </c>
    </row>
    <row r="94" spans="1:17" x14ac:dyDescent="0.25">
      <c r="A94" t="s">
        <v>244</v>
      </c>
      <c r="B94" t="s">
        <v>245</v>
      </c>
      <c r="C94" t="s">
        <v>245</v>
      </c>
      <c r="D94" t="s">
        <v>246</v>
      </c>
      <c r="E94" t="s">
        <v>243</v>
      </c>
      <c r="F94" t="s">
        <v>245</v>
      </c>
      <c r="G94">
        <v>1</v>
      </c>
      <c r="H94" s="11" t="e">
        <f>GETPIVOTDATA("Som van Jaar",routes!$S$3,"Destcode",$A94)</f>
        <v>#REF!</v>
      </c>
      <c r="I94" s="11" t="e">
        <f>GETPIVOTDATA("Som van Zomer",routes!$S$3,"Destcode",$A94)</f>
        <v>#REF!</v>
      </c>
      <c r="J94" s="11" t="e">
        <f t="shared" si="8"/>
        <v>#REF!</v>
      </c>
      <c r="K94" s="2">
        <v>50.950260999999998</v>
      </c>
      <c r="L94" s="2">
        <v>-1.356803</v>
      </c>
      <c r="M94" t="s">
        <v>545</v>
      </c>
      <c r="N94" s="13">
        <f t="shared" si="9"/>
        <v>464.08557644224368</v>
      </c>
      <c r="O94" s="13">
        <f t="shared" si="10"/>
        <v>77.911359574032957</v>
      </c>
      <c r="P94" s="19">
        <f t="shared" si="11"/>
        <v>1.2985226595672159</v>
      </c>
      <c r="Q94">
        <f>IFERROR(IF(MATCH(A94,routes!C$2:C$398,0),1,0),0)</f>
        <v>0</v>
      </c>
    </row>
    <row r="95" spans="1:17" x14ac:dyDescent="0.25">
      <c r="A95" t="s">
        <v>158</v>
      </c>
      <c r="B95" t="s">
        <v>357</v>
      </c>
      <c r="C95" t="s">
        <v>159</v>
      </c>
      <c r="E95" t="s">
        <v>160</v>
      </c>
      <c r="F95" t="s">
        <v>159</v>
      </c>
      <c r="G95">
        <v>4</v>
      </c>
      <c r="H95" s="11" t="e">
        <f>GETPIVOTDATA("Som van Jaar",routes!$S$3,"Destcode",$A95)</f>
        <v>#REF!</v>
      </c>
      <c r="I95" s="11" t="e">
        <f>GETPIVOTDATA("Som van Zomer",routes!$S$3,"Destcode",$A95)</f>
        <v>#REF!</v>
      </c>
      <c r="J95" s="11" t="e">
        <f t="shared" si="8"/>
        <v>#REF!</v>
      </c>
      <c r="K95" s="2">
        <v>18.040952999999998</v>
      </c>
      <c r="L95" s="2">
        <v>-63.108899999999998</v>
      </c>
      <c r="M95" t="s">
        <v>542</v>
      </c>
      <c r="N95" s="13">
        <f t="shared" si="9"/>
        <v>6953.8767922632751</v>
      </c>
      <c r="O95" s="13">
        <f t="shared" si="10"/>
        <v>636.03340413464161</v>
      </c>
      <c r="P95" s="19">
        <f t="shared" si="11"/>
        <v>10.60055673557736</v>
      </c>
      <c r="Q95">
        <f>IFERROR(IF(MATCH(A95,routes!C$2:C$398,0),1,0),0)</f>
        <v>1</v>
      </c>
    </row>
    <row r="96" spans="1:17" x14ac:dyDescent="0.25">
      <c r="A96" t="s">
        <v>179</v>
      </c>
      <c r="B96" t="s">
        <v>180</v>
      </c>
      <c r="C96" t="s">
        <v>181</v>
      </c>
      <c r="E96" t="s">
        <v>178</v>
      </c>
      <c r="F96" t="s">
        <v>181</v>
      </c>
      <c r="G96">
        <v>1</v>
      </c>
      <c r="H96" s="11" t="e">
        <f>GETPIVOTDATA("Som van Jaar",routes!$S$3,"Destcode",$A96)</f>
        <v>#REF!</v>
      </c>
      <c r="I96" s="11" t="e">
        <f>GETPIVOTDATA("Som van Zomer",routes!$S$3,"Destcode",$A96)</f>
        <v>#REF!</v>
      </c>
      <c r="J96" s="11" t="e">
        <f t="shared" si="8"/>
        <v>#REF!</v>
      </c>
      <c r="K96" s="2">
        <v>59.800291999999999</v>
      </c>
      <c r="L96" s="2">
        <v>30.262502999999999</v>
      </c>
      <c r="M96" t="s">
        <v>546</v>
      </c>
      <c r="N96" s="13">
        <f t="shared" si="9"/>
        <v>1772.3313745893606</v>
      </c>
      <c r="O96" s="13">
        <f t="shared" si="10"/>
        <v>190.42049821468501</v>
      </c>
      <c r="P96" s="19">
        <f t="shared" si="11"/>
        <v>3.17367497024475</v>
      </c>
      <c r="Q96">
        <f>IFERROR(IF(MATCH(A96,routes!C$2:C$398,0),1,0),0)</f>
        <v>1</v>
      </c>
    </row>
    <row r="97" spans="1:17" x14ac:dyDescent="0.25">
      <c r="A97" t="s">
        <v>210</v>
      </c>
      <c r="B97" t="s">
        <v>312</v>
      </c>
      <c r="C97" t="s">
        <v>211</v>
      </c>
      <c r="E97" t="s">
        <v>212</v>
      </c>
      <c r="F97" t="s">
        <v>211</v>
      </c>
      <c r="G97">
        <v>1</v>
      </c>
      <c r="H97" s="11" t="e">
        <f>GETPIVOTDATA("Som van Jaar",routes!$S$3,"Destcode",$A97)</f>
        <v>#REF!</v>
      </c>
      <c r="I97" s="11" t="e">
        <f>GETPIVOTDATA("Som van Zomer",routes!$S$3,"Destcode",$A97)</f>
        <v>#REF!</v>
      </c>
      <c r="J97" s="11" t="e">
        <f t="shared" si="8"/>
        <v>#REF!</v>
      </c>
      <c r="K97" s="2">
        <v>59.651944</v>
      </c>
      <c r="L97" s="2">
        <v>17.918610999999999</v>
      </c>
      <c r="M97" t="s">
        <v>545</v>
      </c>
      <c r="N97" s="13">
        <f t="shared" si="9"/>
        <v>1159.0839741429565</v>
      </c>
      <c r="O97" s="13">
        <f t="shared" si="10"/>
        <v>137.68122177629425</v>
      </c>
      <c r="P97" s="19">
        <f t="shared" si="11"/>
        <v>2.294687029604904</v>
      </c>
      <c r="Q97">
        <f>IFERROR(IF(MATCH(A97,routes!C$2:C$398,0),1,0),0)</f>
        <v>1</v>
      </c>
    </row>
    <row r="98" spans="1:17" x14ac:dyDescent="0.25">
      <c r="A98" t="s">
        <v>87</v>
      </c>
      <c r="B98" t="s">
        <v>88</v>
      </c>
      <c r="C98" t="s">
        <v>89</v>
      </c>
      <c r="E98" t="s">
        <v>86</v>
      </c>
      <c r="F98" t="s">
        <v>89</v>
      </c>
      <c r="G98">
        <v>1</v>
      </c>
      <c r="H98" s="11" t="e">
        <f>GETPIVOTDATA("Som van Jaar",routes!$S$3,"Destcode",$A98)</f>
        <v>#REF!</v>
      </c>
      <c r="I98" s="11" t="e">
        <f>GETPIVOTDATA("Som van Zomer",routes!$S$3,"Destcode",$A98)</f>
        <v>#REF!</v>
      </c>
      <c r="J98" s="11" t="e">
        <f t="shared" ref="J98:J121" si="12">I98+H98</f>
        <v>#REF!</v>
      </c>
      <c r="K98" s="2">
        <v>48.538319000000001</v>
      </c>
      <c r="L98" s="2">
        <v>7.6282329999999998</v>
      </c>
      <c r="M98" t="s">
        <v>545</v>
      </c>
      <c r="N98" s="13">
        <f t="shared" ref="N98:N121" si="13">ACOS(COS(RADIANS(90-K98)) * COS(RADIANS(90-52.056283)) + SIN(RADIANS(90-K98)) * SIN(RADIANS(90-52.056283)) * COS(RADIANS(L98-5.1110978))) * 6371</f>
        <v>430.03837667436403</v>
      </c>
      <c r="O98" s="13">
        <f t="shared" ref="O98:O121" si="14">38+N98*0.086</f>
        <v>74.983300393995307</v>
      </c>
      <c r="P98" s="19">
        <f t="shared" ref="P98:P121" si="15">O98/60</f>
        <v>1.2497216732332552</v>
      </c>
      <c r="Q98">
        <f>IFERROR(IF(MATCH(A98,routes!C$2:C$398,0),1,0),0)</f>
        <v>1</v>
      </c>
    </row>
    <row r="99" spans="1:17" x14ac:dyDescent="0.25">
      <c r="A99" t="s">
        <v>218</v>
      </c>
      <c r="B99" t="s">
        <v>361</v>
      </c>
      <c r="C99" t="s">
        <v>219</v>
      </c>
      <c r="E99" t="s">
        <v>220</v>
      </c>
      <c r="F99" t="s">
        <v>219</v>
      </c>
      <c r="G99">
        <v>2</v>
      </c>
      <c r="H99" s="11" t="e">
        <f>GETPIVOTDATA("Som van Jaar",routes!$S$3,"Destcode",$A99)</f>
        <v>#REF!</v>
      </c>
      <c r="I99" s="11" t="e">
        <f>GETPIVOTDATA("Som van Zomer",routes!$S$3,"Destcode",$A99)</f>
        <v>#REF!</v>
      </c>
      <c r="J99" s="11" t="e">
        <f t="shared" si="12"/>
        <v>#REF!</v>
      </c>
      <c r="K99" s="2">
        <v>25.077731</v>
      </c>
      <c r="L99" s="2">
        <v>121.232822</v>
      </c>
      <c r="M99" t="s">
        <v>546</v>
      </c>
      <c r="N99" s="13">
        <f t="shared" si="13"/>
        <v>9439.4517442381784</v>
      </c>
      <c r="O99" s="13">
        <f t="shared" si="14"/>
        <v>849.79285000448328</v>
      </c>
      <c r="P99" s="19">
        <f t="shared" si="15"/>
        <v>14.163214166741389</v>
      </c>
      <c r="Q99">
        <f>IFERROR(IF(MATCH(A99,routes!C$2:C$398,0),1,0),0)</f>
        <v>1</v>
      </c>
    </row>
    <row r="100" spans="1:17" x14ac:dyDescent="0.25">
      <c r="A100" t="s">
        <v>115</v>
      </c>
      <c r="B100" t="s">
        <v>359</v>
      </c>
      <c r="C100" t="s">
        <v>116</v>
      </c>
      <c r="E100" t="s">
        <v>117</v>
      </c>
      <c r="F100" t="s">
        <v>116</v>
      </c>
      <c r="G100">
        <v>1</v>
      </c>
      <c r="H100" s="11" t="e">
        <f>GETPIVOTDATA("Som van Jaar",routes!$S$3,"Destcode",$A100)</f>
        <v>#REF!</v>
      </c>
      <c r="I100" s="11" t="e">
        <f>GETPIVOTDATA("Som van Zomer",routes!$S$3,"Destcode",$A100)</f>
        <v>#REF!</v>
      </c>
      <c r="J100" s="11" t="e">
        <f t="shared" si="12"/>
        <v>#REF!</v>
      </c>
      <c r="K100" s="2">
        <v>35.689166999999998</v>
      </c>
      <c r="L100" s="2">
        <v>51.313415999999997</v>
      </c>
      <c r="M100" t="s">
        <v>546</v>
      </c>
      <c r="N100" s="13">
        <f t="shared" si="13"/>
        <v>4038.6676758723238</v>
      </c>
      <c r="O100" s="13">
        <f t="shared" si="14"/>
        <v>385.32542012501983</v>
      </c>
      <c r="P100" s="19">
        <f t="shared" si="15"/>
        <v>6.4220903354169971</v>
      </c>
      <c r="Q100">
        <f>IFERROR(IF(MATCH(A100,routes!C$2:C$398,0),1,0),0)</f>
        <v>1</v>
      </c>
    </row>
    <row r="101" spans="1:17" ht="15.75" customHeight="1" x14ac:dyDescent="0.25">
      <c r="A101" t="s">
        <v>121</v>
      </c>
      <c r="B101" t="s">
        <v>360</v>
      </c>
      <c r="C101" t="s">
        <v>122</v>
      </c>
      <c r="E101" t="s">
        <v>123</v>
      </c>
      <c r="F101" t="s">
        <v>122</v>
      </c>
      <c r="G101">
        <v>3</v>
      </c>
      <c r="H101" s="11" t="e">
        <f>GETPIVOTDATA("Som van Jaar",routes!$S$3,"Destcode",$A101)</f>
        <v>#REF!</v>
      </c>
      <c r="I101" s="11" t="e">
        <f>GETPIVOTDATA("Som van Zomer",routes!$S$3,"Destcode",$A101)</f>
        <v>#REF!</v>
      </c>
      <c r="J101" s="11" t="e">
        <f t="shared" si="12"/>
        <v>#REF!</v>
      </c>
      <c r="K101" s="2">
        <v>32.011389000000001</v>
      </c>
      <c r="L101" s="2">
        <v>34.886667000000003</v>
      </c>
      <c r="M101" t="s">
        <v>546</v>
      </c>
      <c r="N101" s="13">
        <f t="shared" si="13"/>
        <v>3277.2287086644201</v>
      </c>
      <c r="O101" s="13">
        <f t="shared" si="14"/>
        <v>319.8416689451401</v>
      </c>
      <c r="P101" s="19">
        <f t="shared" si="15"/>
        <v>5.3306944824190019</v>
      </c>
      <c r="Q101">
        <f>IFERROR(IF(MATCH(A101,routes!C$2:C$398,0),1,0),0)</f>
        <v>1</v>
      </c>
    </row>
    <row r="102" spans="1:17" x14ac:dyDescent="0.25">
      <c r="A102" t="s">
        <v>198</v>
      </c>
      <c r="B102" t="s">
        <v>358</v>
      </c>
      <c r="C102" t="s">
        <v>199</v>
      </c>
      <c r="D102" t="s">
        <v>195</v>
      </c>
      <c r="E102" t="s">
        <v>192</v>
      </c>
      <c r="F102" t="s">
        <v>199</v>
      </c>
      <c r="G102">
        <v>4</v>
      </c>
      <c r="H102" s="11" t="e">
        <f>GETPIVOTDATA("Som van Jaar",routes!$S$3,"Destcode",$A102)</f>
        <v>#REF!</v>
      </c>
      <c r="I102" s="11" t="e">
        <f>GETPIVOTDATA("Som van Zomer",routes!$S$3,"Destcode",$A102)</f>
        <v>#REF!</v>
      </c>
      <c r="J102" s="11" t="e">
        <f t="shared" si="12"/>
        <v>#REF!</v>
      </c>
      <c r="K102" s="2">
        <v>28.044474999999998</v>
      </c>
      <c r="L102" s="2">
        <v>-16.572489000000001</v>
      </c>
      <c r="M102" t="s">
        <v>545</v>
      </c>
      <c r="N102" s="13">
        <f t="shared" si="13"/>
        <v>3218.8606501815702</v>
      </c>
      <c r="O102" s="13">
        <f t="shared" si="14"/>
        <v>314.822015915615</v>
      </c>
      <c r="P102" s="19">
        <f t="shared" si="15"/>
        <v>5.2470335985935836</v>
      </c>
      <c r="Q102">
        <f>IFERROR(IF(MATCH(A102,routes!C$2:C$398,0),1,0),0)</f>
        <v>1</v>
      </c>
    </row>
    <row r="103" spans="1:17" x14ac:dyDescent="0.25">
      <c r="A103" t="s">
        <v>132</v>
      </c>
      <c r="B103" t="s">
        <v>348</v>
      </c>
      <c r="C103" t="s">
        <v>133</v>
      </c>
      <c r="E103" t="s">
        <v>134</v>
      </c>
      <c r="F103" t="s">
        <v>133</v>
      </c>
      <c r="G103">
        <v>2</v>
      </c>
      <c r="H103" s="11" t="e">
        <f>GETPIVOTDATA("Som van Jaar",routes!$S$3,"Destcode",$A103)</f>
        <v>#REF!</v>
      </c>
      <c r="I103" s="11" t="e">
        <f>GETPIVOTDATA("Som van Zomer",routes!$S$3,"Destcode",$A103)</f>
        <v>#REF!</v>
      </c>
      <c r="J103" s="11" t="e">
        <f t="shared" si="12"/>
        <v>#REF!</v>
      </c>
      <c r="K103" s="2">
        <v>35.764721999999999</v>
      </c>
      <c r="L103" s="2">
        <v>140.38638900000001</v>
      </c>
      <c r="M103" t="s">
        <v>546</v>
      </c>
      <c r="N103" s="13">
        <f t="shared" si="13"/>
        <v>9328.2431027226576</v>
      </c>
      <c r="O103" s="13">
        <f t="shared" si="14"/>
        <v>840.22890683414846</v>
      </c>
      <c r="P103" s="19">
        <f t="shared" si="15"/>
        <v>14.003815113902474</v>
      </c>
      <c r="Q103">
        <f>IFERROR(IF(MATCH(A103,routes!C$2:C$398,0),1,0),0)</f>
        <v>1</v>
      </c>
    </row>
    <row r="104" spans="1:17" x14ac:dyDescent="0.25">
      <c r="A104" t="s">
        <v>45</v>
      </c>
      <c r="B104" t="s">
        <v>368</v>
      </c>
      <c r="C104" t="s">
        <v>46</v>
      </c>
      <c r="D104" t="s">
        <v>44</v>
      </c>
      <c r="E104" t="s">
        <v>40</v>
      </c>
      <c r="F104" t="s">
        <v>46</v>
      </c>
      <c r="G104">
        <v>2</v>
      </c>
      <c r="H104" s="11" t="e">
        <f>GETPIVOTDATA("Som van Jaar",routes!$S$3,"Destcode",$A104)</f>
        <v>#REF!</v>
      </c>
      <c r="I104" s="11" t="e">
        <f>GETPIVOTDATA("Som van Zomer",routes!$S$3,"Destcode",$A104)</f>
        <v>#REF!</v>
      </c>
      <c r="J104" s="11" t="e">
        <f t="shared" si="12"/>
        <v>#REF!</v>
      </c>
      <c r="K104" s="2">
        <v>43.677222999999998</v>
      </c>
      <c r="L104" s="2">
        <v>-79.630555999999999</v>
      </c>
      <c r="M104" t="s">
        <v>542</v>
      </c>
      <c r="N104" s="13">
        <f t="shared" si="13"/>
        <v>6023.5254035183225</v>
      </c>
      <c r="O104" s="13">
        <f t="shared" si="14"/>
        <v>556.02318470257569</v>
      </c>
      <c r="P104" s="19">
        <f t="shared" si="15"/>
        <v>9.2670530783762608</v>
      </c>
      <c r="Q104">
        <f>IFERROR(IF(MATCH(A104,routes!C$2:C$398,0),1,0),0)</f>
        <v>1</v>
      </c>
    </row>
    <row r="105" spans="1:17" x14ac:dyDescent="0.25">
      <c r="A105" t="s">
        <v>200</v>
      </c>
      <c r="B105" t="s">
        <v>201</v>
      </c>
      <c r="C105" t="s">
        <v>201</v>
      </c>
      <c r="E105" t="s">
        <v>192</v>
      </c>
      <c r="F105" t="s">
        <v>201</v>
      </c>
      <c r="G105">
        <v>2</v>
      </c>
      <c r="H105" s="11" t="e">
        <f>GETPIVOTDATA("Som van Jaar",routes!$S$3,"Destcode",$A105)</f>
        <v>#REF!</v>
      </c>
      <c r="I105" s="11" t="e">
        <f>GETPIVOTDATA("Som van Zomer",routes!$S$3,"Destcode",$A105)</f>
        <v>#REF!</v>
      </c>
      <c r="J105" s="11" t="e">
        <f t="shared" si="12"/>
        <v>#REF!</v>
      </c>
      <c r="K105" s="2">
        <v>39.489314</v>
      </c>
      <c r="L105" s="2">
        <v>-0.48162500000000003</v>
      </c>
      <c r="M105" t="s">
        <v>545</v>
      </c>
      <c r="N105" s="13">
        <f t="shared" si="13"/>
        <v>1462.0546163404836</v>
      </c>
      <c r="O105" s="13">
        <f t="shared" si="14"/>
        <v>163.73669700528157</v>
      </c>
      <c r="P105" s="19">
        <f t="shared" si="15"/>
        <v>2.7289449500880263</v>
      </c>
      <c r="Q105">
        <f>IFERROR(IF(MATCH(A105,routes!C$2:C$398,0),1,0),0)</f>
        <v>1</v>
      </c>
    </row>
    <row r="106" spans="1:17" x14ac:dyDescent="0.25">
      <c r="A106" t="s">
        <v>47</v>
      </c>
      <c r="B106" t="s">
        <v>366</v>
      </c>
      <c r="C106" t="s">
        <v>48</v>
      </c>
      <c r="D106" t="s">
        <v>49</v>
      </c>
      <c r="E106" t="s">
        <v>40</v>
      </c>
      <c r="F106" t="s">
        <v>48</v>
      </c>
      <c r="G106">
        <v>1</v>
      </c>
      <c r="H106" s="11" t="e">
        <f>GETPIVOTDATA("Som van Jaar",routes!$S$3,"Destcode",$A106)</f>
        <v>#REF!</v>
      </c>
      <c r="I106" s="11" t="e">
        <f>GETPIVOTDATA("Som van Zomer",routes!$S$3,"Destcode",$A106)</f>
        <v>#REF!</v>
      </c>
      <c r="J106" s="11" t="e">
        <f t="shared" si="12"/>
        <v>#REF!</v>
      </c>
      <c r="K106" s="2">
        <v>49.193888999999999</v>
      </c>
      <c r="L106" s="2">
        <v>-123.184444</v>
      </c>
      <c r="M106" t="s">
        <v>542</v>
      </c>
      <c r="N106" s="13">
        <f t="shared" si="13"/>
        <v>7743.7220250440014</v>
      </c>
      <c r="O106" s="13">
        <f t="shared" si="14"/>
        <v>703.9600941537841</v>
      </c>
      <c r="P106" s="19">
        <f t="shared" si="15"/>
        <v>11.732668235896401</v>
      </c>
      <c r="Q106">
        <f>IFERROR(IF(MATCH(A106,routes!C$2:C$398,0),1,0),0)</f>
        <v>1</v>
      </c>
    </row>
    <row r="107" spans="1:17" x14ac:dyDescent="0.25">
      <c r="A107" t="s">
        <v>13</v>
      </c>
      <c r="B107" t="s">
        <v>14</v>
      </c>
      <c r="C107" t="s">
        <v>15</v>
      </c>
      <c r="E107" t="s">
        <v>16</v>
      </c>
      <c r="F107" t="s">
        <v>15</v>
      </c>
      <c r="G107">
        <v>2</v>
      </c>
      <c r="H107" s="11" t="e">
        <f>GETPIVOTDATA("Som van Jaar",routes!$S$3,"Destcode",$A107)</f>
        <v>#REF!</v>
      </c>
      <c r="I107" s="11" t="e">
        <f>GETPIVOTDATA("Som van Zomer",routes!$S$3,"Destcode",$A107)</f>
        <v>#REF!</v>
      </c>
      <c r="J107" s="11" t="e">
        <f t="shared" si="12"/>
        <v>#REF!</v>
      </c>
      <c r="K107" s="2">
        <v>48.110278000000001</v>
      </c>
      <c r="L107" s="2">
        <v>16.569721999999999</v>
      </c>
      <c r="M107" t="s">
        <v>545</v>
      </c>
      <c r="N107" s="13">
        <f t="shared" si="13"/>
        <v>926.42183642768862</v>
      </c>
      <c r="O107" s="13">
        <f t="shared" si="14"/>
        <v>117.67227793278121</v>
      </c>
      <c r="P107" s="19">
        <f t="shared" si="15"/>
        <v>1.9612046322130203</v>
      </c>
      <c r="Q107">
        <f>IFERROR(IF(MATCH(A107,routes!C$2:C$398,0),1,0),0)</f>
        <v>1</v>
      </c>
    </row>
    <row r="108" spans="1:17" x14ac:dyDescent="0.25">
      <c r="A108" t="s">
        <v>138</v>
      </c>
      <c r="B108" t="s">
        <v>364</v>
      </c>
      <c r="C108" t="s">
        <v>139</v>
      </c>
      <c r="E108" t="s">
        <v>140</v>
      </c>
      <c r="F108" t="s">
        <v>139</v>
      </c>
      <c r="G108">
        <v>2</v>
      </c>
      <c r="H108" s="11" t="e">
        <f>GETPIVOTDATA("Som van Jaar",routes!$S$3,"Destcode",$A108)</f>
        <v>#REF!</v>
      </c>
      <c r="I108" s="11" t="e">
        <f>GETPIVOTDATA("Som van Zomer",routes!$S$3,"Destcode",$A108)</f>
        <v>#REF!</v>
      </c>
      <c r="J108" s="11" t="e">
        <f t="shared" si="12"/>
        <v>#REF!</v>
      </c>
      <c r="K108" s="2">
        <v>17.988322</v>
      </c>
      <c r="L108" s="2">
        <v>102.563256</v>
      </c>
      <c r="M108" t="s">
        <v>546</v>
      </c>
      <c r="N108" s="13">
        <f t="shared" si="13"/>
        <v>8934.1124016196318</v>
      </c>
      <c r="O108" s="13">
        <f t="shared" si="14"/>
        <v>806.33366653928829</v>
      </c>
      <c r="P108" s="19">
        <f t="shared" si="15"/>
        <v>13.438894442321471</v>
      </c>
      <c r="Q108">
        <f>IFERROR(IF(MATCH(A108,routes!C$2:C$398,0),1,0),0)</f>
        <v>0</v>
      </c>
    </row>
    <row r="109" spans="1:17" x14ac:dyDescent="0.25">
      <c r="A109" t="s">
        <v>141</v>
      </c>
      <c r="B109" t="s">
        <v>363</v>
      </c>
      <c r="C109" t="s">
        <v>142</v>
      </c>
      <c r="E109" t="s">
        <v>143</v>
      </c>
      <c r="F109" t="s">
        <v>142</v>
      </c>
      <c r="G109">
        <v>1</v>
      </c>
      <c r="H109" s="11" t="e">
        <f>GETPIVOTDATA("Som van Jaar",routes!$S$3,"Destcode",$A109)</f>
        <v>#REF!</v>
      </c>
      <c r="I109" s="11" t="e">
        <f>GETPIVOTDATA("Som van Zomer",routes!$S$3,"Destcode",$A109)</f>
        <v>#REF!</v>
      </c>
      <c r="J109" s="11" t="e">
        <f t="shared" si="12"/>
        <v>#REF!</v>
      </c>
      <c r="K109" s="2">
        <v>54.634132999999999</v>
      </c>
      <c r="L109" s="2">
        <v>25.285767</v>
      </c>
      <c r="M109" t="s">
        <v>545</v>
      </c>
      <c r="N109" s="13">
        <f t="shared" si="13"/>
        <v>1364.4999242805475</v>
      </c>
      <c r="O109" s="13">
        <f t="shared" si="14"/>
        <v>155.34699348812705</v>
      </c>
      <c r="P109" s="19">
        <f t="shared" si="15"/>
        <v>2.5891165581354509</v>
      </c>
      <c r="Q109">
        <f>IFERROR(IF(MATCH(A109,routes!C$2:C$398,0),1,0),0)</f>
        <v>1</v>
      </c>
    </row>
    <row r="110" spans="1:17" x14ac:dyDescent="0.25">
      <c r="A110" t="s">
        <v>167</v>
      </c>
      <c r="B110" t="s">
        <v>168</v>
      </c>
      <c r="C110" t="s">
        <v>169</v>
      </c>
      <c r="E110" t="s">
        <v>170</v>
      </c>
      <c r="F110" t="s">
        <v>169</v>
      </c>
      <c r="G110">
        <v>1</v>
      </c>
      <c r="H110" s="11" t="e">
        <f>GETPIVOTDATA("Som van Jaar",routes!$S$3,"Destcode",$A110)</f>
        <v>#REF!</v>
      </c>
      <c r="I110" s="11" t="e">
        <f>GETPIVOTDATA("Som van Zomer",routes!$S$3,"Destcode",$A110)</f>
        <v>#REF!</v>
      </c>
      <c r="J110" s="11" t="e">
        <f t="shared" si="12"/>
        <v>#REF!</v>
      </c>
      <c r="K110" s="2">
        <v>52.165750000000003</v>
      </c>
      <c r="L110" s="2">
        <v>20.967122</v>
      </c>
      <c r="M110" t="s">
        <v>545</v>
      </c>
      <c r="N110" s="13">
        <f t="shared" si="13"/>
        <v>1080.6951171665173</v>
      </c>
      <c r="O110" s="13">
        <f t="shared" si="14"/>
        <v>130.93978007632049</v>
      </c>
      <c r="P110" s="19">
        <f t="shared" si="15"/>
        <v>2.1823296679386748</v>
      </c>
      <c r="Q110">
        <f>IFERROR(IF(MATCH(A110,routes!C$2:C$398,0),1,0),0)</f>
        <v>1</v>
      </c>
    </row>
    <row r="111" spans="1:17" x14ac:dyDescent="0.25">
      <c r="A111" t="s">
        <v>267</v>
      </c>
      <c r="B111" t="s">
        <v>336</v>
      </c>
      <c r="C111" t="s">
        <v>268</v>
      </c>
      <c r="D111" t="s">
        <v>269</v>
      </c>
      <c r="E111" t="s">
        <v>260</v>
      </c>
      <c r="F111" t="s">
        <v>268</v>
      </c>
      <c r="G111">
        <v>1</v>
      </c>
      <c r="H111" s="11" t="e">
        <f>GETPIVOTDATA("Som van Jaar",routes!$S$3,"Destcode",$A111)</f>
        <v>#REF!</v>
      </c>
      <c r="I111" s="11" t="e">
        <f>GETPIVOTDATA("Som van Zomer",routes!$S$3,"Destcode",$A111)</f>
        <v>#REF!</v>
      </c>
      <c r="J111" s="11" t="e">
        <f t="shared" si="12"/>
        <v>#REF!</v>
      </c>
      <c r="K111" s="2">
        <v>38.944533</v>
      </c>
      <c r="L111" s="2">
        <v>-77.455810999999997</v>
      </c>
      <c r="M111" t="s">
        <v>542</v>
      </c>
      <c r="N111" s="13">
        <f t="shared" si="13"/>
        <v>6239.4097209436122</v>
      </c>
      <c r="O111" s="13">
        <f t="shared" si="14"/>
        <v>574.58923600115065</v>
      </c>
      <c r="P111" s="19">
        <f t="shared" si="15"/>
        <v>9.5764872666858434</v>
      </c>
      <c r="Q111">
        <f>IFERROR(IF(MATCH(A111,routes!C$2:C$398,0),1,0),0)</f>
        <v>1</v>
      </c>
    </row>
    <row r="112" spans="1:17" x14ac:dyDescent="0.25">
      <c r="A112" t="s">
        <v>161</v>
      </c>
      <c r="B112" t="s">
        <v>323</v>
      </c>
      <c r="C112" t="s">
        <v>19046</v>
      </c>
      <c r="E112" t="s">
        <v>160</v>
      </c>
      <c r="F112" t="s">
        <v>19045</v>
      </c>
      <c r="G112">
        <v>4</v>
      </c>
      <c r="H112" s="11" t="e">
        <f>GETPIVOTDATA("Som van Jaar",routes!$S$3,"Destcode",$A112)</f>
        <v>#REF!</v>
      </c>
      <c r="I112" s="11" t="e">
        <f>GETPIVOTDATA("Som van Zomer",routes!$S$3,"Destcode",$A112)</f>
        <v>#REF!</v>
      </c>
      <c r="J112" s="11" t="e">
        <f t="shared" si="12"/>
        <v>#REF!</v>
      </c>
      <c r="K112" s="2">
        <v>12.188853</v>
      </c>
      <c r="L112" s="2">
        <v>-68.959802999999994</v>
      </c>
      <c r="M112" t="s">
        <v>542</v>
      </c>
      <c r="N112" s="13">
        <f t="shared" si="13"/>
        <v>7855.1371924811074</v>
      </c>
      <c r="O112" s="13">
        <f t="shared" si="14"/>
        <v>713.5417985533752</v>
      </c>
      <c r="P112" s="19">
        <f t="shared" si="15"/>
        <v>11.892363309222921</v>
      </c>
      <c r="Q112">
        <f>IFERROR(IF(MATCH(A112,routes!C$2:C$398,0),1,0),0)</f>
        <v>1</v>
      </c>
    </row>
    <row r="113" spans="1:17" x14ac:dyDescent="0.25">
      <c r="A113" t="s">
        <v>55</v>
      </c>
      <c r="B113" t="s">
        <v>56</v>
      </c>
      <c r="C113" t="s">
        <v>57</v>
      </c>
      <c r="E113" t="s">
        <v>52</v>
      </c>
      <c r="F113" t="s">
        <v>57</v>
      </c>
      <c r="G113">
        <v>1</v>
      </c>
      <c r="H113" s="11" t="e">
        <f>GETPIVOTDATA("Som van Jaar",routes!$S$3,"Destcode",$A113)</f>
        <v>#REF!</v>
      </c>
      <c r="I113" s="11" t="e">
        <f>GETPIVOTDATA("Som van Zomer",routes!$S$3,"Destcode",$A113)</f>
        <v>#REF!</v>
      </c>
      <c r="J113" s="11" t="e">
        <f t="shared" si="12"/>
        <v>#REF!</v>
      </c>
      <c r="K113" s="2">
        <v>34.447119000000001</v>
      </c>
      <c r="L113" s="2">
        <v>108.751592</v>
      </c>
      <c r="M113" t="s">
        <v>546</v>
      </c>
      <c r="N113" s="13">
        <f t="shared" si="13"/>
        <v>7888.5888668307434</v>
      </c>
      <c r="O113" s="13">
        <f t="shared" si="14"/>
        <v>716.41864254744382</v>
      </c>
      <c r="P113" s="19">
        <f t="shared" si="15"/>
        <v>11.940310709124065</v>
      </c>
      <c r="Q113">
        <f>IFERROR(IF(MATCH(A113,routes!C$2:C$398,0),1,0),0)</f>
        <v>0</v>
      </c>
    </row>
    <row r="114" spans="1:17" x14ac:dyDescent="0.25">
      <c r="A114" t="s">
        <v>60</v>
      </c>
      <c r="B114" t="s">
        <v>61</v>
      </c>
      <c r="C114" t="s">
        <v>61</v>
      </c>
      <c r="E114" t="s">
        <v>62</v>
      </c>
      <c r="F114" t="s">
        <v>61</v>
      </c>
      <c r="G114">
        <v>3</v>
      </c>
      <c r="H114" s="11" t="e">
        <f>GETPIVOTDATA("Som van Jaar",routes!$S$3,"Destcode",$A114)</f>
        <v>#REF!</v>
      </c>
      <c r="I114" s="11" t="e">
        <f>GETPIVOTDATA("Som van Zomer",routes!$S$3,"Destcode",$A114)</f>
        <v>#REF!</v>
      </c>
      <c r="J114" s="11" t="e">
        <f t="shared" si="12"/>
        <v>#REF!</v>
      </c>
      <c r="K114" s="2">
        <v>45.742930999999999</v>
      </c>
      <c r="L114" s="2">
        <v>16.068777999999998</v>
      </c>
      <c r="M114" t="s">
        <v>545</v>
      </c>
      <c r="N114" s="13">
        <f t="shared" si="13"/>
        <v>1063.0459911972405</v>
      </c>
      <c r="O114" s="13">
        <f t="shared" si="14"/>
        <v>129.42195524296267</v>
      </c>
      <c r="P114" s="19">
        <f t="shared" si="15"/>
        <v>2.157032587382711</v>
      </c>
      <c r="Q114">
        <f>IFERROR(IF(MATCH(A114,routes!C$2:C$398,0),1,0),0)</f>
        <v>1</v>
      </c>
    </row>
    <row r="115" spans="1:17" x14ac:dyDescent="0.25">
      <c r="A115" t="s">
        <v>58</v>
      </c>
      <c r="B115" t="s">
        <v>320</v>
      </c>
      <c r="C115" t="s">
        <v>59</v>
      </c>
      <c r="E115" t="s">
        <v>52</v>
      </c>
      <c r="F115" t="s">
        <v>59</v>
      </c>
      <c r="G115">
        <v>1</v>
      </c>
      <c r="H115" s="11" t="e">
        <f>GETPIVOTDATA("Som van Jaar",routes!$S$3,"Destcode",$A115)</f>
        <v>#REF!</v>
      </c>
      <c r="I115" s="11" t="e">
        <f>GETPIVOTDATA("Som van Zomer",routes!$S$3,"Destcode",$A115)</f>
        <v>#REF!</v>
      </c>
      <c r="J115" s="11" t="e">
        <f t="shared" si="12"/>
        <v>#REF!</v>
      </c>
      <c r="K115" s="2">
        <v>34.519672</v>
      </c>
      <c r="L115" s="2">
        <v>113.840889</v>
      </c>
      <c r="M115" t="s">
        <v>546</v>
      </c>
      <c r="N115" s="13">
        <f t="shared" si="13"/>
        <v>8171.4697117332562</v>
      </c>
      <c r="O115" s="13">
        <f t="shared" si="14"/>
        <v>740.74639520905998</v>
      </c>
      <c r="P115" s="19">
        <f t="shared" si="15"/>
        <v>12.345773253484333</v>
      </c>
      <c r="Q115">
        <f>IFERROR(IF(MATCH(A115,routes!C$2:C$398,0),1,0),0)</f>
        <v>0</v>
      </c>
    </row>
    <row r="116" spans="1:17" x14ac:dyDescent="0.25">
      <c r="A116" t="s">
        <v>216</v>
      </c>
      <c r="B116" t="s">
        <v>217</v>
      </c>
      <c r="C116" t="s">
        <v>217</v>
      </c>
      <c r="E116" t="s">
        <v>215</v>
      </c>
      <c r="F116" t="s">
        <v>217</v>
      </c>
      <c r="G116">
        <v>1</v>
      </c>
      <c r="H116" s="11" t="e">
        <f>GETPIVOTDATA("Som van Jaar",routes!$S$3,"Destcode",$A116)</f>
        <v>#REF!</v>
      </c>
      <c r="I116" s="11" t="e">
        <f>GETPIVOTDATA("Som van Zomer",routes!$S$3,"Destcode",$A116)</f>
        <v>#REF!</v>
      </c>
      <c r="J116" s="11" t="e">
        <f t="shared" si="12"/>
        <v>#REF!</v>
      </c>
      <c r="K116" s="2">
        <v>47.464722000000002</v>
      </c>
      <c r="L116" s="2">
        <v>8.5491670000000006</v>
      </c>
      <c r="M116" t="s">
        <v>545</v>
      </c>
      <c r="N116" s="13">
        <f t="shared" si="13"/>
        <v>566.98980793614703</v>
      </c>
      <c r="O116" s="13">
        <f t="shared" si="14"/>
        <v>86.761123482508651</v>
      </c>
      <c r="P116" s="19">
        <f t="shared" si="15"/>
        <v>1.4460187247084775</v>
      </c>
      <c r="Q116">
        <f>IFERROR(IF(MATCH(A116,routes!C$2:C$398,0),1,0),0)</f>
        <v>1</v>
      </c>
    </row>
    <row r="117" spans="1:17" x14ac:dyDescent="0.25">
      <c r="A117" t="s">
        <v>1081</v>
      </c>
      <c r="B117" t="s">
        <v>1078</v>
      </c>
      <c r="C117" t="s">
        <v>1079</v>
      </c>
      <c r="E117" t="s">
        <v>1080</v>
      </c>
      <c r="F117" t="s">
        <v>1079</v>
      </c>
      <c r="G117">
        <v>2</v>
      </c>
      <c r="H117" s="11" t="e">
        <f>GETPIVOTDATA("Som van Jaar",routes!$S$3,"Destcode",$A117)</f>
        <v>#REF!</v>
      </c>
      <c r="I117" s="11" t="e">
        <f>GETPIVOTDATA("Som van Zomer",routes!$S$3,"Destcode",$A117)</f>
        <v>#REF!</v>
      </c>
      <c r="J117" s="11" t="e">
        <f t="shared" si="12"/>
        <v>#REF!</v>
      </c>
      <c r="K117" s="1">
        <v>33.367466999999998</v>
      </c>
      <c r="L117" s="1">
        <v>-7.5899669999999997</v>
      </c>
      <c r="M117" t="s">
        <v>544</v>
      </c>
      <c r="N117" s="13">
        <f t="shared" si="13"/>
        <v>2314.9824314160683</v>
      </c>
      <c r="O117" s="13">
        <f t="shared" si="14"/>
        <v>237.08848910178185</v>
      </c>
      <c r="P117" s="19">
        <f t="shared" si="15"/>
        <v>3.9514748183630308</v>
      </c>
      <c r="Q117">
        <f>IFERROR(IF(MATCH(A117,routes!C$2:C$398,0),1,0),0)</f>
        <v>1</v>
      </c>
    </row>
    <row r="118" spans="1:17" x14ac:dyDescent="0.25">
      <c r="A118" t="s">
        <v>1084</v>
      </c>
      <c r="B118" t="s">
        <v>1082</v>
      </c>
      <c r="C118" t="s">
        <v>1083</v>
      </c>
      <c r="E118" t="s">
        <v>192</v>
      </c>
      <c r="F118" t="s">
        <v>19047</v>
      </c>
      <c r="G118">
        <v>4</v>
      </c>
      <c r="H118" s="11" t="e">
        <f>GETPIVOTDATA("Som van Jaar",routes!$S$3,"Destcode",$A118)</f>
        <v>#REF!</v>
      </c>
      <c r="I118" s="11" t="e">
        <f>GETPIVOTDATA("Som van Zomer",routes!$S$3,"Destcode",$A118)</f>
        <v>#REF!</v>
      </c>
      <c r="J118" s="11" t="e">
        <f t="shared" si="12"/>
        <v>#REF!</v>
      </c>
      <c r="K118" s="1">
        <v>39.553609999999999</v>
      </c>
      <c r="L118" s="1">
        <v>2.7277779999999998</v>
      </c>
      <c r="M118" t="s">
        <v>545</v>
      </c>
      <c r="N118" s="13">
        <f t="shared" si="13"/>
        <v>1402.2517268880417</v>
      </c>
      <c r="O118" s="13">
        <f t="shared" si="14"/>
        <v>158.59364851237157</v>
      </c>
      <c r="P118" s="19">
        <f t="shared" si="15"/>
        <v>2.6432274752061931</v>
      </c>
      <c r="Q118">
        <f>IFERROR(IF(MATCH(A118,routes!C$2:C$398,0),1,0),0)</f>
        <v>1</v>
      </c>
    </row>
    <row r="119" spans="1:17" x14ac:dyDescent="0.25">
      <c r="A119" t="s">
        <v>1087</v>
      </c>
      <c r="B119" t="s">
        <v>1085</v>
      </c>
      <c r="C119" t="s">
        <v>1086</v>
      </c>
      <c r="E119" t="s">
        <v>103</v>
      </c>
      <c r="F119" t="s">
        <v>1086</v>
      </c>
      <c r="G119">
        <v>4</v>
      </c>
      <c r="H119" s="11" t="e">
        <f>GETPIVOTDATA("Som van Jaar",routes!$S$3,"Destcode",$A119)</f>
        <v>#REF!</v>
      </c>
      <c r="I119" s="11" t="e">
        <f>GETPIVOTDATA("Som van Zomer",routes!$S$3,"Destcode",$A119)</f>
        <v>#REF!</v>
      </c>
      <c r="J119" s="11" t="e">
        <f t="shared" si="12"/>
        <v>#REF!</v>
      </c>
      <c r="K119" s="1">
        <v>40.519725000000001</v>
      </c>
      <c r="L119" s="1">
        <v>22.970949999999998</v>
      </c>
      <c r="M119" t="s">
        <v>545</v>
      </c>
      <c r="N119" s="13">
        <f t="shared" si="13"/>
        <v>1869.1256944451213</v>
      </c>
      <c r="O119" s="13">
        <f t="shared" si="14"/>
        <v>198.74480972228042</v>
      </c>
      <c r="P119" s="19">
        <f t="shared" si="15"/>
        <v>3.3124134953713402</v>
      </c>
      <c r="Q119">
        <f>IFERROR(IF(MATCH(A119,routes!C$2:C$398,0),1,0),0)</f>
        <v>1</v>
      </c>
    </row>
    <row r="120" spans="1:17" x14ac:dyDescent="0.25">
      <c r="A120" t="s">
        <v>127</v>
      </c>
      <c r="B120" t="s">
        <v>362</v>
      </c>
      <c r="C120" t="s">
        <v>128</v>
      </c>
      <c r="E120" t="s">
        <v>126</v>
      </c>
      <c r="F120" t="s">
        <v>128</v>
      </c>
      <c r="G120">
        <v>3</v>
      </c>
      <c r="H120" s="11" t="e">
        <f>GETPIVOTDATA("Som van Jaar",routes!$S$3,"Destcode",$A120)</f>
        <v>#REF!</v>
      </c>
      <c r="I120" s="11" t="e">
        <f>GETPIVOTDATA("Som van Zomer",routes!$S$3,"Destcode",$A120)</f>
        <v>#REF!</v>
      </c>
      <c r="J120" s="11" t="e">
        <f t="shared" si="12"/>
        <v>#REF!</v>
      </c>
      <c r="K120" s="1">
        <v>45.505277999999997</v>
      </c>
      <c r="L120" s="1">
        <v>12.351944</v>
      </c>
      <c r="M120" t="s">
        <v>545</v>
      </c>
      <c r="N120" s="13">
        <f t="shared" si="13"/>
        <v>900.21174425090055</v>
      </c>
      <c r="O120" s="13">
        <f t="shared" si="14"/>
        <v>115.41821000557744</v>
      </c>
      <c r="P120" s="19">
        <f t="shared" si="15"/>
        <v>1.9236368334262905</v>
      </c>
      <c r="Q120">
        <f>IFERROR(IF(MATCH(A120,routes!C$2:C$398,0),1,0),0)</f>
        <v>1</v>
      </c>
    </row>
    <row r="121" spans="1:17" x14ac:dyDescent="0.25">
      <c r="A121" t="s">
        <v>1091</v>
      </c>
      <c r="B121" t="s">
        <v>1088</v>
      </c>
      <c r="C121" t="s">
        <v>1089</v>
      </c>
      <c r="E121" t="s">
        <v>1090</v>
      </c>
      <c r="F121" t="s">
        <v>1089</v>
      </c>
      <c r="G121">
        <v>2</v>
      </c>
      <c r="H121" s="11" t="e">
        <f>GETPIVOTDATA("Som van Jaar",routes!$S$3,"Destcode",$A121)</f>
        <v>#REF!</v>
      </c>
      <c r="I121" s="11" t="e">
        <f>GETPIVOTDATA("Som van Zomer",routes!$S$3,"Destcode",$A121)</f>
        <v>#REF!</v>
      </c>
      <c r="J121" s="11" t="e">
        <f t="shared" si="12"/>
        <v>#REF!</v>
      </c>
      <c r="K121" s="1">
        <v>36.851033000000001</v>
      </c>
      <c r="L121" s="1">
        <v>10.227217</v>
      </c>
      <c r="M121" t="s">
        <v>544</v>
      </c>
      <c r="N121" s="13">
        <f t="shared" si="13"/>
        <v>1737.7261767719256</v>
      </c>
      <c r="O121" s="13">
        <f t="shared" si="14"/>
        <v>187.44445120238558</v>
      </c>
      <c r="P121" s="19">
        <f t="shared" si="15"/>
        <v>3.1240741867064261</v>
      </c>
      <c r="Q121">
        <f>IFERROR(IF(MATCH(A121,routes!C$2:C$398,0),1,0),0)</f>
        <v>1</v>
      </c>
    </row>
    <row r="124" spans="1:17" x14ac:dyDescent="0.25">
      <c r="L124"/>
    </row>
    <row r="128" spans="1:17" x14ac:dyDescent="0.25">
      <c r="K128"/>
    </row>
  </sheetData>
  <autoFilter ref="A1:D134"/>
  <sortState ref="A2:P118">
    <sortCondition ref="C2:C118"/>
  </sortState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1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{955B7C8B-B28A-4FCF-B7D0-1C4D6A97AC06}</x14:id>
        </ext>
      </extLst>
    </cfRule>
  </conditionalFormatting>
  <conditionalFormatting sqref="I2:I12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{8BFEF193-FA14-401D-9758-6FB329B89F7B}</x14:id>
        </ext>
      </extLst>
    </cfRule>
  </conditionalFormatting>
  <conditionalFormatting sqref="H2:H121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{8BC5FDC0-FA16-455C-94DC-AE4A226C2B43}</x14:id>
        </ext>
      </extLst>
    </cfRule>
  </conditionalFormatting>
  <conditionalFormatting sqref="G129:G1048576 B121 G1:G1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{E5882C3A-99D2-43A1-A4A2-811325E43BB5}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5B7C8B-B28A-4FCF-B7D0-1C4D6A97A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J2:J121</xm:sqref>
        </x14:conditionalFormatting>
        <x14:conditionalFormatting xmlns:xm="http://schemas.microsoft.com/office/excel/2006/main">
          <x14:cfRule type="dataBar" id="{8BFEF193-FA14-401D-9758-6FB329B89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I2:I121</xm:sqref>
        </x14:conditionalFormatting>
        <x14:conditionalFormatting xmlns:xm="http://schemas.microsoft.com/office/excel/2006/main">
          <x14:cfRule type="dataBar" id="{8BC5FDC0-FA16-455C-94DC-AE4A226C2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H2:H121</xm:sqref>
        </x14:conditionalFormatting>
        <x14:conditionalFormatting xmlns:xm="http://schemas.microsoft.com/office/excel/2006/main">
          <x14:cfRule type="dataBar" id="{E5882C3A-99D2-43A1-A4A2-811325E43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G129:G1048576 B121 G1:G127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49"/>
  <sheetViews>
    <sheetView workbookViewId="0">
      <selection activeCell="D1" sqref="D1:E1048576"/>
    </sheetView>
  </sheetViews>
  <sheetFormatPr defaultRowHeight="15" x14ac:dyDescent="0.25"/>
  <cols>
    <col min="1" max="1" width="6" bestFit="1" customWidth="1"/>
    <col min="2" max="2" width="73.140625" style="14" bestFit="1" customWidth="1"/>
    <col min="3" max="3" width="27.5703125" customWidth="1"/>
    <col min="4" max="4" width="4.7109375" customWidth="1"/>
    <col min="5" max="5" width="6.42578125" customWidth="1"/>
    <col min="6" max="6" width="47.28515625" bestFit="1" customWidth="1"/>
    <col min="7" max="7" width="35.85546875" bestFit="1" customWidth="1"/>
    <col min="8" max="8" width="2.42578125" customWidth="1"/>
  </cols>
  <sheetData>
    <row r="1" spans="1:8" x14ac:dyDescent="0.25">
      <c r="A1" t="s">
        <v>9937</v>
      </c>
      <c r="B1" s="14" t="s">
        <v>18978</v>
      </c>
      <c r="C1" t="s">
        <v>18979</v>
      </c>
      <c r="D1" t="s">
        <v>976</v>
      </c>
      <c r="E1" t="s">
        <v>977</v>
      </c>
      <c r="F1" t="s">
        <v>18980</v>
      </c>
      <c r="G1" t="s">
        <v>18981</v>
      </c>
      <c r="H1" t="s">
        <v>18982</v>
      </c>
    </row>
    <row r="2" spans="1:8" x14ac:dyDescent="0.25">
      <c r="A2">
        <v>1</v>
      </c>
      <c r="B2" s="14" t="s">
        <v>1101</v>
      </c>
      <c r="C2" s="14" t="s">
        <v>1102</v>
      </c>
      <c r="D2" s="14" t="s">
        <v>1103</v>
      </c>
      <c r="E2" s="14" t="s">
        <v>1104</v>
      </c>
      <c r="H2" s="14" t="s">
        <v>1105</v>
      </c>
    </row>
    <row r="3" spans="1:8" x14ac:dyDescent="0.25">
      <c r="A3">
        <v>2</v>
      </c>
      <c r="B3" s="14" t="s">
        <v>1106</v>
      </c>
      <c r="C3" s="14" t="s">
        <v>1102</v>
      </c>
      <c r="E3" s="14" t="s">
        <v>1107</v>
      </c>
      <c r="F3" s="14" t="s">
        <v>1108</v>
      </c>
      <c r="G3" s="14" t="s">
        <v>1109</v>
      </c>
      <c r="H3" s="14" t="s">
        <v>1110</v>
      </c>
    </row>
    <row r="4" spans="1:8" x14ac:dyDescent="0.25">
      <c r="A4">
        <v>3</v>
      </c>
      <c r="B4" s="14" t="s">
        <v>1111</v>
      </c>
      <c r="C4" s="14" t="s">
        <v>1102</v>
      </c>
      <c r="D4" s="14" t="s">
        <v>1112</v>
      </c>
      <c r="E4" s="14" t="s">
        <v>1113</v>
      </c>
      <c r="F4" s="14" t="s">
        <v>1114</v>
      </c>
      <c r="G4" s="14" t="s">
        <v>187</v>
      </c>
      <c r="H4" s="14" t="s">
        <v>1105</v>
      </c>
    </row>
    <row r="5" spans="1:8" x14ac:dyDescent="0.25">
      <c r="A5">
        <v>4</v>
      </c>
      <c r="B5" s="14" t="s">
        <v>1115</v>
      </c>
      <c r="C5" s="14" t="s">
        <v>1102</v>
      </c>
      <c r="E5" s="14" t="s">
        <v>1116</v>
      </c>
      <c r="G5" s="14" t="s">
        <v>243</v>
      </c>
      <c r="H5" s="14" t="s">
        <v>1110</v>
      </c>
    </row>
    <row r="6" spans="1:8" x14ac:dyDescent="0.25">
      <c r="A6">
        <v>5</v>
      </c>
      <c r="B6" s="14" t="s">
        <v>1117</v>
      </c>
      <c r="C6" s="14" t="s">
        <v>1102</v>
      </c>
      <c r="E6" s="14" t="s">
        <v>1118</v>
      </c>
      <c r="G6" s="14" t="s">
        <v>178</v>
      </c>
      <c r="H6" s="14" t="s">
        <v>1110</v>
      </c>
    </row>
    <row r="7" spans="1:8" x14ac:dyDescent="0.25">
      <c r="A7">
        <v>6</v>
      </c>
      <c r="B7" s="14" t="s">
        <v>1119</v>
      </c>
      <c r="C7" s="14" t="s">
        <v>1102</v>
      </c>
      <c r="E7" s="14" t="s">
        <v>1120</v>
      </c>
      <c r="F7" s="14" t="s">
        <v>1121</v>
      </c>
      <c r="G7" s="14" t="s">
        <v>178</v>
      </c>
      <c r="H7" s="14" t="s">
        <v>1110</v>
      </c>
    </row>
    <row r="8" spans="1:8" x14ac:dyDescent="0.25">
      <c r="A8">
        <v>7</v>
      </c>
      <c r="B8" s="14" t="s">
        <v>1122</v>
      </c>
      <c r="C8" s="14" t="s">
        <v>1102</v>
      </c>
      <c r="E8" s="14" t="s">
        <v>1123</v>
      </c>
      <c r="F8" s="14" t="s">
        <v>1124</v>
      </c>
      <c r="G8" s="14" t="s">
        <v>178</v>
      </c>
      <c r="H8" s="14" t="s">
        <v>1110</v>
      </c>
    </row>
    <row r="9" spans="1:8" x14ac:dyDescent="0.25">
      <c r="A9">
        <v>8</v>
      </c>
      <c r="B9" s="14" t="s">
        <v>1125</v>
      </c>
      <c r="C9" s="14" t="s">
        <v>1102</v>
      </c>
      <c r="E9" s="14" t="s">
        <v>1126</v>
      </c>
      <c r="F9" s="14" t="s">
        <v>1127</v>
      </c>
      <c r="G9" s="14" t="s">
        <v>243</v>
      </c>
      <c r="H9" s="14" t="s">
        <v>1110</v>
      </c>
    </row>
    <row r="10" spans="1:8" x14ac:dyDescent="0.25">
      <c r="A10">
        <v>9</v>
      </c>
      <c r="B10" s="14" t="s">
        <v>1128</v>
      </c>
      <c r="C10" s="14" t="s">
        <v>1102</v>
      </c>
      <c r="E10" s="14" t="s">
        <v>1129</v>
      </c>
      <c r="F10" s="14" t="s">
        <v>1130</v>
      </c>
      <c r="G10" s="14" t="s">
        <v>1109</v>
      </c>
      <c r="H10" s="14" t="s">
        <v>1110</v>
      </c>
    </row>
    <row r="11" spans="1:8" x14ac:dyDescent="0.25">
      <c r="A11">
        <v>10</v>
      </c>
      <c r="B11" s="14" t="s">
        <v>1131</v>
      </c>
      <c r="C11" s="14" t="s">
        <v>1102</v>
      </c>
      <c r="D11" s="14" t="s">
        <v>1132</v>
      </c>
      <c r="E11" s="14" t="s">
        <v>144</v>
      </c>
      <c r="F11" s="14" t="s">
        <v>1133</v>
      </c>
      <c r="G11" s="14" t="s">
        <v>1109</v>
      </c>
      <c r="H11" s="14" t="s">
        <v>1105</v>
      </c>
    </row>
    <row r="12" spans="1:8" x14ac:dyDescent="0.25">
      <c r="A12">
        <v>11</v>
      </c>
      <c r="B12" s="14" t="s">
        <v>1134</v>
      </c>
      <c r="C12" s="14" t="s">
        <v>1102</v>
      </c>
      <c r="E12" s="14" t="s">
        <v>1135</v>
      </c>
      <c r="F12" s="14" t="s">
        <v>1136</v>
      </c>
      <c r="G12" s="14" t="s">
        <v>226</v>
      </c>
      <c r="H12" s="14" t="s">
        <v>1110</v>
      </c>
    </row>
    <row r="13" spans="1:8" x14ac:dyDescent="0.25">
      <c r="A13">
        <v>12</v>
      </c>
      <c r="B13" s="14" t="s">
        <v>1137</v>
      </c>
      <c r="C13" s="14" t="s">
        <v>1102</v>
      </c>
      <c r="E13" s="14" t="s">
        <v>1138</v>
      </c>
      <c r="F13" s="14" t="s">
        <v>1139</v>
      </c>
      <c r="G13" s="14" t="s">
        <v>40</v>
      </c>
      <c r="H13" s="14" t="s">
        <v>1110</v>
      </c>
    </row>
    <row r="14" spans="1:8" x14ac:dyDescent="0.25">
      <c r="A14">
        <v>13</v>
      </c>
      <c r="B14" s="14" t="s">
        <v>1140</v>
      </c>
      <c r="C14" s="14" t="s">
        <v>1102</v>
      </c>
      <c r="D14" s="14" t="s">
        <v>1141</v>
      </c>
      <c r="E14" s="14" t="s">
        <v>1142</v>
      </c>
      <c r="F14" s="14" t="s">
        <v>1143</v>
      </c>
      <c r="G14" s="14" t="s">
        <v>1144</v>
      </c>
      <c r="H14" s="14" t="s">
        <v>1105</v>
      </c>
    </row>
    <row r="15" spans="1:8" x14ac:dyDescent="0.25">
      <c r="A15">
        <v>14</v>
      </c>
      <c r="B15" s="14" t="s">
        <v>1145</v>
      </c>
      <c r="C15" s="14" t="s">
        <v>1102</v>
      </c>
      <c r="D15" s="14" t="s">
        <v>1146</v>
      </c>
      <c r="G15" s="14" t="s">
        <v>485</v>
      </c>
      <c r="H15" s="14" t="s">
        <v>1105</v>
      </c>
    </row>
    <row r="16" spans="1:8" x14ac:dyDescent="0.25">
      <c r="A16">
        <v>15</v>
      </c>
      <c r="B16" s="14" t="s">
        <v>1147</v>
      </c>
      <c r="C16" s="14" t="s">
        <v>1102</v>
      </c>
      <c r="D16" s="14" t="s">
        <v>1148</v>
      </c>
      <c r="E16" s="14" t="s">
        <v>1149</v>
      </c>
      <c r="F16" s="14" t="s">
        <v>1150</v>
      </c>
      <c r="G16" s="14" t="s">
        <v>24</v>
      </c>
      <c r="H16" s="14" t="s">
        <v>1110</v>
      </c>
    </row>
    <row r="17" spans="1:8" x14ac:dyDescent="0.25">
      <c r="A17">
        <v>16</v>
      </c>
      <c r="B17" s="14" t="s">
        <v>1151</v>
      </c>
      <c r="C17" s="14" t="s">
        <v>1102</v>
      </c>
      <c r="E17" s="14" t="s">
        <v>1152</v>
      </c>
      <c r="F17" s="14" t="s">
        <v>1153</v>
      </c>
      <c r="G17" s="14" t="s">
        <v>243</v>
      </c>
      <c r="H17" s="14" t="s">
        <v>1110</v>
      </c>
    </row>
    <row r="18" spans="1:8" x14ac:dyDescent="0.25">
      <c r="A18">
        <v>17</v>
      </c>
      <c r="B18" s="14" t="s">
        <v>1154</v>
      </c>
      <c r="C18" s="14" t="s">
        <v>1102</v>
      </c>
      <c r="E18" s="14" t="s">
        <v>1155</v>
      </c>
      <c r="F18" s="14" t="s">
        <v>1156</v>
      </c>
      <c r="G18" s="14" t="s">
        <v>40</v>
      </c>
      <c r="H18" s="14" t="s">
        <v>1110</v>
      </c>
    </row>
    <row r="19" spans="1:8" x14ac:dyDescent="0.25">
      <c r="A19">
        <v>18</v>
      </c>
      <c r="B19" s="14" t="s">
        <v>1157</v>
      </c>
      <c r="C19" s="14" t="s">
        <v>1102</v>
      </c>
      <c r="E19" s="14" t="s">
        <v>1158</v>
      </c>
      <c r="F19" s="14" t="s">
        <v>1159</v>
      </c>
      <c r="G19" s="14" t="s">
        <v>149</v>
      </c>
      <c r="H19" s="14" t="s">
        <v>1110</v>
      </c>
    </row>
    <row r="20" spans="1:8" x14ac:dyDescent="0.25">
      <c r="A20">
        <v>19</v>
      </c>
      <c r="B20" s="14" t="s">
        <v>1160</v>
      </c>
      <c r="C20" s="14" t="s">
        <v>1102</v>
      </c>
      <c r="E20" s="14" t="s">
        <v>1161</v>
      </c>
      <c r="F20" s="14" t="s">
        <v>1162</v>
      </c>
      <c r="G20" s="14" t="s">
        <v>149</v>
      </c>
      <c r="H20" s="14" t="s">
        <v>1110</v>
      </c>
    </row>
    <row r="21" spans="1:8" x14ac:dyDescent="0.25">
      <c r="A21">
        <v>20</v>
      </c>
      <c r="B21" s="14" t="s">
        <v>1163</v>
      </c>
      <c r="C21" s="14" t="s">
        <v>1102</v>
      </c>
      <c r="E21" s="14" t="s">
        <v>1164</v>
      </c>
      <c r="F21" s="14" t="s">
        <v>1165</v>
      </c>
      <c r="G21" s="14" t="s">
        <v>192</v>
      </c>
      <c r="H21" s="14" t="s">
        <v>1110</v>
      </c>
    </row>
    <row r="22" spans="1:8" x14ac:dyDescent="0.25">
      <c r="A22">
        <v>21</v>
      </c>
      <c r="B22" s="14" t="s">
        <v>1166</v>
      </c>
      <c r="C22" s="14" t="s">
        <v>1102</v>
      </c>
      <c r="D22" s="14" t="s">
        <v>1167</v>
      </c>
      <c r="E22" s="14" t="s">
        <v>1168</v>
      </c>
      <c r="F22" s="14" t="s">
        <v>1169</v>
      </c>
      <c r="G22" s="14" t="s">
        <v>86</v>
      </c>
      <c r="H22" s="14" t="s">
        <v>1105</v>
      </c>
    </row>
    <row r="23" spans="1:8" x14ac:dyDescent="0.25">
      <c r="A23">
        <v>22</v>
      </c>
      <c r="B23" s="14" t="s">
        <v>1170</v>
      </c>
      <c r="C23" s="14" t="s">
        <v>1102</v>
      </c>
      <c r="D23" s="14" t="s">
        <v>1171</v>
      </c>
      <c r="E23" s="14" t="s">
        <v>1172</v>
      </c>
      <c r="F23" s="14" t="s">
        <v>1173</v>
      </c>
      <c r="G23" s="14" t="s">
        <v>1109</v>
      </c>
      <c r="H23" s="14" t="s">
        <v>1105</v>
      </c>
    </row>
    <row r="24" spans="1:8" x14ac:dyDescent="0.25">
      <c r="A24">
        <v>23</v>
      </c>
      <c r="B24" s="14" t="s">
        <v>1174</v>
      </c>
      <c r="C24" s="14" t="s">
        <v>1102</v>
      </c>
      <c r="E24" s="14" t="s">
        <v>1175</v>
      </c>
      <c r="F24" s="14" t="s">
        <v>1176</v>
      </c>
      <c r="G24" s="14" t="s">
        <v>1109</v>
      </c>
      <c r="H24" s="14" t="s">
        <v>1110</v>
      </c>
    </row>
    <row r="25" spans="1:8" x14ac:dyDescent="0.25">
      <c r="A25">
        <v>24</v>
      </c>
      <c r="B25" s="14" t="s">
        <v>463</v>
      </c>
      <c r="C25" s="14" t="s">
        <v>1102</v>
      </c>
      <c r="D25" s="14" t="s">
        <v>305</v>
      </c>
      <c r="E25" s="14" t="s">
        <v>0</v>
      </c>
      <c r="F25" s="14" t="s">
        <v>1177</v>
      </c>
      <c r="G25" s="14" t="s">
        <v>1109</v>
      </c>
      <c r="H25" s="14" t="s">
        <v>1105</v>
      </c>
    </row>
    <row r="26" spans="1:8" x14ac:dyDescent="0.25">
      <c r="A26">
        <v>25</v>
      </c>
      <c r="B26" s="14" t="s">
        <v>1178</v>
      </c>
      <c r="C26" s="14" t="s">
        <v>1102</v>
      </c>
      <c r="E26" s="14" t="s">
        <v>1179</v>
      </c>
      <c r="F26" s="14" t="s">
        <v>1180</v>
      </c>
      <c r="G26" s="14" t="s">
        <v>1109</v>
      </c>
      <c r="H26" s="14" t="s">
        <v>1110</v>
      </c>
    </row>
    <row r="27" spans="1:8" x14ac:dyDescent="0.25">
      <c r="A27">
        <v>26</v>
      </c>
      <c r="B27" s="14" t="s">
        <v>1181</v>
      </c>
      <c r="C27" s="14" t="s">
        <v>1102</v>
      </c>
      <c r="E27" s="14" t="s">
        <v>1182</v>
      </c>
      <c r="F27" s="14" t="s">
        <v>1183</v>
      </c>
      <c r="G27" s="14" t="s">
        <v>1109</v>
      </c>
      <c r="H27" s="14" t="s">
        <v>1110</v>
      </c>
    </row>
    <row r="28" spans="1:8" x14ac:dyDescent="0.25">
      <c r="A28">
        <v>27</v>
      </c>
      <c r="B28" s="14" t="s">
        <v>1184</v>
      </c>
      <c r="C28" s="14" t="s">
        <v>1102</v>
      </c>
      <c r="E28" s="14" t="s">
        <v>1185</v>
      </c>
      <c r="F28" s="14" t="s">
        <v>1186</v>
      </c>
      <c r="G28" s="14" t="s">
        <v>239</v>
      </c>
      <c r="H28" s="14" t="s">
        <v>1110</v>
      </c>
    </row>
    <row r="29" spans="1:8" x14ac:dyDescent="0.25">
      <c r="A29">
        <v>28</v>
      </c>
      <c r="B29" s="14" t="s">
        <v>1187</v>
      </c>
      <c r="C29" s="14" t="s">
        <v>1102</v>
      </c>
      <c r="D29" s="14" t="s">
        <v>1188</v>
      </c>
      <c r="E29" s="14" t="s">
        <v>1189</v>
      </c>
      <c r="F29" s="14" t="s">
        <v>1190</v>
      </c>
      <c r="G29" s="14" t="s">
        <v>1191</v>
      </c>
      <c r="H29" s="14" t="s">
        <v>1105</v>
      </c>
    </row>
    <row r="30" spans="1:8" x14ac:dyDescent="0.25">
      <c r="A30">
        <v>29</v>
      </c>
      <c r="B30" s="14" t="s">
        <v>1192</v>
      </c>
      <c r="C30" s="14" t="s">
        <v>1102</v>
      </c>
      <c r="D30" s="14" t="s">
        <v>1193</v>
      </c>
      <c r="E30" s="14" t="s">
        <v>1194</v>
      </c>
      <c r="F30" s="14" t="s">
        <v>1195</v>
      </c>
      <c r="G30" s="14" t="s">
        <v>1196</v>
      </c>
      <c r="H30" s="14" t="s">
        <v>1105</v>
      </c>
    </row>
    <row r="31" spans="1:8" x14ac:dyDescent="0.25">
      <c r="A31">
        <v>30</v>
      </c>
      <c r="B31" s="14" t="s">
        <v>1197</v>
      </c>
      <c r="C31" s="14" t="s">
        <v>1102</v>
      </c>
      <c r="E31" s="14" t="s">
        <v>1198</v>
      </c>
      <c r="F31" s="14" t="s">
        <v>1199</v>
      </c>
      <c r="G31" s="14" t="s">
        <v>1144</v>
      </c>
      <c r="H31" s="14" t="s">
        <v>1110</v>
      </c>
    </row>
    <row r="32" spans="1:8" x14ac:dyDescent="0.25">
      <c r="A32">
        <v>31</v>
      </c>
      <c r="B32" s="14" t="s">
        <v>1200</v>
      </c>
      <c r="C32" s="14" t="s">
        <v>1102</v>
      </c>
      <c r="E32" s="14" t="s">
        <v>1201</v>
      </c>
      <c r="F32" s="14" t="s">
        <v>1202</v>
      </c>
      <c r="G32" s="14" t="s">
        <v>1109</v>
      </c>
      <c r="H32" s="14" t="s">
        <v>1110</v>
      </c>
    </row>
    <row r="33" spans="1:8" x14ac:dyDescent="0.25">
      <c r="A33">
        <v>32</v>
      </c>
      <c r="B33" s="14" t="s">
        <v>1203</v>
      </c>
      <c r="C33" s="14" t="s">
        <v>1102</v>
      </c>
      <c r="D33" s="14" t="s">
        <v>1204</v>
      </c>
      <c r="E33" s="14" t="s">
        <v>1205</v>
      </c>
      <c r="F33" s="14" t="s">
        <v>1206</v>
      </c>
      <c r="G33" s="14" t="s">
        <v>1207</v>
      </c>
      <c r="H33" s="14" t="s">
        <v>1105</v>
      </c>
    </row>
    <row r="34" spans="1:8" x14ac:dyDescent="0.25">
      <c r="A34">
        <v>33</v>
      </c>
      <c r="B34" s="14" t="s">
        <v>1208</v>
      </c>
      <c r="C34" s="14" t="s">
        <v>1102</v>
      </c>
      <c r="D34" s="14" t="s">
        <v>1209</v>
      </c>
      <c r="E34" s="14" t="s">
        <v>1210</v>
      </c>
      <c r="G34" s="14" t="s">
        <v>1211</v>
      </c>
      <c r="H34" s="14" t="s">
        <v>1110</v>
      </c>
    </row>
    <row r="35" spans="1:8" x14ac:dyDescent="0.25">
      <c r="A35">
        <v>34</v>
      </c>
      <c r="B35" s="14" t="s">
        <v>1212</v>
      </c>
      <c r="C35" s="14" t="s">
        <v>1102</v>
      </c>
      <c r="E35" s="14" t="s">
        <v>1213</v>
      </c>
      <c r="F35" s="14" t="s">
        <v>1214</v>
      </c>
      <c r="G35" s="14" t="s">
        <v>1215</v>
      </c>
      <c r="H35" s="14" t="s">
        <v>1110</v>
      </c>
    </row>
    <row r="36" spans="1:8" x14ac:dyDescent="0.25">
      <c r="A36">
        <v>35</v>
      </c>
      <c r="B36" s="14" t="s">
        <v>1216</v>
      </c>
      <c r="C36" s="14" t="s">
        <v>1102</v>
      </c>
      <c r="D36" s="14" t="s">
        <v>1217</v>
      </c>
      <c r="E36" s="14" t="s">
        <v>1218</v>
      </c>
      <c r="F36" s="14" t="s">
        <v>1219</v>
      </c>
      <c r="G36" s="14" t="s">
        <v>1109</v>
      </c>
      <c r="H36" s="14" t="s">
        <v>1105</v>
      </c>
    </row>
    <row r="37" spans="1:8" x14ac:dyDescent="0.25">
      <c r="A37">
        <v>36</v>
      </c>
      <c r="B37" s="14" t="s">
        <v>1220</v>
      </c>
      <c r="C37" s="14" t="s">
        <v>1102</v>
      </c>
      <c r="E37" s="14" t="s">
        <v>1221</v>
      </c>
      <c r="F37" s="14" t="s">
        <v>1222</v>
      </c>
      <c r="G37" s="14" t="s">
        <v>40</v>
      </c>
      <c r="H37" s="14" t="s">
        <v>1110</v>
      </c>
    </row>
    <row r="38" spans="1:8" x14ac:dyDescent="0.25">
      <c r="A38">
        <v>37</v>
      </c>
      <c r="B38" s="14" t="s">
        <v>1223</v>
      </c>
      <c r="C38" s="14" t="s">
        <v>1102</v>
      </c>
      <c r="E38" s="14" t="s">
        <v>1224</v>
      </c>
      <c r="F38" s="14" t="s">
        <v>1225</v>
      </c>
      <c r="G38" s="14" t="s">
        <v>236</v>
      </c>
      <c r="H38" s="14" t="s">
        <v>1110</v>
      </c>
    </row>
    <row r="39" spans="1:8" x14ac:dyDescent="0.25">
      <c r="A39">
        <v>38</v>
      </c>
      <c r="B39" s="14" t="s">
        <v>1226</v>
      </c>
      <c r="C39" s="14" t="s">
        <v>1102</v>
      </c>
      <c r="E39" s="14" t="s">
        <v>896</v>
      </c>
      <c r="F39" s="14" t="s">
        <v>1227</v>
      </c>
      <c r="G39" s="14" t="s">
        <v>1228</v>
      </c>
      <c r="H39" s="14" t="s">
        <v>1110</v>
      </c>
    </row>
    <row r="40" spans="1:8" x14ac:dyDescent="0.25">
      <c r="A40">
        <v>39</v>
      </c>
      <c r="B40" s="14" t="s">
        <v>1229</v>
      </c>
      <c r="C40" s="14" t="s">
        <v>1102</v>
      </c>
      <c r="D40" s="14" t="s">
        <v>1230</v>
      </c>
      <c r="E40" s="14" t="s">
        <v>1231</v>
      </c>
      <c r="F40" s="14" t="s">
        <v>1232</v>
      </c>
      <c r="G40" s="14" t="s">
        <v>117</v>
      </c>
      <c r="H40" s="14" t="s">
        <v>1233</v>
      </c>
    </row>
    <row r="41" spans="1:8" x14ac:dyDescent="0.25">
      <c r="A41">
        <v>40</v>
      </c>
      <c r="B41" s="14" t="s">
        <v>1234</v>
      </c>
      <c r="C41" s="14" t="s">
        <v>1102</v>
      </c>
      <c r="E41" s="14" t="s">
        <v>1235</v>
      </c>
      <c r="F41" s="14" t="s">
        <v>1236</v>
      </c>
      <c r="G41" s="14" t="s">
        <v>82</v>
      </c>
      <c r="H41" s="14" t="s">
        <v>1110</v>
      </c>
    </row>
    <row r="42" spans="1:8" x14ac:dyDescent="0.25">
      <c r="A42">
        <v>41</v>
      </c>
      <c r="B42" s="14" t="s">
        <v>1237</v>
      </c>
      <c r="C42" s="14" t="s">
        <v>1102</v>
      </c>
      <c r="E42" s="14" t="s">
        <v>1150</v>
      </c>
      <c r="F42" s="14" t="s">
        <v>1238</v>
      </c>
      <c r="G42" s="14" t="s">
        <v>178</v>
      </c>
      <c r="H42" s="14" t="s">
        <v>1110</v>
      </c>
    </row>
    <row r="43" spans="1:8" x14ac:dyDescent="0.25">
      <c r="A43">
        <v>42</v>
      </c>
      <c r="B43" s="14" t="s">
        <v>1239</v>
      </c>
      <c r="C43" s="14" t="s">
        <v>1102</v>
      </c>
      <c r="D43" s="14" t="s">
        <v>1240</v>
      </c>
      <c r="E43" s="14" t="s">
        <v>1241</v>
      </c>
      <c r="F43" s="14" t="s">
        <v>1242</v>
      </c>
      <c r="G43" s="14" t="s">
        <v>28</v>
      </c>
      <c r="H43" s="14" t="s">
        <v>1105</v>
      </c>
    </row>
    <row r="44" spans="1:8" x14ac:dyDescent="0.25">
      <c r="A44">
        <v>43</v>
      </c>
      <c r="B44" s="14" t="s">
        <v>1243</v>
      </c>
      <c r="C44" s="14" t="s">
        <v>1102</v>
      </c>
      <c r="E44" s="14" t="s">
        <v>1244</v>
      </c>
      <c r="F44" s="14" t="s">
        <v>1243</v>
      </c>
      <c r="G44" s="14" t="s">
        <v>28</v>
      </c>
      <c r="H44" s="14" t="s">
        <v>1110</v>
      </c>
    </row>
    <row r="45" spans="1:8" x14ac:dyDescent="0.25">
      <c r="A45">
        <v>44</v>
      </c>
      <c r="B45" s="14" t="s">
        <v>1245</v>
      </c>
      <c r="C45" s="14" t="s">
        <v>1102</v>
      </c>
      <c r="E45" s="14" t="s">
        <v>1246</v>
      </c>
      <c r="F45" s="14" t="s">
        <v>1247</v>
      </c>
      <c r="G45" s="14" t="s">
        <v>40</v>
      </c>
      <c r="H45" s="14" t="s">
        <v>1110</v>
      </c>
    </row>
    <row r="46" spans="1:8" x14ac:dyDescent="0.25">
      <c r="A46">
        <v>45</v>
      </c>
      <c r="B46" s="14" t="s">
        <v>1248</v>
      </c>
      <c r="C46" s="14" t="s">
        <v>1102</v>
      </c>
      <c r="E46" s="14" t="s">
        <v>1249</v>
      </c>
      <c r="F46" s="14" t="s">
        <v>1250</v>
      </c>
      <c r="G46" s="14" t="s">
        <v>1251</v>
      </c>
      <c r="H46" s="14" t="s">
        <v>1110</v>
      </c>
    </row>
    <row r="47" spans="1:8" x14ac:dyDescent="0.25">
      <c r="A47">
        <v>46</v>
      </c>
      <c r="B47" s="14" t="s">
        <v>1252</v>
      </c>
      <c r="C47" s="14" t="s">
        <v>1102</v>
      </c>
      <c r="E47" s="14" t="s">
        <v>1253</v>
      </c>
      <c r="F47" s="14" t="s">
        <v>1254</v>
      </c>
      <c r="G47" s="14" t="s">
        <v>1251</v>
      </c>
      <c r="H47" s="14" t="s">
        <v>1110</v>
      </c>
    </row>
    <row r="48" spans="1:8" x14ac:dyDescent="0.25">
      <c r="A48">
        <v>47</v>
      </c>
      <c r="B48" s="14" t="s">
        <v>1255</v>
      </c>
      <c r="C48" s="14" t="s">
        <v>1102</v>
      </c>
      <c r="E48" s="14" t="s">
        <v>1256</v>
      </c>
      <c r="F48" s="14" t="s">
        <v>1257</v>
      </c>
      <c r="G48" s="14" t="s">
        <v>1258</v>
      </c>
      <c r="H48" s="14" t="s">
        <v>1110</v>
      </c>
    </row>
    <row r="49" spans="1:8" x14ac:dyDescent="0.25">
      <c r="A49">
        <v>48</v>
      </c>
      <c r="B49" s="14" t="s">
        <v>1259</v>
      </c>
      <c r="C49" s="14" t="s">
        <v>1102</v>
      </c>
      <c r="D49" s="14" t="s">
        <v>18983</v>
      </c>
      <c r="E49" s="14" t="s">
        <v>1260</v>
      </c>
      <c r="F49" s="14" t="s">
        <v>1261</v>
      </c>
      <c r="G49" s="14" t="s">
        <v>1262</v>
      </c>
      <c r="H49" s="14" t="s">
        <v>1110</v>
      </c>
    </row>
    <row r="50" spans="1:8" x14ac:dyDescent="0.25">
      <c r="A50">
        <v>49</v>
      </c>
      <c r="B50" s="14" t="s">
        <v>1263</v>
      </c>
      <c r="C50" s="14" t="s">
        <v>1102</v>
      </c>
      <c r="D50" s="14" t="s">
        <v>1264</v>
      </c>
      <c r="E50" s="14" t="s">
        <v>1265</v>
      </c>
      <c r="F50" s="14" t="s">
        <v>1266</v>
      </c>
      <c r="G50" s="14" t="s">
        <v>1109</v>
      </c>
      <c r="H50" s="14" t="s">
        <v>1110</v>
      </c>
    </row>
    <row r="51" spans="1:8" x14ac:dyDescent="0.25">
      <c r="A51">
        <v>50</v>
      </c>
      <c r="B51" s="14" t="s">
        <v>1267</v>
      </c>
      <c r="C51" s="14" t="s">
        <v>1102</v>
      </c>
      <c r="D51" s="14" t="s">
        <v>1264</v>
      </c>
      <c r="E51" s="14" t="s">
        <v>1265</v>
      </c>
      <c r="F51" s="14" t="s">
        <v>1266</v>
      </c>
      <c r="G51" s="14" t="s">
        <v>1109</v>
      </c>
      <c r="H51" s="14" t="s">
        <v>1110</v>
      </c>
    </row>
    <row r="52" spans="1:8" x14ac:dyDescent="0.25">
      <c r="A52">
        <v>51</v>
      </c>
      <c r="B52" s="14" t="s">
        <v>1268</v>
      </c>
      <c r="C52" s="14" t="s">
        <v>1102</v>
      </c>
      <c r="E52" s="14" t="s">
        <v>1269</v>
      </c>
      <c r="F52" s="14" t="s">
        <v>1270</v>
      </c>
      <c r="G52" s="14" t="s">
        <v>28</v>
      </c>
      <c r="H52" s="14" t="s">
        <v>1110</v>
      </c>
    </row>
    <row r="53" spans="1:8" x14ac:dyDescent="0.25">
      <c r="A53">
        <v>52</v>
      </c>
      <c r="B53" s="14" t="s">
        <v>1271</v>
      </c>
      <c r="C53" s="14" t="s">
        <v>1102</v>
      </c>
      <c r="E53" s="14" t="s">
        <v>1272</v>
      </c>
      <c r="G53" s="14" t="s">
        <v>243</v>
      </c>
      <c r="H53" s="14" t="s">
        <v>1110</v>
      </c>
    </row>
    <row r="54" spans="1:8" x14ac:dyDescent="0.25">
      <c r="A54">
        <v>53</v>
      </c>
      <c r="B54" s="14" t="s">
        <v>1273</v>
      </c>
      <c r="C54" s="14" t="s">
        <v>1102</v>
      </c>
      <c r="E54" s="14" t="s">
        <v>1274</v>
      </c>
      <c r="F54" s="14" t="s">
        <v>1275</v>
      </c>
      <c r="G54" s="14" t="s">
        <v>1109</v>
      </c>
      <c r="H54" s="14" t="s">
        <v>1110</v>
      </c>
    </row>
    <row r="55" spans="1:8" x14ac:dyDescent="0.25">
      <c r="A55">
        <v>54</v>
      </c>
      <c r="B55" s="14" t="s">
        <v>1276</v>
      </c>
      <c r="C55" s="14" t="s">
        <v>1102</v>
      </c>
      <c r="E55" s="14" t="s">
        <v>1277</v>
      </c>
      <c r="F55" s="14" t="s">
        <v>1278</v>
      </c>
      <c r="G55" s="14" t="s">
        <v>149</v>
      </c>
      <c r="H55" s="14" t="s">
        <v>1110</v>
      </c>
    </row>
    <row r="56" spans="1:8" x14ac:dyDescent="0.25">
      <c r="A56">
        <v>55</v>
      </c>
      <c r="B56" s="14" t="s">
        <v>1279</v>
      </c>
      <c r="C56" s="14" t="s">
        <v>1102</v>
      </c>
      <c r="D56" s="14" t="s">
        <v>1280</v>
      </c>
      <c r="E56" s="14" t="s">
        <v>892</v>
      </c>
      <c r="F56" s="14" t="s">
        <v>1281</v>
      </c>
      <c r="G56" s="14" t="s">
        <v>137</v>
      </c>
      <c r="H56" s="14" t="s">
        <v>1105</v>
      </c>
    </row>
    <row r="57" spans="1:8" x14ac:dyDescent="0.25">
      <c r="A57">
        <v>56</v>
      </c>
      <c r="B57" s="14" t="s">
        <v>1282</v>
      </c>
      <c r="C57" s="14" t="s">
        <v>1102</v>
      </c>
      <c r="E57" s="14" t="s">
        <v>1283</v>
      </c>
      <c r="G57" s="14" t="s">
        <v>1284</v>
      </c>
      <c r="H57" s="14" t="s">
        <v>1110</v>
      </c>
    </row>
    <row r="58" spans="1:8" x14ac:dyDescent="0.25">
      <c r="A58">
        <v>57</v>
      </c>
      <c r="B58" s="14" t="s">
        <v>1285</v>
      </c>
      <c r="C58" s="14" t="s">
        <v>1102</v>
      </c>
      <c r="E58" s="14" t="s">
        <v>1286</v>
      </c>
      <c r="F58" s="14" t="s">
        <v>1287</v>
      </c>
      <c r="G58" s="14" t="s">
        <v>1109</v>
      </c>
      <c r="H58" s="14" t="s">
        <v>1110</v>
      </c>
    </row>
    <row r="59" spans="1:8" x14ac:dyDescent="0.25">
      <c r="A59">
        <v>58</v>
      </c>
      <c r="B59" s="14" t="s">
        <v>1288</v>
      </c>
      <c r="C59" s="14" t="s">
        <v>1102</v>
      </c>
      <c r="E59" s="14" t="s">
        <v>1289</v>
      </c>
      <c r="F59" s="14" t="s">
        <v>1290</v>
      </c>
      <c r="G59" s="14" t="s">
        <v>137</v>
      </c>
      <c r="H59" s="14" t="s">
        <v>1110</v>
      </c>
    </row>
    <row r="60" spans="1:8" x14ac:dyDescent="0.25">
      <c r="A60">
        <v>59</v>
      </c>
      <c r="B60" s="14" t="s">
        <v>1291</v>
      </c>
      <c r="C60" s="14" t="s">
        <v>1102</v>
      </c>
      <c r="E60" s="14" t="s">
        <v>1292</v>
      </c>
      <c r="G60" s="14" t="s">
        <v>243</v>
      </c>
      <c r="H60" s="14" t="s">
        <v>1110</v>
      </c>
    </row>
    <row r="61" spans="1:8" x14ac:dyDescent="0.25">
      <c r="A61">
        <v>60</v>
      </c>
      <c r="B61" s="14" t="s">
        <v>1293</v>
      </c>
      <c r="C61" s="14" t="s">
        <v>1102</v>
      </c>
      <c r="D61" s="14" t="s">
        <v>539</v>
      </c>
      <c r="E61" s="14" t="s">
        <v>1294</v>
      </c>
      <c r="F61" s="14" t="s">
        <v>1295</v>
      </c>
      <c r="G61" s="14" t="s">
        <v>1196</v>
      </c>
      <c r="H61" s="14" t="s">
        <v>1110</v>
      </c>
    </row>
    <row r="62" spans="1:8" x14ac:dyDescent="0.25">
      <c r="A62">
        <v>61</v>
      </c>
      <c r="B62" s="14" t="s">
        <v>1296</v>
      </c>
      <c r="C62" s="14" t="s">
        <v>1102</v>
      </c>
      <c r="E62" s="14" t="s">
        <v>1297</v>
      </c>
      <c r="F62" s="14" t="s">
        <v>1298</v>
      </c>
      <c r="G62" s="14" t="s">
        <v>40</v>
      </c>
      <c r="H62" s="14" t="s">
        <v>1110</v>
      </c>
    </row>
    <row r="63" spans="1:8" x14ac:dyDescent="0.25">
      <c r="A63">
        <v>62</v>
      </c>
      <c r="B63" s="14" t="s">
        <v>1299</v>
      </c>
      <c r="C63" s="14" t="s">
        <v>1102</v>
      </c>
      <c r="D63" s="14" t="s">
        <v>1300</v>
      </c>
      <c r="E63" s="14" t="s">
        <v>1301</v>
      </c>
      <c r="F63" s="14" t="s">
        <v>1302</v>
      </c>
      <c r="G63" s="14" t="s">
        <v>1303</v>
      </c>
      <c r="H63" s="14" t="s">
        <v>1110</v>
      </c>
    </row>
    <row r="64" spans="1:8" x14ac:dyDescent="0.25">
      <c r="A64">
        <v>63</v>
      </c>
      <c r="B64" s="14" t="s">
        <v>1304</v>
      </c>
      <c r="C64" s="14" t="s">
        <v>1102</v>
      </c>
      <c r="E64" s="14" t="s">
        <v>1305</v>
      </c>
      <c r="F64" s="14" t="s">
        <v>1306</v>
      </c>
      <c r="G64" s="14" t="s">
        <v>1307</v>
      </c>
      <c r="H64" s="14" t="s">
        <v>1110</v>
      </c>
    </row>
    <row r="65" spans="1:8" x14ac:dyDescent="0.25">
      <c r="A65">
        <v>64</v>
      </c>
      <c r="B65" s="14" t="s">
        <v>1308</v>
      </c>
      <c r="C65" s="14" t="s">
        <v>1102</v>
      </c>
      <c r="E65" s="14" t="s">
        <v>1309</v>
      </c>
      <c r="F65" s="14" t="s">
        <v>1310</v>
      </c>
      <c r="G65" s="14" t="s">
        <v>1080</v>
      </c>
      <c r="H65" s="14" t="s">
        <v>1110</v>
      </c>
    </row>
    <row r="66" spans="1:8" x14ac:dyDescent="0.25">
      <c r="A66">
        <v>65</v>
      </c>
      <c r="B66" s="14" t="s">
        <v>1311</v>
      </c>
      <c r="C66" s="14" t="s">
        <v>1102</v>
      </c>
      <c r="E66" s="14" t="s">
        <v>1312</v>
      </c>
      <c r="F66" s="14" t="s">
        <v>1313</v>
      </c>
      <c r="G66" s="14" t="s">
        <v>1144</v>
      </c>
      <c r="H66" s="14" t="s">
        <v>1110</v>
      </c>
    </row>
    <row r="67" spans="1:8" x14ac:dyDescent="0.25">
      <c r="A67">
        <v>66</v>
      </c>
      <c r="B67" s="14" t="s">
        <v>1314</v>
      </c>
      <c r="C67" s="14" t="s">
        <v>1102</v>
      </c>
      <c r="D67" s="14" t="s">
        <v>1315</v>
      </c>
      <c r="G67" s="14" t="s">
        <v>1109</v>
      </c>
      <c r="H67" s="14" t="s">
        <v>1110</v>
      </c>
    </row>
    <row r="68" spans="1:8" x14ac:dyDescent="0.25">
      <c r="A68">
        <v>67</v>
      </c>
      <c r="B68" s="14" t="s">
        <v>1316</v>
      </c>
      <c r="C68" s="14" t="s">
        <v>1102</v>
      </c>
      <c r="D68" s="14" t="s">
        <v>1317</v>
      </c>
      <c r="G68" s="14" t="s">
        <v>1109</v>
      </c>
      <c r="H68" s="14" t="s">
        <v>1110</v>
      </c>
    </row>
    <row r="69" spans="1:8" x14ac:dyDescent="0.25">
      <c r="A69">
        <v>68</v>
      </c>
      <c r="B69" s="14" t="s">
        <v>1318</v>
      </c>
      <c r="C69" s="14" t="s">
        <v>1102</v>
      </c>
      <c r="D69" s="14" t="s">
        <v>1319</v>
      </c>
      <c r="G69" s="14" t="s">
        <v>1320</v>
      </c>
      <c r="H69" s="14" t="s">
        <v>1105</v>
      </c>
    </row>
    <row r="70" spans="1:8" x14ac:dyDescent="0.25">
      <c r="A70">
        <v>69</v>
      </c>
      <c r="B70" s="14" t="s">
        <v>1321</v>
      </c>
      <c r="C70" s="14" t="s">
        <v>1102</v>
      </c>
      <c r="E70" s="14" t="s">
        <v>1322</v>
      </c>
      <c r="F70" s="14" t="s">
        <v>1323</v>
      </c>
      <c r="G70" s="14" t="s">
        <v>236</v>
      </c>
      <c r="H70" s="14" t="s">
        <v>1110</v>
      </c>
    </row>
    <row r="71" spans="1:8" x14ac:dyDescent="0.25">
      <c r="A71">
        <v>70</v>
      </c>
      <c r="B71" s="14" t="s">
        <v>1324</v>
      </c>
      <c r="C71" s="14" t="s">
        <v>1102</v>
      </c>
      <c r="E71" s="14" t="s">
        <v>1325</v>
      </c>
      <c r="F71" s="14" t="s">
        <v>1326</v>
      </c>
      <c r="G71" s="14" t="s">
        <v>1327</v>
      </c>
      <c r="H71" s="14" t="s">
        <v>1110</v>
      </c>
    </row>
    <row r="72" spans="1:8" x14ac:dyDescent="0.25">
      <c r="A72">
        <v>71</v>
      </c>
      <c r="B72" s="14" t="s">
        <v>1328</v>
      </c>
      <c r="C72" s="14" t="s">
        <v>1102</v>
      </c>
      <c r="E72" s="14" t="s">
        <v>1329</v>
      </c>
      <c r="G72" s="14" t="s">
        <v>134</v>
      </c>
      <c r="H72" s="14" t="s">
        <v>1110</v>
      </c>
    </row>
    <row r="73" spans="1:8" x14ac:dyDescent="0.25">
      <c r="A73">
        <v>72</v>
      </c>
      <c r="B73" s="14" t="s">
        <v>1330</v>
      </c>
      <c r="C73" s="14" t="s">
        <v>1102</v>
      </c>
      <c r="D73" s="14" t="s">
        <v>1331</v>
      </c>
      <c r="E73" s="14" t="s">
        <v>1332</v>
      </c>
      <c r="F73" s="14" t="s">
        <v>1333</v>
      </c>
      <c r="G73" s="14" t="s">
        <v>1334</v>
      </c>
      <c r="H73" s="14" t="s">
        <v>1105</v>
      </c>
    </row>
    <row r="74" spans="1:8" x14ac:dyDescent="0.25">
      <c r="A74">
        <v>73</v>
      </c>
      <c r="B74" s="14" t="s">
        <v>1335</v>
      </c>
      <c r="C74" s="14" t="s">
        <v>1102</v>
      </c>
      <c r="E74" s="14" t="s">
        <v>1336</v>
      </c>
      <c r="F74" s="14" t="s">
        <v>1337</v>
      </c>
      <c r="G74" s="14" t="s">
        <v>192</v>
      </c>
      <c r="H74" s="14" t="s">
        <v>1110</v>
      </c>
    </row>
    <row r="75" spans="1:8" x14ac:dyDescent="0.25">
      <c r="A75">
        <v>74</v>
      </c>
      <c r="B75" s="14" t="s">
        <v>1338</v>
      </c>
      <c r="C75" s="14" t="s">
        <v>1102</v>
      </c>
      <c r="E75" s="14" t="s">
        <v>1339</v>
      </c>
      <c r="F75" s="14" t="s">
        <v>1340</v>
      </c>
      <c r="G75" s="14" t="s">
        <v>192</v>
      </c>
      <c r="H75" s="14" t="s">
        <v>1110</v>
      </c>
    </row>
    <row r="76" spans="1:8" x14ac:dyDescent="0.25">
      <c r="A76">
        <v>75</v>
      </c>
      <c r="B76" s="14" t="s">
        <v>1341</v>
      </c>
      <c r="C76" s="14" t="s">
        <v>1102</v>
      </c>
      <c r="E76" s="14" t="s">
        <v>1342</v>
      </c>
      <c r="F76" s="14" t="s">
        <v>1343</v>
      </c>
      <c r="G76" s="14" t="s">
        <v>1215</v>
      </c>
      <c r="H76" s="14" t="s">
        <v>1110</v>
      </c>
    </row>
    <row r="77" spans="1:8" x14ac:dyDescent="0.25">
      <c r="A77">
        <v>76</v>
      </c>
      <c r="B77" s="14" t="s">
        <v>1344</v>
      </c>
      <c r="C77" s="14" t="s">
        <v>1102</v>
      </c>
      <c r="D77" s="14" t="s">
        <v>1345</v>
      </c>
      <c r="E77" s="14" t="s">
        <v>1346</v>
      </c>
      <c r="F77" s="14" t="s">
        <v>1347</v>
      </c>
      <c r="G77" s="14" t="s">
        <v>1348</v>
      </c>
      <c r="H77" s="14" t="s">
        <v>1110</v>
      </c>
    </row>
    <row r="78" spans="1:8" x14ac:dyDescent="0.25">
      <c r="A78">
        <v>77</v>
      </c>
      <c r="B78" s="14" t="s">
        <v>1349</v>
      </c>
      <c r="C78" s="14" t="s">
        <v>1102</v>
      </c>
      <c r="E78" s="14" t="s">
        <v>1350</v>
      </c>
      <c r="F78" s="14" t="s">
        <v>1351</v>
      </c>
      <c r="G78" s="14" t="s">
        <v>243</v>
      </c>
      <c r="H78" s="14" t="s">
        <v>1110</v>
      </c>
    </row>
    <row r="79" spans="1:8" x14ac:dyDescent="0.25">
      <c r="A79">
        <v>78</v>
      </c>
      <c r="B79" s="14" t="s">
        <v>1352</v>
      </c>
      <c r="C79" s="14" t="s">
        <v>1102</v>
      </c>
      <c r="E79" s="14" t="s">
        <v>1353</v>
      </c>
      <c r="F79" s="14" t="s">
        <v>1354</v>
      </c>
      <c r="G79" s="14" t="s">
        <v>1327</v>
      </c>
      <c r="H79" s="14" t="s">
        <v>1110</v>
      </c>
    </row>
    <row r="80" spans="1:8" x14ac:dyDescent="0.25">
      <c r="A80">
        <v>79</v>
      </c>
      <c r="B80" s="14" t="s">
        <v>1355</v>
      </c>
      <c r="C80" s="14" t="s">
        <v>1102</v>
      </c>
      <c r="E80" s="14" t="s">
        <v>1356</v>
      </c>
      <c r="F80" s="14" t="s">
        <v>1357</v>
      </c>
      <c r="G80" s="14" t="s">
        <v>91</v>
      </c>
      <c r="H80" s="14" t="s">
        <v>1110</v>
      </c>
    </row>
    <row r="81" spans="1:8" x14ac:dyDescent="0.25">
      <c r="A81">
        <v>80</v>
      </c>
      <c r="B81" s="14" t="s">
        <v>1358</v>
      </c>
      <c r="C81" s="14" t="s">
        <v>1102</v>
      </c>
      <c r="E81" s="14" t="s">
        <v>1359</v>
      </c>
      <c r="F81" s="14" t="s">
        <v>1360</v>
      </c>
      <c r="G81" s="14" t="s">
        <v>149</v>
      </c>
      <c r="H81" s="14" t="s">
        <v>1110</v>
      </c>
    </row>
    <row r="82" spans="1:8" x14ac:dyDescent="0.25">
      <c r="A82">
        <v>81</v>
      </c>
      <c r="B82" s="14" t="s">
        <v>1361</v>
      </c>
      <c r="C82" s="14" t="s">
        <v>1102</v>
      </c>
      <c r="E82" s="14" t="s">
        <v>1362</v>
      </c>
      <c r="F82" s="14" t="s">
        <v>1363</v>
      </c>
      <c r="G82" s="14" t="s">
        <v>1109</v>
      </c>
      <c r="H82" s="14" t="s">
        <v>1110</v>
      </c>
    </row>
    <row r="83" spans="1:8" x14ac:dyDescent="0.25">
      <c r="A83">
        <v>82</v>
      </c>
      <c r="B83" s="14" t="s">
        <v>1364</v>
      </c>
      <c r="C83" s="14" t="s">
        <v>1102</v>
      </c>
      <c r="E83" s="14" t="s">
        <v>1365</v>
      </c>
      <c r="F83" s="14" t="s">
        <v>1366</v>
      </c>
      <c r="G83" s="14" t="s">
        <v>40</v>
      </c>
      <c r="H83" s="14" t="s">
        <v>1110</v>
      </c>
    </row>
    <row r="84" spans="1:8" x14ac:dyDescent="0.25">
      <c r="A84">
        <v>83</v>
      </c>
      <c r="B84" s="14" t="s">
        <v>1367</v>
      </c>
      <c r="C84" s="14" t="s">
        <v>1102</v>
      </c>
      <c r="D84" s="14" t="s">
        <v>391</v>
      </c>
      <c r="E84" s="14" t="s">
        <v>1368</v>
      </c>
      <c r="F84" s="14" t="s">
        <v>1369</v>
      </c>
      <c r="G84" s="14" t="s">
        <v>184</v>
      </c>
      <c r="H84" s="14" t="s">
        <v>1105</v>
      </c>
    </row>
    <row r="85" spans="1:8" x14ac:dyDescent="0.25">
      <c r="A85">
        <v>84</v>
      </c>
      <c r="B85" s="14" t="s">
        <v>1370</v>
      </c>
      <c r="C85" s="14" t="s">
        <v>1102</v>
      </c>
      <c r="E85" s="14" t="s">
        <v>1371</v>
      </c>
      <c r="F85" s="14" t="s">
        <v>1372</v>
      </c>
      <c r="G85" s="14" t="s">
        <v>149</v>
      </c>
      <c r="H85" s="14" t="s">
        <v>1110</v>
      </c>
    </row>
    <row r="86" spans="1:8" x14ac:dyDescent="0.25">
      <c r="A86">
        <v>85</v>
      </c>
      <c r="B86" s="14" t="s">
        <v>1373</v>
      </c>
      <c r="C86" s="14" t="s">
        <v>1102</v>
      </c>
      <c r="E86" s="14" t="s">
        <v>1374</v>
      </c>
      <c r="F86" s="14" t="s">
        <v>1375</v>
      </c>
      <c r="G86" s="14" t="s">
        <v>40</v>
      </c>
      <c r="H86" s="14" t="s">
        <v>1110</v>
      </c>
    </row>
    <row r="87" spans="1:8" x14ac:dyDescent="0.25">
      <c r="A87">
        <v>86</v>
      </c>
      <c r="B87" s="14" t="s">
        <v>1376</v>
      </c>
      <c r="C87" s="14" t="s">
        <v>1102</v>
      </c>
      <c r="E87" s="14" t="s">
        <v>1377</v>
      </c>
      <c r="F87" s="14" t="s">
        <v>1378</v>
      </c>
      <c r="G87" s="14" t="s">
        <v>82</v>
      </c>
      <c r="H87" s="14" t="s">
        <v>1110</v>
      </c>
    </row>
    <row r="88" spans="1:8" x14ac:dyDescent="0.25">
      <c r="A88">
        <v>87</v>
      </c>
      <c r="B88" s="14" t="s">
        <v>1379</v>
      </c>
      <c r="C88" s="14" t="s">
        <v>1102</v>
      </c>
      <c r="E88" s="14" t="s">
        <v>1380</v>
      </c>
      <c r="F88" s="14" t="s">
        <v>1381</v>
      </c>
      <c r="G88" s="14" t="s">
        <v>40</v>
      </c>
      <c r="H88" s="14" t="s">
        <v>1110</v>
      </c>
    </row>
    <row r="89" spans="1:8" x14ac:dyDescent="0.25">
      <c r="A89">
        <v>88</v>
      </c>
      <c r="B89" s="14" t="s">
        <v>1382</v>
      </c>
      <c r="C89" s="14" t="s">
        <v>1102</v>
      </c>
      <c r="E89" s="14" t="s">
        <v>1383</v>
      </c>
      <c r="F89" s="14" t="s">
        <v>1384</v>
      </c>
      <c r="G89" s="14" t="s">
        <v>226</v>
      </c>
      <c r="H89" s="14" t="s">
        <v>1110</v>
      </c>
    </row>
    <row r="90" spans="1:8" x14ac:dyDescent="0.25">
      <c r="A90">
        <v>89</v>
      </c>
      <c r="B90" s="14" t="s">
        <v>1385</v>
      </c>
      <c r="C90" s="14" t="s">
        <v>1102</v>
      </c>
      <c r="E90" s="14" t="s">
        <v>1386</v>
      </c>
      <c r="F90" s="14" t="s">
        <v>1387</v>
      </c>
      <c r="G90" s="14" t="s">
        <v>1109</v>
      </c>
      <c r="H90" s="14" t="s">
        <v>1110</v>
      </c>
    </row>
    <row r="91" spans="1:8" x14ac:dyDescent="0.25">
      <c r="A91">
        <v>90</v>
      </c>
      <c r="B91" s="14" t="s">
        <v>453</v>
      </c>
      <c r="C91" s="14" t="s">
        <v>1102</v>
      </c>
      <c r="D91" s="14" t="s">
        <v>392</v>
      </c>
      <c r="E91" s="14" t="s">
        <v>1388</v>
      </c>
      <c r="F91" s="14" t="s">
        <v>1389</v>
      </c>
      <c r="G91" s="14" t="s">
        <v>192</v>
      </c>
      <c r="H91" s="14" t="s">
        <v>1105</v>
      </c>
    </row>
    <row r="92" spans="1:8" x14ac:dyDescent="0.25">
      <c r="A92">
        <v>91</v>
      </c>
      <c r="B92" s="14" t="s">
        <v>1390</v>
      </c>
      <c r="C92" s="14" t="s">
        <v>1102</v>
      </c>
      <c r="E92" s="14" t="s">
        <v>1391</v>
      </c>
      <c r="F92" s="14" t="s">
        <v>1392</v>
      </c>
      <c r="G92" s="14" t="s">
        <v>40</v>
      </c>
      <c r="H92" s="14" t="s">
        <v>1110</v>
      </c>
    </row>
    <row r="93" spans="1:8" x14ac:dyDescent="0.25">
      <c r="A93">
        <v>92</v>
      </c>
      <c r="B93" s="14" t="s">
        <v>1393</v>
      </c>
      <c r="C93" s="14" t="s">
        <v>1102</v>
      </c>
      <c r="E93" s="14" t="s">
        <v>1394</v>
      </c>
      <c r="F93" s="14" t="s">
        <v>1395</v>
      </c>
      <c r="G93" s="14" t="s">
        <v>72</v>
      </c>
      <c r="H93" s="14" t="s">
        <v>1110</v>
      </c>
    </row>
    <row r="94" spans="1:8" x14ac:dyDescent="0.25">
      <c r="A94">
        <v>93</v>
      </c>
      <c r="B94" s="14" t="s">
        <v>1396</v>
      </c>
      <c r="C94" s="14" t="s">
        <v>1102</v>
      </c>
      <c r="D94" s="14" t="s">
        <v>1397</v>
      </c>
      <c r="E94" s="14" t="s">
        <v>1398</v>
      </c>
      <c r="F94" s="14" t="s">
        <v>1399</v>
      </c>
      <c r="G94" s="14" t="s">
        <v>1400</v>
      </c>
      <c r="H94" s="14" t="s">
        <v>1105</v>
      </c>
    </row>
    <row r="95" spans="1:8" x14ac:dyDescent="0.25">
      <c r="A95">
        <v>94</v>
      </c>
      <c r="B95" s="14" t="s">
        <v>1401</v>
      </c>
      <c r="C95" s="14" t="s">
        <v>1102</v>
      </c>
      <c r="E95" s="14" t="s">
        <v>1402</v>
      </c>
      <c r="F95" s="14" t="s">
        <v>1403</v>
      </c>
      <c r="G95" s="14" t="s">
        <v>1404</v>
      </c>
      <c r="H95" s="14" t="s">
        <v>1110</v>
      </c>
    </row>
    <row r="96" spans="1:8" x14ac:dyDescent="0.25">
      <c r="A96">
        <v>95</v>
      </c>
      <c r="B96" s="14" t="s">
        <v>1405</v>
      </c>
      <c r="C96" s="14" t="s">
        <v>1102</v>
      </c>
      <c r="E96" s="14" t="s">
        <v>1406</v>
      </c>
      <c r="G96" s="14" t="s">
        <v>178</v>
      </c>
      <c r="H96" s="14" t="s">
        <v>1110</v>
      </c>
    </row>
    <row r="97" spans="1:8" x14ac:dyDescent="0.25">
      <c r="A97">
        <v>96</v>
      </c>
      <c r="B97" s="14" t="s">
        <v>1407</v>
      </c>
      <c r="C97" s="14" t="s">
        <v>1102</v>
      </c>
      <c r="D97" s="14" t="s">
        <v>502</v>
      </c>
      <c r="E97" s="14" t="s">
        <v>1408</v>
      </c>
      <c r="F97" s="14" t="s">
        <v>1409</v>
      </c>
      <c r="G97" s="14" t="s">
        <v>103</v>
      </c>
      <c r="H97" s="14" t="s">
        <v>1105</v>
      </c>
    </row>
    <row r="98" spans="1:8" x14ac:dyDescent="0.25">
      <c r="A98">
        <v>97</v>
      </c>
      <c r="B98" s="14" t="s">
        <v>1410</v>
      </c>
      <c r="C98" s="14" t="s">
        <v>1102</v>
      </c>
      <c r="E98" s="14" t="s">
        <v>1411</v>
      </c>
      <c r="F98" s="14" t="s">
        <v>1412</v>
      </c>
      <c r="G98" s="14" t="s">
        <v>1413</v>
      </c>
      <c r="H98" s="14" t="s">
        <v>1110</v>
      </c>
    </row>
    <row r="99" spans="1:8" x14ac:dyDescent="0.25">
      <c r="A99">
        <v>98</v>
      </c>
      <c r="B99" s="14" t="s">
        <v>1414</v>
      </c>
      <c r="C99" s="14" t="s">
        <v>1102</v>
      </c>
      <c r="E99" s="14" t="s">
        <v>1415</v>
      </c>
      <c r="F99" s="14" t="s">
        <v>1416</v>
      </c>
      <c r="G99" s="14" t="s">
        <v>1251</v>
      </c>
      <c r="H99" s="14" t="s">
        <v>1110</v>
      </c>
    </row>
    <row r="100" spans="1:8" x14ac:dyDescent="0.25">
      <c r="A100">
        <v>99</v>
      </c>
      <c r="B100" s="14" t="s">
        <v>1417</v>
      </c>
      <c r="C100" s="14" t="s">
        <v>1102</v>
      </c>
      <c r="E100" s="14" t="s">
        <v>1418</v>
      </c>
      <c r="F100" s="14" t="s">
        <v>1419</v>
      </c>
      <c r="G100" s="14" t="s">
        <v>223</v>
      </c>
      <c r="H100" s="14" t="s">
        <v>1110</v>
      </c>
    </row>
    <row r="101" spans="1:8" x14ac:dyDescent="0.25">
      <c r="A101">
        <v>100</v>
      </c>
      <c r="B101" s="14" t="s">
        <v>1420</v>
      </c>
      <c r="C101" s="14" t="s">
        <v>1102</v>
      </c>
      <c r="E101" s="14" t="s">
        <v>1421</v>
      </c>
      <c r="F101" s="14" t="s">
        <v>1422</v>
      </c>
      <c r="G101" s="14" t="s">
        <v>1423</v>
      </c>
      <c r="H101" s="14" t="s">
        <v>1110</v>
      </c>
    </row>
    <row r="102" spans="1:8" x14ac:dyDescent="0.25">
      <c r="A102">
        <v>101</v>
      </c>
      <c r="B102" s="14" t="s">
        <v>1424</v>
      </c>
      <c r="C102" s="14" t="s">
        <v>1102</v>
      </c>
      <c r="E102" s="14" t="s">
        <v>1425</v>
      </c>
      <c r="F102" s="14" t="s">
        <v>1426</v>
      </c>
      <c r="G102" s="14" t="s">
        <v>192</v>
      </c>
      <c r="H102" s="14" t="s">
        <v>1110</v>
      </c>
    </row>
    <row r="103" spans="1:8" x14ac:dyDescent="0.25">
      <c r="A103">
        <v>102</v>
      </c>
      <c r="B103" s="14" t="s">
        <v>1427</v>
      </c>
      <c r="C103" s="14" t="s">
        <v>1102</v>
      </c>
      <c r="E103" s="14" t="s">
        <v>1428</v>
      </c>
      <c r="G103" s="14" t="s">
        <v>149</v>
      </c>
      <c r="H103" s="14" t="s">
        <v>1110</v>
      </c>
    </row>
    <row r="104" spans="1:8" x14ac:dyDescent="0.25">
      <c r="A104">
        <v>103</v>
      </c>
      <c r="B104" s="14" t="s">
        <v>1429</v>
      </c>
      <c r="C104" s="14" t="s">
        <v>1102</v>
      </c>
      <c r="E104" s="14" t="s">
        <v>1430</v>
      </c>
      <c r="F104" s="14" t="s">
        <v>1431</v>
      </c>
      <c r="G104" s="14" t="s">
        <v>149</v>
      </c>
      <c r="H104" s="14" t="s">
        <v>1110</v>
      </c>
    </row>
    <row r="105" spans="1:8" x14ac:dyDescent="0.25">
      <c r="A105">
        <v>104</v>
      </c>
      <c r="B105" s="14" t="s">
        <v>1432</v>
      </c>
      <c r="C105" s="14" t="s">
        <v>1102</v>
      </c>
      <c r="E105" s="14" t="s">
        <v>1433</v>
      </c>
      <c r="F105" s="14" t="s">
        <v>1434</v>
      </c>
      <c r="G105" s="14" t="s">
        <v>192</v>
      </c>
      <c r="H105" s="14" t="s">
        <v>1110</v>
      </c>
    </row>
    <row r="106" spans="1:8" x14ac:dyDescent="0.25">
      <c r="A106">
        <v>105</v>
      </c>
      <c r="B106" s="14" t="s">
        <v>1435</v>
      </c>
      <c r="C106" s="14" t="s">
        <v>1102</v>
      </c>
      <c r="D106" s="14" t="s">
        <v>1436</v>
      </c>
      <c r="E106" s="14" t="s">
        <v>1437</v>
      </c>
      <c r="F106" s="14" t="s">
        <v>1438</v>
      </c>
      <c r="G106" s="14" t="s">
        <v>243</v>
      </c>
      <c r="H106" s="14" t="s">
        <v>1110</v>
      </c>
    </row>
    <row r="107" spans="1:8" x14ac:dyDescent="0.25">
      <c r="A107">
        <v>106</v>
      </c>
      <c r="B107" s="14" t="s">
        <v>1439</v>
      </c>
      <c r="C107" s="14" t="s">
        <v>1102</v>
      </c>
      <c r="D107" s="14" t="s">
        <v>1440</v>
      </c>
      <c r="E107" s="14" t="s">
        <v>1441</v>
      </c>
      <c r="F107" s="14" t="s">
        <v>1442</v>
      </c>
      <c r="G107" s="14" t="s">
        <v>126</v>
      </c>
      <c r="H107" s="14" t="s">
        <v>1105</v>
      </c>
    </row>
    <row r="108" spans="1:8" x14ac:dyDescent="0.25">
      <c r="A108">
        <v>107</v>
      </c>
      <c r="B108" s="14" t="s">
        <v>1443</v>
      </c>
      <c r="C108" s="14" t="s">
        <v>1102</v>
      </c>
      <c r="E108" s="14" t="s">
        <v>1444</v>
      </c>
      <c r="F108" s="14" t="s">
        <v>1445</v>
      </c>
      <c r="G108" s="14" t="s">
        <v>40</v>
      </c>
      <c r="H108" s="14" t="s">
        <v>1110</v>
      </c>
    </row>
    <row r="109" spans="1:8" x14ac:dyDescent="0.25">
      <c r="A109">
        <v>108</v>
      </c>
      <c r="B109" s="14" t="s">
        <v>1417</v>
      </c>
      <c r="C109" s="14" t="s">
        <v>1102</v>
      </c>
      <c r="E109" s="14" t="s">
        <v>1446</v>
      </c>
      <c r="F109" s="14" t="s">
        <v>1447</v>
      </c>
      <c r="G109" s="14" t="s">
        <v>212</v>
      </c>
      <c r="H109" s="14" t="s">
        <v>1110</v>
      </c>
    </row>
    <row r="110" spans="1:8" x14ac:dyDescent="0.25">
      <c r="A110">
        <v>109</v>
      </c>
      <c r="B110" s="14" t="s">
        <v>1448</v>
      </c>
      <c r="C110" s="14" t="s">
        <v>1102</v>
      </c>
      <c r="D110" s="14" t="s">
        <v>1449</v>
      </c>
      <c r="E110" s="14" t="s">
        <v>1450</v>
      </c>
      <c r="F110" s="14" t="s">
        <v>1451</v>
      </c>
      <c r="G110" s="14" t="s">
        <v>1109</v>
      </c>
      <c r="H110" s="14" t="s">
        <v>1105</v>
      </c>
    </row>
    <row r="111" spans="1:8" x14ac:dyDescent="0.25">
      <c r="A111">
        <v>110</v>
      </c>
      <c r="B111" s="14" t="s">
        <v>1452</v>
      </c>
      <c r="C111" s="14" t="s">
        <v>1102</v>
      </c>
      <c r="E111" s="14" t="s">
        <v>1453</v>
      </c>
      <c r="F111" s="14" t="s">
        <v>1454</v>
      </c>
      <c r="G111" s="14" t="s">
        <v>1251</v>
      </c>
      <c r="H111" s="14" t="s">
        <v>1105</v>
      </c>
    </row>
    <row r="112" spans="1:8" x14ac:dyDescent="0.25">
      <c r="A112">
        <v>111</v>
      </c>
      <c r="B112" s="14" t="s">
        <v>1455</v>
      </c>
      <c r="C112" s="14" t="s">
        <v>1102</v>
      </c>
      <c r="E112" s="14" t="s">
        <v>1456</v>
      </c>
      <c r="F112" s="14" t="s">
        <v>1457</v>
      </c>
      <c r="G112" s="14" t="s">
        <v>226</v>
      </c>
      <c r="H112" s="14" t="s">
        <v>1110</v>
      </c>
    </row>
    <row r="113" spans="1:8" x14ac:dyDescent="0.25">
      <c r="A113">
        <v>112</v>
      </c>
      <c r="B113" s="14" t="s">
        <v>1458</v>
      </c>
      <c r="C113" s="14" t="s">
        <v>1102</v>
      </c>
      <c r="D113" s="14" t="s">
        <v>1459</v>
      </c>
      <c r="E113" s="14" t="s">
        <v>1460</v>
      </c>
      <c r="F113" s="14" t="s">
        <v>1461</v>
      </c>
      <c r="G113" s="14" t="s">
        <v>243</v>
      </c>
      <c r="H113" s="14" t="s">
        <v>1105</v>
      </c>
    </row>
    <row r="114" spans="1:8" x14ac:dyDescent="0.25">
      <c r="A114">
        <v>113</v>
      </c>
      <c r="B114" s="14" t="s">
        <v>1462</v>
      </c>
      <c r="C114" s="14" t="s">
        <v>1102</v>
      </c>
      <c r="E114" s="14" t="s">
        <v>1463</v>
      </c>
      <c r="F114" s="14" t="s">
        <v>1464</v>
      </c>
      <c r="G114" s="14" t="s">
        <v>149</v>
      </c>
      <c r="H114" s="14" t="s">
        <v>1110</v>
      </c>
    </row>
    <row r="115" spans="1:8" x14ac:dyDescent="0.25">
      <c r="A115">
        <v>114</v>
      </c>
      <c r="B115" s="14" t="s">
        <v>1465</v>
      </c>
      <c r="C115" s="14" t="s">
        <v>1102</v>
      </c>
      <c r="D115" s="14" t="s">
        <v>1466</v>
      </c>
      <c r="E115" s="14" t="s">
        <v>1467</v>
      </c>
      <c r="F115" s="14" t="s">
        <v>1468</v>
      </c>
      <c r="G115" s="14" t="s">
        <v>236</v>
      </c>
      <c r="H115" s="14" t="s">
        <v>1105</v>
      </c>
    </row>
    <row r="116" spans="1:8" x14ac:dyDescent="0.25">
      <c r="A116">
        <v>115</v>
      </c>
      <c r="B116" s="14" t="s">
        <v>1469</v>
      </c>
      <c r="C116" s="14" t="s">
        <v>1102</v>
      </c>
      <c r="E116" s="14" t="s">
        <v>1470</v>
      </c>
      <c r="F116" s="14" t="s">
        <v>1471</v>
      </c>
      <c r="G116" s="14" t="s">
        <v>1109</v>
      </c>
      <c r="H116" s="14" t="s">
        <v>1110</v>
      </c>
    </row>
    <row r="117" spans="1:8" x14ac:dyDescent="0.25">
      <c r="A117">
        <v>116</v>
      </c>
      <c r="B117" s="14" t="s">
        <v>1472</v>
      </c>
      <c r="C117" s="14" t="s">
        <v>1102</v>
      </c>
      <c r="D117" s="14" t="s">
        <v>1473</v>
      </c>
      <c r="E117" s="14" t="s">
        <v>1474</v>
      </c>
      <c r="F117" s="14" t="s">
        <v>1475</v>
      </c>
      <c r="G117" s="14" t="s">
        <v>126</v>
      </c>
      <c r="H117" s="14" t="s">
        <v>1105</v>
      </c>
    </row>
    <row r="118" spans="1:8" x14ac:dyDescent="0.25">
      <c r="A118">
        <v>117</v>
      </c>
      <c r="B118" s="14" t="s">
        <v>1476</v>
      </c>
      <c r="C118" s="14" t="s">
        <v>1102</v>
      </c>
      <c r="E118" s="14" t="s">
        <v>1477</v>
      </c>
      <c r="F118" s="14" t="s">
        <v>1478</v>
      </c>
      <c r="G118" s="14" t="s">
        <v>1109</v>
      </c>
      <c r="H118" s="14" t="s">
        <v>1110</v>
      </c>
    </row>
    <row r="119" spans="1:8" x14ac:dyDescent="0.25">
      <c r="A119">
        <v>118</v>
      </c>
      <c r="B119" s="14" t="s">
        <v>1479</v>
      </c>
      <c r="C119" s="14" t="s">
        <v>1102</v>
      </c>
      <c r="E119" s="14" t="s">
        <v>1480</v>
      </c>
      <c r="F119" s="14" t="s">
        <v>1481</v>
      </c>
      <c r="G119" s="14" t="s">
        <v>72</v>
      </c>
      <c r="H119" s="14" t="s">
        <v>1110</v>
      </c>
    </row>
    <row r="120" spans="1:8" x14ac:dyDescent="0.25">
      <c r="A120">
        <v>119</v>
      </c>
      <c r="B120" s="14" t="s">
        <v>1482</v>
      </c>
      <c r="C120" s="14" t="s">
        <v>1102</v>
      </c>
      <c r="D120" s="14" t="s">
        <v>1483</v>
      </c>
      <c r="E120" s="14" t="s">
        <v>1484</v>
      </c>
      <c r="F120" s="14" t="s">
        <v>1485</v>
      </c>
      <c r="G120" s="14" t="s">
        <v>9</v>
      </c>
      <c r="H120" s="14" t="s">
        <v>1110</v>
      </c>
    </row>
    <row r="121" spans="1:8" x14ac:dyDescent="0.25">
      <c r="A121">
        <v>120</v>
      </c>
      <c r="B121" s="14" t="s">
        <v>1486</v>
      </c>
      <c r="C121" s="14" t="s">
        <v>1102</v>
      </c>
      <c r="D121" s="14" t="s">
        <v>1487</v>
      </c>
      <c r="E121" s="14" t="s">
        <v>1488</v>
      </c>
      <c r="F121" s="14" t="s">
        <v>1489</v>
      </c>
      <c r="G121" s="14" t="s">
        <v>1144</v>
      </c>
      <c r="H121" s="14" t="s">
        <v>1105</v>
      </c>
    </row>
    <row r="122" spans="1:8" x14ac:dyDescent="0.25">
      <c r="A122">
        <v>121</v>
      </c>
      <c r="B122" s="14" t="s">
        <v>1490</v>
      </c>
      <c r="C122" s="14" t="s">
        <v>1102</v>
      </c>
      <c r="E122" s="14" t="s">
        <v>1491</v>
      </c>
      <c r="F122" s="14" t="s">
        <v>1492</v>
      </c>
      <c r="G122" s="14" t="s">
        <v>1493</v>
      </c>
      <c r="H122" s="14" t="s">
        <v>1110</v>
      </c>
    </row>
    <row r="123" spans="1:8" x14ac:dyDescent="0.25">
      <c r="A123">
        <v>122</v>
      </c>
      <c r="B123" s="14" t="s">
        <v>1494</v>
      </c>
      <c r="C123" s="14" t="s">
        <v>1102</v>
      </c>
      <c r="E123" s="14" t="s">
        <v>1495</v>
      </c>
      <c r="F123" s="14" t="s">
        <v>1496</v>
      </c>
      <c r="G123" s="14" t="s">
        <v>114</v>
      </c>
      <c r="H123" s="14" t="s">
        <v>1110</v>
      </c>
    </row>
    <row r="124" spans="1:8" x14ac:dyDescent="0.25">
      <c r="A124">
        <v>123</v>
      </c>
      <c r="B124" s="14" t="s">
        <v>1497</v>
      </c>
      <c r="C124" s="14" t="s">
        <v>1102</v>
      </c>
      <c r="E124" s="14" t="s">
        <v>1498</v>
      </c>
      <c r="F124" s="14" t="s">
        <v>1499</v>
      </c>
      <c r="G124" s="14" t="s">
        <v>1500</v>
      </c>
      <c r="H124" s="14" t="s">
        <v>1110</v>
      </c>
    </row>
    <row r="125" spans="1:8" x14ac:dyDescent="0.25">
      <c r="A125">
        <v>124</v>
      </c>
      <c r="B125" s="14" t="s">
        <v>1501</v>
      </c>
      <c r="C125" s="14" t="s">
        <v>1102</v>
      </c>
      <c r="E125" s="14" t="s">
        <v>1502</v>
      </c>
      <c r="F125" s="14" t="s">
        <v>1503</v>
      </c>
      <c r="G125" s="14" t="s">
        <v>114</v>
      </c>
      <c r="H125" s="14" t="s">
        <v>1110</v>
      </c>
    </row>
    <row r="126" spans="1:8" x14ac:dyDescent="0.25">
      <c r="A126">
        <v>125</v>
      </c>
      <c r="B126" s="14" t="s">
        <v>1504</v>
      </c>
      <c r="C126" s="14" t="s">
        <v>1102</v>
      </c>
      <c r="D126" s="14" t="s">
        <v>983</v>
      </c>
      <c r="E126" s="14" t="s">
        <v>1505</v>
      </c>
      <c r="F126" s="14" t="s">
        <v>1506</v>
      </c>
      <c r="G126" s="14" t="s">
        <v>1507</v>
      </c>
      <c r="H126" s="14" t="s">
        <v>1105</v>
      </c>
    </row>
    <row r="127" spans="1:8" x14ac:dyDescent="0.25">
      <c r="A127">
        <v>126</v>
      </c>
      <c r="B127" s="14" t="s">
        <v>1508</v>
      </c>
      <c r="C127" s="14" t="s">
        <v>1102</v>
      </c>
      <c r="E127" s="14" t="s">
        <v>1509</v>
      </c>
      <c r="F127" s="14" t="s">
        <v>1510</v>
      </c>
      <c r="G127" s="14" t="s">
        <v>40</v>
      </c>
      <c r="H127" s="14" t="s">
        <v>1110</v>
      </c>
    </row>
    <row r="128" spans="1:8" x14ac:dyDescent="0.25">
      <c r="A128">
        <v>127</v>
      </c>
      <c r="B128" s="14" t="s">
        <v>1511</v>
      </c>
      <c r="C128" s="14" t="s">
        <v>1102</v>
      </c>
      <c r="E128" s="14" t="s">
        <v>1512</v>
      </c>
      <c r="F128" s="14" t="s">
        <v>1513</v>
      </c>
      <c r="G128" s="14" t="s">
        <v>1514</v>
      </c>
      <c r="H128" s="14" t="s">
        <v>1110</v>
      </c>
    </row>
    <row r="129" spans="1:8" x14ac:dyDescent="0.25">
      <c r="A129">
        <v>128</v>
      </c>
      <c r="B129" s="14" t="s">
        <v>1515</v>
      </c>
      <c r="C129" s="14" t="s">
        <v>1102</v>
      </c>
      <c r="E129" s="14" t="s">
        <v>1516</v>
      </c>
      <c r="F129" s="14" t="s">
        <v>1517</v>
      </c>
      <c r="G129" s="14" t="s">
        <v>1514</v>
      </c>
      <c r="H129" s="14" t="s">
        <v>1110</v>
      </c>
    </row>
    <row r="130" spans="1:8" x14ac:dyDescent="0.25">
      <c r="A130">
        <v>129</v>
      </c>
      <c r="B130" s="14" t="s">
        <v>1518</v>
      </c>
      <c r="C130" s="14" t="s">
        <v>1102</v>
      </c>
      <c r="E130" s="14" t="s">
        <v>1519</v>
      </c>
      <c r="F130" s="14" t="s">
        <v>1520</v>
      </c>
      <c r="G130" s="14" t="s">
        <v>1493</v>
      </c>
      <c r="H130" s="14" t="s">
        <v>1110</v>
      </c>
    </row>
    <row r="131" spans="1:8" x14ac:dyDescent="0.25">
      <c r="A131">
        <v>130</v>
      </c>
      <c r="B131" s="14" t="s">
        <v>1521</v>
      </c>
      <c r="C131" s="14" t="s">
        <v>1102</v>
      </c>
      <c r="D131" s="14" t="s">
        <v>389</v>
      </c>
      <c r="E131" s="14" t="s">
        <v>1522</v>
      </c>
      <c r="F131" s="14" t="s">
        <v>1523</v>
      </c>
      <c r="G131" s="14" t="s">
        <v>178</v>
      </c>
      <c r="H131" s="14" t="s">
        <v>1105</v>
      </c>
    </row>
    <row r="132" spans="1:8" x14ac:dyDescent="0.25">
      <c r="A132">
        <v>131</v>
      </c>
      <c r="B132" s="14" t="s">
        <v>1524</v>
      </c>
      <c r="C132" s="14" t="s">
        <v>1102</v>
      </c>
      <c r="E132" s="14" t="s">
        <v>1525</v>
      </c>
      <c r="F132" s="14" t="s">
        <v>1526</v>
      </c>
      <c r="G132" s="14" t="s">
        <v>149</v>
      </c>
      <c r="H132" s="14" t="s">
        <v>1110</v>
      </c>
    </row>
    <row r="133" spans="1:8" x14ac:dyDescent="0.25">
      <c r="A133">
        <v>132</v>
      </c>
      <c r="B133" s="14" t="s">
        <v>1527</v>
      </c>
      <c r="C133" s="14" t="s">
        <v>1102</v>
      </c>
      <c r="D133" s="14" t="s">
        <v>1528</v>
      </c>
      <c r="E133" s="14" t="s">
        <v>1529</v>
      </c>
      <c r="F133" s="14" t="s">
        <v>1530</v>
      </c>
      <c r="G133" s="14" t="s">
        <v>1531</v>
      </c>
      <c r="H133" s="14" t="s">
        <v>1105</v>
      </c>
    </row>
    <row r="134" spans="1:8" x14ac:dyDescent="0.25">
      <c r="A134">
        <v>133</v>
      </c>
      <c r="B134" s="14" t="s">
        <v>1532</v>
      </c>
      <c r="C134" s="14" t="s">
        <v>1102</v>
      </c>
      <c r="E134" s="14" t="s">
        <v>1533</v>
      </c>
      <c r="F134" s="14" t="s">
        <v>1534</v>
      </c>
      <c r="G134" s="14" t="s">
        <v>1514</v>
      </c>
      <c r="H134" s="14" t="s">
        <v>1110</v>
      </c>
    </row>
    <row r="135" spans="1:8" x14ac:dyDescent="0.25">
      <c r="A135">
        <v>134</v>
      </c>
      <c r="B135" s="14" t="s">
        <v>1535</v>
      </c>
      <c r="C135" s="14" t="s">
        <v>1102</v>
      </c>
      <c r="E135" s="14" t="s">
        <v>1536</v>
      </c>
      <c r="F135" s="14" t="s">
        <v>1537</v>
      </c>
      <c r="G135" s="14" t="s">
        <v>40</v>
      </c>
      <c r="H135" s="14" t="s">
        <v>1110</v>
      </c>
    </row>
    <row r="136" spans="1:8" x14ac:dyDescent="0.25">
      <c r="A136">
        <v>135</v>
      </c>
      <c r="B136" s="14" t="s">
        <v>1538</v>
      </c>
      <c r="C136" s="14" t="s">
        <v>1102</v>
      </c>
      <c r="E136" s="14" t="s">
        <v>1539</v>
      </c>
      <c r="F136" s="14" t="s">
        <v>1540</v>
      </c>
      <c r="G136" s="14" t="s">
        <v>40</v>
      </c>
      <c r="H136" s="14" t="s">
        <v>1110</v>
      </c>
    </row>
    <row r="137" spans="1:8" x14ac:dyDescent="0.25">
      <c r="A137">
        <v>136</v>
      </c>
      <c r="B137" s="14" t="s">
        <v>1541</v>
      </c>
      <c r="C137" s="14" t="s">
        <v>1102</v>
      </c>
      <c r="E137" s="14" t="s">
        <v>1542</v>
      </c>
      <c r="F137" s="14" t="s">
        <v>1543</v>
      </c>
      <c r="G137" s="14" t="s">
        <v>126</v>
      </c>
      <c r="H137" s="14" t="s">
        <v>1110</v>
      </c>
    </row>
    <row r="138" spans="1:8" x14ac:dyDescent="0.25">
      <c r="A138">
        <v>137</v>
      </c>
      <c r="B138" s="14" t="s">
        <v>1544</v>
      </c>
      <c r="C138" s="14" t="s">
        <v>1102</v>
      </c>
      <c r="D138" s="14" t="s">
        <v>309</v>
      </c>
      <c r="E138" s="14" t="s">
        <v>1545</v>
      </c>
      <c r="F138" s="14" t="s">
        <v>1546</v>
      </c>
      <c r="G138" s="14" t="s">
        <v>86</v>
      </c>
      <c r="H138" s="14" t="s">
        <v>1105</v>
      </c>
    </row>
    <row r="139" spans="1:8" x14ac:dyDescent="0.25">
      <c r="A139">
        <v>138</v>
      </c>
      <c r="B139" s="14" t="s">
        <v>1547</v>
      </c>
      <c r="C139" s="14" t="s">
        <v>1102</v>
      </c>
      <c r="E139" s="14" t="s">
        <v>1548</v>
      </c>
      <c r="F139" s="14" t="s">
        <v>1549</v>
      </c>
      <c r="G139" s="14" t="s">
        <v>243</v>
      </c>
      <c r="H139" s="14" t="s">
        <v>1110</v>
      </c>
    </row>
    <row r="140" spans="1:8" x14ac:dyDescent="0.25">
      <c r="A140">
        <v>139</v>
      </c>
      <c r="B140" s="14" t="s">
        <v>1550</v>
      </c>
      <c r="C140" s="14" t="s">
        <v>1102</v>
      </c>
      <c r="D140" s="14" t="s">
        <v>1551</v>
      </c>
      <c r="E140" s="14" t="s">
        <v>1552</v>
      </c>
      <c r="F140" s="14" t="s">
        <v>1553</v>
      </c>
      <c r="G140" s="14" t="s">
        <v>86</v>
      </c>
      <c r="H140" s="14" t="s">
        <v>1105</v>
      </c>
    </row>
    <row r="141" spans="1:8" x14ac:dyDescent="0.25">
      <c r="A141">
        <v>140</v>
      </c>
      <c r="B141" s="14" t="s">
        <v>1554</v>
      </c>
      <c r="C141" s="14" t="s">
        <v>1102</v>
      </c>
      <c r="E141" s="14" t="s">
        <v>1555</v>
      </c>
      <c r="F141" s="14" t="s">
        <v>1556</v>
      </c>
      <c r="G141" s="14" t="s">
        <v>40</v>
      </c>
      <c r="H141" s="14" t="s">
        <v>1110</v>
      </c>
    </row>
    <row r="142" spans="1:8" x14ac:dyDescent="0.25">
      <c r="A142">
        <v>141</v>
      </c>
      <c r="B142" s="14" t="s">
        <v>1557</v>
      </c>
      <c r="C142" s="14" t="s">
        <v>1102</v>
      </c>
      <c r="E142" s="14" t="s">
        <v>1558</v>
      </c>
      <c r="F142" s="14" t="s">
        <v>1559</v>
      </c>
      <c r="G142" s="14" t="s">
        <v>1109</v>
      </c>
      <c r="H142" s="14" t="s">
        <v>1110</v>
      </c>
    </row>
    <row r="143" spans="1:8" x14ac:dyDescent="0.25">
      <c r="A143">
        <v>142</v>
      </c>
      <c r="B143" s="14" t="s">
        <v>1560</v>
      </c>
      <c r="C143" s="14" t="s">
        <v>1102</v>
      </c>
      <c r="D143" s="14" t="s">
        <v>1561</v>
      </c>
      <c r="E143" s="14" t="s">
        <v>1562</v>
      </c>
      <c r="F143" s="14" t="s">
        <v>1563</v>
      </c>
      <c r="G143" s="14" t="s">
        <v>1564</v>
      </c>
      <c r="H143" s="14" t="s">
        <v>1110</v>
      </c>
    </row>
    <row r="144" spans="1:8" x14ac:dyDescent="0.25">
      <c r="A144">
        <v>143</v>
      </c>
      <c r="B144" s="14" t="s">
        <v>1565</v>
      </c>
      <c r="C144" s="14" t="s">
        <v>1102</v>
      </c>
      <c r="E144" s="14" t="s">
        <v>1566</v>
      </c>
      <c r="G144" s="14" t="s">
        <v>243</v>
      </c>
      <c r="H144" s="14" t="s">
        <v>1110</v>
      </c>
    </row>
    <row r="145" spans="1:8" x14ac:dyDescent="0.25">
      <c r="A145">
        <v>144</v>
      </c>
      <c r="B145" s="14" t="s">
        <v>1567</v>
      </c>
      <c r="C145" s="14" t="s">
        <v>1102</v>
      </c>
      <c r="E145" s="14" t="s">
        <v>1568</v>
      </c>
      <c r="F145" s="14" t="s">
        <v>1569</v>
      </c>
      <c r="G145" s="14" t="s">
        <v>1215</v>
      </c>
      <c r="H145" s="14" t="s">
        <v>1110</v>
      </c>
    </row>
    <row r="146" spans="1:8" x14ac:dyDescent="0.25">
      <c r="A146">
        <v>145</v>
      </c>
      <c r="B146" s="14" t="s">
        <v>1570</v>
      </c>
      <c r="C146" s="14" t="s">
        <v>1102</v>
      </c>
      <c r="E146" s="14" t="s">
        <v>1571</v>
      </c>
      <c r="F146" s="14" t="s">
        <v>1572</v>
      </c>
      <c r="G146" s="14" t="s">
        <v>1109</v>
      </c>
      <c r="H146" s="14" t="s">
        <v>1110</v>
      </c>
    </row>
    <row r="147" spans="1:8" x14ac:dyDescent="0.25">
      <c r="A147">
        <v>146</v>
      </c>
      <c r="B147" s="14" t="s">
        <v>1573</v>
      </c>
      <c r="C147" s="14" t="s">
        <v>1102</v>
      </c>
      <c r="D147" s="14" t="s">
        <v>1574</v>
      </c>
      <c r="G147" s="14" t="s">
        <v>1493</v>
      </c>
      <c r="H147" s="14" t="s">
        <v>1105</v>
      </c>
    </row>
    <row r="148" spans="1:8" x14ac:dyDescent="0.25">
      <c r="A148">
        <v>147</v>
      </c>
      <c r="B148" s="14" t="s">
        <v>1575</v>
      </c>
      <c r="C148" s="14" t="s">
        <v>1102</v>
      </c>
      <c r="E148" s="14" t="s">
        <v>1576</v>
      </c>
      <c r="F148" s="14" t="s">
        <v>1577</v>
      </c>
      <c r="G148" s="14" t="s">
        <v>1578</v>
      </c>
      <c r="H148" s="14" t="s">
        <v>1110</v>
      </c>
    </row>
    <row r="149" spans="1:8" x14ac:dyDescent="0.25">
      <c r="A149">
        <v>148</v>
      </c>
      <c r="B149" s="14" t="s">
        <v>1579</v>
      </c>
      <c r="C149" s="14" t="s">
        <v>1102</v>
      </c>
      <c r="E149" s="14" t="s">
        <v>1580</v>
      </c>
      <c r="F149" s="14" t="s">
        <v>1581</v>
      </c>
      <c r="G149" s="14" t="s">
        <v>1348</v>
      </c>
      <c r="H149" s="14" t="s">
        <v>1110</v>
      </c>
    </row>
    <row r="150" spans="1:8" x14ac:dyDescent="0.25">
      <c r="A150">
        <v>149</v>
      </c>
      <c r="B150" s="14" t="s">
        <v>1582</v>
      </c>
      <c r="C150" s="14" t="s">
        <v>1102</v>
      </c>
      <c r="D150" s="14" t="s">
        <v>1583</v>
      </c>
      <c r="E150" s="14" t="s">
        <v>1584</v>
      </c>
      <c r="F150" s="14" t="s">
        <v>1585</v>
      </c>
      <c r="G150" s="14" t="s">
        <v>1109</v>
      </c>
      <c r="H150" s="14" t="s">
        <v>1105</v>
      </c>
    </row>
    <row r="151" spans="1:8" x14ac:dyDescent="0.25">
      <c r="A151">
        <v>150</v>
      </c>
      <c r="B151" s="14" t="s">
        <v>1586</v>
      </c>
      <c r="C151" s="14" t="s">
        <v>1102</v>
      </c>
      <c r="E151" s="14" t="s">
        <v>1587</v>
      </c>
      <c r="F151" s="14" t="s">
        <v>1588</v>
      </c>
      <c r="G151" s="14" t="s">
        <v>1589</v>
      </c>
      <c r="H151" s="14" t="s">
        <v>1110</v>
      </c>
    </row>
    <row r="152" spans="1:8" x14ac:dyDescent="0.25">
      <c r="A152">
        <v>151</v>
      </c>
      <c r="B152" s="14" t="s">
        <v>1590</v>
      </c>
      <c r="C152" s="14" t="s">
        <v>1102</v>
      </c>
      <c r="D152" s="14" t="s">
        <v>1591</v>
      </c>
      <c r="E152" s="14" t="s">
        <v>1592</v>
      </c>
      <c r="F152" s="14" t="s">
        <v>1593</v>
      </c>
      <c r="G152" s="14" t="s">
        <v>1500</v>
      </c>
      <c r="H152" s="14" t="s">
        <v>1110</v>
      </c>
    </row>
    <row r="153" spans="1:8" x14ac:dyDescent="0.25">
      <c r="A153">
        <v>152</v>
      </c>
      <c r="B153" s="14" t="s">
        <v>1594</v>
      </c>
      <c r="C153" s="14" t="s">
        <v>1102</v>
      </c>
      <c r="E153" s="14" t="s">
        <v>1595</v>
      </c>
      <c r="F153" s="14" t="s">
        <v>1596</v>
      </c>
      <c r="G153" s="14" t="s">
        <v>40</v>
      </c>
      <c r="H153" s="14" t="s">
        <v>1110</v>
      </c>
    </row>
    <row r="154" spans="1:8" x14ac:dyDescent="0.25">
      <c r="A154">
        <v>153</v>
      </c>
      <c r="B154" s="14" t="s">
        <v>1597</v>
      </c>
      <c r="C154" s="14" t="s">
        <v>1102</v>
      </c>
      <c r="D154" s="14" t="s">
        <v>1598</v>
      </c>
      <c r="E154" s="14" t="s">
        <v>1599</v>
      </c>
      <c r="F154" s="14" t="s">
        <v>1600</v>
      </c>
      <c r="G154" s="14" t="s">
        <v>1601</v>
      </c>
      <c r="H154" s="14" t="s">
        <v>1105</v>
      </c>
    </row>
    <row r="155" spans="1:8" x14ac:dyDescent="0.25">
      <c r="A155">
        <v>154</v>
      </c>
      <c r="B155" s="14" t="s">
        <v>1602</v>
      </c>
      <c r="C155" s="14" t="s">
        <v>1102</v>
      </c>
      <c r="E155" s="14" t="s">
        <v>1603</v>
      </c>
      <c r="F155" s="14" t="s">
        <v>1604</v>
      </c>
      <c r="G155" s="14" t="s">
        <v>103</v>
      </c>
      <c r="H155" s="14" t="s">
        <v>1110</v>
      </c>
    </row>
    <row r="156" spans="1:8" x14ac:dyDescent="0.25">
      <c r="A156">
        <v>155</v>
      </c>
      <c r="B156" s="14" t="s">
        <v>1605</v>
      </c>
      <c r="C156" s="14" t="s">
        <v>1102</v>
      </c>
      <c r="E156" s="14" t="s">
        <v>1606</v>
      </c>
      <c r="F156" s="14" t="s">
        <v>1607</v>
      </c>
      <c r="G156" s="14" t="s">
        <v>230</v>
      </c>
      <c r="H156" s="14" t="s">
        <v>1110</v>
      </c>
    </row>
    <row r="157" spans="1:8" x14ac:dyDescent="0.25">
      <c r="A157">
        <v>156</v>
      </c>
      <c r="B157" s="14" t="s">
        <v>1608</v>
      </c>
      <c r="C157" s="14" t="s">
        <v>1102</v>
      </c>
      <c r="E157" s="14" t="s">
        <v>1609</v>
      </c>
      <c r="F157" s="14" t="s">
        <v>1610</v>
      </c>
      <c r="G157" s="14" t="s">
        <v>296</v>
      </c>
      <c r="H157" s="14" t="s">
        <v>1110</v>
      </c>
    </row>
    <row r="158" spans="1:8" x14ac:dyDescent="0.25">
      <c r="A158">
        <v>157</v>
      </c>
      <c r="B158" s="14" t="s">
        <v>1611</v>
      </c>
      <c r="C158" s="14" t="s">
        <v>1102</v>
      </c>
      <c r="E158" s="14" t="s">
        <v>1612</v>
      </c>
      <c r="F158" s="14" t="s">
        <v>1613</v>
      </c>
      <c r="G158" s="14" t="s">
        <v>1215</v>
      </c>
      <c r="H158" s="14" t="s">
        <v>1110</v>
      </c>
    </row>
    <row r="159" spans="1:8" x14ac:dyDescent="0.25">
      <c r="A159">
        <v>158</v>
      </c>
      <c r="B159" s="14" t="s">
        <v>1614</v>
      </c>
      <c r="C159" s="14" t="s">
        <v>1102</v>
      </c>
      <c r="E159" s="14" t="s">
        <v>1615</v>
      </c>
      <c r="F159" s="14" t="s">
        <v>1094</v>
      </c>
      <c r="G159" s="14" t="s">
        <v>243</v>
      </c>
      <c r="H159" s="14" t="s">
        <v>1110</v>
      </c>
    </row>
    <row r="160" spans="1:8" x14ac:dyDescent="0.25">
      <c r="A160">
        <v>159</v>
      </c>
      <c r="B160" s="14" t="s">
        <v>1616</v>
      </c>
      <c r="C160" s="14" t="s">
        <v>1102</v>
      </c>
      <c r="E160" s="14" t="s">
        <v>1617</v>
      </c>
      <c r="F160" s="14" t="s">
        <v>1618</v>
      </c>
      <c r="G160" s="14" t="s">
        <v>1348</v>
      </c>
      <c r="H160" s="14" t="s">
        <v>1110</v>
      </c>
    </row>
    <row r="161" spans="1:8" x14ac:dyDescent="0.25">
      <c r="A161">
        <v>160</v>
      </c>
      <c r="B161" s="14" t="s">
        <v>1619</v>
      </c>
      <c r="C161" s="14" t="s">
        <v>1102</v>
      </c>
      <c r="E161" s="14" t="s">
        <v>1620</v>
      </c>
      <c r="F161" s="14" t="s">
        <v>1621</v>
      </c>
      <c r="G161" s="14" t="s">
        <v>1622</v>
      </c>
      <c r="H161" s="14" t="s">
        <v>1110</v>
      </c>
    </row>
    <row r="162" spans="1:8" x14ac:dyDescent="0.25">
      <c r="A162">
        <v>161</v>
      </c>
      <c r="B162" s="14" t="s">
        <v>1623</v>
      </c>
      <c r="C162" s="14" t="s">
        <v>1102</v>
      </c>
      <c r="E162" s="14" t="s">
        <v>1624</v>
      </c>
      <c r="G162" s="14" t="s">
        <v>1625</v>
      </c>
      <c r="H162" s="14" t="s">
        <v>1110</v>
      </c>
    </row>
    <row r="163" spans="1:8" x14ac:dyDescent="0.25">
      <c r="A163">
        <v>162</v>
      </c>
      <c r="B163" s="14" t="s">
        <v>1626</v>
      </c>
      <c r="C163" s="14" t="s">
        <v>1102</v>
      </c>
      <c r="D163" s="14" t="s">
        <v>1627</v>
      </c>
      <c r="E163" s="14" t="s">
        <v>1628</v>
      </c>
      <c r="G163" s="14" t="s">
        <v>1564</v>
      </c>
      <c r="H163" s="14" t="s">
        <v>1110</v>
      </c>
    </row>
    <row r="164" spans="1:8" x14ac:dyDescent="0.25">
      <c r="A164">
        <v>163</v>
      </c>
      <c r="B164" s="14" t="s">
        <v>1629</v>
      </c>
      <c r="C164" s="14" t="s">
        <v>1102</v>
      </c>
      <c r="E164" s="14" t="s">
        <v>1630</v>
      </c>
      <c r="F164" s="14" t="s">
        <v>1631</v>
      </c>
      <c r="G164" s="14" t="s">
        <v>77</v>
      </c>
      <c r="H164" s="14" t="s">
        <v>1110</v>
      </c>
    </row>
    <row r="165" spans="1:8" x14ac:dyDescent="0.25">
      <c r="A165">
        <v>164</v>
      </c>
      <c r="B165" s="14" t="s">
        <v>1632</v>
      </c>
      <c r="C165" s="14" t="s">
        <v>1102</v>
      </c>
      <c r="E165" s="14" t="s">
        <v>1633</v>
      </c>
      <c r="F165" s="14" t="s">
        <v>1634</v>
      </c>
      <c r="G165" s="14" t="s">
        <v>1109</v>
      </c>
      <c r="H165" s="14" t="s">
        <v>1110</v>
      </c>
    </row>
    <row r="166" spans="1:8" x14ac:dyDescent="0.25">
      <c r="A166">
        <v>165</v>
      </c>
      <c r="B166" s="14" t="s">
        <v>1635</v>
      </c>
      <c r="C166" s="14" t="s">
        <v>1102</v>
      </c>
      <c r="D166" s="14" t="s">
        <v>1636</v>
      </c>
      <c r="E166" s="14" t="s">
        <v>1637</v>
      </c>
      <c r="F166" s="14" t="s">
        <v>1638</v>
      </c>
      <c r="G166" s="14" t="s">
        <v>149</v>
      </c>
      <c r="H166" s="14" t="s">
        <v>1105</v>
      </c>
    </row>
    <row r="167" spans="1:8" x14ac:dyDescent="0.25">
      <c r="A167">
        <v>166</v>
      </c>
      <c r="B167" s="14" t="s">
        <v>1639</v>
      </c>
      <c r="C167" s="14" t="s">
        <v>1102</v>
      </c>
      <c r="E167" s="14" t="s">
        <v>1640</v>
      </c>
      <c r="F167" s="14" t="s">
        <v>1641</v>
      </c>
      <c r="G167" s="14" t="s">
        <v>40</v>
      </c>
      <c r="H167" s="14" t="s">
        <v>1110</v>
      </c>
    </row>
    <row r="168" spans="1:8" x14ac:dyDescent="0.25">
      <c r="A168">
        <v>167</v>
      </c>
      <c r="B168" s="14" t="s">
        <v>1642</v>
      </c>
      <c r="C168" s="14" t="s">
        <v>1102</v>
      </c>
      <c r="E168" s="14" t="s">
        <v>1643</v>
      </c>
      <c r="F168" s="14" t="s">
        <v>1644</v>
      </c>
      <c r="G168" s="14" t="s">
        <v>86</v>
      </c>
      <c r="H168" s="14" t="s">
        <v>1110</v>
      </c>
    </row>
    <row r="169" spans="1:8" x14ac:dyDescent="0.25">
      <c r="A169">
        <v>168</v>
      </c>
      <c r="B169" s="14" t="s">
        <v>1645</v>
      </c>
      <c r="C169" s="14" t="s">
        <v>1102</v>
      </c>
      <c r="E169" s="14" t="s">
        <v>1646</v>
      </c>
      <c r="F169" s="14" t="s">
        <v>1647</v>
      </c>
      <c r="G169" s="14" t="s">
        <v>1578</v>
      </c>
      <c r="H169" s="14" t="s">
        <v>1110</v>
      </c>
    </row>
    <row r="170" spans="1:8" x14ac:dyDescent="0.25">
      <c r="A170">
        <v>169</v>
      </c>
      <c r="B170" s="14" t="s">
        <v>1645</v>
      </c>
      <c r="C170" s="14" t="s">
        <v>1102</v>
      </c>
      <c r="E170" s="14" t="s">
        <v>1646</v>
      </c>
      <c r="F170" s="14" t="s">
        <v>1647</v>
      </c>
      <c r="G170" s="14" t="s">
        <v>1578</v>
      </c>
      <c r="H170" s="14" t="s">
        <v>1110</v>
      </c>
    </row>
    <row r="171" spans="1:8" x14ac:dyDescent="0.25">
      <c r="A171">
        <v>170</v>
      </c>
      <c r="B171" s="14" t="s">
        <v>1648</v>
      </c>
      <c r="C171" s="14" t="s">
        <v>1102</v>
      </c>
      <c r="E171" s="14" t="s">
        <v>1649</v>
      </c>
      <c r="F171" s="14" t="s">
        <v>1650</v>
      </c>
      <c r="G171" s="14" t="s">
        <v>120</v>
      </c>
      <c r="H171" s="14" t="s">
        <v>1110</v>
      </c>
    </row>
    <row r="172" spans="1:8" x14ac:dyDescent="0.25">
      <c r="A172">
        <v>171</v>
      </c>
      <c r="B172" s="14" t="s">
        <v>1651</v>
      </c>
      <c r="C172" s="14" t="s">
        <v>1102</v>
      </c>
      <c r="E172" s="14" t="s">
        <v>1652</v>
      </c>
      <c r="F172" s="14" t="s">
        <v>1653</v>
      </c>
      <c r="G172" s="14" t="s">
        <v>1413</v>
      </c>
      <c r="H172" s="14" t="s">
        <v>1110</v>
      </c>
    </row>
    <row r="173" spans="1:8" x14ac:dyDescent="0.25">
      <c r="A173">
        <v>172</v>
      </c>
      <c r="B173" s="14" t="s">
        <v>1654</v>
      </c>
      <c r="C173" s="14" t="s">
        <v>1102</v>
      </c>
      <c r="D173" s="14" t="s">
        <v>1655</v>
      </c>
      <c r="E173" s="14" t="s">
        <v>1656</v>
      </c>
      <c r="F173" s="14" t="s">
        <v>1657</v>
      </c>
      <c r="G173" s="14" t="s">
        <v>192</v>
      </c>
      <c r="H173" s="14" t="s">
        <v>1110</v>
      </c>
    </row>
    <row r="174" spans="1:8" x14ac:dyDescent="0.25">
      <c r="A174">
        <v>173</v>
      </c>
      <c r="B174" s="14" t="s">
        <v>1658</v>
      </c>
      <c r="C174" s="14" t="s">
        <v>1102</v>
      </c>
      <c r="E174" s="14" t="s">
        <v>1659</v>
      </c>
      <c r="F174" s="14" t="s">
        <v>1660</v>
      </c>
      <c r="G174" s="14" t="s">
        <v>178</v>
      </c>
      <c r="H174" s="14" t="s">
        <v>1110</v>
      </c>
    </row>
    <row r="175" spans="1:8" x14ac:dyDescent="0.25">
      <c r="A175">
        <v>174</v>
      </c>
      <c r="B175" s="14" t="s">
        <v>1661</v>
      </c>
      <c r="C175" s="14" t="s">
        <v>1102</v>
      </c>
      <c r="D175" s="14" t="s">
        <v>1662</v>
      </c>
      <c r="E175" s="14" t="s">
        <v>1663</v>
      </c>
      <c r="F175" s="14" t="s">
        <v>1664</v>
      </c>
      <c r="G175" s="14" t="s">
        <v>215</v>
      </c>
      <c r="H175" s="14" t="s">
        <v>1105</v>
      </c>
    </row>
    <row r="176" spans="1:8" x14ac:dyDescent="0.25">
      <c r="A176">
        <v>175</v>
      </c>
      <c r="B176" s="14" t="s">
        <v>1665</v>
      </c>
      <c r="C176" s="14" t="s">
        <v>1102</v>
      </c>
      <c r="E176" s="14" t="s">
        <v>1666</v>
      </c>
      <c r="F176" s="14" t="s">
        <v>1667</v>
      </c>
      <c r="G176" s="14" t="s">
        <v>1211</v>
      </c>
      <c r="H176" s="14" t="s">
        <v>1110</v>
      </c>
    </row>
    <row r="177" spans="1:8" x14ac:dyDescent="0.25">
      <c r="A177">
        <v>176</v>
      </c>
      <c r="B177" s="14" t="s">
        <v>1668</v>
      </c>
      <c r="C177" s="14" t="s">
        <v>1102</v>
      </c>
      <c r="E177" s="14" t="s">
        <v>1669</v>
      </c>
      <c r="F177" s="14" t="s">
        <v>1670</v>
      </c>
      <c r="G177" s="14" t="s">
        <v>1671</v>
      </c>
      <c r="H177" s="14" t="s">
        <v>1105</v>
      </c>
    </row>
    <row r="178" spans="1:8" x14ac:dyDescent="0.25">
      <c r="A178">
        <v>177</v>
      </c>
      <c r="B178" s="14" t="s">
        <v>1672</v>
      </c>
      <c r="C178" s="14" t="s">
        <v>1102</v>
      </c>
      <c r="E178" s="14" t="s">
        <v>1673</v>
      </c>
      <c r="F178" s="14" t="s">
        <v>1674</v>
      </c>
      <c r="G178" s="14" t="s">
        <v>1109</v>
      </c>
      <c r="H178" s="14" t="s">
        <v>1110</v>
      </c>
    </row>
    <row r="179" spans="1:8" x14ac:dyDescent="0.25">
      <c r="A179">
        <v>178</v>
      </c>
      <c r="B179" s="14" t="s">
        <v>1675</v>
      </c>
      <c r="C179" s="14" t="s">
        <v>1102</v>
      </c>
      <c r="E179" s="14" t="s">
        <v>1676</v>
      </c>
      <c r="F179" s="14" t="s">
        <v>1677</v>
      </c>
      <c r="G179" s="14" t="s">
        <v>149</v>
      </c>
      <c r="H179" s="14" t="s">
        <v>1110</v>
      </c>
    </row>
    <row r="180" spans="1:8" x14ac:dyDescent="0.25">
      <c r="A180">
        <v>179</v>
      </c>
      <c r="B180" s="14" t="s">
        <v>1678</v>
      </c>
      <c r="C180" s="14" t="s">
        <v>1102</v>
      </c>
      <c r="D180" s="14" t="s">
        <v>1679</v>
      </c>
      <c r="E180" s="14" t="s">
        <v>1680</v>
      </c>
      <c r="F180" s="14" t="s">
        <v>1681</v>
      </c>
      <c r="G180" s="14" t="s">
        <v>1682</v>
      </c>
      <c r="H180" s="14" t="s">
        <v>1105</v>
      </c>
    </row>
    <row r="181" spans="1:8" x14ac:dyDescent="0.25">
      <c r="A181">
        <v>180</v>
      </c>
      <c r="B181" s="14" t="s">
        <v>1683</v>
      </c>
      <c r="C181" s="14" t="s">
        <v>1102</v>
      </c>
      <c r="D181" s="14" t="s">
        <v>410</v>
      </c>
      <c r="E181" s="14" t="s">
        <v>1684</v>
      </c>
      <c r="F181" s="14" t="s">
        <v>1685</v>
      </c>
      <c r="G181" s="14" t="s">
        <v>1080</v>
      </c>
      <c r="H181" s="14" t="s">
        <v>1105</v>
      </c>
    </row>
    <row r="182" spans="1:8" x14ac:dyDescent="0.25">
      <c r="A182">
        <v>181</v>
      </c>
      <c r="B182" s="14" t="s">
        <v>1686</v>
      </c>
      <c r="C182" s="14" t="s">
        <v>1102</v>
      </c>
      <c r="E182" s="14" t="s">
        <v>1687</v>
      </c>
      <c r="F182" s="14" t="s">
        <v>1688</v>
      </c>
      <c r="G182" s="14" t="s">
        <v>149</v>
      </c>
      <c r="H182" s="14" t="s">
        <v>1110</v>
      </c>
    </row>
    <row r="183" spans="1:8" x14ac:dyDescent="0.25">
      <c r="A183">
        <v>182</v>
      </c>
      <c r="B183" s="14" t="s">
        <v>1689</v>
      </c>
      <c r="C183" s="14" t="s">
        <v>1102</v>
      </c>
      <c r="E183" s="14" t="s">
        <v>1690</v>
      </c>
      <c r="F183" s="14" t="s">
        <v>1691</v>
      </c>
      <c r="G183" s="14" t="s">
        <v>1109</v>
      </c>
      <c r="H183" s="14" t="s">
        <v>1110</v>
      </c>
    </row>
    <row r="184" spans="1:8" x14ac:dyDescent="0.25">
      <c r="A184">
        <v>183</v>
      </c>
      <c r="B184" s="14" t="s">
        <v>1692</v>
      </c>
      <c r="C184" s="14" t="s">
        <v>1102</v>
      </c>
      <c r="E184" s="14" t="s">
        <v>1693</v>
      </c>
      <c r="F184" s="14" t="s">
        <v>1694</v>
      </c>
      <c r="G184" s="14" t="s">
        <v>1695</v>
      </c>
      <c r="H184" s="14" t="s">
        <v>1110</v>
      </c>
    </row>
    <row r="185" spans="1:8" x14ac:dyDescent="0.25">
      <c r="A185">
        <v>184</v>
      </c>
      <c r="B185" s="14" t="s">
        <v>1696</v>
      </c>
      <c r="C185" s="14" t="s">
        <v>1102</v>
      </c>
      <c r="D185" s="14" t="s">
        <v>1697</v>
      </c>
      <c r="E185" s="14" t="s">
        <v>1698</v>
      </c>
      <c r="F185" s="14" t="s">
        <v>1699</v>
      </c>
      <c r="G185" s="14" t="s">
        <v>7</v>
      </c>
      <c r="H185" s="14" t="s">
        <v>1110</v>
      </c>
    </row>
    <row r="186" spans="1:8" x14ac:dyDescent="0.25">
      <c r="A186">
        <v>185</v>
      </c>
      <c r="B186" s="14" t="s">
        <v>1700</v>
      </c>
      <c r="C186" s="14" t="s">
        <v>1102</v>
      </c>
      <c r="E186" s="14" t="s">
        <v>1701</v>
      </c>
      <c r="F186" s="14" t="s">
        <v>1702</v>
      </c>
      <c r="G186" s="14" t="s">
        <v>1703</v>
      </c>
      <c r="H186" s="14" t="s">
        <v>1110</v>
      </c>
    </row>
    <row r="187" spans="1:8" x14ac:dyDescent="0.25">
      <c r="A187">
        <v>186</v>
      </c>
      <c r="B187" s="14" t="s">
        <v>1704</v>
      </c>
      <c r="C187" s="14" t="s">
        <v>1102</v>
      </c>
      <c r="E187" s="14" t="s">
        <v>1705</v>
      </c>
      <c r="F187" s="14" t="s">
        <v>1706</v>
      </c>
      <c r="G187" s="14" t="s">
        <v>1707</v>
      </c>
      <c r="H187" s="14" t="s">
        <v>1110</v>
      </c>
    </row>
    <row r="188" spans="1:8" x14ac:dyDescent="0.25">
      <c r="A188">
        <v>187</v>
      </c>
      <c r="B188" s="14" t="s">
        <v>1708</v>
      </c>
      <c r="C188" s="14" t="s">
        <v>1102</v>
      </c>
      <c r="E188" s="14" t="s">
        <v>1709</v>
      </c>
      <c r="F188" s="14" t="s">
        <v>1710</v>
      </c>
      <c r="G188" s="14" t="s">
        <v>86</v>
      </c>
      <c r="H188" s="14" t="s">
        <v>1110</v>
      </c>
    </row>
    <row r="189" spans="1:8" x14ac:dyDescent="0.25">
      <c r="A189">
        <v>188</v>
      </c>
      <c r="B189" s="14" t="s">
        <v>1711</v>
      </c>
      <c r="C189" s="14" t="s">
        <v>1102</v>
      </c>
      <c r="E189" s="14" t="s">
        <v>1712</v>
      </c>
      <c r="F189" s="14" t="s">
        <v>1713</v>
      </c>
      <c r="G189" s="14" t="s">
        <v>1109</v>
      </c>
      <c r="H189" s="14" t="s">
        <v>1110</v>
      </c>
    </row>
    <row r="190" spans="1:8" x14ac:dyDescent="0.25">
      <c r="A190">
        <v>189</v>
      </c>
      <c r="B190" s="14" t="s">
        <v>1714</v>
      </c>
      <c r="C190" s="14" t="s">
        <v>1102</v>
      </c>
      <c r="E190" s="14" t="s">
        <v>1715</v>
      </c>
      <c r="F190" s="14" t="s">
        <v>1716</v>
      </c>
      <c r="G190" s="14" t="s">
        <v>1327</v>
      </c>
      <c r="H190" s="14" t="s">
        <v>1110</v>
      </c>
    </row>
    <row r="191" spans="1:8" x14ac:dyDescent="0.25">
      <c r="A191">
        <v>190</v>
      </c>
      <c r="B191" s="14" t="s">
        <v>1717</v>
      </c>
      <c r="C191" s="14" t="s">
        <v>1102</v>
      </c>
      <c r="E191" s="14" t="s">
        <v>1718</v>
      </c>
      <c r="F191" s="14" t="s">
        <v>1719</v>
      </c>
      <c r="G191" s="14" t="s">
        <v>120</v>
      </c>
      <c r="H191" s="14" t="s">
        <v>1110</v>
      </c>
    </row>
    <row r="192" spans="1:8" x14ac:dyDescent="0.25">
      <c r="A192">
        <v>191</v>
      </c>
      <c r="B192" s="14" t="s">
        <v>1720</v>
      </c>
      <c r="C192" s="14" t="s">
        <v>1102</v>
      </c>
      <c r="D192" s="14" t="s">
        <v>1721</v>
      </c>
      <c r="E192" s="14" t="s">
        <v>1722</v>
      </c>
      <c r="F192" s="14" t="s">
        <v>1723</v>
      </c>
      <c r="G192" s="14" t="s">
        <v>108</v>
      </c>
      <c r="H192" s="14" t="s">
        <v>1110</v>
      </c>
    </row>
    <row r="193" spans="1:8" x14ac:dyDescent="0.25">
      <c r="A193">
        <v>192</v>
      </c>
      <c r="B193" s="14" t="s">
        <v>1724</v>
      </c>
      <c r="C193" s="14" t="s">
        <v>1102</v>
      </c>
      <c r="E193" s="14" t="s">
        <v>1725</v>
      </c>
      <c r="F193" s="14" t="s">
        <v>1726</v>
      </c>
      <c r="G193" s="14" t="s">
        <v>149</v>
      </c>
      <c r="H193" s="14" t="s">
        <v>1110</v>
      </c>
    </row>
    <row r="194" spans="1:8" x14ac:dyDescent="0.25">
      <c r="A194">
        <v>193</v>
      </c>
      <c r="B194" s="14" t="s">
        <v>1727</v>
      </c>
      <c r="C194" s="14" t="s">
        <v>1102</v>
      </c>
      <c r="E194" s="14" t="s">
        <v>1728</v>
      </c>
      <c r="F194" s="14" t="s">
        <v>1729</v>
      </c>
      <c r="G194" s="14" t="s">
        <v>1730</v>
      </c>
      <c r="H194" s="14" t="s">
        <v>1110</v>
      </c>
    </row>
    <row r="195" spans="1:8" x14ac:dyDescent="0.25">
      <c r="A195">
        <v>194</v>
      </c>
      <c r="B195" s="14" t="s">
        <v>1731</v>
      </c>
      <c r="C195" s="14" t="s">
        <v>1102</v>
      </c>
      <c r="E195" s="14" t="s">
        <v>1732</v>
      </c>
      <c r="F195" s="14" t="s">
        <v>1733</v>
      </c>
      <c r="G195" s="14" t="s">
        <v>126</v>
      </c>
      <c r="H195" s="14" t="s">
        <v>1110</v>
      </c>
    </row>
    <row r="196" spans="1:8" x14ac:dyDescent="0.25">
      <c r="A196">
        <v>195</v>
      </c>
      <c r="B196" s="14" t="s">
        <v>1734</v>
      </c>
      <c r="C196" s="14" t="s">
        <v>1102</v>
      </c>
      <c r="E196" s="14" t="s">
        <v>1735</v>
      </c>
      <c r="F196" s="14" t="s">
        <v>1736</v>
      </c>
      <c r="G196" s="14" t="s">
        <v>1737</v>
      </c>
      <c r="H196" s="14" t="s">
        <v>1110</v>
      </c>
    </row>
    <row r="197" spans="1:8" x14ac:dyDescent="0.25">
      <c r="A197">
        <v>196</v>
      </c>
      <c r="B197" s="14" t="s">
        <v>1738</v>
      </c>
      <c r="C197" s="14" t="s">
        <v>1102</v>
      </c>
      <c r="D197" s="14" t="s">
        <v>1739</v>
      </c>
      <c r="E197" s="14" t="s">
        <v>1740</v>
      </c>
      <c r="F197" s="14" t="s">
        <v>1741</v>
      </c>
      <c r="G197" s="14" t="s">
        <v>236</v>
      </c>
      <c r="H197" s="14" t="s">
        <v>1110</v>
      </c>
    </row>
    <row r="198" spans="1:8" x14ac:dyDescent="0.25">
      <c r="A198">
        <v>197</v>
      </c>
      <c r="B198" s="14" t="s">
        <v>1742</v>
      </c>
      <c r="C198" s="14" t="s">
        <v>1102</v>
      </c>
      <c r="D198" s="14" t="s">
        <v>1743</v>
      </c>
      <c r="E198" s="14" t="s">
        <v>1744</v>
      </c>
      <c r="F198" s="14" t="s">
        <v>1745</v>
      </c>
      <c r="G198" s="14" t="s">
        <v>1703</v>
      </c>
      <c r="H198" s="14" t="s">
        <v>1105</v>
      </c>
    </row>
    <row r="199" spans="1:8" x14ac:dyDescent="0.25">
      <c r="A199">
        <v>198</v>
      </c>
      <c r="B199" s="14" t="s">
        <v>1746</v>
      </c>
      <c r="C199" s="14" t="s">
        <v>1102</v>
      </c>
      <c r="D199" s="14" t="s">
        <v>1747</v>
      </c>
      <c r="E199" s="14" t="s">
        <v>1748</v>
      </c>
      <c r="F199" s="14" t="s">
        <v>1749</v>
      </c>
      <c r="G199" s="14" t="s">
        <v>1750</v>
      </c>
      <c r="H199" s="14" t="s">
        <v>1105</v>
      </c>
    </row>
    <row r="200" spans="1:8" x14ac:dyDescent="0.25">
      <c r="A200">
        <v>199</v>
      </c>
      <c r="B200" s="14" t="s">
        <v>1751</v>
      </c>
      <c r="C200" s="14" t="s">
        <v>1102</v>
      </c>
      <c r="D200" s="14" t="s">
        <v>1752</v>
      </c>
      <c r="E200" s="14" t="s">
        <v>1753</v>
      </c>
      <c r="F200" s="14" t="s">
        <v>1754</v>
      </c>
      <c r="G200" s="14" t="s">
        <v>86</v>
      </c>
      <c r="H200" s="14" t="s">
        <v>1110</v>
      </c>
    </row>
    <row r="201" spans="1:8" x14ac:dyDescent="0.25">
      <c r="A201">
        <v>200</v>
      </c>
      <c r="B201" s="14" t="s">
        <v>1755</v>
      </c>
      <c r="C201" s="14" t="s">
        <v>1102</v>
      </c>
      <c r="E201" s="14" t="s">
        <v>1756</v>
      </c>
      <c r="F201" s="14" t="s">
        <v>1757</v>
      </c>
      <c r="G201" s="14" t="s">
        <v>1413</v>
      </c>
      <c r="H201" s="14" t="s">
        <v>1110</v>
      </c>
    </row>
    <row r="202" spans="1:8" x14ac:dyDescent="0.25">
      <c r="A202">
        <v>201</v>
      </c>
      <c r="B202" s="14" t="s">
        <v>1758</v>
      </c>
      <c r="C202" s="14" t="s">
        <v>1102</v>
      </c>
      <c r="E202" s="14" t="s">
        <v>1759</v>
      </c>
      <c r="F202" s="14" t="s">
        <v>1760</v>
      </c>
      <c r="G202" s="14" t="s">
        <v>40</v>
      </c>
      <c r="H202" s="14" t="s">
        <v>1110</v>
      </c>
    </row>
    <row r="203" spans="1:8" x14ac:dyDescent="0.25">
      <c r="A203">
        <v>202</v>
      </c>
      <c r="B203" s="14" t="s">
        <v>1761</v>
      </c>
      <c r="C203" s="14" t="s">
        <v>1102</v>
      </c>
      <c r="E203" s="14" t="s">
        <v>1762</v>
      </c>
      <c r="F203" s="14" t="s">
        <v>1763</v>
      </c>
      <c r="G203" s="14" t="s">
        <v>149</v>
      </c>
      <c r="H203" s="14" t="s">
        <v>1110</v>
      </c>
    </row>
    <row r="204" spans="1:8" x14ac:dyDescent="0.25">
      <c r="A204">
        <v>203</v>
      </c>
      <c r="B204" s="14" t="s">
        <v>1764</v>
      </c>
      <c r="C204" s="14" t="s">
        <v>1102</v>
      </c>
      <c r="E204" s="14" t="s">
        <v>1765</v>
      </c>
      <c r="F204" s="14" t="s">
        <v>1766</v>
      </c>
      <c r="G204" s="14" t="s">
        <v>137</v>
      </c>
      <c r="H204" s="14" t="s">
        <v>1110</v>
      </c>
    </row>
    <row r="205" spans="1:8" x14ac:dyDescent="0.25">
      <c r="A205">
        <v>204</v>
      </c>
      <c r="B205" s="14" t="s">
        <v>1767</v>
      </c>
      <c r="C205" s="14" t="s">
        <v>1102</v>
      </c>
      <c r="E205" s="14" t="s">
        <v>1768</v>
      </c>
      <c r="F205" s="14" t="s">
        <v>1769</v>
      </c>
      <c r="G205" s="14" t="s">
        <v>1770</v>
      </c>
      <c r="H205" s="14" t="s">
        <v>1110</v>
      </c>
    </row>
    <row r="206" spans="1:8" x14ac:dyDescent="0.25">
      <c r="A206">
        <v>205</v>
      </c>
      <c r="B206" s="14" t="s">
        <v>1771</v>
      </c>
      <c r="C206" s="14" t="s">
        <v>1102</v>
      </c>
      <c r="D206" s="14" t="s">
        <v>1772</v>
      </c>
      <c r="E206" s="14" t="s">
        <v>1773</v>
      </c>
      <c r="F206" s="14" t="s">
        <v>1774</v>
      </c>
      <c r="G206" s="14" t="s">
        <v>1109</v>
      </c>
      <c r="H206" s="14" t="s">
        <v>1110</v>
      </c>
    </row>
    <row r="207" spans="1:8" x14ac:dyDescent="0.25">
      <c r="A207">
        <v>206</v>
      </c>
      <c r="B207" s="14" t="s">
        <v>1775</v>
      </c>
      <c r="C207" s="14" t="s">
        <v>1102</v>
      </c>
      <c r="E207" s="14" t="s">
        <v>1776</v>
      </c>
      <c r="F207" s="14" t="s">
        <v>1777</v>
      </c>
      <c r="G207" s="14" t="s">
        <v>192</v>
      </c>
      <c r="H207" s="14" t="s">
        <v>1110</v>
      </c>
    </row>
    <row r="208" spans="1:8" x14ac:dyDescent="0.25">
      <c r="A208">
        <v>207</v>
      </c>
      <c r="B208" s="14" t="s">
        <v>1778</v>
      </c>
      <c r="C208" s="14" t="s">
        <v>1102</v>
      </c>
      <c r="E208" s="14" t="s">
        <v>1779</v>
      </c>
      <c r="F208" s="14" t="s">
        <v>1780</v>
      </c>
      <c r="G208" s="14" t="s">
        <v>72</v>
      </c>
      <c r="H208" s="14" t="s">
        <v>1110</v>
      </c>
    </row>
    <row r="209" spans="1:8" x14ac:dyDescent="0.25">
      <c r="A209">
        <v>208</v>
      </c>
      <c r="B209" s="14" t="s">
        <v>1781</v>
      </c>
      <c r="C209" s="14" t="s">
        <v>1102</v>
      </c>
      <c r="D209" s="14" t="s">
        <v>1782</v>
      </c>
      <c r="E209" s="14" t="s">
        <v>1783</v>
      </c>
      <c r="F209" s="14" t="s">
        <v>1784</v>
      </c>
      <c r="G209" s="14" t="s">
        <v>1196</v>
      </c>
      <c r="H209" s="14" t="s">
        <v>1105</v>
      </c>
    </row>
    <row r="210" spans="1:8" x14ac:dyDescent="0.25">
      <c r="A210">
        <v>209</v>
      </c>
      <c r="B210" s="14" t="s">
        <v>1785</v>
      </c>
      <c r="C210" s="14" t="s">
        <v>1102</v>
      </c>
      <c r="E210" s="14" t="s">
        <v>1786</v>
      </c>
      <c r="F210" s="14" t="s">
        <v>1787</v>
      </c>
      <c r="G210" s="14" t="s">
        <v>226</v>
      </c>
      <c r="H210" s="14" t="s">
        <v>1110</v>
      </c>
    </row>
    <row r="211" spans="1:8" x14ac:dyDescent="0.25">
      <c r="A211">
        <v>210</v>
      </c>
      <c r="B211" s="14" t="s">
        <v>1788</v>
      </c>
      <c r="C211" s="14" t="s">
        <v>1102</v>
      </c>
      <c r="E211" s="14" t="s">
        <v>1789</v>
      </c>
      <c r="F211" s="14" t="s">
        <v>1790</v>
      </c>
      <c r="G211" s="14" t="s">
        <v>1109</v>
      </c>
      <c r="H211" s="14" t="s">
        <v>1105</v>
      </c>
    </row>
    <row r="212" spans="1:8" x14ac:dyDescent="0.25">
      <c r="A212">
        <v>211</v>
      </c>
      <c r="B212" s="14" t="s">
        <v>1791</v>
      </c>
      <c r="C212" s="14" t="s">
        <v>1102</v>
      </c>
      <c r="E212" s="14" t="s">
        <v>1792</v>
      </c>
      <c r="F212" s="14" t="s">
        <v>1094</v>
      </c>
      <c r="G212" s="14" t="s">
        <v>1750</v>
      </c>
      <c r="H212" s="14" t="s">
        <v>1110</v>
      </c>
    </row>
    <row r="213" spans="1:8" x14ac:dyDescent="0.25">
      <c r="A213">
        <v>212</v>
      </c>
      <c r="B213" s="14" t="s">
        <v>1793</v>
      </c>
      <c r="C213" s="14" t="s">
        <v>1102</v>
      </c>
      <c r="E213" s="14" t="s">
        <v>1794</v>
      </c>
      <c r="F213" s="14" t="s">
        <v>1795</v>
      </c>
      <c r="G213" s="14" t="s">
        <v>40</v>
      </c>
      <c r="H213" s="14" t="s">
        <v>1110</v>
      </c>
    </row>
    <row r="214" spans="1:8" x14ac:dyDescent="0.25">
      <c r="A214">
        <v>213</v>
      </c>
      <c r="B214" s="14" t="s">
        <v>1796</v>
      </c>
      <c r="C214" s="14" t="s">
        <v>1102</v>
      </c>
      <c r="E214" s="14" t="s">
        <v>1797</v>
      </c>
      <c r="F214" s="14" t="s">
        <v>1798</v>
      </c>
      <c r="G214" s="14" t="s">
        <v>1215</v>
      </c>
      <c r="H214" s="14" t="s">
        <v>1110</v>
      </c>
    </row>
    <row r="215" spans="1:8" x14ac:dyDescent="0.25">
      <c r="A215">
        <v>214</v>
      </c>
      <c r="B215" s="14" t="s">
        <v>1799</v>
      </c>
      <c r="C215" s="14" t="s">
        <v>1102</v>
      </c>
      <c r="D215" s="14" t="s">
        <v>413</v>
      </c>
      <c r="E215" s="14" t="s">
        <v>1800</v>
      </c>
      <c r="F215" s="14" t="s">
        <v>1801</v>
      </c>
      <c r="G215" s="14" t="s">
        <v>91</v>
      </c>
      <c r="H215" s="14" t="s">
        <v>1105</v>
      </c>
    </row>
    <row r="216" spans="1:8" x14ac:dyDescent="0.25">
      <c r="A216">
        <v>215</v>
      </c>
      <c r="B216" s="14" t="s">
        <v>1802</v>
      </c>
      <c r="C216" s="14" t="s">
        <v>1102</v>
      </c>
      <c r="E216" s="14" t="s">
        <v>1803</v>
      </c>
      <c r="F216" s="14" t="s">
        <v>1804</v>
      </c>
      <c r="G216" s="14" t="s">
        <v>40</v>
      </c>
      <c r="H216" s="14" t="s">
        <v>1110</v>
      </c>
    </row>
    <row r="217" spans="1:8" x14ac:dyDescent="0.25">
      <c r="A217">
        <v>216</v>
      </c>
      <c r="B217" s="14" t="s">
        <v>1805</v>
      </c>
      <c r="C217" s="14" t="s">
        <v>1102</v>
      </c>
      <c r="D217" s="14" t="s">
        <v>1806</v>
      </c>
      <c r="E217" s="14" t="s">
        <v>1807</v>
      </c>
      <c r="F217" s="14" t="s">
        <v>1808</v>
      </c>
      <c r="G217" s="14" t="s">
        <v>120</v>
      </c>
      <c r="H217" s="14" t="s">
        <v>1110</v>
      </c>
    </row>
    <row r="218" spans="1:8" x14ac:dyDescent="0.25">
      <c r="A218">
        <v>217</v>
      </c>
      <c r="B218" s="14" t="s">
        <v>1809</v>
      </c>
      <c r="C218" s="14" t="s">
        <v>1102</v>
      </c>
      <c r="E218" s="14" t="s">
        <v>1810</v>
      </c>
      <c r="F218" s="14" t="s">
        <v>1811</v>
      </c>
      <c r="G218" s="14" t="s">
        <v>1109</v>
      </c>
      <c r="H218" s="14" t="s">
        <v>1110</v>
      </c>
    </row>
    <row r="219" spans="1:8" x14ac:dyDescent="0.25">
      <c r="A219">
        <v>218</v>
      </c>
      <c r="B219" s="14" t="s">
        <v>1812</v>
      </c>
      <c r="C219" s="14" t="s">
        <v>1102</v>
      </c>
      <c r="D219" s="14" t="s">
        <v>1813</v>
      </c>
      <c r="E219" s="14" t="s">
        <v>1814</v>
      </c>
      <c r="F219" s="14" t="s">
        <v>1815</v>
      </c>
      <c r="G219" s="14" t="s">
        <v>109</v>
      </c>
      <c r="H219" s="14" t="s">
        <v>1105</v>
      </c>
    </row>
    <row r="220" spans="1:8" x14ac:dyDescent="0.25">
      <c r="A220">
        <v>219</v>
      </c>
      <c r="B220" s="14" t="s">
        <v>1816</v>
      </c>
      <c r="C220" s="14" t="s">
        <v>1102</v>
      </c>
      <c r="E220" s="14" t="s">
        <v>1817</v>
      </c>
      <c r="F220" s="14" t="s">
        <v>1094</v>
      </c>
      <c r="G220" s="14" t="s">
        <v>1564</v>
      </c>
      <c r="H220" s="14" t="s">
        <v>1110</v>
      </c>
    </row>
    <row r="221" spans="1:8" x14ac:dyDescent="0.25">
      <c r="A221">
        <v>220</v>
      </c>
      <c r="B221" s="14" t="s">
        <v>1818</v>
      </c>
      <c r="C221" s="14" t="s">
        <v>1102</v>
      </c>
      <c r="D221" s="14" t="s">
        <v>1819</v>
      </c>
      <c r="E221" s="14" t="s">
        <v>1820</v>
      </c>
      <c r="F221" s="14" t="s">
        <v>1821</v>
      </c>
      <c r="G221" s="14" t="s">
        <v>1822</v>
      </c>
      <c r="H221" s="14" t="s">
        <v>1105</v>
      </c>
    </row>
    <row r="222" spans="1:8" x14ac:dyDescent="0.25">
      <c r="A222">
        <v>221</v>
      </c>
      <c r="B222" s="14" t="s">
        <v>1823</v>
      </c>
      <c r="C222" s="14" t="s">
        <v>1102</v>
      </c>
      <c r="D222" s="14" t="s">
        <v>1824</v>
      </c>
      <c r="E222" s="14" t="s">
        <v>1825</v>
      </c>
      <c r="F222" s="14" t="s">
        <v>1826</v>
      </c>
      <c r="G222" s="14" t="s">
        <v>1827</v>
      </c>
      <c r="H222" s="14" t="s">
        <v>1105</v>
      </c>
    </row>
    <row r="223" spans="1:8" x14ac:dyDescent="0.25">
      <c r="A223">
        <v>222</v>
      </c>
      <c r="B223" s="14" t="s">
        <v>1828</v>
      </c>
      <c r="C223" s="14" t="s">
        <v>1102</v>
      </c>
      <c r="E223" s="14" t="s">
        <v>1829</v>
      </c>
      <c r="F223" s="14" t="s">
        <v>1830</v>
      </c>
      <c r="G223" s="14" t="s">
        <v>40</v>
      </c>
      <c r="H223" s="14" t="s">
        <v>1110</v>
      </c>
    </row>
    <row r="224" spans="1:8" x14ac:dyDescent="0.25">
      <c r="A224">
        <v>223</v>
      </c>
      <c r="B224" s="14" t="s">
        <v>1831</v>
      </c>
      <c r="C224" s="14" t="s">
        <v>1102</v>
      </c>
      <c r="E224" s="14" t="s">
        <v>1832</v>
      </c>
      <c r="F224" s="14" t="s">
        <v>1833</v>
      </c>
      <c r="G224" s="14" t="s">
        <v>192</v>
      </c>
      <c r="H224" s="14" t="s">
        <v>1110</v>
      </c>
    </row>
    <row r="225" spans="1:8" x14ac:dyDescent="0.25">
      <c r="A225">
        <v>224</v>
      </c>
      <c r="B225" s="14" t="s">
        <v>1834</v>
      </c>
      <c r="C225" s="14" t="s">
        <v>1102</v>
      </c>
      <c r="D225" s="14" t="s">
        <v>301</v>
      </c>
      <c r="E225" s="14" t="s">
        <v>1835</v>
      </c>
      <c r="F225" s="14" t="s">
        <v>1834</v>
      </c>
      <c r="G225" s="14" t="s">
        <v>1531</v>
      </c>
      <c r="H225" s="14" t="s">
        <v>1110</v>
      </c>
    </row>
    <row r="226" spans="1:8" x14ac:dyDescent="0.25">
      <c r="A226">
        <v>225</v>
      </c>
      <c r="B226" s="14" t="s">
        <v>1836</v>
      </c>
      <c r="C226" s="14" t="s">
        <v>1102</v>
      </c>
      <c r="D226" s="14" t="s">
        <v>991</v>
      </c>
      <c r="E226" s="14" t="s">
        <v>1837</v>
      </c>
      <c r="F226" s="14" t="s">
        <v>1838</v>
      </c>
      <c r="G226" s="14" t="s">
        <v>86</v>
      </c>
      <c r="H226" s="14" t="s">
        <v>1105</v>
      </c>
    </row>
    <row r="227" spans="1:8" x14ac:dyDescent="0.25">
      <c r="A227">
        <v>226</v>
      </c>
      <c r="B227" s="14" t="s">
        <v>1839</v>
      </c>
      <c r="C227" s="14" t="s">
        <v>1102</v>
      </c>
      <c r="E227" s="14" t="s">
        <v>1840</v>
      </c>
      <c r="F227" s="14" t="s">
        <v>1841</v>
      </c>
      <c r="G227" s="14" t="s">
        <v>28</v>
      </c>
      <c r="H227" s="14" t="s">
        <v>1110</v>
      </c>
    </row>
    <row r="228" spans="1:8" x14ac:dyDescent="0.25">
      <c r="A228">
        <v>227</v>
      </c>
      <c r="B228" s="14" t="s">
        <v>1842</v>
      </c>
      <c r="C228" s="14" t="s">
        <v>1102</v>
      </c>
      <c r="D228" s="14" t="s">
        <v>1843</v>
      </c>
      <c r="E228" s="14" t="s">
        <v>1844</v>
      </c>
      <c r="F228" s="14" t="s">
        <v>1845</v>
      </c>
      <c r="G228" s="14" t="s">
        <v>86</v>
      </c>
      <c r="H228" s="14" t="s">
        <v>1110</v>
      </c>
    </row>
    <row r="229" spans="1:8" x14ac:dyDescent="0.25">
      <c r="A229">
        <v>228</v>
      </c>
      <c r="B229" s="14" t="s">
        <v>1846</v>
      </c>
      <c r="C229" s="14" t="s">
        <v>1102</v>
      </c>
      <c r="E229" s="14" t="s">
        <v>1847</v>
      </c>
      <c r="F229" s="14" t="s">
        <v>1848</v>
      </c>
      <c r="G229" s="14" t="s">
        <v>40</v>
      </c>
      <c r="H229" s="14" t="s">
        <v>1110</v>
      </c>
    </row>
    <row r="230" spans="1:8" x14ac:dyDescent="0.25">
      <c r="A230">
        <v>229</v>
      </c>
      <c r="B230" s="14" t="s">
        <v>1849</v>
      </c>
      <c r="C230" s="14" t="s">
        <v>1102</v>
      </c>
      <c r="E230" s="14" t="s">
        <v>1850</v>
      </c>
      <c r="F230" s="14" t="s">
        <v>1851</v>
      </c>
      <c r="G230" s="14" t="s">
        <v>1144</v>
      </c>
      <c r="H230" s="14" t="s">
        <v>1110</v>
      </c>
    </row>
    <row r="231" spans="1:8" x14ac:dyDescent="0.25">
      <c r="A231">
        <v>230</v>
      </c>
      <c r="B231" s="14" t="s">
        <v>1852</v>
      </c>
      <c r="C231" s="14" t="s">
        <v>1102</v>
      </c>
      <c r="E231" s="14" t="s">
        <v>1853</v>
      </c>
      <c r="F231" s="14" t="s">
        <v>1854</v>
      </c>
      <c r="G231" s="14" t="s">
        <v>1144</v>
      </c>
      <c r="H231" s="14" t="s">
        <v>1110</v>
      </c>
    </row>
    <row r="232" spans="1:8" x14ac:dyDescent="0.25">
      <c r="A232">
        <v>231</v>
      </c>
      <c r="B232" s="14" t="s">
        <v>1855</v>
      </c>
      <c r="C232" s="14" t="s">
        <v>1102</v>
      </c>
      <c r="D232" s="14" t="s">
        <v>399</v>
      </c>
      <c r="E232" s="14" t="s">
        <v>1856</v>
      </c>
      <c r="F232" s="14" t="s">
        <v>1857</v>
      </c>
      <c r="G232" s="14" t="s">
        <v>123</v>
      </c>
      <c r="H232" s="14" t="s">
        <v>1105</v>
      </c>
    </row>
    <row r="233" spans="1:8" x14ac:dyDescent="0.25">
      <c r="A233">
        <v>232</v>
      </c>
      <c r="B233" s="14" t="s">
        <v>1858</v>
      </c>
      <c r="C233" s="14" t="s">
        <v>1102</v>
      </c>
      <c r="E233" s="14" t="s">
        <v>1859</v>
      </c>
      <c r="F233" s="14" t="s">
        <v>1860</v>
      </c>
      <c r="G233" s="14" t="s">
        <v>243</v>
      </c>
      <c r="H233" s="14" t="s">
        <v>1110</v>
      </c>
    </row>
    <row r="234" spans="1:8" x14ac:dyDescent="0.25">
      <c r="A234">
        <v>233</v>
      </c>
      <c r="B234" s="14" t="s">
        <v>1861</v>
      </c>
      <c r="C234" s="14" t="s">
        <v>1102</v>
      </c>
      <c r="E234" s="14" t="s">
        <v>1862</v>
      </c>
      <c r="F234" s="14" t="s">
        <v>1863</v>
      </c>
      <c r="G234" s="14" t="s">
        <v>149</v>
      </c>
      <c r="H234" s="14" t="s">
        <v>1110</v>
      </c>
    </row>
    <row r="235" spans="1:8" x14ac:dyDescent="0.25">
      <c r="A235">
        <v>234</v>
      </c>
      <c r="B235" s="14" t="s">
        <v>1864</v>
      </c>
      <c r="C235" s="14" t="s">
        <v>1102</v>
      </c>
      <c r="E235" s="14" t="s">
        <v>1865</v>
      </c>
      <c r="F235" s="14" t="s">
        <v>1866</v>
      </c>
      <c r="G235" s="14" t="s">
        <v>149</v>
      </c>
      <c r="H235" s="14" t="s">
        <v>1110</v>
      </c>
    </row>
    <row r="236" spans="1:8" x14ac:dyDescent="0.25">
      <c r="A236">
        <v>235</v>
      </c>
      <c r="B236" s="14" t="s">
        <v>1867</v>
      </c>
      <c r="C236" s="14" t="s">
        <v>1102</v>
      </c>
      <c r="E236" s="14" t="s">
        <v>1868</v>
      </c>
      <c r="F236" s="14" t="s">
        <v>1869</v>
      </c>
      <c r="G236" s="14" t="s">
        <v>16</v>
      </c>
      <c r="H236" s="14" t="s">
        <v>1110</v>
      </c>
    </row>
    <row r="237" spans="1:8" x14ac:dyDescent="0.25">
      <c r="A237">
        <v>236</v>
      </c>
      <c r="B237" s="14" t="s">
        <v>1870</v>
      </c>
      <c r="C237" s="14" t="s">
        <v>1102</v>
      </c>
      <c r="E237" s="14" t="s">
        <v>1871</v>
      </c>
      <c r="F237" s="14" t="s">
        <v>1872</v>
      </c>
      <c r="G237" s="14" t="s">
        <v>1109</v>
      </c>
      <c r="H237" s="14" t="s">
        <v>1110</v>
      </c>
    </row>
    <row r="238" spans="1:8" x14ac:dyDescent="0.25">
      <c r="A238">
        <v>237</v>
      </c>
      <c r="B238" s="14" t="s">
        <v>1873</v>
      </c>
      <c r="C238" s="14" t="s">
        <v>1102</v>
      </c>
      <c r="E238" s="14" t="s">
        <v>1874</v>
      </c>
      <c r="F238" s="14" t="s">
        <v>1875</v>
      </c>
      <c r="G238" s="14" t="s">
        <v>1109</v>
      </c>
      <c r="H238" s="14" t="s">
        <v>1110</v>
      </c>
    </row>
    <row r="239" spans="1:8" x14ac:dyDescent="0.25">
      <c r="A239">
        <v>238</v>
      </c>
      <c r="B239" s="14" t="s">
        <v>1876</v>
      </c>
      <c r="C239" s="14" t="s">
        <v>1102</v>
      </c>
      <c r="E239" s="14" t="s">
        <v>1877</v>
      </c>
      <c r="F239" s="14" t="s">
        <v>1878</v>
      </c>
      <c r="G239" s="14" t="s">
        <v>1348</v>
      </c>
      <c r="H239" s="14" t="s">
        <v>1110</v>
      </c>
    </row>
    <row r="240" spans="1:8" x14ac:dyDescent="0.25">
      <c r="A240">
        <v>239</v>
      </c>
      <c r="B240" s="14" t="s">
        <v>1879</v>
      </c>
      <c r="C240" s="14" t="s">
        <v>1102</v>
      </c>
      <c r="D240" s="14" t="s">
        <v>1880</v>
      </c>
      <c r="E240" s="14" t="s">
        <v>1881</v>
      </c>
      <c r="F240" s="14" t="s">
        <v>1882</v>
      </c>
      <c r="G240" s="14" t="s">
        <v>131</v>
      </c>
      <c r="H240" s="14" t="s">
        <v>1105</v>
      </c>
    </row>
    <row r="241" spans="1:8" x14ac:dyDescent="0.25">
      <c r="A241">
        <v>240</v>
      </c>
      <c r="B241" s="14" t="s">
        <v>1883</v>
      </c>
      <c r="C241" s="14" t="s">
        <v>1102</v>
      </c>
      <c r="D241" s="14" t="s">
        <v>1752</v>
      </c>
      <c r="E241" s="14" t="s">
        <v>1884</v>
      </c>
      <c r="F241" s="14" t="s">
        <v>1885</v>
      </c>
      <c r="G241" s="14" t="s">
        <v>126</v>
      </c>
      <c r="H241" s="14" t="s">
        <v>1105</v>
      </c>
    </row>
    <row r="242" spans="1:8" x14ac:dyDescent="0.25">
      <c r="A242">
        <v>241</v>
      </c>
      <c r="B242" s="14" t="s">
        <v>1886</v>
      </c>
      <c r="C242" s="14" t="s">
        <v>1102</v>
      </c>
      <c r="D242" s="14" t="s">
        <v>1887</v>
      </c>
      <c r="E242" s="14" t="s">
        <v>1888</v>
      </c>
      <c r="F242" s="14" t="s">
        <v>1889</v>
      </c>
      <c r="G242" s="14" t="s">
        <v>109</v>
      </c>
      <c r="H242" s="14" t="s">
        <v>1105</v>
      </c>
    </row>
    <row r="243" spans="1:8" x14ac:dyDescent="0.25">
      <c r="A243">
        <v>242</v>
      </c>
      <c r="B243" s="14" t="s">
        <v>1890</v>
      </c>
      <c r="C243" s="14" t="s">
        <v>1102</v>
      </c>
      <c r="D243" s="14" t="s">
        <v>393</v>
      </c>
      <c r="E243" s="14" t="s">
        <v>1891</v>
      </c>
      <c r="F243" s="14" t="s">
        <v>1892</v>
      </c>
      <c r="G243" s="14" t="s">
        <v>146</v>
      </c>
      <c r="H243" s="14" t="s">
        <v>1105</v>
      </c>
    </row>
    <row r="244" spans="1:8" x14ac:dyDescent="0.25">
      <c r="A244">
        <v>243</v>
      </c>
      <c r="B244" s="14" t="s">
        <v>1893</v>
      </c>
      <c r="C244" s="14" t="s">
        <v>1102</v>
      </c>
      <c r="E244" s="14" t="s">
        <v>1894</v>
      </c>
      <c r="F244" s="14" t="s">
        <v>1895</v>
      </c>
      <c r="G244" s="14" t="s">
        <v>149</v>
      </c>
      <c r="H244" s="14" t="s">
        <v>1110</v>
      </c>
    </row>
    <row r="245" spans="1:8" x14ac:dyDescent="0.25">
      <c r="A245">
        <v>244</v>
      </c>
      <c r="B245" s="14" t="s">
        <v>1896</v>
      </c>
      <c r="C245" s="14" t="s">
        <v>1102</v>
      </c>
      <c r="E245" s="14" t="s">
        <v>1897</v>
      </c>
      <c r="F245" s="14" t="s">
        <v>1898</v>
      </c>
      <c r="G245" s="14" t="s">
        <v>149</v>
      </c>
      <c r="H245" s="14" t="s">
        <v>1110</v>
      </c>
    </row>
    <row r="246" spans="1:8" x14ac:dyDescent="0.25">
      <c r="A246">
        <v>245</v>
      </c>
      <c r="B246" s="14" t="s">
        <v>1899</v>
      </c>
      <c r="C246" s="14" t="s">
        <v>1102</v>
      </c>
      <c r="E246" s="14" t="s">
        <v>1900</v>
      </c>
      <c r="F246" s="14" t="s">
        <v>1901</v>
      </c>
      <c r="G246" s="14" t="s">
        <v>1251</v>
      </c>
      <c r="H246" s="14" t="s">
        <v>1110</v>
      </c>
    </row>
    <row r="247" spans="1:8" x14ac:dyDescent="0.25">
      <c r="A247">
        <v>246</v>
      </c>
      <c r="B247" s="14" t="s">
        <v>1902</v>
      </c>
      <c r="C247" s="14" t="s">
        <v>1102</v>
      </c>
      <c r="D247" s="14" t="s">
        <v>1903</v>
      </c>
      <c r="E247" s="14" t="s">
        <v>1904</v>
      </c>
      <c r="F247" s="14" t="s">
        <v>1905</v>
      </c>
      <c r="G247" s="14" t="s">
        <v>1109</v>
      </c>
      <c r="H247" s="14" t="s">
        <v>1110</v>
      </c>
    </row>
    <row r="248" spans="1:8" x14ac:dyDescent="0.25">
      <c r="A248">
        <v>247</v>
      </c>
      <c r="B248" s="14" t="s">
        <v>1906</v>
      </c>
      <c r="C248" s="14" t="s">
        <v>1102</v>
      </c>
      <c r="E248" s="14" t="s">
        <v>1907</v>
      </c>
      <c r="F248" s="14" t="s">
        <v>1908</v>
      </c>
      <c r="G248" s="14" t="s">
        <v>174</v>
      </c>
      <c r="H248" s="14" t="s">
        <v>1110</v>
      </c>
    </row>
    <row r="249" spans="1:8" x14ac:dyDescent="0.25">
      <c r="A249">
        <v>248</v>
      </c>
      <c r="B249" s="14" t="s">
        <v>1909</v>
      </c>
      <c r="C249" s="14" t="s">
        <v>1102</v>
      </c>
      <c r="E249" s="14" t="s">
        <v>1910</v>
      </c>
      <c r="F249" s="14" t="s">
        <v>1911</v>
      </c>
      <c r="G249" s="14" t="s">
        <v>134</v>
      </c>
      <c r="H249" s="14" t="s">
        <v>1110</v>
      </c>
    </row>
    <row r="250" spans="1:8" x14ac:dyDescent="0.25">
      <c r="A250">
        <v>249</v>
      </c>
      <c r="B250" s="14" t="s">
        <v>1912</v>
      </c>
      <c r="C250" s="14" t="s">
        <v>1102</v>
      </c>
      <c r="E250" s="14" t="s">
        <v>1913</v>
      </c>
      <c r="F250" s="14" t="s">
        <v>1914</v>
      </c>
      <c r="G250" s="14" t="s">
        <v>1109</v>
      </c>
      <c r="H250" s="14" t="s">
        <v>1110</v>
      </c>
    </row>
    <row r="251" spans="1:8" x14ac:dyDescent="0.25">
      <c r="A251">
        <v>250</v>
      </c>
      <c r="B251" s="14" t="s">
        <v>1915</v>
      </c>
      <c r="C251" s="14" t="s">
        <v>1102</v>
      </c>
      <c r="D251" s="14" t="s">
        <v>1916</v>
      </c>
      <c r="E251" s="14" t="s">
        <v>1917</v>
      </c>
      <c r="F251" s="14" t="s">
        <v>1918</v>
      </c>
      <c r="G251" s="14" t="s">
        <v>134</v>
      </c>
      <c r="H251" s="14" t="s">
        <v>1105</v>
      </c>
    </row>
    <row r="252" spans="1:8" x14ac:dyDescent="0.25">
      <c r="A252">
        <v>251</v>
      </c>
      <c r="B252" s="14" t="s">
        <v>1919</v>
      </c>
      <c r="C252" s="14" t="s">
        <v>1102</v>
      </c>
      <c r="E252" s="14" t="s">
        <v>1920</v>
      </c>
      <c r="F252" s="14" t="s">
        <v>1921</v>
      </c>
      <c r="G252" s="14" t="s">
        <v>68</v>
      </c>
      <c r="H252" s="14" t="s">
        <v>1110</v>
      </c>
    </row>
    <row r="253" spans="1:8" x14ac:dyDescent="0.25">
      <c r="A253">
        <v>252</v>
      </c>
      <c r="B253" s="14" t="s">
        <v>1922</v>
      </c>
      <c r="C253" s="14" t="s">
        <v>1102</v>
      </c>
      <c r="E253" s="14" t="s">
        <v>1923</v>
      </c>
      <c r="G253" s="14" t="s">
        <v>1191</v>
      </c>
      <c r="H253" s="14" t="s">
        <v>1105</v>
      </c>
    </row>
    <row r="254" spans="1:8" x14ac:dyDescent="0.25">
      <c r="A254">
        <v>253</v>
      </c>
      <c r="B254" s="14" t="s">
        <v>1924</v>
      </c>
      <c r="C254" s="14" t="s">
        <v>1102</v>
      </c>
      <c r="E254" s="14" t="s">
        <v>1925</v>
      </c>
      <c r="F254" s="14" t="s">
        <v>1926</v>
      </c>
      <c r="G254" s="14" t="s">
        <v>1750</v>
      </c>
      <c r="H254" s="14" t="s">
        <v>1110</v>
      </c>
    </row>
    <row r="255" spans="1:8" x14ac:dyDescent="0.25">
      <c r="A255">
        <v>254</v>
      </c>
      <c r="B255" s="14" t="s">
        <v>1927</v>
      </c>
      <c r="C255" s="14" t="s">
        <v>1102</v>
      </c>
      <c r="E255" s="14" t="s">
        <v>1928</v>
      </c>
      <c r="F255" s="14" t="s">
        <v>1929</v>
      </c>
      <c r="G255" s="14" t="s">
        <v>40</v>
      </c>
      <c r="H255" s="14" t="s">
        <v>1110</v>
      </c>
    </row>
    <row r="256" spans="1:8" x14ac:dyDescent="0.25">
      <c r="A256">
        <v>255</v>
      </c>
      <c r="B256" s="14" t="s">
        <v>1930</v>
      </c>
      <c r="C256" s="14" t="s">
        <v>1102</v>
      </c>
      <c r="E256" s="14" t="s">
        <v>1931</v>
      </c>
      <c r="F256" s="14" t="s">
        <v>1094</v>
      </c>
      <c r="G256" s="14" t="s">
        <v>1500</v>
      </c>
      <c r="H256" s="14" t="s">
        <v>1110</v>
      </c>
    </row>
    <row r="257" spans="1:8" x14ac:dyDescent="0.25">
      <c r="A257">
        <v>256</v>
      </c>
      <c r="B257" s="14" t="s">
        <v>1932</v>
      </c>
      <c r="C257" s="14" t="s">
        <v>1102</v>
      </c>
      <c r="E257" s="14" t="s">
        <v>1933</v>
      </c>
      <c r="F257" s="14" t="s">
        <v>1934</v>
      </c>
      <c r="G257" s="14" t="s">
        <v>1207</v>
      </c>
      <c r="H257" s="14" t="s">
        <v>1110</v>
      </c>
    </row>
    <row r="258" spans="1:8" x14ac:dyDescent="0.25">
      <c r="A258">
        <v>257</v>
      </c>
      <c r="B258" s="14" t="s">
        <v>1935</v>
      </c>
      <c r="C258" s="14" t="s">
        <v>1102</v>
      </c>
      <c r="E258" s="14" t="s">
        <v>1936</v>
      </c>
      <c r="F258" s="14" t="s">
        <v>1937</v>
      </c>
      <c r="G258" s="14" t="s">
        <v>1938</v>
      </c>
      <c r="H258" s="14" t="s">
        <v>1110</v>
      </c>
    </row>
    <row r="259" spans="1:8" x14ac:dyDescent="0.25">
      <c r="A259">
        <v>258</v>
      </c>
      <c r="B259" s="14" t="s">
        <v>1939</v>
      </c>
      <c r="C259" s="14" t="s">
        <v>1102</v>
      </c>
      <c r="E259" s="14" t="s">
        <v>1940</v>
      </c>
      <c r="F259" s="14" t="s">
        <v>1941</v>
      </c>
      <c r="G259" s="14" t="s">
        <v>1251</v>
      </c>
      <c r="H259" s="14" t="s">
        <v>1110</v>
      </c>
    </row>
    <row r="260" spans="1:8" x14ac:dyDescent="0.25">
      <c r="A260">
        <v>259</v>
      </c>
      <c r="B260" s="14" t="s">
        <v>1942</v>
      </c>
      <c r="C260" s="14" t="s">
        <v>1102</v>
      </c>
      <c r="E260" s="14" t="s">
        <v>1943</v>
      </c>
      <c r="F260" s="14" t="s">
        <v>1944</v>
      </c>
      <c r="G260" s="14" t="s">
        <v>1945</v>
      </c>
      <c r="H260" s="14" t="s">
        <v>1110</v>
      </c>
    </row>
    <row r="261" spans="1:8" x14ac:dyDescent="0.25">
      <c r="A261">
        <v>260</v>
      </c>
      <c r="B261" s="14" t="s">
        <v>1946</v>
      </c>
      <c r="C261" s="14" t="s">
        <v>1102</v>
      </c>
      <c r="E261" s="14" t="s">
        <v>1947</v>
      </c>
      <c r="F261" s="14" t="s">
        <v>1948</v>
      </c>
      <c r="G261" s="14" t="s">
        <v>1949</v>
      </c>
      <c r="H261" s="14" t="s">
        <v>1110</v>
      </c>
    </row>
    <row r="262" spans="1:8" x14ac:dyDescent="0.25">
      <c r="A262">
        <v>261</v>
      </c>
      <c r="B262" s="14" t="s">
        <v>1950</v>
      </c>
      <c r="C262" s="14" t="s">
        <v>1102</v>
      </c>
      <c r="E262" s="14" t="s">
        <v>1951</v>
      </c>
      <c r="F262" s="14" t="s">
        <v>1952</v>
      </c>
      <c r="G262" s="14" t="s">
        <v>149</v>
      </c>
      <c r="H262" s="14" t="s">
        <v>1110</v>
      </c>
    </row>
    <row r="263" spans="1:8" x14ac:dyDescent="0.25">
      <c r="A263">
        <v>262</v>
      </c>
      <c r="B263" s="14" t="s">
        <v>1953</v>
      </c>
      <c r="C263" s="14" t="s">
        <v>1102</v>
      </c>
      <c r="E263" s="14" t="s">
        <v>1954</v>
      </c>
      <c r="F263" s="14" t="s">
        <v>1955</v>
      </c>
      <c r="G263" s="14" t="s">
        <v>40</v>
      </c>
      <c r="H263" s="14" t="s">
        <v>1110</v>
      </c>
    </row>
    <row r="264" spans="1:8" x14ac:dyDescent="0.25">
      <c r="A264">
        <v>263</v>
      </c>
      <c r="B264" s="14" t="s">
        <v>1956</v>
      </c>
      <c r="C264" s="14" t="s">
        <v>1102</v>
      </c>
      <c r="D264" s="14" t="s">
        <v>1957</v>
      </c>
      <c r="E264" s="14" t="s">
        <v>1958</v>
      </c>
      <c r="G264" s="14" t="s">
        <v>1959</v>
      </c>
      <c r="H264" s="14" t="s">
        <v>1105</v>
      </c>
    </row>
    <row r="265" spans="1:8" x14ac:dyDescent="0.25">
      <c r="A265">
        <v>264</v>
      </c>
      <c r="B265" s="14" t="s">
        <v>1960</v>
      </c>
      <c r="C265" s="14" t="s">
        <v>1102</v>
      </c>
      <c r="E265" s="14" t="s">
        <v>1961</v>
      </c>
      <c r="F265" s="14" t="s">
        <v>1962</v>
      </c>
      <c r="G265" s="14" t="s">
        <v>40</v>
      </c>
      <c r="H265" s="14" t="s">
        <v>1110</v>
      </c>
    </row>
    <row r="266" spans="1:8" x14ac:dyDescent="0.25">
      <c r="A266">
        <v>265</v>
      </c>
      <c r="B266" s="14" t="s">
        <v>1963</v>
      </c>
      <c r="C266" s="14" t="s">
        <v>1102</v>
      </c>
      <c r="E266" s="14" t="s">
        <v>1964</v>
      </c>
      <c r="F266" s="14" t="s">
        <v>1965</v>
      </c>
      <c r="G266" s="14" t="s">
        <v>36</v>
      </c>
      <c r="H266" s="14" t="s">
        <v>1110</v>
      </c>
    </row>
    <row r="267" spans="1:8" x14ac:dyDescent="0.25">
      <c r="A267">
        <v>266</v>
      </c>
      <c r="B267" s="14" t="s">
        <v>1966</v>
      </c>
      <c r="C267" s="14" t="s">
        <v>1102</v>
      </c>
      <c r="D267" s="14" t="s">
        <v>1967</v>
      </c>
      <c r="E267" s="14" t="s">
        <v>1968</v>
      </c>
      <c r="F267" s="14" t="s">
        <v>1969</v>
      </c>
      <c r="G267" s="14" t="s">
        <v>134</v>
      </c>
      <c r="H267" s="14" t="s">
        <v>1110</v>
      </c>
    </row>
    <row r="268" spans="1:8" x14ac:dyDescent="0.25">
      <c r="A268">
        <v>267</v>
      </c>
      <c r="B268" s="14" t="s">
        <v>1970</v>
      </c>
      <c r="C268" s="14" t="s">
        <v>1102</v>
      </c>
      <c r="E268" s="14" t="s">
        <v>1971</v>
      </c>
      <c r="F268" s="14" t="s">
        <v>1972</v>
      </c>
      <c r="G268" s="14" t="s">
        <v>1938</v>
      </c>
      <c r="H268" s="14" t="s">
        <v>1110</v>
      </c>
    </row>
    <row r="269" spans="1:8" x14ac:dyDescent="0.25">
      <c r="A269">
        <v>268</v>
      </c>
      <c r="B269" s="14" t="s">
        <v>1163</v>
      </c>
      <c r="C269" s="14" t="s">
        <v>1102</v>
      </c>
      <c r="E269" s="14" t="s">
        <v>1973</v>
      </c>
      <c r="F269" s="14" t="s">
        <v>1974</v>
      </c>
      <c r="G269" s="14" t="s">
        <v>149</v>
      </c>
      <c r="H269" s="14" t="s">
        <v>1110</v>
      </c>
    </row>
    <row r="270" spans="1:8" x14ac:dyDescent="0.25">
      <c r="A270">
        <v>269</v>
      </c>
      <c r="B270" s="14" t="s">
        <v>1975</v>
      </c>
      <c r="C270" s="14" t="s">
        <v>1102</v>
      </c>
      <c r="E270" s="14" t="s">
        <v>1976</v>
      </c>
      <c r="F270" s="14" t="s">
        <v>1977</v>
      </c>
      <c r="G270" s="14" t="s">
        <v>243</v>
      </c>
      <c r="H270" s="14" t="s">
        <v>1110</v>
      </c>
    </row>
    <row r="271" spans="1:8" x14ac:dyDescent="0.25">
      <c r="A271">
        <v>270</v>
      </c>
      <c r="B271" s="14" t="s">
        <v>1978</v>
      </c>
      <c r="C271" s="14" t="s">
        <v>1102</v>
      </c>
      <c r="E271" s="14" t="s">
        <v>1979</v>
      </c>
      <c r="F271" s="14" t="s">
        <v>1980</v>
      </c>
      <c r="G271" s="14" t="s">
        <v>1251</v>
      </c>
      <c r="H271" s="14" t="s">
        <v>1110</v>
      </c>
    </row>
    <row r="272" spans="1:8" x14ac:dyDescent="0.25">
      <c r="A272">
        <v>271</v>
      </c>
      <c r="B272" s="14" t="s">
        <v>1981</v>
      </c>
      <c r="C272" s="14" t="s">
        <v>1102</v>
      </c>
      <c r="E272" s="14" t="s">
        <v>1982</v>
      </c>
      <c r="F272" s="14" t="s">
        <v>1983</v>
      </c>
      <c r="G272" s="14" t="s">
        <v>24</v>
      </c>
      <c r="H272" s="14" t="s">
        <v>1110</v>
      </c>
    </row>
    <row r="273" spans="1:8" x14ac:dyDescent="0.25">
      <c r="A273">
        <v>272</v>
      </c>
      <c r="B273" s="14" t="s">
        <v>1984</v>
      </c>
      <c r="C273" s="14" t="s">
        <v>1102</v>
      </c>
      <c r="E273" s="14" t="s">
        <v>1985</v>
      </c>
      <c r="F273" s="14" t="s">
        <v>1986</v>
      </c>
      <c r="G273" s="14" t="s">
        <v>149</v>
      </c>
      <c r="H273" s="14" t="s">
        <v>1110</v>
      </c>
    </row>
    <row r="274" spans="1:8" x14ac:dyDescent="0.25">
      <c r="A274">
        <v>273</v>
      </c>
      <c r="B274" s="14" t="s">
        <v>1987</v>
      </c>
      <c r="C274" s="14" t="s">
        <v>1102</v>
      </c>
      <c r="E274" s="14" t="s">
        <v>1988</v>
      </c>
      <c r="F274" s="14" t="s">
        <v>1989</v>
      </c>
      <c r="G274" s="14" t="s">
        <v>1109</v>
      </c>
      <c r="H274" s="14" t="s">
        <v>1110</v>
      </c>
    </row>
    <row r="275" spans="1:8" x14ac:dyDescent="0.25">
      <c r="A275">
        <v>274</v>
      </c>
      <c r="B275" s="14" t="s">
        <v>1990</v>
      </c>
      <c r="C275" s="14" t="s">
        <v>1102</v>
      </c>
      <c r="E275" s="14" t="s">
        <v>1991</v>
      </c>
      <c r="F275" s="14" t="s">
        <v>1992</v>
      </c>
      <c r="G275" s="14" t="s">
        <v>1109</v>
      </c>
      <c r="H275" s="14" t="s">
        <v>1110</v>
      </c>
    </row>
    <row r="276" spans="1:8" x14ac:dyDescent="0.25">
      <c r="A276">
        <v>275</v>
      </c>
      <c r="B276" s="14" t="s">
        <v>1993</v>
      </c>
      <c r="C276" s="14" t="s">
        <v>1102</v>
      </c>
      <c r="E276" s="14" t="s">
        <v>1994</v>
      </c>
      <c r="F276" s="14" t="s">
        <v>1995</v>
      </c>
      <c r="G276" s="14" t="s">
        <v>1109</v>
      </c>
      <c r="H276" s="14" t="s">
        <v>1110</v>
      </c>
    </row>
    <row r="277" spans="1:8" x14ac:dyDescent="0.25">
      <c r="A277">
        <v>276</v>
      </c>
      <c r="B277" s="14" t="s">
        <v>1996</v>
      </c>
      <c r="C277" s="14" t="s">
        <v>1102</v>
      </c>
      <c r="E277" s="14" t="s">
        <v>1997</v>
      </c>
      <c r="F277" s="14" t="s">
        <v>1998</v>
      </c>
      <c r="G277" s="14" t="s">
        <v>91</v>
      </c>
      <c r="H277" s="14" t="s">
        <v>1110</v>
      </c>
    </row>
    <row r="278" spans="1:8" x14ac:dyDescent="0.25">
      <c r="A278">
        <v>277</v>
      </c>
      <c r="B278" s="14" t="s">
        <v>1999</v>
      </c>
      <c r="C278" s="14" t="s">
        <v>1102</v>
      </c>
      <c r="E278" s="14" t="s">
        <v>2000</v>
      </c>
      <c r="F278" s="14" t="s">
        <v>2001</v>
      </c>
      <c r="G278" s="14" t="s">
        <v>1109</v>
      </c>
      <c r="H278" s="14" t="s">
        <v>1110</v>
      </c>
    </row>
    <row r="279" spans="1:8" x14ac:dyDescent="0.25">
      <c r="A279">
        <v>278</v>
      </c>
      <c r="B279" s="14" t="s">
        <v>2002</v>
      </c>
      <c r="C279" s="14" t="s">
        <v>1102</v>
      </c>
      <c r="E279" s="14" t="s">
        <v>2003</v>
      </c>
      <c r="F279" s="14" t="s">
        <v>2004</v>
      </c>
      <c r="G279" s="14" t="s">
        <v>149</v>
      </c>
      <c r="H279" s="14" t="s">
        <v>1110</v>
      </c>
    </row>
    <row r="280" spans="1:8" x14ac:dyDescent="0.25">
      <c r="A280">
        <v>279</v>
      </c>
      <c r="B280" s="14" t="s">
        <v>2005</v>
      </c>
      <c r="C280" s="14" t="s">
        <v>1102</v>
      </c>
      <c r="E280" s="14" t="s">
        <v>886</v>
      </c>
      <c r="F280" s="14" t="s">
        <v>2006</v>
      </c>
      <c r="G280" s="14" t="s">
        <v>160</v>
      </c>
      <c r="H280" s="14" t="s">
        <v>1110</v>
      </c>
    </row>
    <row r="281" spans="1:8" x14ac:dyDescent="0.25">
      <c r="A281">
        <v>280</v>
      </c>
      <c r="B281" s="14" t="s">
        <v>2007</v>
      </c>
      <c r="C281" s="14" t="s">
        <v>1102</v>
      </c>
      <c r="E281" s="14" t="s">
        <v>2008</v>
      </c>
      <c r="F281" s="14" t="s">
        <v>2009</v>
      </c>
      <c r="G281" s="14" t="s">
        <v>1109</v>
      </c>
      <c r="H281" s="14" t="s">
        <v>1110</v>
      </c>
    </row>
    <row r="282" spans="1:8" x14ac:dyDescent="0.25">
      <c r="A282">
        <v>281</v>
      </c>
      <c r="B282" s="14" t="s">
        <v>2010</v>
      </c>
      <c r="C282" s="14" t="s">
        <v>1102</v>
      </c>
      <c r="D282" s="14" t="s">
        <v>2011</v>
      </c>
      <c r="E282" s="14" t="s">
        <v>2012</v>
      </c>
      <c r="F282" s="14" t="s">
        <v>2013</v>
      </c>
      <c r="G282" s="14" t="s">
        <v>1109</v>
      </c>
      <c r="H282" s="14" t="s">
        <v>1105</v>
      </c>
    </row>
    <row r="283" spans="1:8" x14ac:dyDescent="0.25">
      <c r="A283">
        <v>282</v>
      </c>
      <c r="B283" s="14" t="s">
        <v>2014</v>
      </c>
      <c r="C283" s="14" t="s">
        <v>1102</v>
      </c>
      <c r="D283" s="14" t="s">
        <v>2015</v>
      </c>
      <c r="E283" s="14" t="s">
        <v>2016</v>
      </c>
      <c r="F283" s="14" t="s">
        <v>2017</v>
      </c>
      <c r="G283" s="14" t="s">
        <v>1109</v>
      </c>
      <c r="H283" s="14" t="s">
        <v>1105</v>
      </c>
    </row>
    <row r="284" spans="1:8" x14ac:dyDescent="0.25">
      <c r="A284">
        <v>283</v>
      </c>
      <c r="B284" s="14" t="s">
        <v>2018</v>
      </c>
      <c r="C284" s="14" t="s">
        <v>1102</v>
      </c>
      <c r="E284" s="14" t="s">
        <v>2019</v>
      </c>
      <c r="F284" s="14" t="s">
        <v>2020</v>
      </c>
      <c r="G284" s="14" t="s">
        <v>149</v>
      </c>
      <c r="H284" s="14" t="s">
        <v>1110</v>
      </c>
    </row>
    <row r="285" spans="1:8" x14ac:dyDescent="0.25">
      <c r="A285">
        <v>284</v>
      </c>
      <c r="B285" s="14" t="s">
        <v>2021</v>
      </c>
      <c r="C285" s="14" t="s">
        <v>1102</v>
      </c>
      <c r="E285" s="14" t="s">
        <v>2022</v>
      </c>
      <c r="F285" s="14" t="s">
        <v>2023</v>
      </c>
      <c r="G285" s="14" t="s">
        <v>149</v>
      </c>
      <c r="H285" s="14" t="s">
        <v>1110</v>
      </c>
    </row>
    <row r="286" spans="1:8" x14ac:dyDescent="0.25">
      <c r="A286">
        <v>285</v>
      </c>
      <c r="B286" s="14" t="s">
        <v>2024</v>
      </c>
      <c r="C286" s="14" t="s">
        <v>1102</v>
      </c>
      <c r="E286" s="14" t="s">
        <v>2025</v>
      </c>
      <c r="F286" s="14" t="s">
        <v>2026</v>
      </c>
      <c r="G286" s="14" t="s">
        <v>1109</v>
      </c>
      <c r="H286" s="14" t="s">
        <v>1110</v>
      </c>
    </row>
    <row r="287" spans="1:8" x14ac:dyDescent="0.25">
      <c r="A287">
        <v>286</v>
      </c>
      <c r="B287" s="14" t="s">
        <v>2027</v>
      </c>
      <c r="C287" s="14" t="s">
        <v>1102</v>
      </c>
      <c r="D287" s="14" t="s">
        <v>2028</v>
      </c>
      <c r="E287" s="14" t="s">
        <v>2029</v>
      </c>
      <c r="F287" s="14" t="s">
        <v>2030</v>
      </c>
      <c r="G287" s="14" t="s">
        <v>178</v>
      </c>
      <c r="H287" s="14" t="s">
        <v>1105</v>
      </c>
    </row>
    <row r="288" spans="1:8" x14ac:dyDescent="0.25">
      <c r="A288">
        <v>287</v>
      </c>
      <c r="B288" s="14" t="s">
        <v>2031</v>
      </c>
      <c r="C288" s="14" t="s">
        <v>1102</v>
      </c>
      <c r="E288" s="14" t="s">
        <v>2032</v>
      </c>
      <c r="F288" s="14" t="s">
        <v>2033</v>
      </c>
      <c r="G288" s="14" t="s">
        <v>1109</v>
      </c>
      <c r="H288" s="14" t="s">
        <v>1105</v>
      </c>
    </row>
    <row r="289" spans="1:8" x14ac:dyDescent="0.25">
      <c r="A289">
        <v>288</v>
      </c>
      <c r="B289" s="14" t="s">
        <v>2034</v>
      </c>
      <c r="C289" s="14" t="s">
        <v>1102</v>
      </c>
      <c r="E289" s="14" t="s">
        <v>2035</v>
      </c>
      <c r="F289" s="14" t="s">
        <v>2036</v>
      </c>
      <c r="G289" s="14" t="s">
        <v>215</v>
      </c>
      <c r="H289" s="14" t="s">
        <v>1110</v>
      </c>
    </row>
    <row r="290" spans="1:8" x14ac:dyDescent="0.25">
      <c r="A290">
        <v>289</v>
      </c>
      <c r="B290" s="14" t="s">
        <v>2037</v>
      </c>
      <c r="C290" s="14" t="s">
        <v>1102</v>
      </c>
      <c r="E290" s="14" t="s">
        <v>2038</v>
      </c>
      <c r="F290" s="14" t="s">
        <v>2039</v>
      </c>
      <c r="G290" s="14" t="s">
        <v>40</v>
      </c>
      <c r="H290" s="14" t="s">
        <v>1110</v>
      </c>
    </row>
    <row r="291" spans="1:8" x14ac:dyDescent="0.25">
      <c r="A291">
        <v>290</v>
      </c>
      <c r="B291" s="14" t="s">
        <v>2040</v>
      </c>
      <c r="C291" s="14" t="s">
        <v>1102</v>
      </c>
      <c r="E291" s="14" t="s">
        <v>2041</v>
      </c>
      <c r="F291" s="14" t="s">
        <v>2042</v>
      </c>
      <c r="G291" s="14" t="s">
        <v>2043</v>
      </c>
      <c r="H291" s="14" t="s">
        <v>1110</v>
      </c>
    </row>
    <row r="292" spans="1:8" x14ac:dyDescent="0.25">
      <c r="A292">
        <v>291</v>
      </c>
      <c r="B292" s="14" t="s">
        <v>2044</v>
      </c>
      <c r="C292" s="14" t="s">
        <v>1102</v>
      </c>
      <c r="E292" s="14" t="s">
        <v>2045</v>
      </c>
      <c r="F292" s="14" t="s">
        <v>2046</v>
      </c>
      <c r="G292" s="14" t="s">
        <v>1625</v>
      </c>
      <c r="H292" s="14" t="s">
        <v>1110</v>
      </c>
    </row>
    <row r="293" spans="1:8" x14ac:dyDescent="0.25">
      <c r="A293">
        <v>292</v>
      </c>
      <c r="B293" s="14" t="s">
        <v>2047</v>
      </c>
      <c r="C293" s="14" t="s">
        <v>1102</v>
      </c>
      <c r="E293" s="14" t="s">
        <v>2048</v>
      </c>
      <c r="F293" s="14" t="s">
        <v>2049</v>
      </c>
      <c r="G293" s="14" t="s">
        <v>2050</v>
      </c>
      <c r="H293" s="14" t="s">
        <v>1110</v>
      </c>
    </row>
    <row r="294" spans="1:8" x14ac:dyDescent="0.25">
      <c r="A294">
        <v>293</v>
      </c>
      <c r="B294" s="14" t="s">
        <v>2051</v>
      </c>
      <c r="C294" s="14" t="s">
        <v>1102</v>
      </c>
      <c r="E294" s="14" t="s">
        <v>78</v>
      </c>
      <c r="F294" s="14" t="s">
        <v>2052</v>
      </c>
      <c r="G294" s="14" t="s">
        <v>1109</v>
      </c>
      <c r="H294" s="14" t="s">
        <v>1110</v>
      </c>
    </row>
    <row r="295" spans="1:8" x14ac:dyDescent="0.25">
      <c r="A295">
        <v>294</v>
      </c>
      <c r="B295" s="14" t="s">
        <v>2053</v>
      </c>
      <c r="C295" s="14" t="s">
        <v>1102</v>
      </c>
      <c r="E295" s="14" t="s">
        <v>2054</v>
      </c>
      <c r="F295" s="14" t="s">
        <v>1094</v>
      </c>
      <c r="G295" s="14" t="s">
        <v>40</v>
      </c>
      <c r="H295" s="14" t="s">
        <v>1110</v>
      </c>
    </row>
    <row r="296" spans="1:8" x14ac:dyDescent="0.25">
      <c r="A296">
        <v>295</v>
      </c>
      <c r="B296" s="14" t="s">
        <v>2055</v>
      </c>
      <c r="C296" s="14" t="s">
        <v>1102</v>
      </c>
      <c r="E296" s="14" t="s">
        <v>2056</v>
      </c>
      <c r="F296" s="14" t="s">
        <v>2057</v>
      </c>
      <c r="G296" s="14" t="s">
        <v>1109</v>
      </c>
      <c r="H296" s="14" t="s">
        <v>1105</v>
      </c>
    </row>
    <row r="297" spans="1:8" x14ac:dyDescent="0.25">
      <c r="A297">
        <v>296</v>
      </c>
      <c r="B297" s="14" t="s">
        <v>2058</v>
      </c>
      <c r="C297" s="14" t="s">
        <v>1102</v>
      </c>
      <c r="E297" s="14" t="s">
        <v>2059</v>
      </c>
      <c r="F297" s="14" t="s">
        <v>2060</v>
      </c>
      <c r="G297" s="14" t="s">
        <v>1938</v>
      </c>
      <c r="H297" s="14" t="s">
        <v>1110</v>
      </c>
    </row>
    <row r="298" spans="1:8" x14ac:dyDescent="0.25">
      <c r="A298">
        <v>297</v>
      </c>
      <c r="B298" s="14" t="s">
        <v>2061</v>
      </c>
      <c r="C298" s="14" t="s">
        <v>1102</v>
      </c>
      <c r="E298" s="14" t="s">
        <v>2062</v>
      </c>
      <c r="F298" s="14" t="s">
        <v>2063</v>
      </c>
      <c r="G298" s="14" t="s">
        <v>1251</v>
      </c>
      <c r="H298" s="14" t="s">
        <v>1110</v>
      </c>
    </row>
    <row r="299" spans="1:8" x14ac:dyDescent="0.25">
      <c r="A299">
        <v>298</v>
      </c>
      <c r="B299" s="14" t="s">
        <v>2064</v>
      </c>
      <c r="C299" s="14" t="s">
        <v>1102</v>
      </c>
      <c r="E299" s="14" t="s">
        <v>2065</v>
      </c>
      <c r="F299" s="14" t="s">
        <v>2066</v>
      </c>
      <c r="G299" s="14" t="s">
        <v>1109</v>
      </c>
      <c r="H299" s="14" t="s">
        <v>1110</v>
      </c>
    </row>
    <row r="300" spans="1:8" x14ac:dyDescent="0.25">
      <c r="A300">
        <v>299</v>
      </c>
      <c r="B300" s="14" t="s">
        <v>2067</v>
      </c>
      <c r="C300" s="14" t="s">
        <v>1102</v>
      </c>
      <c r="D300" s="14" t="s">
        <v>2068</v>
      </c>
      <c r="G300" s="14" t="s">
        <v>86</v>
      </c>
      <c r="H300" s="14" t="s">
        <v>1105</v>
      </c>
    </row>
    <row r="301" spans="1:8" x14ac:dyDescent="0.25">
      <c r="A301">
        <v>300</v>
      </c>
      <c r="B301" s="14" t="s">
        <v>2069</v>
      </c>
      <c r="C301" s="14" t="s">
        <v>1102</v>
      </c>
      <c r="D301" s="14" t="s">
        <v>2070</v>
      </c>
      <c r="E301" s="14" t="s">
        <v>2071</v>
      </c>
      <c r="F301" s="14" t="s">
        <v>2072</v>
      </c>
      <c r="G301" s="14" t="s">
        <v>143</v>
      </c>
      <c r="H301" s="14" t="s">
        <v>1110</v>
      </c>
    </row>
    <row r="302" spans="1:8" x14ac:dyDescent="0.25">
      <c r="A302">
        <v>301</v>
      </c>
      <c r="B302" s="14" t="s">
        <v>2073</v>
      </c>
      <c r="C302" s="14" t="s">
        <v>1102</v>
      </c>
      <c r="E302" s="14" t="s">
        <v>2074</v>
      </c>
      <c r="F302" s="14" t="s">
        <v>2075</v>
      </c>
      <c r="G302" s="14" t="s">
        <v>28</v>
      </c>
      <c r="H302" s="14" t="s">
        <v>1110</v>
      </c>
    </row>
    <row r="303" spans="1:8" x14ac:dyDescent="0.25">
      <c r="A303">
        <v>302</v>
      </c>
      <c r="B303" s="14" t="s">
        <v>2076</v>
      </c>
      <c r="C303" s="14" t="s">
        <v>1102</v>
      </c>
      <c r="E303" s="14" t="s">
        <v>2077</v>
      </c>
      <c r="F303" s="14" t="s">
        <v>2078</v>
      </c>
      <c r="G303" s="14" t="s">
        <v>243</v>
      </c>
      <c r="H303" s="14" t="s">
        <v>1110</v>
      </c>
    </row>
    <row r="304" spans="1:8" x14ac:dyDescent="0.25">
      <c r="A304">
        <v>303</v>
      </c>
      <c r="B304" s="14" t="s">
        <v>2079</v>
      </c>
      <c r="C304" s="14" t="s">
        <v>1102</v>
      </c>
      <c r="E304" s="14" t="s">
        <v>2080</v>
      </c>
      <c r="F304" s="14" t="s">
        <v>2081</v>
      </c>
      <c r="G304" s="14" t="s">
        <v>2082</v>
      </c>
      <c r="H304" s="14" t="s">
        <v>1110</v>
      </c>
    </row>
    <row r="305" spans="1:8" x14ac:dyDescent="0.25">
      <c r="A305">
        <v>304</v>
      </c>
      <c r="B305" s="14" t="s">
        <v>2083</v>
      </c>
      <c r="C305" s="14" t="s">
        <v>1102</v>
      </c>
      <c r="E305" s="14" t="s">
        <v>2084</v>
      </c>
      <c r="F305" s="14" t="s">
        <v>2085</v>
      </c>
      <c r="G305" s="14" t="s">
        <v>40</v>
      </c>
      <c r="H305" s="14" t="s">
        <v>1110</v>
      </c>
    </row>
    <row r="306" spans="1:8" x14ac:dyDescent="0.25">
      <c r="A306">
        <v>305</v>
      </c>
      <c r="B306" s="14" t="s">
        <v>2086</v>
      </c>
      <c r="C306" s="14" t="s">
        <v>1102</v>
      </c>
      <c r="E306" s="14" t="s">
        <v>2087</v>
      </c>
      <c r="F306" s="14" t="s">
        <v>2088</v>
      </c>
      <c r="G306" s="14" t="s">
        <v>16</v>
      </c>
      <c r="H306" s="14" t="s">
        <v>1110</v>
      </c>
    </row>
    <row r="307" spans="1:8" x14ac:dyDescent="0.25">
      <c r="A307">
        <v>306</v>
      </c>
      <c r="B307" s="14" t="s">
        <v>2089</v>
      </c>
      <c r="C307" s="14" t="s">
        <v>1102</v>
      </c>
      <c r="D307" s="14" t="s">
        <v>2090</v>
      </c>
      <c r="E307" s="14" t="s">
        <v>2091</v>
      </c>
      <c r="F307" s="14" t="s">
        <v>2092</v>
      </c>
      <c r="G307" s="14" t="s">
        <v>2093</v>
      </c>
      <c r="H307" s="14" t="s">
        <v>1105</v>
      </c>
    </row>
    <row r="308" spans="1:8" x14ac:dyDescent="0.25">
      <c r="A308">
        <v>307</v>
      </c>
      <c r="B308" s="14" t="s">
        <v>2094</v>
      </c>
      <c r="C308" s="14" t="s">
        <v>1102</v>
      </c>
      <c r="E308" s="14" t="s">
        <v>2095</v>
      </c>
      <c r="F308" s="14" t="s">
        <v>2096</v>
      </c>
      <c r="G308" s="14" t="s">
        <v>2097</v>
      </c>
      <c r="H308" s="14" t="s">
        <v>1110</v>
      </c>
    </row>
    <row r="309" spans="1:8" x14ac:dyDescent="0.25">
      <c r="A309">
        <v>308</v>
      </c>
      <c r="B309" s="14" t="s">
        <v>2098</v>
      </c>
      <c r="C309" s="14" t="s">
        <v>1102</v>
      </c>
      <c r="E309" s="14" t="s">
        <v>2099</v>
      </c>
      <c r="F309" s="14" t="s">
        <v>2100</v>
      </c>
      <c r="G309" s="14" t="s">
        <v>2101</v>
      </c>
      <c r="H309" s="14" t="s">
        <v>1110</v>
      </c>
    </row>
    <row r="310" spans="1:8" x14ac:dyDescent="0.25">
      <c r="A310">
        <v>309</v>
      </c>
      <c r="B310" s="14" t="s">
        <v>2102</v>
      </c>
      <c r="C310" s="14" t="s">
        <v>1102</v>
      </c>
      <c r="E310" s="14" t="s">
        <v>2103</v>
      </c>
      <c r="F310" s="14" t="s">
        <v>2104</v>
      </c>
      <c r="G310" s="14" t="s">
        <v>40</v>
      </c>
      <c r="H310" s="14" t="s">
        <v>1110</v>
      </c>
    </row>
    <row r="311" spans="1:8" x14ac:dyDescent="0.25">
      <c r="A311">
        <v>310</v>
      </c>
      <c r="B311" s="14" t="s">
        <v>2105</v>
      </c>
      <c r="C311" s="14" t="s">
        <v>1102</v>
      </c>
      <c r="E311" s="14" t="s">
        <v>2106</v>
      </c>
      <c r="F311" s="14" t="s">
        <v>2107</v>
      </c>
      <c r="G311" s="14" t="s">
        <v>1682</v>
      </c>
      <c r="H311" s="14" t="s">
        <v>1110</v>
      </c>
    </row>
    <row r="312" spans="1:8" x14ac:dyDescent="0.25">
      <c r="A312">
        <v>311</v>
      </c>
      <c r="B312" s="14" t="s">
        <v>2108</v>
      </c>
      <c r="C312" s="14" t="s">
        <v>1102</v>
      </c>
      <c r="E312" s="14" t="s">
        <v>2109</v>
      </c>
      <c r="F312" s="14" t="s">
        <v>2110</v>
      </c>
      <c r="G312" s="14" t="s">
        <v>243</v>
      </c>
      <c r="H312" s="14" t="s">
        <v>1110</v>
      </c>
    </row>
    <row r="313" spans="1:8" x14ac:dyDescent="0.25">
      <c r="A313">
        <v>312</v>
      </c>
      <c r="B313" s="14" t="s">
        <v>2111</v>
      </c>
      <c r="C313" s="14" t="s">
        <v>1102</v>
      </c>
      <c r="D313" s="14" t="s">
        <v>2112</v>
      </c>
      <c r="G313" s="14" t="s">
        <v>126</v>
      </c>
      <c r="H313" s="14" t="s">
        <v>1105</v>
      </c>
    </row>
    <row r="314" spans="1:8" x14ac:dyDescent="0.25">
      <c r="A314">
        <v>313</v>
      </c>
      <c r="B314" s="14" t="s">
        <v>2113</v>
      </c>
      <c r="C314" s="14" t="s">
        <v>1102</v>
      </c>
      <c r="E314" s="14" t="s">
        <v>2114</v>
      </c>
      <c r="F314" s="14" t="s">
        <v>2115</v>
      </c>
      <c r="G314" s="14" t="s">
        <v>1109</v>
      </c>
      <c r="H314" s="14" t="s">
        <v>1110</v>
      </c>
    </row>
    <row r="315" spans="1:8" x14ac:dyDescent="0.25">
      <c r="A315">
        <v>314</v>
      </c>
      <c r="B315" s="14" t="s">
        <v>2116</v>
      </c>
      <c r="C315" s="14" t="s">
        <v>1102</v>
      </c>
      <c r="E315" s="14" t="s">
        <v>150</v>
      </c>
      <c r="F315" s="14" t="s">
        <v>2117</v>
      </c>
      <c r="G315" s="14" t="s">
        <v>40</v>
      </c>
      <c r="H315" s="14" t="s">
        <v>1110</v>
      </c>
    </row>
    <row r="316" spans="1:8" x14ac:dyDescent="0.25">
      <c r="A316">
        <v>315</v>
      </c>
      <c r="B316" s="14" t="s">
        <v>2118</v>
      </c>
      <c r="C316" s="14" t="s">
        <v>1102</v>
      </c>
      <c r="E316" s="14" t="s">
        <v>2119</v>
      </c>
      <c r="F316" s="14" t="s">
        <v>2120</v>
      </c>
      <c r="G316" s="14" t="s">
        <v>1109</v>
      </c>
      <c r="H316" s="14" t="s">
        <v>1105</v>
      </c>
    </row>
    <row r="317" spans="1:8" x14ac:dyDescent="0.25">
      <c r="A317">
        <v>316</v>
      </c>
      <c r="B317" s="14" t="s">
        <v>2121</v>
      </c>
      <c r="C317" s="14" t="s">
        <v>1102</v>
      </c>
      <c r="D317" s="14" t="s">
        <v>2122</v>
      </c>
      <c r="E317" s="14" t="s">
        <v>2123</v>
      </c>
      <c r="F317" s="14" t="s">
        <v>2124</v>
      </c>
      <c r="G317" s="14" t="s">
        <v>2125</v>
      </c>
      <c r="H317" s="14" t="s">
        <v>1105</v>
      </c>
    </row>
    <row r="318" spans="1:8" x14ac:dyDescent="0.25">
      <c r="A318">
        <v>317</v>
      </c>
      <c r="B318" s="14" t="s">
        <v>2126</v>
      </c>
      <c r="C318" s="14" t="s">
        <v>1102</v>
      </c>
      <c r="E318" s="14" t="s">
        <v>2127</v>
      </c>
      <c r="G318" s="14" t="s">
        <v>77</v>
      </c>
      <c r="H318" s="14" t="s">
        <v>1105</v>
      </c>
    </row>
    <row r="319" spans="1:8" x14ac:dyDescent="0.25">
      <c r="A319">
        <v>318</v>
      </c>
      <c r="B319" s="14" t="s">
        <v>2128</v>
      </c>
      <c r="C319" s="14" t="s">
        <v>1102</v>
      </c>
      <c r="D319" s="14" t="s">
        <v>2129</v>
      </c>
      <c r="E319" s="14" t="s">
        <v>2130</v>
      </c>
      <c r="F319" s="14" t="s">
        <v>2131</v>
      </c>
      <c r="G319" s="14" t="s">
        <v>1109</v>
      </c>
      <c r="H319" s="14" t="s">
        <v>1110</v>
      </c>
    </row>
    <row r="320" spans="1:8" x14ac:dyDescent="0.25">
      <c r="A320">
        <v>319</v>
      </c>
      <c r="B320" s="14" t="s">
        <v>2132</v>
      </c>
      <c r="C320" s="14" t="s">
        <v>1102</v>
      </c>
      <c r="D320" s="14" t="s">
        <v>2133</v>
      </c>
      <c r="E320" s="14" t="s">
        <v>2134</v>
      </c>
      <c r="F320" s="14" t="s">
        <v>2135</v>
      </c>
      <c r="G320" s="14" t="s">
        <v>2136</v>
      </c>
      <c r="H320" s="14" t="s">
        <v>1105</v>
      </c>
    </row>
    <row r="321" spans="1:8" x14ac:dyDescent="0.25">
      <c r="A321">
        <v>320</v>
      </c>
      <c r="B321" s="14" t="s">
        <v>2137</v>
      </c>
      <c r="C321" s="14" t="s">
        <v>1102</v>
      </c>
      <c r="E321" s="14" t="s">
        <v>2138</v>
      </c>
      <c r="F321" s="14" t="s">
        <v>2139</v>
      </c>
      <c r="G321" s="14" t="s">
        <v>33</v>
      </c>
      <c r="H321" s="14" t="s">
        <v>1110</v>
      </c>
    </row>
    <row r="322" spans="1:8" x14ac:dyDescent="0.25">
      <c r="A322">
        <v>321</v>
      </c>
      <c r="B322" s="14" t="s">
        <v>18984</v>
      </c>
      <c r="C322" s="14" t="s">
        <v>1102</v>
      </c>
      <c r="D322" s="14" t="s">
        <v>1046</v>
      </c>
      <c r="E322" s="14" t="s">
        <v>2140</v>
      </c>
      <c r="F322" s="14" t="s">
        <v>2141</v>
      </c>
      <c r="G322" s="14" t="s">
        <v>149</v>
      </c>
      <c r="H322" s="14" t="s">
        <v>1105</v>
      </c>
    </row>
    <row r="323" spans="1:8" x14ac:dyDescent="0.25">
      <c r="A323">
        <v>322</v>
      </c>
      <c r="B323" s="14" t="s">
        <v>2142</v>
      </c>
      <c r="C323" s="14" t="s">
        <v>1102</v>
      </c>
      <c r="E323" s="14" t="s">
        <v>2143</v>
      </c>
      <c r="F323" s="14" t="s">
        <v>2144</v>
      </c>
      <c r="G323" s="14" t="s">
        <v>1327</v>
      </c>
      <c r="H323" s="14" t="s">
        <v>1110</v>
      </c>
    </row>
    <row r="324" spans="1:8" x14ac:dyDescent="0.25">
      <c r="A324">
        <v>323</v>
      </c>
      <c r="B324" s="14" t="s">
        <v>2145</v>
      </c>
      <c r="C324" s="14" t="s">
        <v>1102</v>
      </c>
      <c r="E324" s="14" t="s">
        <v>2146</v>
      </c>
      <c r="F324" s="14" t="s">
        <v>2147</v>
      </c>
      <c r="G324" s="14" t="s">
        <v>1348</v>
      </c>
      <c r="H324" s="14" t="s">
        <v>1110</v>
      </c>
    </row>
    <row r="325" spans="1:8" x14ac:dyDescent="0.25">
      <c r="A325">
        <v>324</v>
      </c>
      <c r="B325" s="14" t="s">
        <v>478</v>
      </c>
      <c r="C325" s="14" t="s">
        <v>2148</v>
      </c>
      <c r="D325" s="14" t="s">
        <v>477</v>
      </c>
      <c r="E325" s="14" t="s">
        <v>2149</v>
      </c>
      <c r="F325" s="14" t="s">
        <v>2150</v>
      </c>
      <c r="G325" s="14" t="s">
        <v>134</v>
      </c>
      <c r="H325" s="14" t="s">
        <v>1105</v>
      </c>
    </row>
    <row r="326" spans="1:8" x14ac:dyDescent="0.25">
      <c r="A326">
        <v>325</v>
      </c>
      <c r="B326" s="14" t="s">
        <v>2151</v>
      </c>
      <c r="C326" s="14" t="s">
        <v>1102</v>
      </c>
      <c r="E326" s="14" t="s">
        <v>2152</v>
      </c>
      <c r="F326" s="14" t="s">
        <v>2153</v>
      </c>
      <c r="G326" s="14" t="s">
        <v>243</v>
      </c>
      <c r="H326" s="14" t="s">
        <v>1110</v>
      </c>
    </row>
    <row r="327" spans="1:8" x14ac:dyDescent="0.25">
      <c r="A327">
        <v>326</v>
      </c>
      <c r="B327" s="14" t="s">
        <v>2154</v>
      </c>
      <c r="C327" s="14" t="s">
        <v>1102</v>
      </c>
      <c r="E327" s="14" t="s">
        <v>2155</v>
      </c>
      <c r="F327" s="14" t="s">
        <v>2156</v>
      </c>
      <c r="G327" s="14" t="s">
        <v>243</v>
      </c>
      <c r="H327" s="14" t="s">
        <v>1110</v>
      </c>
    </row>
    <row r="328" spans="1:8" x14ac:dyDescent="0.25">
      <c r="A328">
        <v>327</v>
      </c>
      <c r="B328" s="14" t="s">
        <v>2157</v>
      </c>
      <c r="C328" s="14" t="s">
        <v>1102</v>
      </c>
      <c r="D328" s="14" t="s">
        <v>2158</v>
      </c>
      <c r="E328" s="14" t="s">
        <v>2159</v>
      </c>
      <c r="F328" s="14" t="s">
        <v>2160</v>
      </c>
      <c r="G328" s="14" t="s">
        <v>192</v>
      </c>
      <c r="H328" s="14" t="s">
        <v>1105</v>
      </c>
    </row>
    <row r="329" spans="1:8" x14ac:dyDescent="0.25">
      <c r="A329">
        <v>328</v>
      </c>
      <c r="B329" s="14" t="s">
        <v>2161</v>
      </c>
      <c r="C329" s="14" t="s">
        <v>1102</v>
      </c>
      <c r="D329" s="14" t="s">
        <v>1003</v>
      </c>
      <c r="E329" s="14" t="s">
        <v>2162</v>
      </c>
      <c r="F329" s="14" t="s">
        <v>2163</v>
      </c>
      <c r="G329" s="14" t="s">
        <v>2164</v>
      </c>
      <c r="H329" s="14" t="s">
        <v>1105</v>
      </c>
    </row>
    <row r="330" spans="1:8" x14ac:dyDescent="0.25">
      <c r="A330">
        <v>329</v>
      </c>
      <c r="B330" s="14" t="s">
        <v>2165</v>
      </c>
      <c r="C330" s="14" t="s">
        <v>1102</v>
      </c>
      <c r="D330" s="14" t="s">
        <v>2166</v>
      </c>
      <c r="E330" s="14" t="s">
        <v>894</v>
      </c>
      <c r="F330" s="14" t="s">
        <v>2167</v>
      </c>
      <c r="G330" s="14" t="s">
        <v>239</v>
      </c>
      <c r="H330" s="14" t="s">
        <v>1105</v>
      </c>
    </row>
    <row r="331" spans="1:8" x14ac:dyDescent="0.25">
      <c r="A331">
        <v>330</v>
      </c>
      <c r="B331" s="14" t="s">
        <v>2168</v>
      </c>
      <c r="C331" s="14" t="s">
        <v>1102</v>
      </c>
      <c r="D331" s="14" t="s">
        <v>306</v>
      </c>
      <c r="E331" s="14" t="s">
        <v>2169</v>
      </c>
      <c r="F331" s="14" t="s">
        <v>2170</v>
      </c>
      <c r="G331" s="14" t="s">
        <v>40</v>
      </c>
      <c r="H331" s="14" t="s">
        <v>1105</v>
      </c>
    </row>
    <row r="332" spans="1:8" x14ac:dyDescent="0.25">
      <c r="A332">
        <v>331</v>
      </c>
      <c r="B332" s="14" t="s">
        <v>2171</v>
      </c>
      <c r="C332" s="14" t="s">
        <v>1102</v>
      </c>
      <c r="E332" s="14" t="s">
        <v>2172</v>
      </c>
      <c r="F332" s="14" t="s">
        <v>2173</v>
      </c>
      <c r="G332" s="14" t="s">
        <v>178</v>
      </c>
      <c r="H332" s="14" t="s">
        <v>1110</v>
      </c>
    </row>
    <row r="333" spans="1:8" x14ac:dyDescent="0.25">
      <c r="A333">
        <v>332</v>
      </c>
      <c r="B333" s="14" t="s">
        <v>2174</v>
      </c>
      <c r="C333" s="14" t="s">
        <v>1102</v>
      </c>
      <c r="E333" s="14" t="s">
        <v>25</v>
      </c>
      <c r="F333" s="14" t="s">
        <v>2175</v>
      </c>
      <c r="G333" s="14" t="s">
        <v>2097</v>
      </c>
      <c r="H333" s="14" t="s">
        <v>1110</v>
      </c>
    </row>
    <row r="334" spans="1:8" x14ac:dyDescent="0.25">
      <c r="A334">
        <v>333</v>
      </c>
      <c r="B334" s="14" t="s">
        <v>2176</v>
      </c>
      <c r="C334" s="14" t="s">
        <v>1102</v>
      </c>
      <c r="D334" s="14" t="s">
        <v>308</v>
      </c>
      <c r="E334" s="14" t="s">
        <v>2177</v>
      </c>
      <c r="F334" s="14" t="s">
        <v>2178</v>
      </c>
      <c r="G334" s="14" t="s">
        <v>2179</v>
      </c>
      <c r="H334" s="14" t="s">
        <v>1105</v>
      </c>
    </row>
    <row r="335" spans="1:8" x14ac:dyDescent="0.25">
      <c r="A335">
        <v>334</v>
      </c>
      <c r="B335" s="14" t="s">
        <v>2180</v>
      </c>
      <c r="C335" s="14" t="s">
        <v>1102</v>
      </c>
      <c r="E335" s="14" t="s">
        <v>2181</v>
      </c>
      <c r="F335" s="14" t="s">
        <v>2182</v>
      </c>
      <c r="G335" s="14" t="s">
        <v>1207</v>
      </c>
      <c r="H335" s="14" t="s">
        <v>1110</v>
      </c>
    </row>
    <row r="336" spans="1:8" x14ac:dyDescent="0.25">
      <c r="A336">
        <v>335</v>
      </c>
      <c r="B336" s="14" t="s">
        <v>2183</v>
      </c>
      <c r="C336" s="14" t="s">
        <v>1102</v>
      </c>
      <c r="E336" s="14" t="s">
        <v>2184</v>
      </c>
      <c r="F336" s="14" t="s">
        <v>2185</v>
      </c>
      <c r="G336" s="14" t="s">
        <v>1348</v>
      </c>
      <c r="H336" s="14" t="s">
        <v>1110</v>
      </c>
    </row>
    <row r="337" spans="1:8" x14ac:dyDescent="0.25">
      <c r="A337">
        <v>336</v>
      </c>
      <c r="B337" s="14" t="s">
        <v>2186</v>
      </c>
      <c r="C337" s="14" t="s">
        <v>1102</v>
      </c>
      <c r="D337" s="14" t="s">
        <v>2187</v>
      </c>
      <c r="E337" s="14" t="s">
        <v>2188</v>
      </c>
      <c r="F337" s="14" t="s">
        <v>2189</v>
      </c>
      <c r="G337" s="14" t="s">
        <v>134</v>
      </c>
      <c r="H337" s="14" t="s">
        <v>1105</v>
      </c>
    </row>
    <row r="338" spans="1:8" x14ac:dyDescent="0.25">
      <c r="A338">
        <v>337</v>
      </c>
      <c r="B338" s="14" t="s">
        <v>2190</v>
      </c>
      <c r="C338" s="14" t="s">
        <v>1102</v>
      </c>
      <c r="E338" s="14" t="s">
        <v>2191</v>
      </c>
      <c r="F338" s="14" t="s">
        <v>2192</v>
      </c>
      <c r="G338" s="14" t="s">
        <v>2193</v>
      </c>
      <c r="H338" s="14" t="s">
        <v>1110</v>
      </c>
    </row>
    <row r="339" spans="1:8" x14ac:dyDescent="0.25">
      <c r="A339">
        <v>338</v>
      </c>
      <c r="B339" s="14" t="s">
        <v>2194</v>
      </c>
      <c r="C339" s="14" t="s">
        <v>1102</v>
      </c>
      <c r="D339" s="14" t="s">
        <v>2195</v>
      </c>
      <c r="E339" s="14" t="s">
        <v>2196</v>
      </c>
      <c r="F339" s="14" t="s">
        <v>2197</v>
      </c>
      <c r="G339" s="14" t="s">
        <v>1144</v>
      </c>
      <c r="H339" s="14" t="s">
        <v>1105</v>
      </c>
    </row>
    <row r="340" spans="1:8" x14ac:dyDescent="0.25">
      <c r="A340">
        <v>339</v>
      </c>
      <c r="B340" s="14" t="s">
        <v>2198</v>
      </c>
      <c r="C340" s="14" t="s">
        <v>1102</v>
      </c>
      <c r="E340" s="14" t="s">
        <v>2199</v>
      </c>
      <c r="F340" s="14" t="s">
        <v>2200</v>
      </c>
      <c r="G340" s="14" t="s">
        <v>1251</v>
      </c>
      <c r="H340" s="14" t="s">
        <v>1110</v>
      </c>
    </row>
    <row r="341" spans="1:8" x14ac:dyDescent="0.25">
      <c r="A341">
        <v>340</v>
      </c>
      <c r="B341" s="14" t="s">
        <v>2201</v>
      </c>
      <c r="C341" s="14" t="s">
        <v>1102</v>
      </c>
      <c r="E341" s="14" t="s">
        <v>2202</v>
      </c>
      <c r="F341" s="14" t="s">
        <v>2203</v>
      </c>
      <c r="G341" s="14" t="s">
        <v>9</v>
      </c>
      <c r="H341" s="14" t="s">
        <v>1110</v>
      </c>
    </row>
    <row r="342" spans="1:8" x14ac:dyDescent="0.25">
      <c r="A342">
        <v>341</v>
      </c>
      <c r="B342" s="14" t="s">
        <v>2204</v>
      </c>
      <c r="C342" s="14" t="s">
        <v>1102</v>
      </c>
      <c r="D342" s="14" t="s">
        <v>2205</v>
      </c>
      <c r="E342" s="14" t="s">
        <v>2206</v>
      </c>
      <c r="F342" s="14" t="s">
        <v>2207</v>
      </c>
      <c r="G342" s="14" t="s">
        <v>40</v>
      </c>
      <c r="H342" s="14" t="s">
        <v>1105</v>
      </c>
    </row>
    <row r="343" spans="1:8" x14ac:dyDescent="0.25">
      <c r="A343">
        <v>342</v>
      </c>
      <c r="B343" s="14" t="s">
        <v>2208</v>
      </c>
      <c r="C343" s="14" t="s">
        <v>1102</v>
      </c>
      <c r="E343" s="14" t="s">
        <v>2209</v>
      </c>
      <c r="F343" s="14" t="s">
        <v>2210</v>
      </c>
      <c r="G343" s="14" t="s">
        <v>1109</v>
      </c>
      <c r="H343" s="14" t="s">
        <v>1110</v>
      </c>
    </row>
    <row r="344" spans="1:8" x14ac:dyDescent="0.25">
      <c r="A344">
        <v>343</v>
      </c>
      <c r="B344" s="14" t="s">
        <v>2211</v>
      </c>
      <c r="C344" s="14" t="s">
        <v>1102</v>
      </c>
      <c r="D344" s="14" t="s">
        <v>2212</v>
      </c>
      <c r="E344" s="14" t="s">
        <v>2213</v>
      </c>
      <c r="F344" s="14" t="s">
        <v>2214</v>
      </c>
      <c r="G344" s="14" t="s">
        <v>86</v>
      </c>
      <c r="H344" s="14" t="s">
        <v>1110</v>
      </c>
    </row>
    <row r="345" spans="1:8" x14ac:dyDescent="0.25">
      <c r="A345">
        <v>344</v>
      </c>
      <c r="B345" s="14" t="s">
        <v>2215</v>
      </c>
      <c r="C345" s="14" t="s">
        <v>1102</v>
      </c>
      <c r="E345" s="14" t="s">
        <v>2216</v>
      </c>
      <c r="F345" s="14" t="s">
        <v>2217</v>
      </c>
      <c r="G345" s="14" t="s">
        <v>2218</v>
      </c>
      <c r="H345" s="14" t="s">
        <v>1110</v>
      </c>
    </row>
    <row r="346" spans="1:8" x14ac:dyDescent="0.25">
      <c r="A346">
        <v>345</v>
      </c>
      <c r="B346" s="14" t="s">
        <v>2219</v>
      </c>
      <c r="C346" s="14" t="s">
        <v>1102</v>
      </c>
      <c r="D346" s="14" t="s">
        <v>2220</v>
      </c>
      <c r="E346" s="14" t="s">
        <v>2221</v>
      </c>
      <c r="F346" s="14" t="s">
        <v>2222</v>
      </c>
      <c r="G346" s="14" t="s">
        <v>2223</v>
      </c>
      <c r="H346" s="14" t="s">
        <v>1105</v>
      </c>
    </row>
    <row r="347" spans="1:8" x14ac:dyDescent="0.25">
      <c r="A347">
        <v>346</v>
      </c>
      <c r="B347" s="14" t="s">
        <v>2224</v>
      </c>
      <c r="C347" s="14" t="s">
        <v>1102</v>
      </c>
      <c r="E347" s="14" t="s">
        <v>2225</v>
      </c>
      <c r="F347" s="14" t="s">
        <v>2226</v>
      </c>
      <c r="G347" s="14" t="s">
        <v>1938</v>
      </c>
      <c r="H347" s="14" t="s">
        <v>1110</v>
      </c>
    </row>
    <row r="348" spans="1:8" x14ac:dyDescent="0.25">
      <c r="A348">
        <v>347</v>
      </c>
      <c r="B348" s="14" t="s">
        <v>2227</v>
      </c>
      <c r="C348" s="14" t="s">
        <v>1102</v>
      </c>
      <c r="E348" s="14" t="s">
        <v>2228</v>
      </c>
      <c r="F348" s="14" t="s">
        <v>2229</v>
      </c>
      <c r="G348" s="14" t="s">
        <v>149</v>
      </c>
      <c r="H348" s="14" t="s">
        <v>1110</v>
      </c>
    </row>
    <row r="349" spans="1:8" x14ac:dyDescent="0.25">
      <c r="A349">
        <v>348</v>
      </c>
      <c r="B349" s="14" t="s">
        <v>2230</v>
      </c>
      <c r="C349" s="14" t="s">
        <v>1102</v>
      </c>
      <c r="E349" s="14" t="s">
        <v>2231</v>
      </c>
      <c r="F349" s="14" t="s">
        <v>2217</v>
      </c>
      <c r="G349" s="14" t="s">
        <v>2232</v>
      </c>
      <c r="H349" s="14" t="s">
        <v>1110</v>
      </c>
    </row>
    <row r="350" spans="1:8" x14ac:dyDescent="0.25">
      <c r="A350">
        <v>349</v>
      </c>
      <c r="B350" s="14" t="s">
        <v>2233</v>
      </c>
      <c r="C350" s="14" t="s">
        <v>1102</v>
      </c>
      <c r="D350" s="14" t="s">
        <v>2234</v>
      </c>
      <c r="E350" s="14" t="s">
        <v>2235</v>
      </c>
      <c r="F350" s="14" t="s">
        <v>2236</v>
      </c>
      <c r="G350" s="14" t="s">
        <v>178</v>
      </c>
      <c r="H350" s="14" t="s">
        <v>1110</v>
      </c>
    </row>
    <row r="351" spans="1:8" x14ac:dyDescent="0.25">
      <c r="A351">
        <v>350</v>
      </c>
      <c r="B351" s="14" t="s">
        <v>2237</v>
      </c>
      <c r="C351" s="14" t="s">
        <v>1102</v>
      </c>
      <c r="E351" s="14" t="s">
        <v>2238</v>
      </c>
      <c r="F351" s="14" t="s">
        <v>2239</v>
      </c>
      <c r="G351" s="14" t="s">
        <v>72</v>
      </c>
      <c r="H351" s="14" t="s">
        <v>1110</v>
      </c>
    </row>
    <row r="352" spans="1:8" x14ac:dyDescent="0.25">
      <c r="A352">
        <v>351</v>
      </c>
      <c r="B352" s="14" t="s">
        <v>2240</v>
      </c>
      <c r="C352" s="14" t="s">
        <v>1102</v>
      </c>
      <c r="E352" s="14" t="s">
        <v>2241</v>
      </c>
      <c r="F352" s="14" t="s">
        <v>1094</v>
      </c>
      <c r="G352" s="14" t="s">
        <v>126</v>
      </c>
      <c r="H352" s="14" t="s">
        <v>1110</v>
      </c>
    </row>
    <row r="353" spans="1:8" x14ac:dyDescent="0.25">
      <c r="A353">
        <v>352</v>
      </c>
      <c r="B353" s="14" t="s">
        <v>2242</v>
      </c>
      <c r="C353" s="14" t="s">
        <v>1102</v>
      </c>
      <c r="E353" s="14" t="s">
        <v>2243</v>
      </c>
      <c r="F353" s="14" t="s">
        <v>2244</v>
      </c>
      <c r="G353" s="14" t="s">
        <v>187</v>
      </c>
      <c r="H353" s="14" t="s">
        <v>1110</v>
      </c>
    </row>
    <row r="354" spans="1:8" x14ac:dyDescent="0.25">
      <c r="A354">
        <v>353</v>
      </c>
      <c r="B354" s="14" t="s">
        <v>2245</v>
      </c>
      <c r="C354" s="14" t="s">
        <v>1102</v>
      </c>
      <c r="D354" s="14" t="s">
        <v>2246</v>
      </c>
      <c r="E354" s="14" t="s">
        <v>2247</v>
      </c>
      <c r="F354" s="14" t="s">
        <v>2248</v>
      </c>
      <c r="G354" s="14" t="s">
        <v>9</v>
      </c>
      <c r="H354" s="14" t="s">
        <v>1110</v>
      </c>
    </row>
    <row r="355" spans="1:8" x14ac:dyDescent="0.25">
      <c r="A355">
        <v>354</v>
      </c>
      <c r="B355" s="14" t="s">
        <v>2249</v>
      </c>
      <c r="C355" s="14" t="s">
        <v>1102</v>
      </c>
      <c r="E355" s="14" t="s">
        <v>2250</v>
      </c>
      <c r="F355" s="14" t="s">
        <v>2251</v>
      </c>
      <c r="G355" s="14" t="s">
        <v>149</v>
      </c>
      <c r="H355" s="14" t="s">
        <v>1110</v>
      </c>
    </row>
    <row r="356" spans="1:8" x14ac:dyDescent="0.25">
      <c r="A356">
        <v>355</v>
      </c>
      <c r="B356" s="14" t="s">
        <v>2252</v>
      </c>
      <c r="C356" s="14" t="s">
        <v>1102</v>
      </c>
      <c r="E356" s="14" t="s">
        <v>2253</v>
      </c>
      <c r="F356" s="14" t="s">
        <v>2254</v>
      </c>
      <c r="G356" s="14" t="s">
        <v>149</v>
      </c>
      <c r="H356" s="14" t="s">
        <v>1110</v>
      </c>
    </row>
    <row r="357" spans="1:8" x14ac:dyDescent="0.25">
      <c r="A357">
        <v>356</v>
      </c>
      <c r="B357" s="14" t="s">
        <v>2255</v>
      </c>
      <c r="C357" s="14" t="s">
        <v>1102</v>
      </c>
      <c r="E357" s="14" t="s">
        <v>2256</v>
      </c>
      <c r="F357" s="14" t="s">
        <v>2257</v>
      </c>
      <c r="G357" s="14" t="s">
        <v>2258</v>
      </c>
      <c r="H357" s="14" t="s">
        <v>1110</v>
      </c>
    </row>
    <row r="358" spans="1:8" x14ac:dyDescent="0.25">
      <c r="A358">
        <v>357</v>
      </c>
      <c r="B358" s="14" t="s">
        <v>2259</v>
      </c>
      <c r="C358" s="14" t="s">
        <v>1102</v>
      </c>
      <c r="E358" s="14" t="s">
        <v>2260</v>
      </c>
      <c r="F358" s="14" t="s">
        <v>2261</v>
      </c>
      <c r="G358" s="14" t="s">
        <v>178</v>
      </c>
      <c r="H358" s="14" t="s">
        <v>1110</v>
      </c>
    </row>
    <row r="359" spans="1:8" x14ac:dyDescent="0.25">
      <c r="A359">
        <v>358</v>
      </c>
      <c r="B359" s="14" t="s">
        <v>2262</v>
      </c>
      <c r="C359" s="14" t="s">
        <v>1102</v>
      </c>
      <c r="E359" s="14" t="s">
        <v>2263</v>
      </c>
      <c r="F359" s="14" t="s">
        <v>2264</v>
      </c>
      <c r="G359" s="14" t="s">
        <v>2097</v>
      </c>
      <c r="H359" s="14" t="s">
        <v>1110</v>
      </c>
    </row>
    <row r="360" spans="1:8" x14ac:dyDescent="0.25">
      <c r="A360">
        <v>359</v>
      </c>
      <c r="B360" s="14" t="s">
        <v>2265</v>
      </c>
      <c r="C360" s="14" t="s">
        <v>1102</v>
      </c>
      <c r="E360" s="14" t="s">
        <v>2266</v>
      </c>
      <c r="G360" s="14" t="s">
        <v>1251</v>
      </c>
      <c r="H360" s="14" t="s">
        <v>1110</v>
      </c>
    </row>
    <row r="361" spans="1:8" x14ac:dyDescent="0.25">
      <c r="A361">
        <v>360</v>
      </c>
      <c r="B361" s="14" t="s">
        <v>2267</v>
      </c>
      <c r="C361" s="14" t="s">
        <v>1102</v>
      </c>
      <c r="E361" s="14" t="s">
        <v>2268</v>
      </c>
      <c r="F361" s="14" t="s">
        <v>2269</v>
      </c>
      <c r="G361" s="14" t="s">
        <v>36</v>
      </c>
      <c r="H361" s="14" t="s">
        <v>1110</v>
      </c>
    </row>
    <row r="362" spans="1:8" x14ac:dyDescent="0.25">
      <c r="A362">
        <v>361</v>
      </c>
      <c r="B362" s="14" t="s">
        <v>2270</v>
      </c>
      <c r="C362" s="14" t="s">
        <v>1102</v>
      </c>
      <c r="E362" s="14" t="s">
        <v>2271</v>
      </c>
      <c r="F362" s="14" t="s">
        <v>2272</v>
      </c>
      <c r="G362" s="14" t="s">
        <v>86</v>
      </c>
      <c r="H362" s="14" t="s">
        <v>1110</v>
      </c>
    </row>
    <row r="363" spans="1:8" x14ac:dyDescent="0.25">
      <c r="A363">
        <v>362</v>
      </c>
      <c r="B363" s="14" t="s">
        <v>2273</v>
      </c>
      <c r="C363" s="14" t="s">
        <v>1102</v>
      </c>
      <c r="E363" s="14" t="s">
        <v>2274</v>
      </c>
      <c r="F363" s="14" t="s">
        <v>2275</v>
      </c>
      <c r="G363" s="14" t="s">
        <v>2276</v>
      </c>
      <c r="H363" s="14" t="s">
        <v>1110</v>
      </c>
    </row>
    <row r="364" spans="1:8" x14ac:dyDescent="0.25">
      <c r="A364">
        <v>363</v>
      </c>
      <c r="B364" s="14" t="s">
        <v>2277</v>
      </c>
      <c r="C364" s="14" t="s">
        <v>1102</v>
      </c>
      <c r="E364" s="14" t="s">
        <v>2278</v>
      </c>
      <c r="F364" s="14" t="s">
        <v>2279</v>
      </c>
      <c r="G364" s="14" t="s">
        <v>174</v>
      </c>
      <c r="H364" s="14" t="s">
        <v>1110</v>
      </c>
    </row>
    <row r="365" spans="1:8" x14ac:dyDescent="0.25">
      <c r="A365">
        <v>364</v>
      </c>
      <c r="B365" s="14" t="s">
        <v>1427</v>
      </c>
      <c r="C365" s="14" t="s">
        <v>1102</v>
      </c>
      <c r="E365" s="14" t="s">
        <v>2280</v>
      </c>
      <c r="F365" s="14" t="s">
        <v>2281</v>
      </c>
      <c r="G365" s="14" t="s">
        <v>149</v>
      </c>
      <c r="H365" s="14" t="s">
        <v>1110</v>
      </c>
    </row>
    <row r="366" spans="1:8" x14ac:dyDescent="0.25">
      <c r="A366">
        <v>365</v>
      </c>
      <c r="B366" s="14" t="s">
        <v>2282</v>
      </c>
      <c r="C366" s="14" t="s">
        <v>1102</v>
      </c>
      <c r="E366" s="14" t="s">
        <v>2283</v>
      </c>
      <c r="F366" s="14" t="s">
        <v>2284</v>
      </c>
      <c r="G366" s="14" t="s">
        <v>236</v>
      </c>
      <c r="H366" s="14" t="s">
        <v>1110</v>
      </c>
    </row>
    <row r="367" spans="1:8" x14ac:dyDescent="0.25">
      <c r="A367">
        <v>366</v>
      </c>
      <c r="B367" s="14" t="s">
        <v>2285</v>
      </c>
      <c r="C367" s="14" t="s">
        <v>1102</v>
      </c>
      <c r="E367" s="14" t="s">
        <v>2286</v>
      </c>
      <c r="G367" s="14" t="s">
        <v>239</v>
      </c>
      <c r="H367" s="14" t="s">
        <v>1110</v>
      </c>
    </row>
    <row r="368" spans="1:8" x14ac:dyDescent="0.25">
      <c r="A368">
        <v>367</v>
      </c>
      <c r="B368" s="14" t="s">
        <v>2287</v>
      </c>
      <c r="C368" s="14" t="s">
        <v>1102</v>
      </c>
      <c r="E368" s="14" t="s">
        <v>2288</v>
      </c>
      <c r="F368" s="14" t="s">
        <v>2289</v>
      </c>
      <c r="G368" s="14" t="s">
        <v>239</v>
      </c>
      <c r="H368" s="14" t="s">
        <v>1110</v>
      </c>
    </row>
    <row r="369" spans="1:8" x14ac:dyDescent="0.25">
      <c r="A369">
        <v>368</v>
      </c>
      <c r="B369" s="14" t="s">
        <v>2290</v>
      </c>
      <c r="C369" s="14" t="s">
        <v>1102</v>
      </c>
      <c r="D369" s="14" t="s">
        <v>2291</v>
      </c>
      <c r="E369" s="14" t="s">
        <v>2292</v>
      </c>
      <c r="F369" s="14" t="s">
        <v>2293</v>
      </c>
      <c r="G369" s="14" t="s">
        <v>1109</v>
      </c>
      <c r="H369" s="14" t="s">
        <v>1110</v>
      </c>
    </row>
    <row r="370" spans="1:8" x14ac:dyDescent="0.25">
      <c r="A370">
        <v>369</v>
      </c>
      <c r="B370" s="14" t="s">
        <v>2294</v>
      </c>
      <c r="C370" s="14" t="s">
        <v>1102</v>
      </c>
      <c r="E370" s="14" t="s">
        <v>2295</v>
      </c>
      <c r="F370" s="14" t="s">
        <v>2296</v>
      </c>
      <c r="G370" s="14" t="s">
        <v>149</v>
      </c>
      <c r="H370" s="14" t="s">
        <v>1110</v>
      </c>
    </row>
    <row r="371" spans="1:8" x14ac:dyDescent="0.25">
      <c r="A371">
        <v>370</v>
      </c>
      <c r="B371" s="14" t="s">
        <v>2297</v>
      </c>
      <c r="C371" s="14" t="s">
        <v>1102</v>
      </c>
      <c r="E371" s="14" t="s">
        <v>2298</v>
      </c>
      <c r="F371" s="14" t="s">
        <v>2299</v>
      </c>
      <c r="G371" s="14" t="s">
        <v>1348</v>
      </c>
      <c r="H371" s="14" t="s">
        <v>1110</v>
      </c>
    </row>
    <row r="372" spans="1:8" x14ac:dyDescent="0.25">
      <c r="A372">
        <v>371</v>
      </c>
      <c r="B372" s="14" t="s">
        <v>2300</v>
      </c>
      <c r="C372" s="14" t="s">
        <v>1102</v>
      </c>
      <c r="D372" s="14" t="s">
        <v>2301</v>
      </c>
      <c r="E372" s="14" t="s">
        <v>2302</v>
      </c>
      <c r="F372" s="14" t="s">
        <v>2303</v>
      </c>
      <c r="G372" s="14" t="s">
        <v>126</v>
      </c>
      <c r="H372" s="14" t="s">
        <v>1105</v>
      </c>
    </row>
    <row r="373" spans="1:8" x14ac:dyDescent="0.25">
      <c r="A373">
        <v>372</v>
      </c>
      <c r="B373" s="14" t="s">
        <v>2304</v>
      </c>
      <c r="C373" s="14" t="s">
        <v>1102</v>
      </c>
      <c r="D373" s="14" t="s">
        <v>2305</v>
      </c>
      <c r="E373" s="14" t="s">
        <v>2306</v>
      </c>
      <c r="F373" s="14" t="s">
        <v>2307</v>
      </c>
      <c r="G373" s="14" t="s">
        <v>166</v>
      </c>
      <c r="H373" s="14" t="s">
        <v>1110</v>
      </c>
    </row>
    <row r="374" spans="1:8" x14ac:dyDescent="0.25">
      <c r="A374">
        <v>373</v>
      </c>
      <c r="B374" s="14" t="s">
        <v>2308</v>
      </c>
      <c r="C374" s="14" t="s">
        <v>1102</v>
      </c>
      <c r="E374" s="14" t="s">
        <v>2309</v>
      </c>
      <c r="F374" s="14" t="s">
        <v>2310</v>
      </c>
      <c r="G374" s="14" t="s">
        <v>1730</v>
      </c>
      <c r="H374" s="14" t="s">
        <v>1110</v>
      </c>
    </row>
    <row r="375" spans="1:8" x14ac:dyDescent="0.25">
      <c r="A375">
        <v>374</v>
      </c>
      <c r="B375" s="14" t="s">
        <v>2311</v>
      </c>
      <c r="C375" s="14" t="s">
        <v>1102</v>
      </c>
      <c r="E375" s="14" t="s">
        <v>2312</v>
      </c>
      <c r="F375" s="14" t="s">
        <v>2313</v>
      </c>
      <c r="G375" s="14" t="s">
        <v>86</v>
      </c>
      <c r="H375" s="14" t="s">
        <v>1110</v>
      </c>
    </row>
    <row r="376" spans="1:8" x14ac:dyDescent="0.25">
      <c r="A376">
        <v>375</v>
      </c>
      <c r="B376" s="14" t="s">
        <v>2314</v>
      </c>
      <c r="C376" s="14" t="s">
        <v>1102</v>
      </c>
      <c r="E376" s="14" t="s">
        <v>2315</v>
      </c>
      <c r="F376" s="14" t="s">
        <v>2316</v>
      </c>
      <c r="G376" s="14" t="s">
        <v>1251</v>
      </c>
      <c r="H376" s="14" t="s">
        <v>1110</v>
      </c>
    </row>
    <row r="377" spans="1:8" x14ac:dyDescent="0.25">
      <c r="A377">
        <v>376</v>
      </c>
      <c r="B377" s="14" t="s">
        <v>2317</v>
      </c>
      <c r="C377" s="14" t="s">
        <v>1102</v>
      </c>
      <c r="E377" s="14" t="s">
        <v>2318</v>
      </c>
      <c r="F377" s="14" t="s">
        <v>2319</v>
      </c>
      <c r="G377" s="14" t="s">
        <v>40</v>
      </c>
      <c r="H377" s="14" t="s">
        <v>1110</v>
      </c>
    </row>
    <row r="378" spans="1:8" x14ac:dyDescent="0.25">
      <c r="A378">
        <v>377</v>
      </c>
      <c r="B378" s="14" t="s">
        <v>2320</v>
      </c>
      <c r="C378" s="14" t="s">
        <v>1102</v>
      </c>
      <c r="E378" s="14" t="s">
        <v>2321</v>
      </c>
      <c r="F378" s="14" t="s">
        <v>2257</v>
      </c>
      <c r="G378" s="14" t="s">
        <v>2322</v>
      </c>
      <c r="H378" s="14" t="s">
        <v>1110</v>
      </c>
    </row>
    <row r="379" spans="1:8" x14ac:dyDescent="0.25">
      <c r="A379">
        <v>378</v>
      </c>
      <c r="B379" s="14" t="s">
        <v>2323</v>
      </c>
      <c r="C379" s="14" t="s">
        <v>1102</v>
      </c>
      <c r="E379" s="14" t="s">
        <v>2324</v>
      </c>
      <c r="F379" s="14" t="s">
        <v>2325</v>
      </c>
      <c r="G379" s="14" t="s">
        <v>149</v>
      </c>
      <c r="H379" s="14" t="s">
        <v>1110</v>
      </c>
    </row>
    <row r="380" spans="1:8" x14ac:dyDescent="0.25">
      <c r="A380">
        <v>379</v>
      </c>
      <c r="B380" s="14" t="s">
        <v>2326</v>
      </c>
      <c r="C380" s="14" t="s">
        <v>1102</v>
      </c>
      <c r="E380" s="14" t="s">
        <v>2327</v>
      </c>
      <c r="F380" s="14" t="s">
        <v>2328</v>
      </c>
      <c r="G380" s="14" t="s">
        <v>212</v>
      </c>
      <c r="H380" s="14" t="s">
        <v>1110</v>
      </c>
    </row>
    <row r="381" spans="1:8" x14ac:dyDescent="0.25">
      <c r="A381">
        <v>380</v>
      </c>
      <c r="B381" s="14" t="s">
        <v>2329</v>
      </c>
      <c r="C381" s="14" t="s">
        <v>1102</v>
      </c>
      <c r="E381" s="14" t="s">
        <v>2330</v>
      </c>
      <c r="F381" s="14" t="s">
        <v>2331</v>
      </c>
      <c r="G381" s="14" t="s">
        <v>226</v>
      </c>
      <c r="H381" s="14" t="s">
        <v>1110</v>
      </c>
    </row>
    <row r="382" spans="1:8" x14ac:dyDescent="0.25">
      <c r="A382">
        <v>381</v>
      </c>
      <c r="B382" s="14" t="s">
        <v>2332</v>
      </c>
      <c r="C382" s="14" t="s">
        <v>1102</v>
      </c>
      <c r="E382" s="14" t="s">
        <v>876</v>
      </c>
      <c r="F382" s="14" t="s">
        <v>2257</v>
      </c>
      <c r="G382" s="14" t="s">
        <v>2333</v>
      </c>
      <c r="H382" s="14" t="s">
        <v>1110</v>
      </c>
    </row>
    <row r="383" spans="1:8" x14ac:dyDescent="0.25">
      <c r="A383">
        <v>382</v>
      </c>
      <c r="B383" s="14" t="s">
        <v>2334</v>
      </c>
      <c r="C383" s="14" t="s">
        <v>1102</v>
      </c>
      <c r="E383" s="14" t="s">
        <v>2335</v>
      </c>
      <c r="F383" s="14" t="s">
        <v>2336</v>
      </c>
      <c r="G383" s="14" t="s">
        <v>2337</v>
      </c>
      <c r="H383" s="14" t="s">
        <v>1110</v>
      </c>
    </row>
    <row r="384" spans="1:8" x14ac:dyDescent="0.25">
      <c r="A384">
        <v>383</v>
      </c>
      <c r="B384" s="14" t="s">
        <v>2338</v>
      </c>
      <c r="C384" s="14" t="s">
        <v>1102</v>
      </c>
      <c r="E384" s="14" t="s">
        <v>2339</v>
      </c>
      <c r="F384" s="14" t="s">
        <v>2049</v>
      </c>
      <c r="G384" s="14" t="s">
        <v>2340</v>
      </c>
      <c r="H384" s="14" t="s">
        <v>1110</v>
      </c>
    </row>
    <row r="385" spans="1:8" x14ac:dyDescent="0.25">
      <c r="A385">
        <v>384</v>
      </c>
      <c r="B385" s="14" t="s">
        <v>2341</v>
      </c>
      <c r="C385" s="14" t="s">
        <v>1102</v>
      </c>
      <c r="E385" s="14" t="s">
        <v>2342</v>
      </c>
      <c r="F385" s="14" t="s">
        <v>2343</v>
      </c>
      <c r="G385" s="14" t="s">
        <v>1109</v>
      </c>
      <c r="H385" s="14" t="s">
        <v>1110</v>
      </c>
    </row>
    <row r="386" spans="1:8" x14ac:dyDescent="0.25">
      <c r="A386">
        <v>385</v>
      </c>
      <c r="B386" s="14" t="s">
        <v>2344</v>
      </c>
      <c r="C386" s="14" t="s">
        <v>1102</v>
      </c>
      <c r="E386" s="14" t="s">
        <v>2345</v>
      </c>
      <c r="F386" s="14" t="s">
        <v>2346</v>
      </c>
      <c r="G386" s="14" t="s">
        <v>1251</v>
      </c>
      <c r="H386" s="14" t="s">
        <v>1110</v>
      </c>
    </row>
    <row r="387" spans="1:8" x14ac:dyDescent="0.25">
      <c r="A387">
        <v>386</v>
      </c>
      <c r="B387" s="14" t="s">
        <v>2347</v>
      </c>
      <c r="C387" s="14" t="s">
        <v>1102</v>
      </c>
      <c r="D387" s="14" t="s">
        <v>2348</v>
      </c>
      <c r="E387" s="14" t="s">
        <v>2349</v>
      </c>
      <c r="F387" s="14" t="s">
        <v>2350</v>
      </c>
      <c r="G387" s="14" t="s">
        <v>91</v>
      </c>
      <c r="H387" s="14" t="s">
        <v>1105</v>
      </c>
    </row>
    <row r="388" spans="1:8" x14ac:dyDescent="0.25">
      <c r="A388">
        <v>387</v>
      </c>
      <c r="B388" s="14" t="s">
        <v>2351</v>
      </c>
      <c r="C388" s="14" t="s">
        <v>1102</v>
      </c>
      <c r="E388" s="14" t="s">
        <v>2352</v>
      </c>
      <c r="F388" s="14" t="s">
        <v>2353</v>
      </c>
      <c r="G388" s="14" t="s">
        <v>1109</v>
      </c>
      <c r="H388" s="14" t="s">
        <v>1110</v>
      </c>
    </row>
    <row r="389" spans="1:8" x14ac:dyDescent="0.25">
      <c r="A389">
        <v>388</v>
      </c>
      <c r="B389" s="14" t="s">
        <v>2354</v>
      </c>
      <c r="C389" s="14" t="s">
        <v>1102</v>
      </c>
      <c r="E389" s="14" t="s">
        <v>2355</v>
      </c>
      <c r="F389" s="14" t="s">
        <v>2356</v>
      </c>
      <c r="G389" s="14" t="s">
        <v>178</v>
      </c>
      <c r="H389" s="14" t="s">
        <v>1110</v>
      </c>
    </row>
    <row r="390" spans="1:8" x14ac:dyDescent="0.25">
      <c r="A390">
        <v>389</v>
      </c>
      <c r="B390" s="14" t="s">
        <v>2357</v>
      </c>
      <c r="C390" s="14" t="s">
        <v>1102</v>
      </c>
      <c r="E390" s="14" t="s">
        <v>2358</v>
      </c>
      <c r="F390" s="14" t="s">
        <v>2359</v>
      </c>
      <c r="G390" s="14" t="s">
        <v>243</v>
      </c>
      <c r="H390" s="14" t="s">
        <v>1110</v>
      </c>
    </row>
    <row r="391" spans="1:8" x14ac:dyDescent="0.25">
      <c r="A391">
        <v>390</v>
      </c>
      <c r="B391" s="14" t="s">
        <v>2360</v>
      </c>
      <c r="C391" s="14" t="s">
        <v>1102</v>
      </c>
      <c r="E391" s="14" t="s">
        <v>2361</v>
      </c>
      <c r="F391" s="14" t="s">
        <v>2257</v>
      </c>
      <c r="G391" s="14" t="s">
        <v>2362</v>
      </c>
      <c r="H391" s="14" t="s">
        <v>1110</v>
      </c>
    </row>
    <row r="392" spans="1:8" x14ac:dyDescent="0.25">
      <c r="A392">
        <v>391</v>
      </c>
      <c r="B392" s="14" t="s">
        <v>2363</v>
      </c>
      <c r="C392" s="14" t="s">
        <v>1102</v>
      </c>
      <c r="E392" s="14" t="s">
        <v>2364</v>
      </c>
      <c r="F392" s="14" t="s">
        <v>2257</v>
      </c>
      <c r="G392" s="14" t="s">
        <v>2365</v>
      </c>
      <c r="H392" s="14" t="s">
        <v>1110</v>
      </c>
    </row>
    <row r="393" spans="1:8" x14ac:dyDescent="0.25">
      <c r="A393">
        <v>392</v>
      </c>
      <c r="B393" s="14" t="s">
        <v>2366</v>
      </c>
      <c r="C393" s="14" t="s">
        <v>1102</v>
      </c>
      <c r="E393" s="14" t="s">
        <v>2367</v>
      </c>
      <c r="F393" s="14" t="s">
        <v>2368</v>
      </c>
      <c r="G393" s="14" t="s">
        <v>40</v>
      </c>
      <c r="H393" s="14" t="s">
        <v>1110</v>
      </c>
    </row>
    <row r="394" spans="1:8" x14ac:dyDescent="0.25">
      <c r="A394">
        <v>393</v>
      </c>
      <c r="B394" s="14" t="s">
        <v>2369</v>
      </c>
      <c r="C394" s="14" t="s">
        <v>1102</v>
      </c>
      <c r="E394" s="14" t="s">
        <v>2370</v>
      </c>
      <c r="F394" s="14" t="s">
        <v>2371</v>
      </c>
      <c r="G394" s="14" t="s">
        <v>2372</v>
      </c>
      <c r="H394" s="14" t="s">
        <v>1110</v>
      </c>
    </row>
    <row r="395" spans="1:8" x14ac:dyDescent="0.25">
      <c r="A395">
        <v>394</v>
      </c>
      <c r="B395" s="14" t="s">
        <v>2373</v>
      </c>
      <c r="C395" s="14" t="s">
        <v>1102</v>
      </c>
      <c r="E395" s="14" t="s">
        <v>2374</v>
      </c>
      <c r="F395" s="14" t="s">
        <v>2375</v>
      </c>
      <c r="G395" s="14" t="s">
        <v>1109</v>
      </c>
      <c r="H395" s="14" t="s">
        <v>1110</v>
      </c>
    </row>
    <row r="396" spans="1:8" x14ac:dyDescent="0.25">
      <c r="A396">
        <v>395</v>
      </c>
      <c r="B396" s="14" t="s">
        <v>2376</v>
      </c>
      <c r="C396" s="14" t="s">
        <v>1102</v>
      </c>
      <c r="E396" s="14" t="s">
        <v>2377</v>
      </c>
      <c r="F396" s="14" t="s">
        <v>2049</v>
      </c>
      <c r="G396" s="14" t="s">
        <v>2378</v>
      </c>
      <c r="H396" s="14" t="s">
        <v>1110</v>
      </c>
    </row>
    <row r="397" spans="1:8" x14ac:dyDescent="0.25">
      <c r="A397">
        <v>396</v>
      </c>
      <c r="B397" s="14" t="s">
        <v>2379</v>
      </c>
      <c r="C397" s="14" t="s">
        <v>1102</v>
      </c>
      <c r="E397" s="14" t="s">
        <v>2380</v>
      </c>
      <c r="F397" s="14" t="s">
        <v>2381</v>
      </c>
      <c r="G397" s="14" t="s">
        <v>1228</v>
      </c>
      <c r="H397" s="14" t="s">
        <v>1110</v>
      </c>
    </row>
    <row r="398" spans="1:8" x14ac:dyDescent="0.25">
      <c r="A398">
        <v>397</v>
      </c>
      <c r="B398" s="14" t="s">
        <v>2382</v>
      </c>
      <c r="C398" s="14" t="s">
        <v>1102</v>
      </c>
      <c r="D398" s="14" t="s">
        <v>2383</v>
      </c>
      <c r="E398" s="14" t="s">
        <v>2384</v>
      </c>
      <c r="F398" s="14" t="s">
        <v>2385</v>
      </c>
      <c r="G398" s="14" t="s">
        <v>1109</v>
      </c>
      <c r="H398" s="14" t="s">
        <v>1105</v>
      </c>
    </row>
    <row r="399" spans="1:8" x14ac:dyDescent="0.25">
      <c r="A399">
        <v>398</v>
      </c>
      <c r="B399" s="14" t="s">
        <v>2386</v>
      </c>
      <c r="C399" s="14" t="s">
        <v>1102</v>
      </c>
      <c r="E399" s="14" t="s">
        <v>2387</v>
      </c>
      <c r="F399" s="14" t="s">
        <v>2388</v>
      </c>
      <c r="G399" s="14" t="s">
        <v>1109</v>
      </c>
      <c r="H399" s="14" t="s">
        <v>1110</v>
      </c>
    </row>
    <row r="400" spans="1:8" x14ac:dyDescent="0.25">
      <c r="A400">
        <v>399</v>
      </c>
      <c r="B400" s="14" t="s">
        <v>2389</v>
      </c>
      <c r="C400" s="14" t="s">
        <v>1102</v>
      </c>
      <c r="E400" s="14" t="s">
        <v>2390</v>
      </c>
      <c r="F400" s="14" t="s">
        <v>2391</v>
      </c>
      <c r="G400" s="14" t="s">
        <v>1327</v>
      </c>
      <c r="H400" s="14" t="s">
        <v>1110</v>
      </c>
    </row>
    <row r="401" spans="1:8" x14ac:dyDescent="0.25">
      <c r="A401">
        <v>400</v>
      </c>
      <c r="B401" s="14" t="s">
        <v>2392</v>
      </c>
      <c r="C401" s="14" t="s">
        <v>1102</v>
      </c>
      <c r="E401" s="14" t="s">
        <v>2393</v>
      </c>
      <c r="F401" s="14" t="s">
        <v>2049</v>
      </c>
      <c r="G401" s="14" t="s">
        <v>2394</v>
      </c>
      <c r="H401" s="14" t="s">
        <v>1110</v>
      </c>
    </row>
    <row r="402" spans="1:8" x14ac:dyDescent="0.25">
      <c r="A402">
        <v>401</v>
      </c>
      <c r="B402" s="14" t="s">
        <v>2395</v>
      </c>
      <c r="C402" s="14" t="s">
        <v>1102</v>
      </c>
      <c r="E402" s="14" t="s">
        <v>2396</v>
      </c>
      <c r="F402" s="14" t="s">
        <v>2397</v>
      </c>
      <c r="G402" s="14" t="s">
        <v>40</v>
      </c>
      <c r="H402" s="14" t="s">
        <v>1110</v>
      </c>
    </row>
    <row r="403" spans="1:8" x14ac:dyDescent="0.25">
      <c r="A403">
        <v>402</v>
      </c>
      <c r="B403" s="14" t="s">
        <v>2398</v>
      </c>
      <c r="C403" s="14" t="s">
        <v>1102</v>
      </c>
      <c r="E403" s="14" t="s">
        <v>2399</v>
      </c>
      <c r="F403" s="14" t="s">
        <v>2400</v>
      </c>
      <c r="G403" s="14" t="s">
        <v>1144</v>
      </c>
      <c r="H403" s="14" t="s">
        <v>1110</v>
      </c>
    </row>
    <row r="404" spans="1:8" x14ac:dyDescent="0.25">
      <c r="A404">
        <v>403</v>
      </c>
      <c r="B404" s="14" t="s">
        <v>2401</v>
      </c>
      <c r="C404" s="14" t="s">
        <v>1102</v>
      </c>
      <c r="E404" s="14" t="s">
        <v>2402</v>
      </c>
      <c r="F404" s="14" t="s">
        <v>2403</v>
      </c>
      <c r="G404" s="14" t="s">
        <v>1109</v>
      </c>
      <c r="H404" s="14" t="s">
        <v>1110</v>
      </c>
    </row>
    <row r="405" spans="1:8" x14ac:dyDescent="0.25">
      <c r="A405">
        <v>404</v>
      </c>
      <c r="B405" s="14" t="s">
        <v>2404</v>
      </c>
      <c r="C405" s="14" t="s">
        <v>1102</v>
      </c>
      <c r="E405" s="14" t="s">
        <v>2405</v>
      </c>
      <c r="F405" s="14" t="s">
        <v>2217</v>
      </c>
      <c r="G405" s="14" t="s">
        <v>2406</v>
      </c>
      <c r="H405" s="14" t="s">
        <v>1110</v>
      </c>
    </row>
    <row r="406" spans="1:8" x14ac:dyDescent="0.25">
      <c r="A406">
        <v>405</v>
      </c>
      <c r="B406" s="14" t="s">
        <v>2407</v>
      </c>
      <c r="C406" s="14" t="s">
        <v>1102</v>
      </c>
      <c r="E406" s="14" t="s">
        <v>2408</v>
      </c>
      <c r="F406" s="14" t="s">
        <v>2409</v>
      </c>
      <c r="G406" s="14" t="s">
        <v>187</v>
      </c>
      <c r="H406" s="14" t="s">
        <v>1110</v>
      </c>
    </row>
    <row r="407" spans="1:8" x14ac:dyDescent="0.25">
      <c r="A407">
        <v>406</v>
      </c>
      <c r="B407" s="14" t="s">
        <v>2410</v>
      </c>
      <c r="C407" s="14" t="s">
        <v>1102</v>
      </c>
      <c r="E407" s="14" t="s">
        <v>2411</v>
      </c>
      <c r="F407" s="14" t="s">
        <v>2412</v>
      </c>
      <c r="G407" s="14" t="s">
        <v>1109</v>
      </c>
      <c r="H407" s="14" t="s">
        <v>1110</v>
      </c>
    </row>
    <row r="408" spans="1:8" x14ac:dyDescent="0.25">
      <c r="A408">
        <v>407</v>
      </c>
      <c r="B408" s="14" t="s">
        <v>2413</v>
      </c>
      <c r="C408" s="14" t="s">
        <v>1102</v>
      </c>
      <c r="D408" s="14" t="s">
        <v>2414</v>
      </c>
      <c r="E408" s="14" t="s">
        <v>2415</v>
      </c>
      <c r="F408" s="14" t="s">
        <v>2416</v>
      </c>
      <c r="G408" s="14" t="s">
        <v>1348</v>
      </c>
      <c r="H408" s="14" t="s">
        <v>1110</v>
      </c>
    </row>
    <row r="409" spans="1:8" x14ac:dyDescent="0.25">
      <c r="A409">
        <v>408</v>
      </c>
      <c r="B409" s="14" t="s">
        <v>2417</v>
      </c>
      <c r="C409" s="14" t="s">
        <v>1102</v>
      </c>
      <c r="E409" s="14" t="s">
        <v>2418</v>
      </c>
      <c r="F409" s="14" t="s">
        <v>2419</v>
      </c>
      <c r="G409" s="14" t="s">
        <v>12</v>
      </c>
      <c r="H409" s="14" t="s">
        <v>1110</v>
      </c>
    </row>
    <row r="410" spans="1:8" x14ac:dyDescent="0.25">
      <c r="A410">
        <v>409</v>
      </c>
      <c r="B410" s="14" t="s">
        <v>2420</v>
      </c>
      <c r="C410" s="14" t="s">
        <v>1102</v>
      </c>
      <c r="E410" s="14" t="s">
        <v>2421</v>
      </c>
      <c r="F410" s="14" t="s">
        <v>1094</v>
      </c>
      <c r="G410" s="14" t="s">
        <v>1109</v>
      </c>
      <c r="H410" s="14" t="s">
        <v>1110</v>
      </c>
    </row>
    <row r="411" spans="1:8" x14ac:dyDescent="0.25">
      <c r="A411">
        <v>410</v>
      </c>
      <c r="B411" s="14" t="s">
        <v>2422</v>
      </c>
      <c r="C411" s="14" t="s">
        <v>1102</v>
      </c>
      <c r="D411" s="14" t="s">
        <v>2423</v>
      </c>
      <c r="E411" s="14" t="s">
        <v>2424</v>
      </c>
      <c r="F411" s="14" t="s">
        <v>2425</v>
      </c>
      <c r="G411" s="14" t="s">
        <v>174</v>
      </c>
      <c r="H411" s="14" t="s">
        <v>1105</v>
      </c>
    </row>
    <row r="412" spans="1:8" x14ac:dyDescent="0.25">
      <c r="A412">
        <v>411</v>
      </c>
      <c r="B412" s="14" t="s">
        <v>2426</v>
      </c>
      <c r="C412" s="14" t="s">
        <v>1102</v>
      </c>
      <c r="D412" s="14" t="s">
        <v>2427</v>
      </c>
      <c r="E412" s="14" t="s">
        <v>2428</v>
      </c>
      <c r="F412" s="14" t="s">
        <v>2429</v>
      </c>
      <c r="G412" s="14" t="s">
        <v>2049</v>
      </c>
      <c r="H412" s="14" t="s">
        <v>1105</v>
      </c>
    </row>
    <row r="413" spans="1:8" x14ac:dyDescent="0.25">
      <c r="A413">
        <v>412</v>
      </c>
      <c r="B413" s="14" t="s">
        <v>2430</v>
      </c>
      <c r="C413" s="14" t="s">
        <v>1102</v>
      </c>
      <c r="D413" s="14" t="s">
        <v>2431</v>
      </c>
      <c r="E413" s="14" t="s">
        <v>2432</v>
      </c>
      <c r="F413" s="14" t="s">
        <v>2433</v>
      </c>
      <c r="G413" s="14" t="s">
        <v>9</v>
      </c>
      <c r="H413" s="14" t="s">
        <v>1105</v>
      </c>
    </row>
    <row r="414" spans="1:8" x14ac:dyDescent="0.25">
      <c r="A414">
        <v>413</v>
      </c>
      <c r="B414" s="14" t="s">
        <v>2434</v>
      </c>
      <c r="C414" s="14" t="s">
        <v>1102</v>
      </c>
      <c r="E414" s="14" t="s">
        <v>2435</v>
      </c>
      <c r="F414" s="14" t="s">
        <v>2436</v>
      </c>
      <c r="G414" s="14" t="s">
        <v>1109</v>
      </c>
      <c r="H414" s="14" t="s">
        <v>1110</v>
      </c>
    </row>
    <row r="415" spans="1:8" x14ac:dyDescent="0.25">
      <c r="A415">
        <v>414</v>
      </c>
      <c r="B415" s="14" t="s">
        <v>2437</v>
      </c>
      <c r="C415" s="14" t="s">
        <v>1102</v>
      </c>
      <c r="E415" s="14" t="s">
        <v>2438</v>
      </c>
      <c r="F415" s="14" t="s">
        <v>2439</v>
      </c>
      <c r="G415" s="14" t="s">
        <v>149</v>
      </c>
      <c r="H415" s="14" t="s">
        <v>1110</v>
      </c>
    </row>
    <row r="416" spans="1:8" x14ac:dyDescent="0.25">
      <c r="A416">
        <v>415</v>
      </c>
      <c r="B416" s="14" t="s">
        <v>2440</v>
      </c>
      <c r="C416" s="14" t="s">
        <v>1102</v>
      </c>
      <c r="E416" s="14" t="s">
        <v>2441</v>
      </c>
      <c r="F416" s="14" t="s">
        <v>2049</v>
      </c>
      <c r="H416" s="14" t="s">
        <v>1110</v>
      </c>
    </row>
    <row r="417" spans="1:8" x14ac:dyDescent="0.25">
      <c r="A417">
        <v>416</v>
      </c>
      <c r="B417" s="14" t="s">
        <v>2442</v>
      </c>
      <c r="C417" s="14" t="s">
        <v>1102</v>
      </c>
      <c r="E417" s="14" t="s">
        <v>2443</v>
      </c>
      <c r="G417" s="14" t="s">
        <v>1327</v>
      </c>
      <c r="H417" s="14" t="s">
        <v>1110</v>
      </c>
    </row>
    <row r="418" spans="1:8" x14ac:dyDescent="0.25">
      <c r="A418">
        <v>417</v>
      </c>
      <c r="B418" s="14" t="s">
        <v>2444</v>
      </c>
      <c r="C418" s="14" t="s">
        <v>1102</v>
      </c>
      <c r="E418" s="14" t="s">
        <v>2445</v>
      </c>
      <c r="F418" s="14" t="s">
        <v>2446</v>
      </c>
      <c r="G418" s="14" t="s">
        <v>149</v>
      </c>
      <c r="H418" s="14" t="s">
        <v>1110</v>
      </c>
    </row>
    <row r="419" spans="1:8" x14ac:dyDescent="0.25">
      <c r="A419">
        <v>418</v>
      </c>
      <c r="B419" s="14" t="s">
        <v>2447</v>
      </c>
      <c r="C419" s="14" t="s">
        <v>1102</v>
      </c>
      <c r="E419" s="14" t="s">
        <v>2448</v>
      </c>
      <c r="F419" s="14" t="s">
        <v>2449</v>
      </c>
      <c r="G419" s="14" t="s">
        <v>149</v>
      </c>
      <c r="H419" s="14" t="s">
        <v>1110</v>
      </c>
    </row>
    <row r="420" spans="1:8" x14ac:dyDescent="0.25">
      <c r="A420">
        <v>419</v>
      </c>
      <c r="B420" s="14" t="s">
        <v>2450</v>
      </c>
      <c r="C420" s="14" t="s">
        <v>1102</v>
      </c>
      <c r="E420" s="14" t="s">
        <v>2451</v>
      </c>
      <c r="F420" s="14" t="s">
        <v>2452</v>
      </c>
      <c r="G420" s="14" t="s">
        <v>192</v>
      </c>
      <c r="H420" s="14" t="s">
        <v>1110</v>
      </c>
    </row>
    <row r="421" spans="1:8" x14ac:dyDescent="0.25">
      <c r="A421">
        <v>420</v>
      </c>
      <c r="B421" s="14" t="s">
        <v>2453</v>
      </c>
      <c r="C421" s="14" t="s">
        <v>1102</v>
      </c>
      <c r="E421" s="14" t="s">
        <v>2454</v>
      </c>
      <c r="F421" s="14" t="s">
        <v>2455</v>
      </c>
      <c r="G421" s="14" t="s">
        <v>86</v>
      </c>
      <c r="H421" s="14" t="s">
        <v>1110</v>
      </c>
    </row>
    <row r="422" spans="1:8" x14ac:dyDescent="0.25">
      <c r="A422">
        <v>421</v>
      </c>
      <c r="B422" s="14" t="s">
        <v>2456</v>
      </c>
      <c r="C422" s="14" t="s">
        <v>1102</v>
      </c>
      <c r="E422" s="14" t="s">
        <v>2457</v>
      </c>
      <c r="F422" s="14" t="s">
        <v>2458</v>
      </c>
      <c r="G422" s="14" t="s">
        <v>192</v>
      </c>
      <c r="H422" s="14" t="s">
        <v>1110</v>
      </c>
    </row>
    <row r="423" spans="1:8" x14ac:dyDescent="0.25">
      <c r="A423">
        <v>422</v>
      </c>
      <c r="B423" s="14" t="s">
        <v>2459</v>
      </c>
      <c r="C423" s="14" t="s">
        <v>1102</v>
      </c>
      <c r="E423" s="14" t="s">
        <v>2460</v>
      </c>
      <c r="F423" s="14" t="s">
        <v>2461</v>
      </c>
      <c r="G423" s="14" t="s">
        <v>40</v>
      </c>
      <c r="H423" s="14" t="s">
        <v>1110</v>
      </c>
    </row>
    <row r="424" spans="1:8" x14ac:dyDescent="0.25">
      <c r="A424">
        <v>423</v>
      </c>
      <c r="B424" s="14" t="s">
        <v>2462</v>
      </c>
      <c r="C424" s="14" t="s">
        <v>1102</v>
      </c>
      <c r="E424" s="14" t="s">
        <v>2463</v>
      </c>
      <c r="G424" s="14" t="s">
        <v>178</v>
      </c>
      <c r="H424" s="14" t="s">
        <v>1110</v>
      </c>
    </row>
    <row r="425" spans="1:8" x14ac:dyDescent="0.25">
      <c r="A425">
        <v>424</v>
      </c>
      <c r="B425" s="14" t="s">
        <v>2464</v>
      </c>
      <c r="C425" s="14" t="s">
        <v>1102</v>
      </c>
      <c r="E425" s="14" t="s">
        <v>2465</v>
      </c>
      <c r="F425" s="14" t="s">
        <v>2466</v>
      </c>
      <c r="G425" s="14" t="s">
        <v>143</v>
      </c>
      <c r="H425" s="14" t="s">
        <v>1110</v>
      </c>
    </row>
    <row r="426" spans="1:8" x14ac:dyDescent="0.25">
      <c r="A426">
        <v>425</v>
      </c>
      <c r="B426" s="14" t="s">
        <v>2467</v>
      </c>
      <c r="C426" s="14" t="s">
        <v>1102</v>
      </c>
      <c r="E426" s="14" t="s">
        <v>2468</v>
      </c>
      <c r="F426" s="14" t="s">
        <v>2257</v>
      </c>
      <c r="G426" s="14" t="s">
        <v>2469</v>
      </c>
      <c r="H426" s="14" t="s">
        <v>1110</v>
      </c>
    </row>
    <row r="427" spans="1:8" x14ac:dyDescent="0.25">
      <c r="A427">
        <v>426</v>
      </c>
      <c r="B427" s="14" t="s">
        <v>2470</v>
      </c>
      <c r="C427" s="14" t="s">
        <v>1102</v>
      </c>
      <c r="D427" s="14" t="s">
        <v>2471</v>
      </c>
      <c r="E427" s="14" t="s">
        <v>2472</v>
      </c>
      <c r="F427" s="14" t="s">
        <v>2473</v>
      </c>
      <c r="G427" s="14" t="s">
        <v>2474</v>
      </c>
      <c r="H427" s="14" t="s">
        <v>1110</v>
      </c>
    </row>
    <row r="428" spans="1:8" x14ac:dyDescent="0.25">
      <c r="A428">
        <v>427</v>
      </c>
      <c r="B428" s="14" t="s">
        <v>2475</v>
      </c>
      <c r="C428" s="14" t="s">
        <v>1102</v>
      </c>
      <c r="E428" s="14" t="s">
        <v>2476</v>
      </c>
      <c r="F428" s="14" t="s">
        <v>2477</v>
      </c>
      <c r="G428" s="14" t="s">
        <v>1413</v>
      </c>
      <c r="H428" s="14" t="s">
        <v>1110</v>
      </c>
    </row>
    <row r="429" spans="1:8" x14ac:dyDescent="0.25">
      <c r="A429">
        <v>428</v>
      </c>
      <c r="B429" s="14" t="s">
        <v>2478</v>
      </c>
      <c r="C429" s="14" t="s">
        <v>1102</v>
      </c>
      <c r="E429" s="14" t="s">
        <v>2479</v>
      </c>
      <c r="F429" s="14" t="s">
        <v>2480</v>
      </c>
      <c r="G429" s="14" t="s">
        <v>1251</v>
      </c>
      <c r="H429" s="14" t="s">
        <v>1110</v>
      </c>
    </row>
    <row r="430" spans="1:8" x14ac:dyDescent="0.25">
      <c r="A430">
        <v>429</v>
      </c>
      <c r="B430" s="14" t="s">
        <v>2481</v>
      </c>
      <c r="C430" s="14" t="s">
        <v>1102</v>
      </c>
      <c r="E430" s="14" t="s">
        <v>2482</v>
      </c>
      <c r="F430" s="14" t="s">
        <v>2483</v>
      </c>
      <c r="G430" s="14" t="s">
        <v>243</v>
      </c>
      <c r="H430" s="14" t="s">
        <v>1110</v>
      </c>
    </row>
    <row r="431" spans="1:8" x14ac:dyDescent="0.25">
      <c r="A431">
        <v>430</v>
      </c>
      <c r="B431" s="14" t="s">
        <v>2484</v>
      </c>
      <c r="C431" s="14" t="s">
        <v>1102</v>
      </c>
      <c r="E431" s="14" t="s">
        <v>2485</v>
      </c>
      <c r="F431" s="14" t="s">
        <v>2486</v>
      </c>
      <c r="G431" s="14" t="s">
        <v>86</v>
      </c>
      <c r="H431" s="14" t="s">
        <v>1110</v>
      </c>
    </row>
    <row r="432" spans="1:8" x14ac:dyDescent="0.25">
      <c r="A432">
        <v>431</v>
      </c>
      <c r="B432" s="14" t="s">
        <v>2487</v>
      </c>
      <c r="C432" s="14" t="s">
        <v>1102</v>
      </c>
      <c r="E432" s="14" t="s">
        <v>2488</v>
      </c>
      <c r="F432" s="14" t="s">
        <v>2257</v>
      </c>
      <c r="G432" s="14" t="s">
        <v>2489</v>
      </c>
      <c r="H432" s="14" t="s">
        <v>1110</v>
      </c>
    </row>
    <row r="433" spans="1:8" x14ac:dyDescent="0.25">
      <c r="A433">
        <v>432</v>
      </c>
      <c r="B433" s="14" t="s">
        <v>2490</v>
      </c>
      <c r="C433" s="14" t="s">
        <v>1102</v>
      </c>
      <c r="E433" s="14" t="s">
        <v>2491</v>
      </c>
      <c r="F433" s="14" t="s">
        <v>2492</v>
      </c>
      <c r="G433" s="14" t="s">
        <v>178</v>
      </c>
      <c r="H433" s="14" t="s">
        <v>1110</v>
      </c>
    </row>
    <row r="434" spans="1:8" x14ac:dyDescent="0.25">
      <c r="A434">
        <v>433</v>
      </c>
      <c r="B434" s="14" t="s">
        <v>2493</v>
      </c>
      <c r="C434" s="14" t="s">
        <v>1102</v>
      </c>
      <c r="E434" s="14" t="s">
        <v>2494</v>
      </c>
      <c r="F434" s="14" t="s">
        <v>2495</v>
      </c>
      <c r="G434" s="14" t="s">
        <v>2496</v>
      </c>
      <c r="H434" s="14" t="s">
        <v>1110</v>
      </c>
    </row>
    <row r="435" spans="1:8" x14ac:dyDescent="0.25">
      <c r="A435">
        <v>434</v>
      </c>
      <c r="B435" s="14" t="s">
        <v>2497</v>
      </c>
      <c r="C435" s="14" t="s">
        <v>1102</v>
      </c>
      <c r="E435" s="14" t="s">
        <v>2498</v>
      </c>
      <c r="F435" s="14" t="s">
        <v>2499</v>
      </c>
      <c r="G435" s="14" t="s">
        <v>149</v>
      </c>
      <c r="H435" s="14" t="s">
        <v>1110</v>
      </c>
    </row>
    <row r="436" spans="1:8" x14ac:dyDescent="0.25">
      <c r="A436">
        <v>435</v>
      </c>
      <c r="B436" s="14" t="s">
        <v>2500</v>
      </c>
      <c r="C436" s="14" t="s">
        <v>1102</v>
      </c>
      <c r="E436" s="14" t="s">
        <v>2501</v>
      </c>
      <c r="F436" s="14" t="s">
        <v>2502</v>
      </c>
      <c r="G436" s="14" t="s">
        <v>149</v>
      </c>
      <c r="H436" s="14" t="s">
        <v>1110</v>
      </c>
    </row>
    <row r="437" spans="1:8" x14ac:dyDescent="0.25">
      <c r="A437">
        <v>436</v>
      </c>
      <c r="B437" s="14" t="s">
        <v>2503</v>
      </c>
      <c r="C437" s="14" t="s">
        <v>1102</v>
      </c>
      <c r="E437" s="14" t="s">
        <v>2504</v>
      </c>
      <c r="F437" s="14" t="s">
        <v>2505</v>
      </c>
      <c r="G437" s="14" t="s">
        <v>149</v>
      </c>
      <c r="H437" s="14" t="s">
        <v>1110</v>
      </c>
    </row>
    <row r="438" spans="1:8" x14ac:dyDescent="0.25">
      <c r="A438">
        <v>437</v>
      </c>
      <c r="B438" s="14" t="s">
        <v>2506</v>
      </c>
      <c r="C438" s="14" t="s">
        <v>1102</v>
      </c>
      <c r="E438" s="14" t="s">
        <v>2507</v>
      </c>
      <c r="F438" s="14" t="s">
        <v>2508</v>
      </c>
      <c r="G438" s="14" t="s">
        <v>1109</v>
      </c>
      <c r="H438" s="14" t="s">
        <v>1110</v>
      </c>
    </row>
    <row r="439" spans="1:8" x14ac:dyDescent="0.25">
      <c r="A439">
        <v>438</v>
      </c>
      <c r="B439" s="14" t="s">
        <v>2509</v>
      </c>
      <c r="C439" s="14" t="s">
        <v>1102</v>
      </c>
      <c r="E439" s="14" t="s">
        <v>2510</v>
      </c>
      <c r="F439" s="14" t="s">
        <v>2511</v>
      </c>
      <c r="G439" s="14" t="s">
        <v>1109</v>
      </c>
      <c r="H439" s="14" t="s">
        <v>1110</v>
      </c>
    </row>
    <row r="440" spans="1:8" x14ac:dyDescent="0.25">
      <c r="A440">
        <v>439</v>
      </c>
      <c r="B440" s="14" t="s">
        <v>2512</v>
      </c>
      <c r="C440" s="14" t="s">
        <v>1102</v>
      </c>
      <c r="D440" s="14" t="s">
        <v>2513</v>
      </c>
      <c r="E440" s="14" t="s">
        <v>2514</v>
      </c>
      <c r="F440" s="14" t="s">
        <v>2257</v>
      </c>
      <c r="G440" s="14" t="s">
        <v>2515</v>
      </c>
      <c r="H440" s="14" t="s">
        <v>1105</v>
      </c>
    </row>
    <row r="441" spans="1:8" x14ac:dyDescent="0.25">
      <c r="A441">
        <v>440</v>
      </c>
      <c r="B441" s="14" t="s">
        <v>2516</v>
      </c>
      <c r="C441" s="14" t="s">
        <v>1102</v>
      </c>
      <c r="E441" s="14" t="s">
        <v>2517</v>
      </c>
      <c r="F441" s="14" t="s">
        <v>2518</v>
      </c>
      <c r="G441" s="14" t="s">
        <v>40</v>
      </c>
      <c r="H441" s="14" t="s">
        <v>1110</v>
      </c>
    </row>
    <row r="442" spans="1:8" x14ac:dyDescent="0.25">
      <c r="A442">
        <v>441</v>
      </c>
      <c r="B442" s="14" t="s">
        <v>2519</v>
      </c>
      <c r="C442" s="14" t="s">
        <v>1102</v>
      </c>
      <c r="E442" s="14" t="s">
        <v>2520</v>
      </c>
      <c r="F442" s="14" t="s">
        <v>2521</v>
      </c>
      <c r="G442" s="14" t="s">
        <v>40</v>
      </c>
      <c r="H442" s="14" t="s">
        <v>1110</v>
      </c>
    </row>
    <row r="443" spans="1:8" x14ac:dyDescent="0.25">
      <c r="A443">
        <v>442</v>
      </c>
      <c r="B443" s="14" t="s">
        <v>2522</v>
      </c>
      <c r="C443" s="14" t="s">
        <v>1102</v>
      </c>
      <c r="D443" s="14" t="s">
        <v>2523</v>
      </c>
      <c r="E443" s="14" t="s">
        <v>2524</v>
      </c>
      <c r="F443" s="14" t="s">
        <v>2525</v>
      </c>
      <c r="G443" s="14" t="s">
        <v>77</v>
      </c>
      <c r="H443" s="14" t="s">
        <v>1105</v>
      </c>
    </row>
    <row r="444" spans="1:8" x14ac:dyDescent="0.25">
      <c r="A444">
        <v>443</v>
      </c>
      <c r="B444" s="14" t="s">
        <v>2526</v>
      </c>
      <c r="C444" s="14" t="s">
        <v>1102</v>
      </c>
      <c r="D444" s="14" t="s">
        <v>1679</v>
      </c>
      <c r="E444" s="14" t="s">
        <v>2527</v>
      </c>
      <c r="F444" s="14" t="s">
        <v>2528</v>
      </c>
      <c r="G444" s="14" t="s">
        <v>178</v>
      </c>
      <c r="H444" s="14" t="s">
        <v>1110</v>
      </c>
    </row>
    <row r="445" spans="1:8" x14ac:dyDescent="0.25">
      <c r="A445">
        <v>444</v>
      </c>
      <c r="B445" s="14" t="s">
        <v>2529</v>
      </c>
      <c r="C445" s="14" t="s">
        <v>1102</v>
      </c>
      <c r="E445" s="14" t="s">
        <v>2530</v>
      </c>
      <c r="F445" s="14" t="s">
        <v>2257</v>
      </c>
      <c r="G445" s="14" t="s">
        <v>2531</v>
      </c>
      <c r="H445" s="14" t="s">
        <v>1110</v>
      </c>
    </row>
    <row r="446" spans="1:8" x14ac:dyDescent="0.25">
      <c r="A446">
        <v>445</v>
      </c>
      <c r="B446" s="14" t="s">
        <v>2532</v>
      </c>
      <c r="C446" s="14" t="s">
        <v>1102</v>
      </c>
      <c r="E446" s="14" t="s">
        <v>2533</v>
      </c>
      <c r="F446" s="14" t="s">
        <v>2534</v>
      </c>
      <c r="G446" s="14" t="s">
        <v>187</v>
      </c>
      <c r="H446" s="14" t="s">
        <v>1110</v>
      </c>
    </row>
    <row r="447" spans="1:8" x14ac:dyDescent="0.25">
      <c r="A447">
        <v>446</v>
      </c>
      <c r="B447" s="14" t="s">
        <v>2535</v>
      </c>
      <c r="C447" s="14" t="s">
        <v>1102</v>
      </c>
      <c r="E447" s="14" t="s">
        <v>2536</v>
      </c>
      <c r="F447" s="14" t="s">
        <v>2257</v>
      </c>
      <c r="G447" s="14" t="s">
        <v>2537</v>
      </c>
      <c r="H447" s="14" t="s">
        <v>1110</v>
      </c>
    </row>
    <row r="448" spans="1:8" x14ac:dyDescent="0.25">
      <c r="A448">
        <v>447</v>
      </c>
      <c r="B448" s="14" t="s">
        <v>2538</v>
      </c>
      <c r="C448" s="14" t="s">
        <v>1102</v>
      </c>
      <c r="E448" s="14" t="s">
        <v>2539</v>
      </c>
      <c r="F448" s="14" t="s">
        <v>2540</v>
      </c>
      <c r="G448" s="14" t="s">
        <v>40</v>
      </c>
      <c r="H448" s="14" t="s">
        <v>1110</v>
      </c>
    </row>
    <row r="449" spans="1:8" x14ac:dyDescent="0.25">
      <c r="A449">
        <v>448</v>
      </c>
      <c r="B449" s="14" t="s">
        <v>2541</v>
      </c>
      <c r="C449" s="14" t="s">
        <v>1102</v>
      </c>
      <c r="E449" s="14" t="s">
        <v>2542</v>
      </c>
      <c r="F449" s="14" t="s">
        <v>2543</v>
      </c>
      <c r="G449" s="14" t="s">
        <v>187</v>
      </c>
      <c r="H449" s="14" t="s">
        <v>1110</v>
      </c>
    </row>
    <row r="450" spans="1:8" x14ac:dyDescent="0.25">
      <c r="A450">
        <v>449</v>
      </c>
      <c r="B450" s="14" t="s">
        <v>2544</v>
      </c>
      <c r="C450" s="14" t="s">
        <v>1102</v>
      </c>
      <c r="E450" s="14" t="s">
        <v>2545</v>
      </c>
      <c r="F450" s="14" t="s">
        <v>1094</v>
      </c>
      <c r="G450" s="14" t="s">
        <v>178</v>
      </c>
      <c r="H450" s="14" t="s">
        <v>1110</v>
      </c>
    </row>
    <row r="451" spans="1:8" x14ac:dyDescent="0.25">
      <c r="A451">
        <v>450</v>
      </c>
      <c r="B451" s="14" t="s">
        <v>2546</v>
      </c>
      <c r="C451" s="14" t="s">
        <v>1102</v>
      </c>
      <c r="E451" s="14" t="s">
        <v>2547</v>
      </c>
      <c r="F451" s="14" t="s">
        <v>2548</v>
      </c>
      <c r="G451" s="14" t="s">
        <v>1695</v>
      </c>
      <c r="H451" s="14" t="s">
        <v>1110</v>
      </c>
    </row>
    <row r="452" spans="1:8" x14ac:dyDescent="0.25">
      <c r="A452">
        <v>451</v>
      </c>
      <c r="B452" s="14" t="s">
        <v>2549</v>
      </c>
      <c r="C452" s="14" t="s">
        <v>1102</v>
      </c>
      <c r="E452" s="14" t="s">
        <v>2550</v>
      </c>
      <c r="F452" s="14" t="s">
        <v>2551</v>
      </c>
      <c r="G452" s="14" t="s">
        <v>40</v>
      </c>
      <c r="H452" s="14" t="s">
        <v>1110</v>
      </c>
    </row>
    <row r="453" spans="1:8" x14ac:dyDescent="0.25">
      <c r="A453">
        <v>452</v>
      </c>
      <c r="B453" s="14" t="s">
        <v>1993</v>
      </c>
      <c r="C453" s="14" t="s">
        <v>1102</v>
      </c>
      <c r="D453" s="14" t="s">
        <v>2552</v>
      </c>
      <c r="E453" s="14" t="s">
        <v>2553</v>
      </c>
      <c r="F453" s="14" t="s">
        <v>2554</v>
      </c>
      <c r="G453" s="14" t="s">
        <v>1109</v>
      </c>
      <c r="H453" s="14" t="s">
        <v>1105</v>
      </c>
    </row>
    <row r="454" spans="1:8" x14ac:dyDescent="0.25">
      <c r="A454">
        <v>453</v>
      </c>
      <c r="B454" s="14" t="s">
        <v>2555</v>
      </c>
      <c r="C454" s="14" t="s">
        <v>1102</v>
      </c>
      <c r="E454" s="14" t="s">
        <v>2556</v>
      </c>
      <c r="F454" s="14" t="s">
        <v>2257</v>
      </c>
      <c r="G454" s="14" t="s">
        <v>2557</v>
      </c>
      <c r="H454" s="14" t="s">
        <v>1110</v>
      </c>
    </row>
    <row r="455" spans="1:8" x14ac:dyDescent="0.25">
      <c r="A455">
        <v>454</v>
      </c>
      <c r="B455" s="14" t="s">
        <v>2558</v>
      </c>
      <c r="C455" s="14" t="s">
        <v>1102</v>
      </c>
      <c r="E455" s="14" t="s">
        <v>2559</v>
      </c>
      <c r="F455" s="14" t="s">
        <v>2217</v>
      </c>
      <c r="G455" s="14" t="s">
        <v>2560</v>
      </c>
      <c r="H455" s="14" t="s">
        <v>1110</v>
      </c>
    </row>
    <row r="456" spans="1:8" x14ac:dyDescent="0.25">
      <c r="A456">
        <v>455</v>
      </c>
      <c r="B456" s="14" t="s">
        <v>2561</v>
      </c>
      <c r="C456" s="14" t="s">
        <v>1102</v>
      </c>
      <c r="E456" s="14" t="s">
        <v>2562</v>
      </c>
      <c r="F456" s="14" t="s">
        <v>2563</v>
      </c>
      <c r="G456" s="14" t="s">
        <v>149</v>
      </c>
      <c r="H456" s="14" t="s">
        <v>1110</v>
      </c>
    </row>
    <row r="457" spans="1:8" x14ac:dyDescent="0.25">
      <c r="A457">
        <v>456</v>
      </c>
      <c r="B457" s="14" t="s">
        <v>2564</v>
      </c>
      <c r="C457" s="14" t="s">
        <v>1102</v>
      </c>
      <c r="E457" s="14" t="s">
        <v>2565</v>
      </c>
      <c r="F457" s="14" t="s">
        <v>2566</v>
      </c>
      <c r="G457" s="14" t="s">
        <v>149</v>
      </c>
      <c r="H457" s="14" t="s">
        <v>1110</v>
      </c>
    </row>
    <row r="458" spans="1:8" x14ac:dyDescent="0.25">
      <c r="A458">
        <v>457</v>
      </c>
      <c r="B458" s="14" t="s">
        <v>2567</v>
      </c>
      <c r="C458" s="14" t="s">
        <v>1102</v>
      </c>
      <c r="E458" s="14" t="s">
        <v>2568</v>
      </c>
      <c r="F458" s="14" t="s">
        <v>2569</v>
      </c>
      <c r="G458" s="14" t="s">
        <v>2570</v>
      </c>
      <c r="H458" s="14" t="s">
        <v>1110</v>
      </c>
    </row>
    <row r="459" spans="1:8" x14ac:dyDescent="0.25">
      <c r="A459">
        <v>458</v>
      </c>
      <c r="B459" s="14" t="s">
        <v>2571</v>
      </c>
      <c r="C459" s="14" t="s">
        <v>1102</v>
      </c>
      <c r="E459" s="14" t="s">
        <v>2572</v>
      </c>
      <c r="G459" s="14" t="s">
        <v>2223</v>
      </c>
      <c r="H459" s="14" t="s">
        <v>1110</v>
      </c>
    </row>
    <row r="460" spans="1:8" x14ac:dyDescent="0.25">
      <c r="A460">
        <v>459</v>
      </c>
      <c r="B460" s="14" t="s">
        <v>2573</v>
      </c>
      <c r="C460" s="14" t="s">
        <v>1102</v>
      </c>
      <c r="E460" s="14" t="s">
        <v>2574</v>
      </c>
      <c r="F460" s="14" t="s">
        <v>2575</v>
      </c>
      <c r="G460" s="14" t="s">
        <v>2576</v>
      </c>
      <c r="H460" s="14" t="s">
        <v>1110</v>
      </c>
    </row>
    <row r="461" spans="1:8" x14ac:dyDescent="0.25">
      <c r="A461">
        <v>460</v>
      </c>
      <c r="B461" s="14" t="s">
        <v>2577</v>
      </c>
      <c r="C461" s="14" t="s">
        <v>1102</v>
      </c>
      <c r="E461" s="14" t="s">
        <v>2578</v>
      </c>
      <c r="F461" s="14" t="s">
        <v>2579</v>
      </c>
      <c r="G461" s="14" t="s">
        <v>2580</v>
      </c>
      <c r="H461" s="14" t="s">
        <v>1110</v>
      </c>
    </row>
    <row r="462" spans="1:8" x14ac:dyDescent="0.25">
      <c r="A462">
        <v>461</v>
      </c>
      <c r="B462" s="14" t="s">
        <v>2581</v>
      </c>
      <c r="C462" s="14" t="s">
        <v>1102</v>
      </c>
      <c r="E462" s="14" t="s">
        <v>2582</v>
      </c>
      <c r="F462" s="14" t="s">
        <v>2583</v>
      </c>
      <c r="G462" s="14" t="s">
        <v>2584</v>
      </c>
      <c r="H462" s="14" t="s">
        <v>1110</v>
      </c>
    </row>
    <row r="463" spans="1:8" x14ac:dyDescent="0.25">
      <c r="A463">
        <v>462</v>
      </c>
      <c r="B463" s="14" t="s">
        <v>2585</v>
      </c>
      <c r="C463" s="14" t="s">
        <v>1102</v>
      </c>
      <c r="D463" s="14" t="s">
        <v>303</v>
      </c>
      <c r="E463" s="14" t="s">
        <v>2586</v>
      </c>
      <c r="F463" s="14" t="s">
        <v>2587</v>
      </c>
      <c r="G463" s="14" t="s">
        <v>178</v>
      </c>
      <c r="H463" s="14" t="s">
        <v>1105</v>
      </c>
    </row>
    <row r="464" spans="1:8" x14ac:dyDescent="0.25">
      <c r="A464">
        <v>463</v>
      </c>
      <c r="B464" s="14" t="s">
        <v>2588</v>
      </c>
      <c r="C464" s="14" t="s">
        <v>1102</v>
      </c>
      <c r="E464" s="14" t="s">
        <v>2589</v>
      </c>
      <c r="G464" s="14" t="s">
        <v>1109</v>
      </c>
      <c r="H464" s="14" t="s">
        <v>1110</v>
      </c>
    </row>
    <row r="465" spans="1:8" x14ac:dyDescent="0.25">
      <c r="A465">
        <v>464</v>
      </c>
      <c r="B465" s="14" t="s">
        <v>2590</v>
      </c>
      <c r="C465" s="14" t="s">
        <v>1102</v>
      </c>
      <c r="E465" s="14" t="s">
        <v>2591</v>
      </c>
      <c r="F465" s="14" t="s">
        <v>2592</v>
      </c>
      <c r="G465" s="14" t="s">
        <v>40</v>
      </c>
      <c r="H465" s="14" t="s">
        <v>1110</v>
      </c>
    </row>
    <row r="466" spans="1:8" x14ac:dyDescent="0.25">
      <c r="A466">
        <v>465</v>
      </c>
      <c r="B466" s="14" t="s">
        <v>2593</v>
      </c>
      <c r="C466" s="14" t="s">
        <v>1102</v>
      </c>
      <c r="D466" s="14" t="s">
        <v>2594</v>
      </c>
      <c r="E466" s="14" t="s">
        <v>2595</v>
      </c>
      <c r="F466" s="14" t="s">
        <v>2596</v>
      </c>
      <c r="G466" s="14" t="s">
        <v>223</v>
      </c>
      <c r="H466" s="14" t="s">
        <v>1105</v>
      </c>
    </row>
    <row r="467" spans="1:8" x14ac:dyDescent="0.25">
      <c r="A467">
        <v>466</v>
      </c>
      <c r="B467" s="14" t="s">
        <v>2597</v>
      </c>
      <c r="C467" s="14" t="s">
        <v>1102</v>
      </c>
      <c r="E467" s="14" t="s">
        <v>2598</v>
      </c>
      <c r="F467" s="14" t="s">
        <v>2599</v>
      </c>
      <c r="G467" s="14" t="s">
        <v>1327</v>
      </c>
      <c r="H467" s="14" t="s">
        <v>1110</v>
      </c>
    </row>
    <row r="468" spans="1:8" x14ac:dyDescent="0.25">
      <c r="A468">
        <v>467</v>
      </c>
      <c r="B468" s="14" t="s">
        <v>2600</v>
      </c>
      <c r="C468" s="14" t="s">
        <v>1102</v>
      </c>
      <c r="E468" s="14" t="s">
        <v>2601</v>
      </c>
      <c r="F468" s="14" t="s">
        <v>2602</v>
      </c>
      <c r="G468" s="14" t="s">
        <v>2603</v>
      </c>
      <c r="H468" s="14" t="s">
        <v>1110</v>
      </c>
    </row>
    <row r="469" spans="1:8" x14ac:dyDescent="0.25">
      <c r="A469">
        <v>468</v>
      </c>
      <c r="B469" s="14" t="s">
        <v>2604</v>
      </c>
      <c r="C469" s="14" t="s">
        <v>1102</v>
      </c>
      <c r="E469" s="14" t="s">
        <v>2605</v>
      </c>
      <c r="F469" s="14" t="s">
        <v>2606</v>
      </c>
      <c r="G469" s="14" t="s">
        <v>1938</v>
      </c>
      <c r="H469" s="14" t="s">
        <v>1110</v>
      </c>
    </row>
    <row r="470" spans="1:8" x14ac:dyDescent="0.25">
      <c r="A470">
        <v>469</v>
      </c>
      <c r="B470" s="14" t="s">
        <v>2607</v>
      </c>
      <c r="C470" s="14" t="s">
        <v>1102</v>
      </c>
      <c r="E470" s="14" t="s">
        <v>2608</v>
      </c>
      <c r="G470" s="14" t="s">
        <v>1109</v>
      </c>
      <c r="H470" s="14" t="s">
        <v>1110</v>
      </c>
    </row>
    <row r="471" spans="1:8" x14ac:dyDescent="0.25">
      <c r="A471">
        <v>470</v>
      </c>
      <c r="B471" s="14" t="s">
        <v>2609</v>
      </c>
      <c r="C471" s="14" t="s">
        <v>1102</v>
      </c>
      <c r="D471" s="14" t="s">
        <v>2610</v>
      </c>
      <c r="E471" s="14" t="s">
        <v>2611</v>
      </c>
      <c r="F471" s="14" t="s">
        <v>2612</v>
      </c>
      <c r="G471" s="14" t="s">
        <v>2613</v>
      </c>
      <c r="H471" s="14" t="s">
        <v>1105</v>
      </c>
    </row>
    <row r="472" spans="1:8" x14ac:dyDescent="0.25">
      <c r="A472">
        <v>471</v>
      </c>
      <c r="B472" s="14" t="s">
        <v>2614</v>
      </c>
      <c r="C472" s="14" t="s">
        <v>1102</v>
      </c>
      <c r="E472" s="14" t="s">
        <v>101</v>
      </c>
      <c r="F472" s="14" t="s">
        <v>2615</v>
      </c>
      <c r="G472" s="14" t="s">
        <v>1109</v>
      </c>
      <c r="H472" s="14" t="s">
        <v>1110</v>
      </c>
    </row>
    <row r="473" spans="1:8" x14ac:dyDescent="0.25">
      <c r="A473">
        <v>472</v>
      </c>
      <c r="B473" s="14" t="s">
        <v>2616</v>
      </c>
      <c r="C473" s="14" t="s">
        <v>1102</v>
      </c>
      <c r="D473" s="14" t="s">
        <v>2617</v>
      </c>
      <c r="E473" s="14" t="s">
        <v>2618</v>
      </c>
      <c r="G473" s="14" t="s">
        <v>1144</v>
      </c>
      <c r="H473" s="14" t="s">
        <v>1110</v>
      </c>
    </row>
    <row r="474" spans="1:8" x14ac:dyDescent="0.25">
      <c r="A474">
        <v>473</v>
      </c>
      <c r="B474" s="14" t="s">
        <v>2619</v>
      </c>
      <c r="C474" s="14" t="s">
        <v>1102</v>
      </c>
      <c r="E474" s="14" t="s">
        <v>2620</v>
      </c>
      <c r="F474" s="14" t="s">
        <v>2621</v>
      </c>
      <c r="G474" s="14" t="s">
        <v>91</v>
      </c>
      <c r="H474" s="14" t="s">
        <v>1110</v>
      </c>
    </row>
    <row r="475" spans="1:8" x14ac:dyDescent="0.25">
      <c r="A475">
        <v>474</v>
      </c>
      <c r="B475" s="14" t="s">
        <v>2622</v>
      </c>
      <c r="C475" s="14" t="s">
        <v>1102</v>
      </c>
      <c r="E475" s="14" t="s">
        <v>2623</v>
      </c>
      <c r="F475" s="14" t="s">
        <v>2624</v>
      </c>
      <c r="G475" s="14" t="s">
        <v>1251</v>
      </c>
      <c r="H475" s="14" t="s">
        <v>1110</v>
      </c>
    </row>
    <row r="476" spans="1:8" x14ac:dyDescent="0.25">
      <c r="A476">
        <v>475</v>
      </c>
      <c r="B476" s="14" t="s">
        <v>2625</v>
      </c>
      <c r="C476" s="14" t="s">
        <v>1102</v>
      </c>
      <c r="E476" s="14" t="s">
        <v>860</v>
      </c>
      <c r="F476" s="14" t="s">
        <v>2626</v>
      </c>
      <c r="G476" s="14" t="s">
        <v>149</v>
      </c>
      <c r="H476" s="14" t="s">
        <v>1110</v>
      </c>
    </row>
    <row r="477" spans="1:8" x14ac:dyDescent="0.25">
      <c r="A477">
        <v>476</v>
      </c>
      <c r="B477" s="14" t="s">
        <v>2627</v>
      </c>
      <c r="C477" s="14" t="s">
        <v>1102</v>
      </c>
      <c r="D477" s="14" t="s">
        <v>2628</v>
      </c>
      <c r="E477" s="14" t="s">
        <v>2629</v>
      </c>
      <c r="F477" s="14" t="s">
        <v>2630</v>
      </c>
      <c r="G477" s="14" t="s">
        <v>1144</v>
      </c>
      <c r="H477" s="14" t="s">
        <v>1105</v>
      </c>
    </row>
    <row r="478" spans="1:8" x14ac:dyDescent="0.25">
      <c r="A478">
        <v>477</v>
      </c>
      <c r="B478" s="14" t="s">
        <v>2631</v>
      </c>
      <c r="C478" s="14" t="s">
        <v>1102</v>
      </c>
      <c r="D478" s="14" t="s">
        <v>2632</v>
      </c>
      <c r="E478" s="14" t="s">
        <v>2633</v>
      </c>
      <c r="G478" s="14" t="s">
        <v>86</v>
      </c>
      <c r="H478" s="14" t="s">
        <v>1105</v>
      </c>
    </row>
    <row r="479" spans="1:8" x14ac:dyDescent="0.25">
      <c r="A479">
        <v>478</v>
      </c>
      <c r="B479" s="14" t="s">
        <v>2634</v>
      </c>
      <c r="C479" s="14" t="s">
        <v>1102</v>
      </c>
      <c r="D479" s="14" t="s">
        <v>2635</v>
      </c>
      <c r="E479" s="14" t="s">
        <v>2636</v>
      </c>
      <c r="F479" s="14" t="s">
        <v>2637</v>
      </c>
      <c r="G479" s="14" t="s">
        <v>1109</v>
      </c>
      <c r="H479" s="14" t="s">
        <v>1110</v>
      </c>
    </row>
    <row r="480" spans="1:8" x14ac:dyDescent="0.25">
      <c r="A480">
        <v>479</v>
      </c>
      <c r="B480" s="14" t="s">
        <v>2638</v>
      </c>
      <c r="C480" s="14" t="s">
        <v>1102</v>
      </c>
      <c r="E480" s="14" t="s">
        <v>859</v>
      </c>
      <c r="F480" s="14" t="s">
        <v>2639</v>
      </c>
      <c r="G480" s="14" t="s">
        <v>1251</v>
      </c>
      <c r="H480" s="14" t="s">
        <v>1110</v>
      </c>
    </row>
    <row r="481" spans="1:8" x14ac:dyDescent="0.25">
      <c r="A481">
        <v>480</v>
      </c>
      <c r="B481" s="14" t="s">
        <v>2640</v>
      </c>
      <c r="C481" s="14" t="s">
        <v>1102</v>
      </c>
      <c r="E481" s="14" t="s">
        <v>2641</v>
      </c>
      <c r="F481" s="14" t="s">
        <v>2642</v>
      </c>
      <c r="G481" s="14" t="s">
        <v>153</v>
      </c>
      <c r="H481" s="14" t="s">
        <v>1110</v>
      </c>
    </row>
    <row r="482" spans="1:8" x14ac:dyDescent="0.25">
      <c r="A482">
        <v>481</v>
      </c>
      <c r="B482" s="14" t="s">
        <v>2643</v>
      </c>
      <c r="C482" s="14" t="s">
        <v>1102</v>
      </c>
      <c r="E482" s="14" t="s">
        <v>2644</v>
      </c>
      <c r="F482" s="14" t="s">
        <v>2645</v>
      </c>
      <c r="G482" s="14" t="s">
        <v>149</v>
      </c>
      <c r="H482" s="14" t="s">
        <v>1110</v>
      </c>
    </row>
    <row r="483" spans="1:8" x14ac:dyDescent="0.25">
      <c r="A483">
        <v>482</v>
      </c>
      <c r="B483" s="14" t="s">
        <v>2646</v>
      </c>
      <c r="C483" s="14" t="s">
        <v>1102</v>
      </c>
      <c r="E483" s="14" t="s">
        <v>2647</v>
      </c>
      <c r="F483" s="14" t="s">
        <v>2648</v>
      </c>
      <c r="G483" s="14" t="s">
        <v>149</v>
      </c>
      <c r="H483" s="14" t="s">
        <v>1110</v>
      </c>
    </row>
    <row r="484" spans="1:8" x14ac:dyDescent="0.25">
      <c r="A484">
        <v>483</v>
      </c>
      <c r="B484" s="14" t="s">
        <v>2649</v>
      </c>
      <c r="C484" s="14" t="s">
        <v>1102</v>
      </c>
      <c r="E484" s="14" t="s">
        <v>2650</v>
      </c>
      <c r="F484" s="14" t="s">
        <v>2651</v>
      </c>
      <c r="G484" s="14" t="s">
        <v>178</v>
      </c>
      <c r="H484" s="14" t="s">
        <v>1110</v>
      </c>
    </row>
    <row r="485" spans="1:8" x14ac:dyDescent="0.25">
      <c r="A485">
        <v>484</v>
      </c>
      <c r="B485" s="14" t="s">
        <v>2652</v>
      </c>
      <c r="C485" s="14" t="s">
        <v>1102</v>
      </c>
      <c r="E485" s="14" t="s">
        <v>2653</v>
      </c>
      <c r="F485" s="14" t="s">
        <v>2654</v>
      </c>
      <c r="G485" s="14" t="s">
        <v>1500</v>
      </c>
      <c r="H485" s="14" t="s">
        <v>1110</v>
      </c>
    </row>
    <row r="486" spans="1:8" x14ac:dyDescent="0.25">
      <c r="A486">
        <v>485</v>
      </c>
      <c r="B486" s="14" t="s">
        <v>2655</v>
      </c>
      <c r="C486" s="14" t="s">
        <v>1102</v>
      </c>
      <c r="E486" s="14" t="s">
        <v>857</v>
      </c>
      <c r="F486" s="14" t="s">
        <v>2656</v>
      </c>
      <c r="G486" s="14" t="s">
        <v>1109</v>
      </c>
      <c r="H486" s="14" t="s">
        <v>1110</v>
      </c>
    </row>
    <row r="487" spans="1:8" x14ac:dyDescent="0.25">
      <c r="A487">
        <v>486</v>
      </c>
      <c r="B487" s="14" t="s">
        <v>2657</v>
      </c>
      <c r="C487" s="14" t="s">
        <v>1102</v>
      </c>
      <c r="E487" s="14" t="s">
        <v>2658</v>
      </c>
      <c r="G487" s="14" t="s">
        <v>1228</v>
      </c>
      <c r="H487" s="14" t="s">
        <v>1110</v>
      </c>
    </row>
    <row r="488" spans="1:8" x14ac:dyDescent="0.25">
      <c r="A488">
        <v>487</v>
      </c>
      <c r="B488" s="14" t="s">
        <v>2659</v>
      </c>
      <c r="C488" s="14" t="s">
        <v>1102</v>
      </c>
      <c r="E488" s="14" t="s">
        <v>2660</v>
      </c>
      <c r="F488" s="14" t="s">
        <v>2661</v>
      </c>
      <c r="G488" s="14" t="s">
        <v>120</v>
      </c>
      <c r="H488" s="14" t="s">
        <v>1110</v>
      </c>
    </row>
    <row r="489" spans="1:8" x14ac:dyDescent="0.25">
      <c r="A489">
        <v>488</v>
      </c>
      <c r="B489" s="14" t="s">
        <v>2662</v>
      </c>
      <c r="C489" s="14" t="s">
        <v>1102</v>
      </c>
      <c r="E489" s="14" t="s">
        <v>2663</v>
      </c>
      <c r="F489" s="14" t="s">
        <v>2664</v>
      </c>
      <c r="G489" s="14" t="s">
        <v>1737</v>
      </c>
      <c r="H489" s="14" t="s">
        <v>1110</v>
      </c>
    </row>
    <row r="490" spans="1:8" x14ac:dyDescent="0.25">
      <c r="A490">
        <v>489</v>
      </c>
      <c r="B490" s="14" t="s">
        <v>2665</v>
      </c>
      <c r="C490" s="14" t="s">
        <v>1102</v>
      </c>
      <c r="E490" s="14" t="s">
        <v>2666</v>
      </c>
      <c r="F490" s="14" t="s">
        <v>2667</v>
      </c>
      <c r="G490" s="14" t="s">
        <v>91</v>
      </c>
      <c r="H490" s="14" t="s">
        <v>1110</v>
      </c>
    </row>
    <row r="491" spans="1:8" x14ac:dyDescent="0.25">
      <c r="A491">
        <v>490</v>
      </c>
      <c r="B491" s="14" t="s">
        <v>2668</v>
      </c>
      <c r="C491" s="14" t="s">
        <v>1102</v>
      </c>
      <c r="E491" s="14" t="s">
        <v>2669</v>
      </c>
      <c r="F491" s="14" t="s">
        <v>2670</v>
      </c>
      <c r="G491" s="14" t="s">
        <v>40</v>
      </c>
      <c r="H491" s="14" t="s">
        <v>1110</v>
      </c>
    </row>
    <row r="492" spans="1:8" x14ac:dyDescent="0.25">
      <c r="A492">
        <v>491</v>
      </c>
      <c r="B492" s="14" t="s">
        <v>2671</v>
      </c>
      <c r="C492" s="14" t="s">
        <v>1102</v>
      </c>
      <c r="D492" s="14" t="s">
        <v>302</v>
      </c>
      <c r="E492" s="14" t="s">
        <v>11</v>
      </c>
      <c r="F492" s="14" t="s">
        <v>2672</v>
      </c>
      <c r="G492" s="14" t="s">
        <v>16</v>
      </c>
      <c r="H492" s="14" t="s">
        <v>1105</v>
      </c>
    </row>
    <row r="493" spans="1:8" x14ac:dyDescent="0.25">
      <c r="A493">
        <v>492</v>
      </c>
      <c r="B493" s="14" t="s">
        <v>2673</v>
      </c>
      <c r="C493" s="14" t="s">
        <v>1102</v>
      </c>
      <c r="E493" s="14" t="s">
        <v>2674</v>
      </c>
      <c r="F493" s="14" t="s">
        <v>2675</v>
      </c>
      <c r="G493" s="14" t="s">
        <v>243</v>
      </c>
      <c r="H493" s="14" t="s">
        <v>1105</v>
      </c>
    </row>
    <row r="494" spans="1:8" x14ac:dyDescent="0.25">
      <c r="A494">
        <v>493</v>
      </c>
      <c r="B494" s="14" t="s">
        <v>2676</v>
      </c>
      <c r="C494" s="14" t="s">
        <v>1102</v>
      </c>
      <c r="D494" s="14" t="s">
        <v>2677</v>
      </c>
      <c r="E494" s="14" t="s">
        <v>2678</v>
      </c>
      <c r="F494" s="14" t="s">
        <v>2679</v>
      </c>
      <c r="G494" s="14" t="s">
        <v>91</v>
      </c>
      <c r="H494" s="14" t="s">
        <v>1105</v>
      </c>
    </row>
    <row r="495" spans="1:8" x14ac:dyDescent="0.25">
      <c r="A495">
        <v>494</v>
      </c>
      <c r="B495" s="14" t="s">
        <v>2680</v>
      </c>
      <c r="C495" s="14" t="s">
        <v>1102</v>
      </c>
      <c r="E495" s="14" t="s">
        <v>2681</v>
      </c>
      <c r="F495" s="14" t="s">
        <v>2682</v>
      </c>
      <c r="G495" s="14" t="s">
        <v>126</v>
      </c>
      <c r="H495" s="14" t="s">
        <v>1110</v>
      </c>
    </row>
    <row r="496" spans="1:8" x14ac:dyDescent="0.25">
      <c r="A496">
        <v>495</v>
      </c>
      <c r="B496" s="14" t="s">
        <v>2683</v>
      </c>
      <c r="C496" s="14" t="s">
        <v>1102</v>
      </c>
      <c r="E496" s="14" t="s">
        <v>2684</v>
      </c>
      <c r="F496" s="14" t="s">
        <v>2685</v>
      </c>
      <c r="G496" s="14" t="s">
        <v>178</v>
      </c>
      <c r="H496" s="14" t="s">
        <v>1110</v>
      </c>
    </row>
    <row r="497" spans="1:8" x14ac:dyDescent="0.25">
      <c r="A497">
        <v>496</v>
      </c>
      <c r="B497" s="14" t="s">
        <v>2686</v>
      </c>
      <c r="C497" s="14" t="s">
        <v>1102</v>
      </c>
      <c r="D497" s="14" t="s">
        <v>2687</v>
      </c>
      <c r="E497" s="14" t="s">
        <v>2688</v>
      </c>
      <c r="F497" s="14" t="s">
        <v>2689</v>
      </c>
      <c r="G497" s="14" t="s">
        <v>178</v>
      </c>
      <c r="H497" s="14" t="s">
        <v>1110</v>
      </c>
    </row>
    <row r="498" spans="1:8" x14ac:dyDescent="0.25">
      <c r="A498">
        <v>497</v>
      </c>
      <c r="B498" s="14" t="s">
        <v>2690</v>
      </c>
      <c r="C498" s="14" t="s">
        <v>1102</v>
      </c>
      <c r="E498" s="14" t="s">
        <v>2691</v>
      </c>
      <c r="G498" s="14" t="s">
        <v>2692</v>
      </c>
      <c r="H498" s="14" t="s">
        <v>1105</v>
      </c>
    </row>
    <row r="499" spans="1:8" x14ac:dyDescent="0.25">
      <c r="A499">
        <v>498</v>
      </c>
      <c r="B499" s="14" t="s">
        <v>2693</v>
      </c>
      <c r="C499" s="14" t="s">
        <v>1102</v>
      </c>
      <c r="E499" s="14" t="s">
        <v>2694</v>
      </c>
      <c r="F499" s="14" t="s">
        <v>2695</v>
      </c>
      <c r="G499" s="14" t="s">
        <v>2692</v>
      </c>
      <c r="H499" s="14" t="s">
        <v>1110</v>
      </c>
    </row>
    <row r="500" spans="1:8" x14ac:dyDescent="0.25">
      <c r="A500">
        <v>499</v>
      </c>
      <c r="B500" s="14" t="s">
        <v>2696</v>
      </c>
      <c r="C500" s="14" t="s">
        <v>1102</v>
      </c>
      <c r="E500" s="14" t="s">
        <v>2697</v>
      </c>
      <c r="F500" s="14" t="s">
        <v>2698</v>
      </c>
      <c r="G500" s="14" t="s">
        <v>1109</v>
      </c>
      <c r="H500" s="14" t="s">
        <v>1110</v>
      </c>
    </row>
    <row r="501" spans="1:8" x14ac:dyDescent="0.25">
      <c r="A501">
        <v>500</v>
      </c>
      <c r="B501" s="14" t="s">
        <v>2699</v>
      </c>
      <c r="C501" s="14" t="s">
        <v>1102</v>
      </c>
      <c r="E501" s="14" t="s">
        <v>2700</v>
      </c>
      <c r="F501" s="14" t="s">
        <v>2257</v>
      </c>
      <c r="G501" s="14" t="s">
        <v>2701</v>
      </c>
      <c r="H501" s="14" t="s">
        <v>1110</v>
      </c>
    </row>
    <row r="502" spans="1:8" x14ac:dyDescent="0.25">
      <c r="A502">
        <v>501</v>
      </c>
      <c r="B502" s="14" t="s">
        <v>2702</v>
      </c>
      <c r="C502" s="14" t="s">
        <v>1102</v>
      </c>
      <c r="E502" s="14" t="s">
        <v>2703</v>
      </c>
      <c r="F502" s="14" t="s">
        <v>2704</v>
      </c>
      <c r="G502" s="14" t="s">
        <v>91</v>
      </c>
      <c r="H502" s="14" t="s">
        <v>1110</v>
      </c>
    </row>
    <row r="503" spans="1:8" x14ac:dyDescent="0.25">
      <c r="A503">
        <v>502</v>
      </c>
      <c r="B503" s="14" t="s">
        <v>2705</v>
      </c>
      <c r="C503" s="14" t="s">
        <v>1102</v>
      </c>
      <c r="D503" s="14" t="s">
        <v>2706</v>
      </c>
      <c r="E503" s="14" t="s">
        <v>237</v>
      </c>
      <c r="F503" s="14" t="s">
        <v>2707</v>
      </c>
      <c r="G503" s="14" t="s">
        <v>239</v>
      </c>
      <c r="H503" s="14" t="s">
        <v>1105</v>
      </c>
    </row>
    <row r="504" spans="1:8" x14ac:dyDescent="0.25">
      <c r="A504">
        <v>503</v>
      </c>
      <c r="B504" s="14" t="s">
        <v>2708</v>
      </c>
      <c r="C504" s="14" t="s">
        <v>1102</v>
      </c>
      <c r="D504" s="14" t="s">
        <v>2709</v>
      </c>
      <c r="E504" s="14" t="s">
        <v>2710</v>
      </c>
      <c r="F504" s="14" t="s">
        <v>2711</v>
      </c>
      <c r="G504" s="14" t="s">
        <v>178</v>
      </c>
      <c r="H504" s="14" t="s">
        <v>1105</v>
      </c>
    </row>
    <row r="505" spans="1:8" x14ac:dyDescent="0.25">
      <c r="A505">
        <v>504</v>
      </c>
      <c r="B505" s="14" t="s">
        <v>2712</v>
      </c>
      <c r="C505" s="14" t="s">
        <v>1102</v>
      </c>
      <c r="E505" s="14" t="s">
        <v>2713</v>
      </c>
      <c r="F505" s="14" t="s">
        <v>2714</v>
      </c>
      <c r="G505" s="14" t="s">
        <v>2715</v>
      </c>
      <c r="H505" s="14" t="s">
        <v>1110</v>
      </c>
    </row>
    <row r="506" spans="1:8" x14ac:dyDescent="0.25">
      <c r="A506">
        <v>505</v>
      </c>
      <c r="B506" s="14" t="s">
        <v>2716</v>
      </c>
      <c r="C506" s="14" t="s">
        <v>1102</v>
      </c>
      <c r="E506" s="14" t="s">
        <v>2717</v>
      </c>
      <c r="F506" s="14" t="s">
        <v>2718</v>
      </c>
      <c r="G506" s="14" t="s">
        <v>149</v>
      </c>
      <c r="H506" s="14" t="s">
        <v>1110</v>
      </c>
    </row>
    <row r="507" spans="1:8" x14ac:dyDescent="0.25">
      <c r="A507">
        <v>506</v>
      </c>
      <c r="B507" s="14" t="s">
        <v>2719</v>
      </c>
      <c r="C507" s="14" t="s">
        <v>1102</v>
      </c>
      <c r="E507" s="14" t="s">
        <v>2720</v>
      </c>
      <c r="G507" s="14" t="s">
        <v>178</v>
      </c>
      <c r="H507" s="14" t="s">
        <v>1110</v>
      </c>
    </row>
    <row r="508" spans="1:8" x14ac:dyDescent="0.25">
      <c r="A508">
        <v>507</v>
      </c>
      <c r="B508" s="14" t="s">
        <v>2721</v>
      </c>
      <c r="C508" s="14" t="s">
        <v>1102</v>
      </c>
      <c r="E508" s="14" t="s">
        <v>2722</v>
      </c>
      <c r="F508" s="14" t="s">
        <v>2723</v>
      </c>
      <c r="G508" s="14" t="s">
        <v>149</v>
      </c>
      <c r="H508" s="14" t="s">
        <v>1110</v>
      </c>
    </row>
    <row r="509" spans="1:8" x14ac:dyDescent="0.25">
      <c r="A509">
        <v>508</v>
      </c>
      <c r="B509" s="14" t="s">
        <v>2724</v>
      </c>
      <c r="C509" s="14" t="s">
        <v>1102</v>
      </c>
      <c r="D509" s="14" t="s">
        <v>2725</v>
      </c>
      <c r="E509" s="14" t="s">
        <v>2726</v>
      </c>
      <c r="F509" s="14" t="s">
        <v>2727</v>
      </c>
      <c r="G509" s="14" t="s">
        <v>243</v>
      </c>
      <c r="H509" s="14" t="s">
        <v>1105</v>
      </c>
    </row>
    <row r="510" spans="1:8" x14ac:dyDescent="0.25">
      <c r="A510">
        <v>509</v>
      </c>
      <c r="B510" s="14" t="s">
        <v>2728</v>
      </c>
      <c r="C510" s="14" t="s">
        <v>1102</v>
      </c>
      <c r="D510" s="14" t="s">
        <v>2729</v>
      </c>
      <c r="E510" s="14" t="s">
        <v>2730</v>
      </c>
      <c r="G510" s="14" t="s">
        <v>1144</v>
      </c>
      <c r="H510" s="14" t="s">
        <v>1110</v>
      </c>
    </row>
    <row r="511" spans="1:8" x14ac:dyDescent="0.25">
      <c r="A511">
        <v>510</v>
      </c>
      <c r="B511" s="14" t="s">
        <v>2731</v>
      </c>
      <c r="C511" s="14" t="s">
        <v>1102</v>
      </c>
      <c r="D511" s="14" t="s">
        <v>2732</v>
      </c>
      <c r="E511" s="14" t="s">
        <v>2733</v>
      </c>
      <c r="F511" s="14" t="s">
        <v>2734</v>
      </c>
      <c r="G511" s="14" t="s">
        <v>9</v>
      </c>
      <c r="H511" s="14" t="s">
        <v>1105</v>
      </c>
    </row>
    <row r="512" spans="1:8" x14ac:dyDescent="0.25">
      <c r="A512">
        <v>511</v>
      </c>
      <c r="B512" s="14" t="s">
        <v>2735</v>
      </c>
      <c r="C512" s="14" t="s">
        <v>1102</v>
      </c>
      <c r="E512" s="14" t="s">
        <v>2736</v>
      </c>
      <c r="F512" s="14" t="s">
        <v>2257</v>
      </c>
      <c r="G512" s="14" t="s">
        <v>2737</v>
      </c>
      <c r="H512" s="14" t="s">
        <v>1110</v>
      </c>
    </row>
    <row r="513" spans="1:8" x14ac:dyDescent="0.25">
      <c r="A513">
        <v>512</v>
      </c>
      <c r="B513" s="14" t="s">
        <v>2738</v>
      </c>
      <c r="C513" s="14" t="s">
        <v>1102</v>
      </c>
      <c r="E513" s="14" t="s">
        <v>2739</v>
      </c>
      <c r="G513" s="14" t="s">
        <v>1514</v>
      </c>
      <c r="H513" s="14" t="s">
        <v>1110</v>
      </c>
    </row>
    <row r="514" spans="1:8" x14ac:dyDescent="0.25">
      <c r="A514">
        <v>513</v>
      </c>
      <c r="B514" s="14" t="s">
        <v>2740</v>
      </c>
      <c r="C514" s="14" t="s">
        <v>1102</v>
      </c>
      <c r="E514" s="14" t="s">
        <v>2741</v>
      </c>
      <c r="F514" s="14" t="s">
        <v>2049</v>
      </c>
      <c r="G514" s="14" t="s">
        <v>2742</v>
      </c>
      <c r="H514" s="14" t="s">
        <v>1110</v>
      </c>
    </row>
    <row r="515" spans="1:8" x14ac:dyDescent="0.25">
      <c r="A515">
        <v>514</v>
      </c>
      <c r="B515" s="14" t="s">
        <v>2743</v>
      </c>
      <c r="C515" s="14" t="s">
        <v>1102</v>
      </c>
      <c r="D515" s="14" t="s">
        <v>2744</v>
      </c>
      <c r="E515" s="14" t="s">
        <v>2745</v>
      </c>
      <c r="F515" s="14" t="s">
        <v>2746</v>
      </c>
      <c r="G515" s="14" t="s">
        <v>1144</v>
      </c>
      <c r="H515" s="14" t="s">
        <v>1110</v>
      </c>
    </row>
    <row r="516" spans="1:8" x14ac:dyDescent="0.25">
      <c r="A516">
        <v>515</v>
      </c>
      <c r="B516" s="14" t="s">
        <v>2747</v>
      </c>
      <c r="C516" s="14" t="s">
        <v>1102</v>
      </c>
      <c r="D516" s="14" t="s">
        <v>2748</v>
      </c>
      <c r="E516" s="14" t="s">
        <v>2749</v>
      </c>
      <c r="F516" s="14" t="s">
        <v>2049</v>
      </c>
      <c r="G516" s="14" t="s">
        <v>2750</v>
      </c>
      <c r="H516" s="14" t="s">
        <v>1105</v>
      </c>
    </row>
    <row r="517" spans="1:8" x14ac:dyDescent="0.25">
      <c r="A517">
        <v>516</v>
      </c>
      <c r="B517" s="14" t="s">
        <v>2751</v>
      </c>
      <c r="C517" s="14" t="s">
        <v>1102</v>
      </c>
      <c r="E517" s="14" t="s">
        <v>2752</v>
      </c>
      <c r="F517" s="14" t="s">
        <v>2753</v>
      </c>
      <c r="G517" s="14" t="s">
        <v>243</v>
      </c>
      <c r="H517" s="14" t="s">
        <v>1110</v>
      </c>
    </row>
    <row r="518" spans="1:8" x14ac:dyDescent="0.25">
      <c r="A518">
        <v>517</v>
      </c>
      <c r="B518" s="14" t="s">
        <v>2754</v>
      </c>
      <c r="C518" s="14" t="s">
        <v>1102</v>
      </c>
      <c r="E518" s="14" t="s">
        <v>2755</v>
      </c>
      <c r="F518" s="14" t="s">
        <v>2756</v>
      </c>
      <c r="G518" s="14" t="s">
        <v>2757</v>
      </c>
      <c r="H518" s="14" t="s">
        <v>1110</v>
      </c>
    </row>
    <row r="519" spans="1:8" x14ac:dyDescent="0.25">
      <c r="A519">
        <v>518</v>
      </c>
      <c r="B519" s="14" t="s">
        <v>2758</v>
      </c>
      <c r="C519" s="14" t="s">
        <v>1102</v>
      </c>
      <c r="E519" s="14" t="s">
        <v>2759</v>
      </c>
      <c r="F519" s="14" t="s">
        <v>2760</v>
      </c>
      <c r="G519" s="14" t="s">
        <v>40</v>
      </c>
      <c r="H519" s="14" t="s">
        <v>1110</v>
      </c>
    </row>
    <row r="520" spans="1:8" x14ac:dyDescent="0.25">
      <c r="A520">
        <v>519</v>
      </c>
      <c r="B520" s="14" t="s">
        <v>2761</v>
      </c>
      <c r="C520" s="14" t="s">
        <v>1102</v>
      </c>
      <c r="E520" s="14" t="s">
        <v>2762</v>
      </c>
      <c r="F520" s="14" t="s">
        <v>2763</v>
      </c>
      <c r="G520" s="14" t="s">
        <v>2764</v>
      </c>
      <c r="H520" s="14" t="s">
        <v>1110</v>
      </c>
    </row>
    <row r="521" spans="1:8" x14ac:dyDescent="0.25">
      <c r="A521">
        <v>520</v>
      </c>
      <c r="B521" s="14" t="s">
        <v>2765</v>
      </c>
      <c r="C521" s="14" t="s">
        <v>1102</v>
      </c>
      <c r="E521" s="14" t="s">
        <v>2766</v>
      </c>
      <c r="F521" s="14" t="s">
        <v>2767</v>
      </c>
      <c r="G521" s="14" t="s">
        <v>243</v>
      </c>
      <c r="H521" s="14" t="s">
        <v>1110</v>
      </c>
    </row>
    <row r="522" spans="1:8" x14ac:dyDescent="0.25">
      <c r="A522">
        <v>521</v>
      </c>
      <c r="B522" s="14" t="s">
        <v>2768</v>
      </c>
      <c r="C522" s="14" t="s">
        <v>1102</v>
      </c>
      <c r="E522" s="14" t="s">
        <v>2769</v>
      </c>
      <c r="F522" s="14" t="s">
        <v>2770</v>
      </c>
      <c r="G522" s="14" t="s">
        <v>1945</v>
      </c>
      <c r="H522" s="14" t="s">
        <v>1110</v>
      </c>
    </row>
    <row r="523" spans="1:8" x14ac:dyDescent="0.25">
      <c r="A523">
        <v>522</v>
      </c>
      <c r="B523" s="14" t="s">
        <v>2765</v>
      </c>
      <c r="C523" s="14" t="s">
        <v>1102</v>
      </c>
      <c r="E523" s="14" t="s">
        <v>2771</v>
      </c>
      <c r="F523" s="14" t="s">
        <v>2772</v>
      </c>
      <c r="G523" s="14" t="s">
        <v>187</v>
      </c>
      <c r="H523" s="14" t="s">
        <v>1110</v>
      </c>
    </row>
    <row r="524" spans="1:8" x14ac:dyDescent="0.25">
      <c r="A524">
        <v>523</v>
      </c>
      <c r="B524" s="14" t="s">
        <v>2773</v>
      </c>
      <c r="C524" s="14" t="s">
        <v>1102</v>
      </c>
      <c r="E524" s="14" t="s">
        <v>2774</v>
      </c>
      <c r="F524" s="14" t="s">
        <v>2049</v>
      </c>
      <c r="G524" s="14" t="s">
        <v>2775</v>
      </c>
      <c r="H524" s="14" t="s">
        <v>1110</v>
      </c>
    </row>
    <row r="525" spans="1:8" x14ac:dyDescent="0.25">
      <c r="A525">
        <v>524</v>
      </c>
      <c r="B525" s="14" t="s">
        <v>2776</v>
      </c>
      <c r="C525" s="14" t="s">
        <v>1102</v>
      </c>
      <c r="D525" s="14" t="s">
        <v>2777</v>
      </c>
      <c r="E525" s="14" t="s">
        <v>2778</v>
      </c>
      <c r="F525" s="14" t="s">
        <v>2779</v>
      </c>
      <c r="G525" s="14" t="s">
        <v>2780</v>
      </c>
      <c r="H525" s="14" t="s">
        <v>1105</v>
      </c>
    </row>
    <row r="526" spans="1:8" x14ac:dyDescent="0.25">
      <c r="A526">
        <v>525</v>
      </c>
      <c r="B526" s="14" t="s">
        <v>2781</v>
      </c>
      <c r="C526" s="14" t="s">
        <v>1102</v>
      </c>
      <c r="E526" s="14" t="s">
        <v>2782</v>
      </c>
      <c r="F526" s="14" t="s">
        <v>2783</v>
      </c>
      <c r="G526" s="14" t="s">
        <v>187</v>
      </c>
      <c r="H526" s="14" t="s">
        <v>1110</v>
      </c>
    </row>
    <row r="527" spans="1:8" x14ac:dyDescent="0.25">
      <c r="A527">
        <v>526</v>
      </c>
      <c r="B527" s="14" t="s">
        <v>2784</v>
      </c>
      <c r="C527" s="14" t="s">
        <v>1102</v>
      </c>
      <c r="E527" s="14" t="s">
        <v>2785</v>
      </c>
      <c r="F527" s="14" t="s">
        <v>2786</v>
      </c>
      <c r="G527" s="14" t="s">
        <v>243</v>
      </c>
      <c r="H527" s="14" t="s">
        <v>1110</v>
      </c>
    </row>
    <row r="528" spans="1:8" x14ac:dyDescent="0.25">
      <c r="A528">
        <v>527</v>
      </c>
      <c r="B528" s="14" t="s">
        <v>2787</v>
      </c>
      <c r="C528" s="14" t="s">
        <v>1102</v>
      </c>
      <c r="E528" s="14" t="s">
        <v>2788</v>
      </c>
      <c r="F528" s="14" t="s">
        <v>2789</v>
      </c>
      <c r="G528" s="14" t="s">
        <v>1144</v>
      </c>
      <c r="H528" s="14" t="s">
        <v>1110</v>
      </c>
    </row>
    <row r="529" spans="1:8" x14ac:dyDescent="0.25">
      <c r="A529">
        <v>528</v>
      </c>
      <c r="B529" s="14" t="s">
        <v>2790</v>
      </c>
      <c r="C529" s="14" t="s">
        <v>1102</v>
      </c>
      <c r="E529" s="14" t="s">
        <v>2791</v>
      </c>
      <c r="F529" s="14" t="s">
        <v>2792</v>
      </c>
      <c r="G529" s="14" t="s">
        <v>2043</v>
      </c>
      <c r="H529" s="14" t="s">
        <v>1110</v>
      </c>
    </row>
    <row r="530" spans="1:8" x14ac:dyDescent="0.25">
      <c r="A530">
        <v>529</v>
      </c>
      <c r="B530" s="14" t="s">
        <v>2793</v>
      </c>
      <c r="C530" s="14" t="s">
        <v>1102</v>
      </c>
      <c r="E530" s="14" t="s">
        <v>2794</v>
      </c>
      <c r="F530" s="14" t="s">
        <v>2795</v>
      </c>
      <c r="G530" s="14" t="s">
        <v>1493</v>
      </c>
      <c r="H530" s="14" t="s">
        <v>1110</v>
      </c>
    </row>
    <row r="531" spans="1:8" x14ac:dyDescent="0.25">
      <c r="A531">
        <v>530</v>
      </c>
      <c r="B531" s="14" t="s">
        <v>2796</v>
      </c>
      <c r="C531" s="14" t="s">
        <v>1102</v>
      </c>
      <c r="E531" s="14" t="s">
        <v>2797</v>
      </c>
      <c r="F531" s="14" t="s">
        <v>2257</v>
      </c>
      <c r="G531" s="14" t="s">
        <v>2798</v>
      </c>
      <c r="H531" s="14" t="s">
        <v>1110</v>
      </c>
    </row>
    <row r="532" spans="1:8" x14ac:dyDescent="0.25">
      <c r="A532">
        <v>531</v>
      </c>
      <c r="B532" s="14" t="s">
        <v>2799</v>
      </c>
      <c r="C532" s="14" t="s">
        <v>1102</v>
      </c>
      <c r="E532" s="14" t="s">
        <v>2800</v>
      </c>
      <c r="F532" s="14" t="s">
        <v>2257</v>
      </c>
      <c r="G532" s="14" t="s">
        <v>2801</v>
      </c>
      <c r="H532" s="14" t="s">
        <v>1110</v>
      </c>
    </row>
    <row r="533" spans="1:8" x14ac:dyDescent="0.25">
      <c r="A533">
        <v>532</v>
      </c>
      <c r="B533" s="14" t="s">
        <v>2802</v>
      </c>
      <c r="C533" s="14" t="s">
        <v>1102</v>
      </c>
      <c r="E533" s="14" t="s">
        <v>2803</v>
      </c>
      <c r="F533" s="14" t="s">
        <v>2804</v>
      </c>
      <c r="G533" s="14" t="s">
        <v>192</v>
      </c>
      <c r="H533" s="14" t="s">
        <v>1110</v>
      </c>
    </row>
    <row r="534" spans="1:8" x14ac:dyDescent="0.25">
      <c r="A534">
        <v>533</v>
      </c>
      <c r="B534" s="14" t="s">
        <v>2805</v>
      </c>
      <c r="C534" s="14" t="s">
        <v>1102</v>
      </c>
      <c r="E534" s="14" t="s">
        <v>2806</v>
      </c>
      <c r="F534" s="14" t="s">
        <v>2807</v>
      </c>
      <c r="G534" s="14" t="s">
        <v>114</v>
      </c>
      <c r="H534" s="14" t="s">
        <v>1110</v>
      </c>
    </row>
    <row r="535" spans="1:8" x14ac:dyDescent="0.25">
      <c r="A535">
        <v>534</v>
      </c>
      <c r="B535" s="14" t="s">
        <v>2808</v>
      </c>
      <c r="C535" s="14" t="s">
        <v>1102</v>
      </c>
      <c r="E535" s="14" t="s">
        <v>2809</v>
      </c>
      <c r="F535" s="14" t="s">
        <v>2810</v>
      </c>
      <c r="G535" s="14" t="s">
        <v>86</v>
      </c>
      <c r="H535" s="14" t="s">
        <v>1110</v>
      </c>
    </row>
    <row r="536" spans="1:8" x14ac:dyDescent="0.25">
      <c r="A536">
        <v>535</v>
      </c>
      <c r="B536" s="14" t="s">
        <v>2811</v>
      </c>
      <c r="C536" s="14" t="s">
        <v>1102</v>
      </c>
      <c r="E536" s="14" t="s">
        <v>2812</v>
      </c>
      <c r="F536" s="14" t="s">
        <v>2813</v>
      </c>
      <c r="G536" s="14" t="s">
        <v>1109</v>
      </c>
      <c r="H536" s="14" t="s">
        <v>1110</v>
      </c>
    </row>
    <row r="537" spans="1:8" x14ac:dyDescent="0.25">
      <c r="A537">
        <v>536</v>
      </c>
      <c r="B537" s="14" t="s">
        <v>2814</v>
      </c>
      <c r="C537" s="14" t="s">
        <v>1102</v>
      </c>
      <c r="E537" s="14" t="s">
        <v>2815</v>
      </c>
      <c r="F537" s="14" t="s">
        <v>2816</v>
      </c>
      <c r="G537" s="14" t="s">
        <v>103</v>
      </c>
      <c r="H537" s="14" t="s">
        <v>1110</v>
      </c>
    </row>
    <row r="538" spans="1:8" x14ac:dyDescent="0.25">
      <c r="A538">
        <v>537</v>
      </c>
      <c r="B538" s="14" t="s">
        <v>2817</v>
      </c>
      <c r="C538" s="14" t="s">
        <v>1102</v>
      </c>
      <c r="E538" s="14" t="s">
        <v>2818</v>
      </c>
      <c r="F538" s="14" t="s">
        <v>2819</v>
      </c>
      <c r="G538" s="14" t="s">
        <v>143</v>
      </c>
      <c r="H538" s="14" t="s">
        <v>1110</v>
      </c>
    </row>
    <row r="539" spans="1:8" x14ac:dyDescent="0.25">
      <c r="A539">
        <v>538</v>
      </c>
      <c r="B539" s="14" t="s">
        <v>2820</v>
      </c>
      <c r="C539" s="14" t="s">
        <v>1102</v>
      </c>
      <c r="E539" s="14" t="s">
        <v>2821</v>
      </c>
      <c r="G539" s="14" t="s">
        <v>24</v>
      </c>
      <c r="H539" s="14" t="s">
        <v>1110</v>
      </c>
    </row>
    <row r="540" spans="1:8" x14ac:dyDescent="0.25">
      <c r="A540">
        <v>539</v>
      </c>
      <c r="B540" s="14" t="s">
        <v>2822</v>
      </c>
      <c r="C540" s="14" t="s">
        <v>1102</v>
      </c>
      <c r="E540" s="14" t="s">
        <v>2823</v>
      </c>
      <c r="F540" s="14" t="s">
        <v>2824</v>
      </c>
      <c r="G540" s="14" t="s">
        <v>1671</v>
      </c>
      <c r="H540" s="14" t="s">
        <v>1110</v>
      </c>
    </row>
    <row r="541" spans="1:8" x14ac:dyDescent="0.25">
      <c r="A541">
        <v>540</v>
      </c>
      <c r="B541" s="14" t="s">
        <v>2825</v>
      </c>
      <c r="C541" s="14" t="s">
        <v>1102</v>
      </c>
      <c r="D541" s="14" t="s">
        <v>2826</v>
      </c>
      <c r="E541" s="14" t="s">
        <v>2827</v>
      </c>
      <c r="G541" s="14" t="s">
        <v>1622</v>
      </c>
      <c r="H541" s="14" t="s">
        <v>1110</v>
      </c>
    </row>
    <row r="542" spans="1:8" x14ac:dyDescent="0.25">
      <c r="A542">
        <v>541</v>
      </c>
      <c r="B542" s="14" t="s">
        <v>2828</v>
      </c>
      <c r="C542" s="14" t="s">
        <v>1102</v>
      </c>
      <c r="E542" s="14" t="s">
        <v>2829</v>
      </c>
      <c r="G542" s="14" t="s">
        <v>1215</v>
      </c>
      <c r="H542" s="14" t="s">
        <v>1110</v>
      </c>
    </row>
    <row r="543" spans="1:8" x14ac:dyDescent="0.25">
      <c r="A543">
        <v>542</v>
      </c>
      <c r="B543" s="14" t="s">
        <v>2830</v>
      </c>
      <c r="C543" s="14" t="s">
        <v>1102</v>
      </c>
      <c r="E543" s="14" t="s">
        <v>2831</v>
      </c>
      <c r="F543" s="14" t="s">
        <v>2832</v>
      </c>
      <c r="G543" s="14" t="s">
        <v>86</v>
      </c>
      <c r="H543" s="14" t="s">
        <v>1110</v>
      </c>
    </row>
    <row r="544" spans="1:8" x14ac:dyDescent="0.25">
      <c r="A544">
        <v>543</v>
      </c>
      <c r="B544" s="14" t="s">
        <v>2833</v>
      </c>
      <c r="C544" s="14" t="s">
        <v>1102</v>
      </c>
      <c r="D544" s="14" t="s">
        <v>2834</v>
      </c>
      <c r="E544" s="14" t="s">
        <v>2835</v>
      </c>
      <c r="F544" s="14" t="s">
        <v>2836</v>
      </c>
      <c r="G544" s="14" t="s">
        <v>2837</v>
      </c>
      <c r="H544" s="14" t="s">
        <v>1105</v>
      </c>
    </row>
    <row r="545" spans="1:8" x14ac:dyDescent="0.25">
      <c r="A545">
        <v>544</v>
      </c>
      <c r="B545" s="14" t="s">
        <v>2838</v>
      </c>
      <c r="C545" s="14" t="s">
        <v>1102</v>
      </c>
      <c r="E545" s="14" t="s">
        <v>2839</v>
      </c>
      <c r="F545" s="14" t="s">
        <v>2840</v>
      </c>
      <c r="G545" s="14" t="s">
        <v>33</v>
      </c>
      <c r="H545" s="14" t="s">
        <v>1110</v>
      </c>
    </row>
    <row r="546" spans="1:8" x14ac:dyDescent="0.25">
      <c r="A546">
        <v>545</v>
      </c>
      <c r="B546" s="14" t="s">
        <v>2841</v>
      </c>
      <c r="C546" s="14" t="s">
        <v>1102</v>
      </c>
      <c r="E546" s="14" t="s">
        <v>2842</v>
      </c>
      <c r="F546" s="14" t="s">
        <v>2843</v>
      </c>
      <c r="G546" s="14" t="s">
        <v>149</v>
      </c>
      <c r="H546" s="14" t="s">
        <v>1110</v>
      </c>
    </row>
    <row r="547" spans="1:8" x14ac:dyDescent="0.25">
      <c r="A547">
        <v>546</v>
      </c>
      <c r="B547" s="14" t="s">
        <v>2844</v>
      </c>
      <c r="C547" s="14" t="s">
        <v>1102</v>
      </c>
      <c r="E547" s="14" t="s">
        <v>2845</v>
      </c>
      <c r="F547" s="14" t="s">
        <v>2846</v>
      </c>
      <c r="G547" s="14" t="s">
        <v>149</v>
      </c>
      <c r="H547" s="14" t="s">
        <v>1110</v>
      </c>
    </row>
    <row r="548" spans="1:8" x14ac:dyDescent="0.25">
      <c r="A548">
        <v>547</v>
      </c>
      <c r="B548" s="14" t="s">
        <v>2847</v>
      </c>
      <c r="C548" s="14" t="s">
        <v>1102</v>
      </c>
      <c r="D548" s="14" t="s">
        <v>998</v>
      </c>
      <c r="E548" s="14" t="s">
        <v>2848</v>
      </c>
      <c r="F548" s="14" t="s">
        <v>2849</v>
      </c>
      <c r="G548" s="14" t="s">
        <v>86</v>
      </c>
      <c r="H548" s="14" t="s">
        <v>1105</v>
      </c>
    </row>
    <row r="549" spans="1:8" x14ac:dyDescent="0.25">
      <c r="A549">
        <v>548</v>
      </c>
      <c r="B549" s="14" t="s">
        <v>2850</v>
      </c>
      <c r="C549" s="14" t="s">
        <v>1102</v>
      </c>
      <c r="E549" s="14" t="s">
        <v>2851</v>
      </c>
      <c r="F549" s="14" t="s">
        <v>2852</v>
      </c>
      <c r="G549" s="14" t="s">
        <v>2853</v>
      </c>
      <c r="H549" s="14" t="s">
        <v>1110</v>
      </c>
    </row>
    <row r="550" spans="1:8" x14ac:dyDescent="0.25">
      <c r="A550">
        <v>549</v>
      </c>
      <c r="B550" s="14" t="s">
        <v>2854</v>
      </c>
      <c r="C550" s="14" t="s">
        <v>1102</v>
      </c>
      <c r="E550" s="14" t="s">
        <v>2855</v>
      </c>
      <c r="F550" s="14" t="s">
        <v>2856</v>
      </c>
      <c r="G550" s="14" t="s">
        <v>2857</v>
      </c>
      <c r="H550" s="14" t="s">
        <v>1110</v>
      </c>
    </row>
    <row r="551" spans="1:8" x14ac:dyDescent="0.25">
      <c r="A551">
        <v>550</v>
      </c>
      <c r="B551" s="14" t="s">
        <v>2858</v>
      </c>
      <c r="C551" s="14" t="s">
        <v>1102</v>
      </c>
      <c r="E551" s="14" t="s">
        <v>2859</v>
      </c>
      <c r="F551" s="14" t="s">
        <v>2860</v>
      </c>
      <c r="G551" s="14" t="s">
        <v>1770</v>
      </c>
      <c r="H551" s="14" t="s">
        <v>1110</v>
      </c>
    </row>
    <row r="552" spans="1:8" x14ac:dyDescent="0.25">
      <c r="A552">
        <v>551</v>
      </c>
      <c r="B552" s="14" t="s">
        <v>2861</v>
      </c>
      <c r="C552" s="14" t="s">
        <v>1102</v>
      </c>
      <c r="E552" s="14" t="s">
        <v>2862</v>
      </c>
      <c r="F552" s="14" t="s">
        <v>2863</v>
      </c>
      <c r="G552" s="14" t="s">
        <v>86</v>
      </c>
      <c r="H552" s="14" t="s">
        <v>1105</v>
      </c>
    </row>
    <row r="553" spans="1:8" x14ac:dyDescent="0.25">
      <c r="A553">
        <v>552</v>
      </c>
      <c r="B553" s="14" t="s">
        <v>2864</v>
      </c>
      <c r="C553" s="14" t="s">
        <v>1102</v>
      </c>
      <c r="E553" s="14" t="s">
        <v>2865</v>
      </c>
      <c r="F553" s="14" t="s">
        <v>2049</v>
      </c>
      <c r="G553" s="14" t="s">
        <v>2866</v>
      </c>
      <c r="H553" s="14" t="s">
        <v>1110</v>
      </c>
    </row>
    <row r="554" spans="1:8" x14ac:dyDescent="0.25">
      <c r="A554">
        <v>553</v>
      </c>
      <c r="B554" s="14" t="s">
        <v>2867</v>
      </c>
      <c r="C554" s="14" t="s">
        <v>1102</v>
      </c>
      <c r="E554" s="14" t="s">
        <v>2868</v>
      </c>
      <c r="F554" s="14" t="s">
        <v>2869</v>
      </c>
      <c r="G554" s="14" t="s">
        <v>192</v>
      </c>
      <c r="H554" s="14" t="s">
        <v>1110</v>
      </c>
    </row>
    <row r="555" spans="1:8" x14ac:dyDescent="0.25">
      <c r="A555">
        <v>554</v>
      </c>
      <c r="B555" s="14" t="s">
        <v>2870</v>
      </c>
      <c r="C555" s="14" t="s">
        <v>1102</v>
      </c>
      <c r="E555" s="14" t="s">
        <v>2871</v>
      </c>
      <c r="F555" s="14" t="s">
        <v>2257</v>
      </c>
      <c r="G555" s="14" t="s">
        <v>2872</v>
      </c>
      <c r="H555" s="14" t="s">
        <v>1110</v>
      </c>
    </row>
    <row r="556" spans="1:8" x14ac:dyDescent="0.25">
      <c r="A556">
        <v>555</v>
      </c>
      <c r="B556" s="14" t="s">
        <v>2873</v>
      </c>
      <c r="C556" s="14" t="s">
        <v>1102</v>
      </c>
      <c r="E556" s="14" t="s">
        <v>2874</v>
      </c>
      <c r="F556" s="14" t="s">
        <v>2875</v>
      </c>
      <c r="G556" s="14" t="s">
        <v>2223</v>
      </c>
      <c r="H556" s="14" t="s">
        <v>1110</v>
      </c>
    </row>
    <row r="557" spans="1:8" x14ac:dyDescent="0.25">
      <c r="A557">
        <v>556</v>
      </c>
      <c r="B557" s="14" t="s">
        <v>2876</v>
      </c>
      <c r="C557" s="14" t="s">
        <v>1102</v>
      </c>
      <c r="E557" s="14" t="s">
        <v>2877</v>
      </c>
      <c r="F557" s="14" t="s">
        <v>2878</v>
      </c>
      <c r="G557" s="14" t="s">
        <v>1144</v>
      </c>
      <c r="H557" s="14" t="s">
        <v>1110</v>
      </c>
    </row>
    <row r="558" spans="1:8" x14ac:dyDescent="0.25">
      <c r="A558">
        <v>557</v>
      </c>
      <c r="B558" s="14" t="s">
        <v>2879</v>
      </c>
      <c r="C558" s="14" t="s">
        <v>1102</v>
      </c>
      <c r="E558" s="14" t="s">
        <v>2880</v>
      </c>
      <c r="F558" s="14" t="s">
        <v>2881</v>
      </c>
      <c r="G558" s="14" t="s">
        <v>2882</v>
      </c>
      <c r="H558" s="14" t="s">
        <v>1110</v>
      </c>
    </row>
    <row r="559" spans="1:8" x14ac:dyDescent="0.25">
      <c r="A559">
        <v>558</v>
      </c>
      <c r="B559" s="14" t="s">
        <v>2883</v>
      </c>
      <c r="C559" s="14" t="s">
        <v>1102</v>
      </c>
      <c r="E559" s="14" t="s">
        <v>2884</v>
      </c>
      <c r="F559" s="14" t="s">
        <v>2885</v>
      </c>
      <c r="G559" s="14" t="s">
        <v>40</v>
      </c>
      <c r="H559" s="14" t="s">
        <v>1110</v>
      </c>
    </row>
    <row r="560" spans="1:8" x14ac:dyDescent="0.25">
      <c r="A560">
        <v>559</v>
      </c>
      <c r="B560" s="14" t="s">
        <v>2886</v>
      </c>
      <c r="C560" s="14" t="s">
        <v>1102</v>
      </c>
      <c r="E560" s="14" t="s">
        <v>2887</v>
      </c>
      <c r="F560" s="14" t="s">
        <v>2888</v>
      </c>
      <c r="G560" s="14" t="s">
        <v>40</v>
      </c>
      <c r="H560" s="14" t="s">
        <v>1110</v>
      </c>
    </row>
    <row r="561" spans="1:8" x14ac:dyDescent="0.25">
      <c r="A561">
        <v>560</v>
      </c>
      <c r="B561" s="14" t="s">
        <v>2889</v>
      </c>
      <c r="C561" s="14" t="s">
        <v>1102</v>
      </c>
      <c r="E561" s="14" t="s">
        <v>2890</v>
      </c>
      <c r="F561" s="14" t="s">
        <v>2891</v>
      </c>
      <c r="G561" s="14" t="s">
        <v>178</v>
      </c>
      <c r="H561" s="14" t="s">
        <v>1110</v>
      </c>
    </row>
    <row r="562" spans="1:8" x14ac:dyDescent="0.25">
      <c r="A562">
        <v>561</v>
      </c>
      <c r="B562" s="14" t="s">
        <v>2892</v>
      </c>
      <c r="C562" s="14" t="s">
        <v>1102</v>
      </c>
      <c r="E562" s="14" t="s">
        <v>2893</v>
      </c>
      <c r="F562" s="14" t="s">
        <v>2894</v>
      </c>
      <c r="G562" s="14" t="s">
        <v>2895</v>
      </c>
      <c r="H562" s="14" t="s">
        <v>1110</v>
      </c>
    </row>
    <row r="563" spans="1:8" x14ac:dyDescent="0.25">
      <c r="A563">
        <v>562</v>
      </c>
      <c r="B563" s="14" t="s">
        <v>2896</v>
      </c>
      <c r="C563" s="14" t="s">
        <v>1102</v>
      </c>
      <c r="E563" s="14" t="s">
        <v>2897</v>
      </c>
      <c r="F563" s="14" t="s">
        <v>2898</v>
      </c>
      <c r="G563" s="14" t="s">
        <v>40</v>
      </c>
      <c r="H563" s="14" t="s">
        <v>1110</v>
      </c>
    </row>
    <row r="564" spans="1:8" x14ac:dyDescent="0.25">
      <c r="A564">
        <v>563</v>
      </c>
      <c r="B564" s="14" t="s">
        <v>2899</v>
      </c>
      <c r="C564" s="14" t="s">
        <v>1102</v>
      </c>
      <c r="D564" s="14" t="s">
        <v>2900</v>
      </c>
      <c r="E564" s="14" t="s">
        <v>2901</v>
      </c>
      <c r="F564" s="14" t="s">
        <v>2902</v>
      </c>
      <c r="G564" s="14" t="s">
        <v>91</v>
      </c>
      <c r="H564" s="14" t="s">
        <v>1105</v>
      </c>
    </row>
    <row r="565" spans="1:8" x14ac:dyDescent="0.25">
      <c r="A565">
        <v>564</v>
      </c>
      <c r="B565" s="14" t="s">
        <v>2903</v>
      </c>
      <c r="C565" s="14" t="s">
        <v>1102</v>
      </c>
      <c r="E565" s="14" t="s">
        <v>2904</v>
      </c>
      <c r="F565" s="14" t="s">
        <v>2257</v>
      </c>
      <c r="G565" s="14" t="s">
        <v>2905</v>
      </c>
      <c r="H565" s="14" t="s">
        <v>1110</v>
      </c>
    </row>
    <row r="566" spans="1:8" x14ac:dyDescent="0.25">
      <c r="A566">
        <v>565</v>
      </c>
      <c r="B566" s="14" t="s">
        <v>2906</v>
      </c>
      <c r="C566" s="14" t="s">
        <v>1102</v>
      </c>
      <c r="D566" s="14" t="s">
        <v>2907</v>
      </c>
      <c r="E566" s="14" t="s">
        <v>2908</v>
      </c>
      <c r="F566" s="14" t="s">
        <v>2909</v>
      </c>
      <c r="G566" s="14" t="s">
        <v>243</v>
      </c>
      <c r="H566" s="14" t="s">
        <v>1105</v>
      </c>
    </row>
    <row r="567" spans="1:8" x14ac:dyDescent="0.25">
      <c r="A567">
        <v>566</v>
      </c>
      <c r="B567" s="14" t="s">
        <v>2910</v>
      </c>
      <c r="C567" s="14" t="s">
        <v>1102</v>
      </c>
      <c r="E567" s="14" t="s">
        <v>2911</v>
      </c>
      <c r="F567" s="14" t="s">
        <v>2756</v>
      </c>
      <c r="G567" s="14" t="s">
        <v>2912</v>
      </c>
      <c r="H567" s="14" t="s">
        <v>1110</v>
      </c>
    </row>
    <row r="568" spans="1:8" x14ac:dyDescent="0.25">
      <c r="A568">
        <v>567</v>
      </c>
      <c r="B568" s="14" t="s">
        <v>18985</v>
      </c>
      <c r="C568" s="14" t="s">
        <v>1102</v>
      </c>
      <c r="D568" s="14" t="s">
        <v>288</v>
      </c>
      <c r="E568" s="14" t="s">
        <v>2913</v>
      </c>
      <c r="F568" s="14" t="s">
        <v>2914</v>
      </c>
      <c r="G568" s="14" t="s">
        <v>86</v>
      </c>
      <c r="H568" s="14" t="s">
        <v>1105</v>
      </c>
    </row>
    <row r="569" spans="1:8" x14ac:dyDescent="0.25">
      <c r="A569">
        <v>568</v>
      </c>
      <c r="B569" s="14" t="s">
        <v>2915</v>
      </c>
      <c r="C569" s="14" t="s">
        <v>1102</v>
      </c>
      <c r="E569" s="14" t="s">
        <v>2916</v>
      </c>
      <c r="F569" s="14" t="s">
        <v>1094</v>
      </c>
      <c r="G569" s="14" t="s">
        <v>2576</v>
      </c>
      <c r="H569" s="14" t="s">
        <v>1110</v>
      </c>
    </row>
    <row r="570" spans="1:8" x14ac:dyDescent="0.25">
      <c r="A570">
        <v>569</v>
      </c>
      <c r="B570" s="14" t="s">
        <v>2917</v>
      </c>
      <c r="C570" s="14" t="s">
        <v>1102</v>
      </c>
      <c r="D570" s="14" t="s">
        <v>2918</v>
      </c>
      <c r="E570" s="14" t="s">
        <v>2919</v>
      </c>
      <c r="F570" s="14" t="s">
        <v>2920</v>
      </c>
      <c r="G570" s="14" t="s">
        <v>109</v>
      </c>
      <c r="H570" s="14" t="s">
        <v>1105</v>
      </c>
    </row>
    <row r="571" spans="1:8" x14ac:dyDescent="0.25">
      <c r="A571">
        <v>570</v>
      </c>
      <c r="B571" s="14" t="s">
        <v>1417</v>
      </c>
      <c r="C571" s="14" t="s">
        <v>1102</v>
      </c>
      <c r="E571" s="14" t="s">
        <v>2921</v>
      </c>
      <c r="F571" s="14" t="s">
        <v>2922</v>
      </c>
      <c r="G571" s="14" t="s">
        <v>2576</v>
      </c>
      <c r="H571" s="14" t="s">
        <v>1110</v>
      </c>
    </row>
    <row r="572" spans="1:8" x14ac:dyDescent="0.25">
      <c r="A572">
        <v>571</v>
      </c>
      <c r="B572" s="14" t="s">
        <v>2923</v>
      </c>
      <c r="C572" s="14" t="s">
        <v>1102</v>
      </c>
      <c r="D572" s="14" t="s">
        <v>2924</v>
      </c>
      <c r="E572" s="14" t="s">
        <v>2925</v>
      </c>
      <c r="F572" s="14" t="s">
        <v>2926</v>
      </c>
      <c r="G572" s="14" t="s">
        <v>1144</v>
      </c>
      <c r="H572" s="14" t="s">
        <v>1110</v>
      </c>
    </row>
    <row r="573" spans="1:8" x14ac:dyDescent="0.25">
      <c r="A573">
        <v>572</v>
      </c>
      <c r="B573" s="14" t="s">
        <v>2927</v>
      </c>
      <c r="C573" s="14" t="s">
        <v>1102</v>
      </c>
      <c r="E573" s="14" t="s">
        <v>2928</v>
      </c>
      <c r="F573" s="14" t="s">
        <v>2929</v>
      </c>
      <c r="G573" s="14" t="s">
        <v>149</v>
      </c>
      <c r="H573" s="14" t="s">
        <v>1110</v>
      </c>
    </row>
    <row r="574" spans="1:8" x14ac:dyDescent="0.25">
      <c r="A574">
        <v>573</v>
      </c>
      <c r="B574" s="14" t="s">
        <v>2930</v>
      </c>
      <c r="C574" s="14" t="s">
        <v>1102</v>
      </c>
      <c r="E574" s="14" t="s">
        <v>2931</v>
      </c>
      <c r="F574" s="14" t="s">
        <v>2257</v>
      </c>
      <c r="G574" s="14" t="s">
        <v>2932</v>
      </c>
      <c r="H574" s="14" t="s">
        <v>1110</v>
      </c>
    </row>
    <row r="575" spans="1:8" x14ac:dyDescent="0.25">
      <c r="A575">
        <v>574</v>
      </c>
      <c r="B575" s="14" t="s">
        <v>2933</v>
      </c>
      <c r="C575" s="14" t="s">
        <v>1102</v>
      </c>
      <c r="E575" s="14" t="s">
        <v>2934</v>
      </c>
      <c r="F575" s="14" t="s">
        <v>2935</v>
      </c>
      <c r="G575" s="14" t="s">
        <v>137</v>
      </c>
      <c r="H575" s="14" t="s">
        <v>1110</v>
      </c>
    </row>
    <row r="576" spans="1:8" x14ac:dyDescent="0.25">
      <c r="A576">
        <v>575</v>
      </c>
      <c r="B576" s="14" t="s">
        <v>2936</v>
      </c>
      <c r="C576" s="14" t="s">
        <v>1102</v>
      </c>
      <c r="D576" s="14" t="s">
        <v>448</v>
      </c>
      <c r="E576" s="14" t="s">
        <v>2937</v>
      </c>
      <c r="F576" s="14" t="s">
        <v>2938</v>
      </c>
      <c r="G576" s="14" t="s">
        <v>153</v>
      </c>
      <c r="H576" s="14" t="s">
        <v>1105</v>
      </c>
    </row>
    <row r="577" spans="1:8" x14ac:dyDescent="0.25">
      <c r="A577">
        <v>576</v>
      </c>
      <c r="B577" s="14" t="s">
        <v>2939</v>
      </c>
      <c r="C577" s="14" t="s">
        <v>2940</v>
      </c>
      <c r="D577" s="14" t="s">
        <v>2941</v>
      </c>
      <c r="E577" s="14" t="s">
        <v>2942</v>
      </c>
      <c r="F577" s="14" t="s">
        <v>2943</v>
      </c>
      <c r="G577" s="14" t="s">
        <v>1076</v>
      </c>
      <c r="H577" s="14" t="s">
        <v>1105</v>
      </c>
    </row>
    <row r="578" spans="1:8" x14ac:dyDescent="0.25">
      <c r="A578">
        <v>577</v>
      </c>
      <c r="B578" s="14" t="s">
        <v>2944</v>
      </c>
      <c r="C578" s="14" t="s">
        <v>1102</v>
      </c>
      <c r="E578" s="14" t="s">
        <v>2945</v>
      </c>
      <c r="F578" s="14" t="s">
        <v>2946</v>
      </c>
      <c r="G578" s="14" t="s">
        <v>103</v>
      </c>
      <c r="H578" s="14" t="s">
        <v>1110</v>
      </c>
    </row>
    <row r="579" spans="1:8" x14ac:dyDescent="0.25">
      <c r="A579">
        <v>578</v>
      </c>
      <c r="B579" s="14" t="s">
        <v>2947</v>
      </c>
      <c r="C579" s="14" t="s">
        <v>1102</v>
      </c>
      <c r="E579" s="14" t="s">
        <v>2948</v>
      </c>
      <c r="F579" s="14" t="s">
        <v>2949</v>
      </c>
      <c r="G579" s="14" t="s">
        <v>192</v>
      </c>
      <c r="H579" s="14" t="s">
        <v>1110</v>
      </c>
    </row>
    <row r="580" spans="1:8" x14ac:dyDescent="0.25">
      <c r="A580">
        <v>579</v>
      </c>
      <c r="B580" s="14" t="s">
        <v>2950</v>
      </c>
      <c r="C580" s="14" t="s">
        <v>1102</v>
      </c>
      <c r="E580" s="14" t="s">
        <v>2951</v>
      </c>
      <c r="F580" s="14" t="s">
        <v>2952</v>
      </c>
      <c r="G580" s="14" t="s">
        <v>1109</v>
      </c>
      <c r="H580" s="14" t="s">
        <v>1110</v>
      </c>
    </row>
    <row r="581" spans="1:8" x14ac:dyDescent="0.25">
      <c r="A581">
        <v>580</v>
      </c>
      <c r="B581" s="14" t="s">
        <v>2953</v>
      </c>
      <c r="C581" s="14" t="s">
        <v>1102</v>
      </c>
      <c r="E581" s="14" t="s">
        <v>842</v>
      </c>
      <c r="F581" s="14" t="s">
        <v>2954</v>
      </c>
      <c r="G581" s="14" t="s">
        <v>40</v>
      </c>
      <c r="H581" s="14" t="s">
        <v>1110</v>
      </c>
    </row>
    <row r="582" spans="1:8" x14ac:dyDescent="0.25">
      <c r="A582">
        <v>581</v>
      </c>
      <c r="B582" s="14" t="s">
        <v>2955</v>
      </c>
      <c r="C582" s="14" t="s">
        <v>1102</v>
      </c>
      <c r="E582" s="14" t="s">
        <v>2956</v>
      </c>
      <c r="F582" s="14" t="s">
        <v>2957</v>
      </c>
      <c r="G582" s="14" t="s">
        <v>149</v>
      </c>
      <c r="H582" s="14" t="s">
        <v>1110</v>
      </c>
    </row>
    <row r="583" spans="1:8" x14ac:dyDescent="0.25">
      <c r="A583">
        <v>582</v>
      </c>
      <c r="B583" s="14" t="s">
        <v>2958</v>
      </c>
      <c r="C583" s="14" t="s">
        <v>1102</v>
      </c>
      <c r="E583" s="14" t="s">
        <v>2959</v>
      </c>
      <c r="F583" s="14" t="s">
        <v>2960</v>
      </c>
      <c r="G583" s="14" t="s">
        <v>149</v>
      </c>
      <c r="H583" s="14" t="s">
        <v>1110</v>
      </c>
    </row>
    <row r="584" spans="1:8" x14ac:dyDescent="0.25">
      <c r="A584">
        <v>583</v>
      </c>
      <c r="B584" s="14" t="s">
        <v>2961</v>
      </c>
      <c r="C584" s="14" t="s">
        <v>1102</v>
      </c>
      <c r="E584" s="14" t="s">
        <v>2962</v>
      </c>
      <c r="F584" s="14" t="s">
        <v>2963</v>
      </c>
      <c r="G584" s="14" t="s">
        <v>166</v>
      </c>
      <c r="H584" s="14" t="s">
        <v>1110</v>
      </c>
    </row>
    <row r="585" spans="1:8" x14ac:dyDescent="0.25">
      <c r="A585">
        <v>584</v>
      </c>
      <c r="B585" s="14" t="s">
        <v>2964</v>
      </c>
      <c r="C585" s="14" t="s">
        <v>1102</v>
      </c>
      <c r="E585" s="14" t="s">
        <v>2965</v>
      </c>
      <c r="F585" s="14" t="s">
        <v>2049</v>
      </c>
      <c r="G585" s="14" t="s">
        <v>2966</v>
      </c>
      <c r="H585" s="14" t="s">
        <v>1110</v>
      </c>
    </row>
    <row r="586" spans="1:8" x14ac:dyDescent="0.25">
      <c r="A586">
        <v>585</v>
      </c>
      <c r="B586" s="14" t="s">
        <v>2967</v>
      </c>
      <c r="C586" s="14" t="s">
        <v>1102</v>
      </c>
      <c r="E586" s="14" t="s">
        <v>2968</v>
      </c>
      <c r="F586" s="14" t="s">
        <v>2969</v>
      </c>
      <c r="G586" s="14" t="s">
        <v>1109</v>
      </c>
      <c r="H586" s="14" t="s">
        <v>1110</v>
      </c>
    </row>
    <row r="587" spans="1:8" x14ac:dyDescent="0.25">
      <c r="A587">
        <v>586</v>
      </c>
      <c r="B587" s="14" t="s">
        <v>2970</v>
      </c>
      <c r="C587" s="14" t="s">
        <v>1102</v>
      </c>
      <c r="E587" s="14" t="s">
        <v>2971</v>
      </c>
      <c r="F587" s="14" t="s">
        <v>2972</v>
      </c>
      <c r="G587" s="14" t="s">
        <v>86</v>
      </c>
      <c r="H587" s="14" t="s">
        <v>1110</v>
      </c>
    </row>
    <row r="588" spans="1:8" x14ac:dyDescent="0.25">
      <c r="A588">
        <v>587</v>
      </c>
      <c r="B588" s="14" t="s">
        <v>2973</v>
      </c>
      <c r="C588" s="14" t="s">
        <v>1102</v>
      </c>
      <c r="E588" s="14" t="s">
        <v>2974</v>
      </c>
      <c r="F588" s="14" t="s">
        <v>2975</v>
      </c>
      <c r="G588" s="14" t="s">
        <v>2976</v>
      </c>
      <c r="H588" s="14" t="s">
        <v>1110</v>
      </c>
    </row>
    <row r="589" spans="1:8" x14ac:dyDescent="0.25">
      <c r="A589">
        <v>588</v>
      </c>
      <c r="B589" s="14" t="s">
        <v>2977</v>
      </c>
      <c r="C589" s="14" t="s">
        <v>1102</v>
      </c>
      <c r="D589" s="14" t="s">
        <v>2291</v>
      </c>
      <c r="E589" s="14" t="s">
        <v>2978</v>
      </c>
      <c r="F589" s="14" t="s">
        <v>2979</v>
      </c>
      <c r="G589" s="14" t="s">
        <v>86</v>
      </c>
      <c r="H589" s="14" t="s">
        <v>1110</v>
      </c>
    </row>
    <row r="590" spans="1:8" x14ac:dyDescent="0.25">
      <c r="A590">
        <v>589</v>
      </c>
      <c r="B590" s="14" t="s">
        <v>2980</v>
      </c>
      <c r="C590" s="14" t="s">
        <v>1102</v>
      </c>
      <c r="E590" s="14" t="s">
        <v>2981</v>
      </c>
      <c r="F590" s="14" t="s">
        <v>2982</v>
      </c>
      <c r="G590" s="14" t="s">
        <v>149</v>
      </c>
      <c r="H590" s="14" t="s">
        <v>1110</v>
      </c>
    </row>
    <row r="591" spans="1:8" x14ac:dyDescent="0.25">
      <c r="A591">
        <v>590</v>
      </c>
      <c r="B591" s="14" t="s">
        <v>2983</v>
      </c>
      <c r="C591" s="14" t="s">
        <v>1102</v>
      </c>
      <c r="E591" s="14" t="s">
        <v>2984</v>
      </c>
      <c r="G591" s="14" t="s">
        <v>2474</v>
      </c>
      <c r="H591" s="14" t="s">
        <v>1110</v>
      </c>
    </row>
    <row r="592" spans="1:8" x14ac:dyDescent="0.25">
      <c r="A592">
        <v>591</v>
      </c>
      <c r="B592" s="14" t="s">
        <v>2985</v>
      </c>
      <c r="C592" s="14" t="s">
        <v>1102</v>
      </c>
      <c r="E592" s="14" t="s">
        <v>2986</v>
      </c>
      <c r="F592" s="14" t="s">
        <v>2756</v>
      </c>
      <c r="G592" s="14" t="s">
        <v>2987</v>
      </c>
      <c r="H592" s="14" t="s">
        <v>1110</v>
      </c>
    </row>
    <row r="593" spans="1:8" x14ac:dyDescent="0.25">
      <c r="A593">
        <v>592</v>
      </c>
      <c r="B593" s="14" t="s">
        <v>2341</v>
      </c>
      <c r="C593" s="14" t="s">
        <v>1102</v>
      </c>
      <c r="E593" s="14" t="s">
        <v>2988</v>
      </c>
      <c r="F593" s="14" t="s">
        <v>2049</v>
      </c>
      <c r="G593" s="14" t="s">
        <v>2989</v>
      </c>
      <c r="H593" s="14" t="s">
        <v>1110</v>
      </c>
    </row>
    <row r="594" spans="1:8" x14ac:dyDescent="0.25">
      <c r="A594">
        <v>593</v>
      </c>
      <c r="B594" s="14" t="s">
        <v>2990</v>
      </c>
      <c r="C594" s="14" t="s">
        <v>1102</v>
      </c>
      <c r="E594" s="14" t="s">
        <v>2991</v>
      </c>
      <c r="G594" s="14" t="s">
        <v>1207</v>
      </c>
      <c r="H594" s="14" t="s">
        <v>1110</v>
      </c>
    </row>
    <row r="595" spans="1:8" x14ac:dyDescent="0.25">
      <c r="A595">
        <v>594</v>
      </c>
      <c r="B595" s="14" t="s">
        <v>2992</v>
      </c>
      <c r="C595" s="14" t="s">
        <v>1102</v>
      </c>
      <c r="E595" s="14" t="s">
        <v>473</v>
      </c>
      <c r="F595" s="14" t="s">
        <v>2993</v>
      </c>
      <c r="G595" s="14" t="s">
        <v>123</v>
      </c>
      <c r="H595" s="14" t="s">
        <v>1110</v>
      </c>
    </row>
    <row r="596" spans="1:8" x14ac:dyDescent="0.25">
      <c r="A596">
        <v>595</v>
      </c>
      <c r="B596" s="14" t="s">
        <v>2994</v>
      </c>
      <c r="C596" s="14" t="s">
        <v>1102</v>
      </c>
      <c r="D596" s="14" t="s">
        <v>2995</v>
      </c>
      <c r="E596" s="14" t="s">
        <v>2996</v>
      </c>
      <c r="F596" s="14" t="s">
        <v>2997</v>
      </c>
      <c r="G596" s="14" t="s">
        <v>178</v>
      </c>
      <c r="H596" s="14" t="s">
        <v>1105</v>
      </c>
    </row>
    <row r="597" spans="1:8" x14ac:dyDescent="0.25">
      <c r="A597">
        <v>596</v>
      </c>
      <c r="B597" s="14" t="s">
        <v>2998</v>
      </c>
      <c r="C597" s="14" t="s">
        <v>1102</v>
      </c>
      <c r="D597" s="14" t="s">
        <v>261</v>
      </c>
      <c r="E597" s="14" t="s">
        <v>2999</v>
      </c>
      <c r="F597" s="14" t="s">
        <v>3000</v>
      </c>
      <c r="G597" s="14" t="s">
        <v>126</v>
      </c>
      <c r="H597" s="14" t="s">
        <v>1105</v>
      </c>
    </row>
    <row r="598" spans="1:8" x14ac:dyDescent="0.25">
      <c r="A598">
        <v>597</v>
      </c>
      <c r="B598" s="14" t="s">
        <v>3001</v>
      </c>
      <c r="C598" s="14" t="s">
        <v>1102</v>
      </c>
      <c r="E598" s="14" t="s">
        <v>3002</v>
      </c>
      <c r="F598" s="14" t="s">
        <v>3003</v>
      </c>
      <c r="G598" s="14" t="s">
        <v>1938</v>
      </c>
      <c r="H598" s="14" t="s">
        <v>1110</v>
      </c>
    </row>
    <row r="599" spans="1:8" x14ac:dyDescent="0.25">
      <c r="A599">
        <v>598</v>
      </c>
      <c r="B599" s="14" t="s">
        <v>3004</v>
      </c>
      <c r="C599" s="14" t="s">
        <v>1102</v>
      </c>
      <c r="D599" s="14" t="s">
        <v>3005</v>
      </c>
      <c r="E599" s="14" t="s">
        <v>3006</v>
      </c>
      <c r="F599" s="14" t="s">
        <v>3007</v>
      </c>
      <c r="G599" s="14" t="s">
        <v>91</v>
      </c>
      <c r="H599" s="14" t="s">
        <v>1110</v>
      </c>
    </row>
    <row r="600" spans="1:8" x14ac:dyDescent="0.25">
      <c r="A600">
        <v>599</v>
      </c>
      <c r="B600" s="14" t="s">
        <v>3008</v>
      </c>
      <c r="C600" s="14" t="s">
        <v>1102</v>
      </c>
      <c r="E600" s="14" t="s">
        <v>3009</v>
      </c>
      <c r="F600" s="14" t="s">
        <v>3010</v>
      </c>
      <c r="G600" s="14" t="s">
        <v>215</v>
      </c>
      <c r="H600" s="14" t="s">
        <v>1110</v>
      </c>
    </row>
    <row r="601" spans="1:8" x14ac:dyDescent="0.25">
      <c r="A601">
        <v>600</v>
      </c>
      <c r="B601" s="14" t="s">
        <v>3011</v>
      </c>
      <c r="C601" s="14" t="s">
        <v>1102</v>
      </c>
      <c r="E601" s="14" t="s">
        <v>3012</v>
      </c>
      <c r="F601" s="14" t="s">
        <v>3013</v>
      </c>
      <c r="G601" s="14" t="s">
        <v>1703</v>
      </c>
      <c r="H601" s="14" t="s">
        <v>1110</v>
      </c>
    </row>
    <row r="602" spans="1:8" x14ac:dyDescent="0.25">
      <c r="A602">
        <v>601</v>
      </c>
      <c r="B602" s="14" t="s">
        <v>3014</v>
      </c>
      <c r="C602" s="14" t="s">
        <v>1102</v>
      </c>
      <c r="E602" s="14" t="s">
        <v>3015</v>
      </c>
      <c r="F602" s="14" t="s">
        <v>3016</v>
      </c>
      <c r="G602" s="14" t="s">
        <v>1622</v>
      </c>
      <c r="H602" s="14" t="s">
        <v>1110</v>
      </c>
    </row>
    <row r="603" spans="1:8" x14ac:dyDescent="0.25">
      <c r="A603">
        <v>602</v>
      </c>
      <c r="B603" s="14" t="s">
        <v>3017</v>
      </c>
      <c r="C603" s="14" t="s">
        <v>1102</v>
      </c>
      <c r="E603" s="14" t="s">
        <v>3018</v>
      </c>
      <c r="F603" s="14" t="s">
        <v>3019</v>
      </c>
      <c r="G603" s="14" t="s">
        <v>149</v>
      </c>
      <c r="H603" s="14" t="s">
        <v>1110</v>
      </c>
    </row>
    <row r="604" spans="1:8" x14ac:dyDescent="0.25">
      <c r="A604">
        <v>603</v>
      </c>
      <c r="B604" s="14" t="s">
        <v>3020</v>
      </c>
      <c r="C604" s="14" t="s">
        <v>1102</v>
      </c>
      <c r="D604" s="14" t="s">
        <v>3021</v>
      </c>
      <c r="E604" s="14" t="s">
        <v>3022</v>
      </c>
      <c r="G604" s="14" t="s">
        <v>1423</v>
      </c>
      <c r="H604" s="14" t="s">
        <v>1105</v>
      </c>
    </row>
    <row r="605" spans="1:8" x14ac:dyDescent="0.25">
      <c r="A605">
        <v>604</v>
      </c>
      <c r="B605" s="14" t="s">
        <v>3023</v>
      </c>
      <c r="C605" s="14" t="s">
        <v>1102</v>
      </c>
      <c r="E605" s="14" t="s">
        <v>3024</v>
      </c>
      <c r="F605" s="14" t="s">
        <v>3025</v>
      </c>
      <c r="G605" s="14" t="s">
        <v>1109</v>
      </c>
      <c r="H605" s="14" t="s">
        <v>1110</v>
      </c>
    </row>
    <row r="606" spans="1:8" x14ac:dyDescent="0.25">
      <c r="A606">
        <v>605</v>
      </c>
      <c r="B606" s="14" t="s">
        <v>3026</v>
      </c>
      <c r="C606" s="14" t="s">
        <v>1102</v>
      </c>
      <c r="E606" s="14" t="s">
        <v>3027</v>
      </c>
      <c r="F606" s="14" t="s">
        <v>3028</v>
      </c>
      <c r="G606" s="14" t="s">
        <v>178</v>
      </c>
      <c r="H606" s="14" t="s">
        <v>1110</v>
      </c>
    </row>
    <row r="607" spans="1:8" x14ac:dyDescent="0.25">
      <c r="A607">
        <v>606</v>
      </c>
      <c r="B607" s="14" t="s">
        <v>3029</v>
      </c>
      <c r="C607" s="14" t="s">
        <v>1102</v>
      </c>
      <c r="E607" s="14" t="s">
        <v>3030</v>
      </c>
      <c r="F607" s="14" t="s">
        <v>2049</v>
      </c>
      <c r="G607" s="14" t="s">
        <v>3031</v>
      </c>
      <c r="H607" s="14" t="s">
        <v>1110</v>
      </c>
    </row>
    <row r="608" spans="1:8" x14ac:dyDescent="0.25">
      <c r="A608">
        <v>607</v>
      </c>
      <c r="B608" s="14" t="s">
        <v>3032</v>
      </c>
      <c r="C608" s="14" t="s">
        <v>1102</v>
      </c>
      <c r="E608" s="14" t="s">
        <v>3033</v>
      </c>
      <c r="F608" s="14" t="s">
        <v>3034</v>
      </c>
      <c r="G608" s="14" t="s">
        <v>236</v>
      </c>
      <c r="H608" s="14" t="s">
        <v>1110</v>
      </c>
    </row>
    <row r="609" spans="1:8" x14ac:dyDescent="0.25">
      <c r="A609">
        <v>608</v>
      </c>
      <c r="B609" s="14" t="s">
        <v>3035</v>
      </c>
      <c r="C609" s="14" t="s">
        <v>1102</v>
      </c>
      <c r="D609" s="14" t="s">
        <v>3036</v>
      </c>
      <c r="E609" s="14" t="s">
        <v>3037</v>
      </c>
      <c r="F609" s="14" t="s">
        <v>3038</v>
      </c>
      <c r="G609" s="14" t="s">
        <v>3039</v>
      </c>
      <c r="H609" s="14" t="s">
        <v>1105</v>
      </c>
    </row>
    <row r="610" spans="1:8" x14ac:dyDescent="0.25">
      <c r="A610">
        <v>609</v>
      </c>
      <c r="B610" s="14" t="s">
        <v>3040</v>
      </c>
      <c r="C610" s="14" t="s">
        <v>1102</v>
      </c>
      <c r="E610" s="14" t="s">
        <v>3041</v>
      </c>
      <c r="F610" s="14" t="s">
        <v>3042</v>
      </c>
      <c r="G610" s="14" t="s">
        <v>149</v>
      </c>
      <c r="H610" s="14" t="s">
        <v>1110</v>
      </c>
    </row>
    <row r="611" spans="1:8" x14ac:dyDescent="0.25">
      <c r="A611">
        <v>610</v>
      </c>
      <c r="B611" s="14" t="s">
        <v>3043</v>
      </c>
      <c r="C611" s="14" t="s">
        <v>1102</v>
      </c>
      <c r="E611" s="14" t="s">
        <v>3044</v>
      </c>
      <c r="F611" s="14" t="s">
        <v>3045</v>
      </c>
      <c r="G611" s="14" t="s">
        <v>77</v>
      </c>
      <c r="H611" s="14" t="s">
        <v>1110</v>
      </c>
    </row>
    <row r="612" spans="1:8" x14ac:dyDescent="0.25">
      <c r="A612">
        <v>611</v>
      </c>
      <c r="B612" s="14" t="s">
        <v>3043</v>
      </c>
      <c r="C612" s="14" t="s">
        <v>1102</v>
      </c>
      <c r="E612" s="14" t="s">
        <v>3046</v>
      </c>
      <c r="F612" s="14" t="s">
        <v>3047</v>
      </c>
      <c r="G612" s="14" t="s">
        <v>1514</v>
      </c>
      <c r="H612" s="14" t="s">
        <v>1110</v>
      </c>
    </row>
    <row r="613" spans="1:8" x14ac:dyDescent="0.25">
      <c r="A613">
        <v>612</v>
      </c>
      <c r="B613" s="14" t="s">
        <v>3048</v>
      </c>
      <c r="C613" s="14" t="s">
        <v>1102</v>
      </c>
      <c r="E613" s="14" t="s">
        <v>3049</v>
      </c>
      <c r="F613" s="14" t="s">
        <v>3050</v>
      </c>
      <c r="G613" s="14" t="s">
        <v>1080</v>
      </c>
      <c r="H613" s="14" t="s">
        <v>1110</v>
      </c>
    </row>
    <row r="614" spans="1:8" x14ac:dyDescent="0.25">
      <c r="A614">
        <v>613</v>
      </c>
      <c r="B614" s="14" t="s">
        <v>3051</v>
      </c>
      <c r="C614" s="14" t="s">
        <v>1102</v>
      </c>
      <c r="E614" s="14" t="s">
        <v>3052</v>
      </c>
      <c r="F614" s="14" t="s">
        <v>3053</v>
      </c>
      <c r="G614" s="14" t="s">
        <v>1564</v>
      </c>
      <c r="H614" s="14" t="s">
        <v>1110</v>
      </c>
    </row>
    <row r="615" spans="1:8" x14ac:dyDescent="0.25">
      <c r="A615">
        <v>614</v>
      </c>
      <c r="B615" s="14" t="s">
        <v>3054</v>
      </c>
      <c r="C615" s="14" t="s">
        <v>1102</v>
      </c>
      <c r="E615" s="14" t="s">
        <v>3055</v>
      </c>
      <c r="F615" s="14" t="s">
        <v>2257</v>
      </c>
      <c r="G615" s="14" t="s">
        <v>3056</v>
      </c>
      <c r="H615" s="14" t="s">
        <v>1110</v>
      </c>
    </row>
    <row r="616" spans="1:8" x14ac:dyDescent="0.25">
      <c r="A616">
        <v>615</v>
      </c>
      <c r="B616" s="14" t="s">
        <v>3057</v>
      </c>
      <c r="C616" s="14" t="s">
        <v>1102</v>
      </c>
      <c r="E616" s="14" t="s">
        <v>3058</v>
      </c>
      <c r="F616" s="14" t="s">
        <v>3059</v>
      </c>
      <c r="G616" s="14" t="s">
        <v>2576</v>
      </c>
      <c r="H616" s="14" t="s">
        <v>1110</v>
      </c>
    </row>
    <row r="617" spans="1:8" x14ac:dyDescent="0.25">
      <c r="A617">
        <v>616</v>
      </c>
      <c r="B617" s="14" t="s">
        <v>3060</v>
      </c>
      <c r="C617" s="14" t="s">
        <v>1102</v>
      </c>
      <c r="E617" s="14" t="s">
        <v>3061</v>
      </c>
      <c r="F617" s="14" t="s">
        <v>3062</v>
      </c>
      <c r="G617" s="14" t="s">
        <v>1109</v>
      </c>
      <c r="H617" s="14" t="s">
        <v>1110</v>
      </c>
    </row>
    <row r="618" spans="1:8" x14ac:dyDescent="0.25">
      <c r="A618">
        <v>617</v>
      </c>
      <c r="B618" s="14" t="s">
        <v>3063</v>
      </c>
      <c r="C618" s="14" t="s">
        <v>1102</v>
      </c>
      <c r="E618" s="14" t="s">
        <v>3064</v>
      </c>
      <c r="F618" s="14" t="s">
        <v>3065</v>
      </c>
      <c r="G618" s="14" t="s">
        <v>236</v>
      </c>
      <c r="H618" s="14" t="s">
        <v>1110</v>
      </c>
    </row>
    <row r="619" spans="1:8" x14ac:dyDescent="0.25">
      <c r="A619">
        <v>618</v>
      </c>
      <c r="B619" s="14" t="s">
        <v>3066</v>
      </c>
      <c r="C619" s="14" t="s">
        <v>1102</v>
      </c>
      <c r="E619" s="14" t="s">
        <v>3067</v>
      </c>
      <c r="F619" s="14" t="s">
        <v>3068</v>
      </c>
      <c r="G619" s="14" t="s">
        <v>1109</v>
      </c>
      <c r="H619" s="14" t="s">
        <v>1110</v>
      </c>
    </row>
    <row r="620" spans="1:8" x14ac:dyDescent="0.25">
      <c r="A620">
        <v>619</v>
      </c>
      <c r="B620" s="14" t="s">
        <v>3069</v>
      </c>
      <c r="C620" s="14" t="s">
        <v>1102</v>
      </c>
      <c r="E620" s="14" t="s">
        <v>3070</v>
      </c>
      <c r="G620" s="14" t="s">
        <v>3071</v>
      </c>
      <c r="H620" s="14" t="s">
        <v>1110</v>
      </c>
    </row>
    <row r="621" spans="1:8" x14ac:dyDescent="0.25">
      <c r="A621">
        <v>620</v>
      </c>
      <c r="B621" s="14" t="s">
        <v>3072</v>
      </c>
      <c r="C621" s="14" t="s">
        <v>1102</v>
      </c>
      <c r="E621" s="14" t="s">
        <v>3073</v>
      </c>
      <c r="F621" s="14" t="s">
        <v>3074</v>
      </c>
      <c r="G621" s="14" t="s">
        <v>149</v>
      </c>
      <c r="H621" s="14" t="s">
        <v>1110</v>
      </c>
    </row>
    <row r="622" spans="1:8" x14ac:dyDescent="0.25">
      <c r="A622">
        <v>621</v>
      </c>
      <c r="B622" s="14" t="s">
        <v>3075</v>
      </c>
      <c r="C622" s="14" t="s">
        <v>1102</v>
      </c>
      <c r="E622" s="14" t="s">
        <v>3076</v>
      </c>
      <c r="F622" s="14" t="s">
        <v>3077</v>
      </c>
      <c r="G622" s="14" t="s">
        <v>1348</v>
      </c>
      <c r="H622" s="14" t="s">
        <v>1110</v>
      </c>
    </row>
    <row r="623" spans="1:8" x14ac:dyDescent="0.25">
      <c r="A623">
        <v>622</v>
      </c>
      <c r="B623" s="14" t="s">
        <v>3078</v>
      </c>
      <c r="C623" s="14" t="s">
        <v>1102</v>
      </c>
      <c r="D623" s="14" t="s">
        <v>3079</v>
      </c>
      <c r="E623" s="14" t="s">
        <v>3080</v>
      </c>
      <c r="F623" s="14" t="s">
        <v>3081</v>
      </c>
      <c r="G623" s="14" t="s">
        <v>1625</v>
      </c>
      <c r="H623" s="14" t="s">
        <v>1105</v>
      </c>
    </row>
    <row r="624" spans="1:8" x14ac:dyDescent="0.25">
      <c r="A624">
        <v>623</v>
      </c>
      <c r="B624" s="14" t="s">
        <v>3082</v>
      </c>
      <c r="C624" s="14" t="s">
        <v>1102</v>
      </c>
      <c r="E624" s="14" t="s">
        <v>3083</v>
      </c>
      <c r="G624" s="14" t="s">
        <v>1500</v>
      </c>
      <c r="H624" s="14" t="s">
        <v>1110</v>
      </c>
    </row>
    <row r="625" spans="1:8" x14ac:dyDescent="0.25">
      <c r="A625">
        <v>624</v>
      </c>
      <c r="B625" s="14" t="s">
        <v>3084</v>
      </c>
      <c r="C625" s="14" t="s">
        <v>1102</v>
      </c>
      <c r="E625" s="14" t="s">
        <v>3085</v>
      </c>
      <c r="F625" s="14" t="s">
        <v>3086</v>
      </c>
      <c r="G625" s="14" t="s">
        <v>1578</v>
      </c>
      <c r="H625" s="14" t="s">
        <v>1110</v>
      </c>
    </row>
    <row r="626" spans="1:8" x14ac:dyDescent="0.25">
      <c r="A626">
        <v>625</v>
      </c>
      <c r="B626" s="14" t="s">
        <v>3087</v>
      </c>
      <c r="C626" s="14" t="s">
        <v>1102</v>
      </c>
      <c r="E626" s="14" t="s">
        <v>3088</v>
      </c>
      <c r="F626" s="14" t="s">
        <v>3089</v>
      </c>
      <c r="G626" s="14" t="s">
        <v>226</v>
      </c>
      <c r="H626" s="14" t="s">
        <v>1110</v>
      </c>
    </row>
    <row r="627" spans="1:8" x14ac:dyDescent="0.25">
      <c r="A627">
        <v>626</v>
      </c>
      <c r="B627" s="14" t="s">
        <v>3090</v>
      </c>
      <c r="C627" s="14" t="s">
        <v>1102</v>
      </c>
      <c r="E627" s="14" t="s">
        <v>3091</v>
      </c>
      <c r="F627" s="14" t="s">
        <v>3092</v>
      </c>
      <c r="G627" s="14" t="s">
        <v>1109</v>
      </c>
      <c r="H627" s="14" t="s">
        <v>1110</v>
      </c>
    </row>
    <row r="628" spans="1:8" x14ac:dyDescent="0.25">
      <c r="A628">
        <v>627</v>
      </c>
      <c r="B628" s="14" t="s">
        <v>3093</v>
      </c>
      <c r="C628" s="14" t="s">
        <v>1102</v>
      </c>
      <c r="E628" s="14" t="s">
        <v>3094</v>
      </c>
      <c r="F628" s="14" t="s">
        <v>3095</v>
      </c>
      <c r="G628" s="14" t="s">
        <v>40</v>
      </c>
      <c r="H628" s="14" t="s">
        <v>1110</v>
      </c>
    </row>
    <row r="629" spans="1:8" x14ac:dyDescent="0.25">
      <c r="A629">
        <v>628</v>
      </c>
      <c r="B629" s="14" t="s">
        <v>3096</v>
      </c>
      <c r="C629" s="14" t="s">
        <v>1102</v>
      </c>
      <c r="E629" s="14" t="s">
        <v>3097</v>
      </c>
      <c r="F629" s="14" t="s">
        <v>3098</v>
      </c>
      <c r="G629" s="14" t="s">
        <v>192</v>
      </c>
      <c r="H629" s="14" t="s">
        <v>1110</v>
      </c>
    </row>
    <row r="630" spans="1:8" x14ac:dyDescent="0.25">
      <c r="A630">
        <v>629</v>
      </c>
      <c r="B630" s="14" t="s">
        <v>3099</v>
      </c>
      <c r="C630" s="14" t="s">
        <v>1102</v>
      </c>
      <c r="E630" s="14" t="s">
        <v>3100</v>
      </c>
      <c r="F630" s="14" t="s">
        <v>3101</v>
      </c>
      <c r="G630" s="14" t="s">
        <v>16</v>
      </c>
      <c r="H630" s="14" t="s">
        <v>1110</v>
      </c>
    </row>
    <row r="631" spans="1:8" x14ac:dyDescent="0.25">
      <c r="A631">
        <v>630</v>
      </c>
      <c r="B631" s="14" t="s">
        <v>3102</v>
      </c>
      <c r="C631" s="14" t="s">
        <v>1102</v>
      </c>
      <c r="E631" s="14" t="s">
        <v>3103</v>
      </c>
      <c r="F631" s="14" t="s">
        <v>3104</v>
      </c>
      <c r="G631" s="14" t="s">
        <v>149</v>
      </c>
      <c r="H631" s="14" t="s">
        <v>1110</v>
      </c>
    </row>
    <row r="632" spans="1:8" x14ac:dyDescent="0.25">
      <c r="A632">
        <v>631</v>
      </c>
      <c r="B632" s="14" t="s">
        <v>3105</v>
      </c>
      <c r="C632" s="14" t="s">
        <v>1102</v>
      </c>
      <c r="E632" s="14" t="s">
        <v>3106</v>
      </c>
      <c r="G632" s="14" t="s">
        <v>1109</v>
      </c>
      <c r="H632" s="14" t="s">
        <v>1110</v>
      </c>
    </row>
    <row r="633" spans="1:8" x14ac:dyDescent="0.25">
      <c r="A633">
        <v>632</v>
      </c>
      <c r="B633" s="14" t="s">
        <v>3107</v>
      </c>
      <c r="C633" s="14" t="s">
        <v>1102</v>
      </c>
      <c r="E633" s="14" t="s">
        <v>3108</v>
      </c>
      <c r="F633" s="14" t="s">
        <v>3109</v>
      </c>
      <c r="G633" s="14" t="s">
        <v>1207</v>
      </c>
      <c r="H633" s="14" t="s">
        <v>1110</v>
      </c>
    </row>
    <row r="634" spans="1:8" x14ac:dyDescent="0.25">
      <c r="A634">
        <v>633</v>
      </c>
      <c r="B634" s="14" t="s">
        <v>3110</v>
      </c>
      <c r="C634" s="14" t="s">
        <v>1102</v>
      </c>
      <c r="E634" s="14" t="s">
        <v>3111</v>
      </c>
      <c r="G634" s="14" t="s">
        <v>2692</v>
      </c>
      <c r="H634" s="14" t="s">
        <v>1110</v>
      </c>
    </row>
    <row r="635" spans="1:8" x14ac:dyDescent="0.25">
      <c r="A635">
        <v>634</v>
      </c>
      <c r="B635" s="14" t="s">
        <v>3112</v>
      </c>
      <c r="C635" s="14" t="s">
        <v>1102</v>
      </c>
      <c r="E635" s="14" t="s">
        <v>3113</v>
      </c>
      <c r="F635" s="14" t="s">
        <v>3114</v>
      </c>
      <c r="G635" s="14" t="s">
        <v>24</v>
      </c>
      <c r="H635" s="14" t="s">
        <v>1110</v>
      </c>
    </row>
    <row r="636" spans="1:8" x14ac:dyDescent="0.25">
      <c r="A636">
        <v>635</v>
      </c>
      <c r="B636" s="14" t="s">
        <v>3115</v>
      </c>
      <c r="C636" s="14" t="s">
        <v>1102</v>
      </c>
      <c r="E636" s="14" t="s">
        <v>3116</v>
      </c>
      <c r="F636" s="14" t="s">
        <v>3117</v>
      </c>
      <c r="G636" s="14" t="s">
        <v>149</v>
      </c>
      <c r="H636" s="14" t="s">
        <v>1110</v>
      </c>
    </row>
    <row r="637" spans="1:8" x14ac:dyDescent="0.25">
      <c r="A637">
        <v>636</v>
      </c>
      <c r="B637" s="14" t="s">
        <v>3118</v>
      </c>
      <c r="C637" s="14" t="s">
        <v>1102</v>
      </c>
      <c r="E637" s="14" t="s">
        <v>3119</v>
      </c>
      <c r="F637" s="14" t="s">
        <v>3120</v>
      </c>
      <c r="G637" s="14" t="s">
        <v>126</v>
      </c>
      <c r="H637" s="14" t="s">
        <v>1110</v>
      </c>
    </row>
    <row r="638" spans="1:8" x14ac:dyDescent="0.25">
      <c r="A638">
        <v>637</v>
      </c>
      <c r="B638" s="14" t="s">
        <v>3121</v>
      </c>
      <c r="C638" s="14" t="s">
        <v>1102</v>
      </c>
      <c r="E638" s="14" t="s">
        <v>3122</v>
      </c>
      <c r="F638" s="14" t="s">
        <v>3123</v>
      </c>
      <c r="G638" s="14" t="s">
        <v>149</v>
      </c>
      <c r="H638" s="14" t="s">
        <v>1110</v>
      </c>
    </row>
    <row r="639" spans="1:8" x14ac:dyDescent="0.25">
      <c r="A639">
        <v>638</v>
      </c>
      <c r="B639" s="14" t="s">
        <v>3124</v>
      </c>
      <c r="C639" s="14" t="s">
        <v>1102</v>
      </c>
      <c r="E639" s="14" t="s">
        <v>3125</v>
      </c>
      <c r="F639" s="14" t="s">
        <v>3126</v>
      </c>
      <c r="G639" s="14" t="s">
        <v>149</v>
      </c>
      <c r="H639" s="14" t="s">
        <v>1110</v>
      </c>
    </row>
    <row r="640" spans="1:8" x14ac:dyDescent="0.25">
      <c r="A640">
        <v>639</v>
      </c>
      <c r="B640" s="14" t="s">
        <v>3127</v>
      </c>
      <c r="C640" s="14" t="s">
        <v>1102</v>
      </c>
      <c r="E640" s="14" t="s">
        <v>3128</v>
      </c>
      <c r="F640" s="14" t="s">
        <v>3129</v>
      </c>
      <c r="G640" s="14" t="s">
        <v>149</v>
      </c>
      <c r="H640" s="14" t="s">
        <v>1110</v>
      </c>
    </row>
    <row r="641" spans="1:8" x14ac:dyDescent="0.25">
      <c r="A641">
        <v>640</v>
      </c>
      <c r="B641" s="14" t="s">
        <v>3130</v>
      </c>
      <c r="C641" s="14" t="s">
        <v>1102</v>
      </c>
      <c r="E641" s="14" t="s">
        <v>3131</v>
      </c>
      <c r="G641" s="14" t="s">
        <v>149</v>
      </c>
      <c r="H641" s="14" t="s">
        <v>1110</v>
      </c>
    </row>
    <row r="642" spans="1:8" x14ac:dyDescent="0.25">
      <c r="A642">
        <v>641</v>
      </c>
      <c r="B642" s="14" t="s">
        <v>3132</v>
      </c>
      <c r="C642" s="14" t="s">
        <v>3133</v>
      </c>
      <c r="D642" s="14" t="s">
        <v>3134</v>
      </c>
      <c r="E642" s="14" t="s">
        <v>3135</v>
      </c>
      <c r="F642" s="14" t="s">
        <v>3136</v>
      </c>
      <c r="G642" s="14" t="s">
        <v>178</v>
      </c>
      <c r="H642" s="14" t="s">
        <v>1105</v>
      </c>
    </row>
    <row r="643" spans="1:8" x14ac:dyDescent="0.25">
      <c r="A643">
        <v>642</v>
      </c>
      <c r="B643" s="14" t="s">
        <v>3137</v>
      </c>
      <c r="C643" s="14" t="s">
        <v>1102</v>
      </c>
      <c r="E643" s="14" t="s">
        <v>3138</v>
      </c>
      <c r="F643" s="14" t="s">
        <v>3139</v>
      </c>
      <c r="G643" s="14" t="s">
        <v>192</v>
      </c>
      <c r="H643" s="14" t="s">
        <v>1110</v>
      </c>
    </row>
    <row r="644" spans="1:8" x14ac:dyDescent="0.25">
      <c r="A644">
        <v>643</v>
      </c>
      <c r="B644" s="14" t="s">
        <v>3140</v>
      </c>
      <c r="C644" s="14" t="s">
        <v>1102</v>
      </c>
      <c r="E644" s="14" t="s">
        <v>3141</v>
      </c>
      <c r="F644" s="14" t="s">
        <v>3142</v>
      </c>
      <c r="G644" s="14" t="s">
        <v>192</v>
      </c>
      <c r="H644" s="14" t="s">
        <v>1110</v>
      </c>
    </row>
    <row r="645" spans="1:8" x14ac:dyDescent="0.25">
      <c r="A645">
        <v>644</v>
      </c>
      <c r="B645" s="14" t="s">
        <v>3143</v>
      </c>
      <c r="C645" s="14" t="s">
        <v>1102</v>
      </c>
      <c r="D645" s="14" t="s">
        <v>3144</v>
      </c>
      <c r="E645" s="14" t="s">
        <v>3145</v>
      </c>
      <c r="F645" s="14" t="s">
        <v>3146</v>
      </c>
      <c r="G645" s="14" t="s">
        <v>1737</v>
      </c>
      <c r="H645" s="14" t="s">
        <v>1110</v>
      </c>
    </row>
    <row r="646" spans="1:8" x14ac:dyDescent="0.25">
      <c r="A646">
        <v>645</v>
      </c>
      <c r="B646" s="14" t="s">
        <v>3147</v>
      </c>
      <c r="C646" s="14" t="s">
        <v>1102</v>
      </c>
      <c r="E646" s="14" t="s">
        <v>3148</v>
      </c>
      <c r="F646" s="14" t="s">
        <v>3149</v>
      </c>
      <c r="G646" s="14" t="s">
        <v>149</v>
      </c>
      <c r="H646" s="14" t="s">
        <v>1110</v>
      </c>
    </row>
    <row r="647" spans="1:8" x14ac:dyDescent="0.25">
      <c r="A647">
        <v>646</v>
      </c>
      <c r="B647" s="14" t="s">
        <v>3150</v>
      </c>
      <c r="C647" s="14" t="s">
        <v>1102</v>
      </c>
      <c r="E647" s="14" t="s">
        <v>3151</v>
      </c>
      <c r="F647" s="14" t="s">
        <v>3152</v>
      </c>
      <c r="G647" s="14" t="s">
        <v>1671</v>
      </c>
      <c r="H647" s="14" t="s">
        <v>1110</v>
      </c>
    </row>
    <row r="648" spans="1:8" x14ac:dyDescent="0.25">
      <c r="A648">
        <v>647</v>
      </c>
      <c r="B648" s="14" t="s">
        <v>3153</v>
      </c>
      <c r="C648" s="14" t="s">
        <v>1102</v>
      </c>
      <c r="E648" s="14" t="s">
        <v>3154</v>
      </c>
      <c r="F648" s="14" t="s">
        <v>3155</v>
      </c>
      <c r="G648" s="14" t="s">
        <v>33</v>
      </c>
      <c r="H648" s="14" t="s">
        <v>1110</v>
      </c>
    </row>
    <row r="649" spans="1:8" x14ac:dyDescent="0.25">
      <c r="A649">
        <v>648</v>
      </c>
      <c r="B649" s="14" t="s">
        <v>3156</v>
      </c>
      <c r="C649" s="14" t="s">
        <v>1102</v>
      </c>
      <c r="E649" s="14" t="s">
        <v>3157</v>
      </c>
      <c r="F649" s="14" t="s">
        <v>3158</v>
      </c>
      <c r="G649" s="14" t="s">
        <v>1109</v>
      </c>
      <c r="H649" s="14" t="s">
        <v>1110</v>
      </c>
    </row>
    <row r="650" spans="1:8" x14ac:dyDescent="0.25">
      <c r="A650">
        <v>649</v>
      </c>
      <c r="B650" s="14" t="s">
        <v>3159</v>
      </c>
      <c r="C650" s="14" t="s">
        <v>1102</v>
      </c>
      <c r="E650" s="14" t="s">
        <v>3160</v>
      </c>
      <c r="F650" s="14" t="s">
        <v>3161</v>
      </c>
      <c r="G650" s="14" t="s">
        <v>1938</v>
      </c>
      <c r="H650" s="14" t="s">
        <v>1110</v>
      </c>
    </row>
    <row r="651" spans="1:8" x14ac:dyDescent="0.25">
      <c r="A651">
        <v>650</v>
      </c>
      <c r="B651" s="14" t="s">
        <v>3162</v>
      </c>
      <c r="C651" s="14" t="s">
        <v>1102</v>
      </c>
      <c r="E651" s="14" t="s">
        <v>3163</v>
      </c>
      <c r="F651" s="14" t="s">
        <v>3164</v>
      </c>
      <c r="G651" s="14" t="s">
        <v>3165</v>
      </c>
      <c r="H651" s="14" t="s">
        <v>1110</v>
      </c>
    </row>
    <row r="652" spans="1:8" x14ac:dyDescent="0.25">
      <c r="A652">
        <v>651</v>
      </c>
      <c r="B652" s="14" t="s">
        <v>3166</v>
      </c>
      <c r="C652" s="14" t="s">
        <v>1102</v>
      </c>
      <c r="E652" s="14" t="s">
        <v>3167</v>
      </c>
      <c r="F652" s="14" t="s">
        <v>3168</v>
      </c>
      <c r="G652" s="14" t="s">
        <v>1109</v>
      </c>
      <c r="H652" s="14" t="s">
        <v>1110</v>
      </c>
    </row>
    <row r="653" spans="1:8" x14ac:dyDescent="0.25">
      <c r="A653">
        <v>652</v>
      </c>
      <c r="B653" s="14" t="s">
        <v>3169</v>
      </c>
      <c r="C653" s="14" t="s">
        <v>1102</v>
      </c>
      <c r="E653" s="14" t="s">
        <v>3170</v>
      </c>
      <c r="F653" s="14" t="s">
        <v>3171</v>
      </c>
      <c r="G653" s="14" t="s">
        <v>149</v>
      </c>
      <c r="H653" s="14" t="s">
        <v>1110</v>
      </c>
    </row>
    <row r="654" spans="1:8" x14ac:dyDescent="0.25">
      <c r="A654">
        <v>653</v>
      </c>
      <c r="B654" s="14" t="s">
        <v>3172</v>
      </c>
      <c r="C654" s="14" t="s">
        <v>1102</v>
      </c>
      <c r="E654" s="14" t="s">
        <v>3173</v>
      </c>
      <c r="F654" s="14" t="s">
        <v>3174</v>
      </c>
      <c r="G654" s="14" t="s">
        <v>1938</v>
      </c>
      <c r="H654" s="14" t="s">
        <v>1110</v>
      </c>
    </row>
    <row r="655" spans="1:8" x14ac:dyDescent="0.25">
      <c r="A655">
        <v>654</v>
      </c>
      <c r="B655" s="14" t="s">
        <v>3175</v>
      </c>
      <c r="C655" s="14" t="s">
        <v>1102</v>
      </c>
      <c r="E655" s="14" t="s">
        <v>3176</v>
      </c>
      <c r="F655" s="14" t="s">
        <v>3177</v>
      </c>
      <c r="G655" s="14" t="s">
        <v>3178</v>
      </c>
      <c r="H655" s="14" t="s">
        <v>1110</v>
      </c>
    </row>
    <row r="656" spans="1:8" x14ac:dyDescent="0.25">
      <c r="A656">
        <v>655</v>
      </c>
      <c r="B656" s="14" t="s">
        <v>3179</v>
      </c>
      <c r="C656" s="14" t="s">
        <v>1102</v>
      </c>
      <c r="E656" s="14" t="s">
        <v>3180</v>
      </c>
      <c r="F656" s="14" t="s">
        <v>3181</v>
      </c>
      <c r="G656" s="14" t="s">
        <v>3182</v>
      </c>
      <c r="H656" s="14" t="s">
        <v>1110</v>
      </c>
    </row>
    <row r="657" spans="1:8" x14ac:dyDescent="0.25">
      <c r="A657">
        <v>656</v>
      </c>
      <c r="B657" s="14" t="s">
        <v>3183</v>
      </c>
      <c r="C657" s="14" t="s">
        <v>1102</v>
      </c>
      <c r="E657" s="14" t="s">
        <v>3184</v>
      </c>
      <c r="F657" s="14" t="s">
        <v>3185</v>
      </c>
      <c r="G657" s="14" t="s">
        <v>2576</v>
      </c>
      <c r="H657" s="14" t="s">
        <v>1110</v>
      </c>
    </row>
    <row r="658" spans="1:8" x14ac:dyDescent="0.25">
      <c r="A658">
        <v>657</v>
      </c>
      <c r="B658" s="14" t="s">
        <v>3186</v>
      </c>
      <c r="C658" s="14" t="s">
        <v>1102</v>
      </c>
      <c r="E658" s="14" t="s">
        <v>3187</v>
      </c>
      <c r="F658" s="14" t="s">
        <v>3188</v>
      </c>
      <c r="G658" s="14" t="s">
        <v>178</v>
      </c>
      <c r="H658" s="14" t="s">
        <v>1110</v>
      </c>
    </row>
    <row r="659" spans="1:8" x14ac:dyDescent="0.25">
      <c r="A659">
        <v>658</v>
      </c>
      <c r="B659" s="14" t="s">
        <v>3189</v>
      </c>
      <c r="C659" s="14" t="s">
        <v>1102</v>
      </c>
      <c r="E659" s="14" t="s">
        <v>3190</v>
      </c>
      <c r="F659" s="14" t="s">
        <v>3191</v>
      </c>
      <c r="G659" s="14" t="s">
        <v>187</v>
      </c>
      <c r="H659" s="14" t="s">
        <v>1110</v>
      </c>
    </row>
    <row r="660" spans="1:8" x14ac:dyDescent="0.25">
      <c r="A660">
        <v>659</v>
      </c>
      <c r="B660" s="14" t="s">
        <v>3192</v>
      </c>
      <c r="C660" s="14" t="s">
        <v>1102</v>
      </c>
      <c r="D660" s="14" t="s">
        <v>3193</v>
      </c>
      <c r="E660" s="14" t="s">
        <v>3194</v>
      </c>
      <c r="F660" s="14" t="s">
        <v>3195</v>
      </c>
      <c r="G660" s="14" t="s">
        <v>1109</v>
      </c>
      <c r="H660" s="14" t="s">
        <v>1105</v>
      </c>
    </row>
    <row r="661" spans="1:8" x14ac:dyDescent="0.25">
      <c r="A661">
        <v>660</v>
      </c>
      <c r="B661" s="14" t="s">
        <v>3196</v>
      </c>
      <c r="C661" s="14" t="s">
        <v>1102</v>
      </c>
      <c r="E661" s="14" t="s">
        <v>3197</v>
      </c>
      <c r="F661" s="14" t="s">
        <v>3198</v>
      </c>
      <c r="G661" s="14" t="s">
        <v>1413</v>
      </c>
      <c r="H661" s="14" t="s">
        <v>1110</v>
      </c>
    </row>
    <row r="662" spans="1:8" x14ac:dyDescent="0.25">
      <c r="A662">
        <v>661</v>
      </c>
      <c r="B662" s="14" t="s">
        <v>3199</v>
      </c>
      <c r="C662" s="14" t="s">
        <v>1102</v>
      </c>
      <c r="E662" s="14" t="s">
        <v>3200</v>
      </c>
      <c r="G662" s="14" t="s">
        <v>1671</v>
      </c>
      <c r="H662" s="14" t="s">
        <v>1110</v>
      </c>
    </row>
    <row r="663" spans="1:8" x14ac:dyDescent="0.25">
      <c r="A663">
        <v>662</v>
      </c>
      <c r="B663" s="14" t="s">
        <v>3201</v>
      </c>
      <c r="C663" s="14" t="s">
        <v>1102</v>
      </c>
      <c r="E663" s="14" t="s">
        <v>3202</v>
      </c>
      <c r="F663" s="14" t="s">
        <v>3203</v>
      </c>
      <c r="G663" s="14" t="s">
        <v>126</v>
      </c>
      <c r="H663" s="14" t="s">
        <v>1110</v>
      </c>
    </row>
    <row r="664" spans="1:8" x14ac:dyDescent="0.25">
      <c r="A664">
        <v>663</v>
      </c>
      <c r="B664" s="14" t="s">
        <v>3204</v>
      </c>
      <c r="C664" s="14" t="s">
        <v>1102</v>
      </c>
      <c r="D664" s="14" t="s">
        <v>3205</v>
      </c>
      <c r="G664" s="14" t="s">
        <v>153</v>
      </c>
      <c r="H664" s="14" t="s">
        <v>1110</v>
      </c>
    </row>
    <row r="665" spans="1:8" x14ac:dyDescent="0.25">
      <c r="A665">
        <v>664</v>
      </c>
      <c r="B665" s="14" t="s">
        <v>3206</v>
      </c>
      <c r="C665" s="14" t="s">
        <v>1102</v>
      </c>
      <c r="D665" s="14" t="s">
        <v>3207</v>
      </c>
      <c r="G665" s="14" t="s">
        <v>2576</v>
      </c>
      <c r="H665" s="14" t="s">
        <v>1110</v>
      </c>
    </row>
    <row r="666" spans="1:8" x14ac:dyDescent="0.25">
      <c r="A666">
        <v>665</v>
      </c>
      <c r="B666" s="14" t="s">
        <v>3208</v>
      </c>
      <c r="C666" s="14" t="s">
        <v>1102</v>
      </c>
      <c r="E666" s="14" t="s">
        <v>3209</v>
      </c>
      <c r="F666" s="14" t="s">
        <v>3210</v>
      </c>
      <c r="G666" s="14" t="s">
        <v>243</v>
      </c>
      <c r="H666" s="14" t="s">
        <v>1105</v>
      </c>
    </row>
    <row r="667" spans="1:8" x14ac:dyDescent="0.25">
      <c r="A667">
        <v>666</v>
      </c>
      <c r="B667" s="14" t="s">
        <v>3211</v>
      </c>
      <c r="C667" s="14" t="s">
        <v>1102</v>
      </c>
      <c r="E667" s="14" t="s">
        <v>3212</v>
      </c>
      <c r="F667" s="14" t="s">
        <v>3213</v>
      </c>
      <c r="G667" s="14" t="s">
        <v>149</v>
      </c>
      <c r="H667" s="14" t="s">
        <v>1110</v>
      </c>
    </row>
    <row r="668" spans="1:8" x14ac:dyDescent="0.25">
      <c r="A668">
        <v>667</v>
      </c>
      <c r="B668" s="14" t="s">
        <v>3214</v>
      </c>
      <c r="C668" s="14" t="s">
        <v>1102</v>
      </c>
      <c r="E668" s="14" t="s">
        <v>3215</v>
      </c>
      <c r="F668" s="14" t="s">
        <v>3216</v>
      </c>
      <c r="G668" s="14" t="s">
        <v>149</v>
      </c>
      <c r="H668" s="14" t="s">
        <v>1110</v>
      </c>
    </row>
    <row r="669" spans="1:8" x14ac:dyDescent="0.25">
      <c r="A669">
        <v>668</v>
      </c>
      <c r="B669" s="14" t="s">
        <v>3217</v>
      </c>
      <c r="C669" s="14" t="s">
        <v>1102</v>
      </c>
      <c r="E669" s="14" t="s">
        <v>3218</v>
      </c>
      <c r="F669" s="14" t="s">
        <v>3219</v>
      </c>
      <c r="G669" s="14" t="s">
        <v>149</v>
      </c>
      <c r="H669" s="14" t="s">
        <v>1110</v>
      </c>
    </row>
    <row r="670" spans="1:8" x14ac:dyDescent="0.25">
      <c r="A670">
        <v>669</v>
      </c>
      <c r="B670" s="14" t="s">
        <v>3220</v>
      </c>
      <c r="C670" s="14" t="s">
        <v>1102</v>
      </c>
      <c r="E670" s="14" t="s">
        <v>3221</v>
      </c>
      <c r="F670" s="14" t="s">
        <v>3222</v>
      </c>
      <c r="G670" s="14" t="s">
        <v>149</v>
      </c>
      <c r="H670" s="14" t="s">
        <v>1110</v>
      </c>
    </row>
    <row r="671" spans="1:8" x14ac:dyDescent="0.25">
      <c r="A671">
        <v>670</v>
      </c>
      <c r="B671" s="14" t="s">
        <v>3223</v>
      </c>
      <c r="C671" s="14" t="s">
        <v>1102</v>
      </c>
      <c r="E671" s="14" t="s">
        <v>3224</v>
      </c>
      <c r="F671" s="14" t="s">
        <v>3225</v>
      </c>
      <c r="G671" s="14" t="s">
        <v>1251</v>
      </c>
      <c r="H671" s="14" t="s">
        <v>1110</v>
      </c>
    </row>
    <row r="672" spans="1:8" x14ac:dyDescent="0.25">
      <c r="A672">
        <v>671</v>
      </c>
      <c r="B672" s="14" t="s">
        <v>3226</v>
      </c>
      <c r="C672" s="14" t="s">
        <v>1102</v>
      </c>
      <c r="E672" s="14" t="s">
        <v>3227</v>
      </c>
      <c r="F672" s="14" t="s">
        <v>3228</v>
      </c>
      <c r="G672" s="14" t="s">
        <v>149</v>
      </c>
      <c r="H672" s="14" t="s">
        <v>1110</v>
      </c>
    </row>
    <row r="673" spans="1:8" x14ac:dyDescent="0.25">
      <c r="A673">
        <v>672</v>
      </c>
      <c r="B673" s="14" t="s">
        <v>3229</v>
      </c>
      <c r="C673" s="14" t="s">
        <v>1102</v>
      </c>
      <c r="E673" s="14" t="s">
        <v>3230</v>
      </c>
      <c r="F673" s="14" t="s">
        <v>3231</v>
      </c>
      <c r="G673" s="14" t="s">
        <v>1109</v>
      </c>
      <c r="H673" s="14" t="s">
        <v>1110</v>
      </c>
    </row>
    <row r="674" spans="1:8" x14ac:dyDescent="0.25">
      <c r="A674">
        <v>673</v>
      </c>
      <c r="B674" s="14" t="s">
        <v>3232</v>
      </c>
      <c r="C674" s="14" t="s">
        <v>1102</v>
      </c>
      <c r="E674" s="14" t="s">
        <v>3233</v>
      </c>
      <c r="F674" s="14" t="s">
        <v>3234</v>
      </c>
      <c r="G674" s="14" t="s">
        <v>1625</v>
      </c>
      <c r="H674" s="14" t="s">
        <v>1110</v>
      </c>
    </row>
    <row r="675" spans="1:8" x14ac:dyDescent="0.25">
      <c r="A675">
        <v>674</v>
      </c>
      <c r="B675" s="14" t="s">
        <v>3235</v>
      </c>
      <c r="C675" s="14" t="s">
        <v>1102</v>
      </c>
      <c r="E675" s="14" t="s">
        <v>3236</v>
      </c>
      <c r="F675" s="14" t="s">
        <v>3237</v>
      </c>
      <c r="G675" s="14" t="s">
        <v>1109</v>
      </c>
      <c r="H675" s="14" t="s">
        <v>1110</v>
      </c>
    </row>
    <row r="676" spans="1:8" x14ac:dyDescent="0.25">
      <c r="A676">
        <v>675</v>
      </c>
      <c r="B676" s="14" t="s">
        <v>3238</v>
      </c>
      <c r="C676" s="14" t="s">
        <v>1102</v>
      </c>
      <c r="E676" s="14" t="s">
        <v>3239</v>
      </c>
      <c r="F676" s="14" t="s">
        <v>3240</v>
      </c>
      <c r="G676" s="14" t="s">
        <v>149</v>
      </c>
      <c r="H676" s="14" t="s">
        <v>1110</v>
      </c>
    </row>
    <row r="677" spans="1:8" x14ac:dyDescent="0.25">
      <c r="A677">
        <v>676</v>
      </c>
      <c r="B677" s="14" t="s">
        <v>3241</v>
      </c>
      <c r="C677" s="14" t="s">
        <v>1102</v>
      </c>
      <c r="E677" s="14" t="s">
        <v>3242</v>
      </c>
      <c r="F677" s="14" t="s">
        <v>3243</v>
      </c>
      <c r="G677" s="14" t="s">
        <v>192</v>
      </c>
      <c r="H677" s="14" t="s">
        <v>1110</v>
      </c>
    </row>
    <row r="678" spans="1:8" x14ac:dyDescent="0.25">
      <c r="A678">
        <v>677</v>
      </c>
      <c r="B678" s="14" t="s">
        <v>3244</v>
      </c>
      <c r="C678" s="14" t="s">
        <v>1102</v>
      </c>
      <c r="E678" s="14" t="s">
        <v>3245</v>
      </c>
      <c r="F678" s="14" t="s">
        <v>3246</v>
      </c>
      <c r="G678" s="14" t="s">
        <v>174</v>
      </c>
      <c r="H678" s="14" t="s">
        <v>1110</v>
      </c>
    </row>
    <row r="679" spans="1:8" x14ac:dyDescent="0.25">
      <c r="A679">
        <v>678</v>
      </c>
      <c r="B679" s="14" t="s">
        <v>3247</v>
      </c>
      <c r="C679" s="14" t="s">
        <v>1102</v>
      </c>
      <c r="E679" s="14" t="s">
        <v>3248</v>
      </c>
      <c r="F679" s="14" t="s">
        <v>3249</v>
      </c>
      <c r="G679" s="14" t="s">
        <v>149</v>
      </c>
      <c r="H679" s="14" t="s">
        <v>1110</v>
      </c>
    </row>
    <row r="680" spans="1:8" x14ac:dyDescent="0.25">
      <c r="A680">
        <v>679</v>
      </c>
      <c r="B680" s="14" t="s">
        <v>3250</v>
      </c>
      <c r="C680" s="14" t="s">
        <v>1102</v>
      </c>
      <c r="E680" s="14" t="s">
        <v>3251</v>
      </c>
      <c r="G680" s="14" t="s">
        <v>1109</v>
      </c>
      <c r="H680" s="14" t="s">
        <v>1110</v>
      </c>
    </row>
    <row r="681" spans="1:8" x14ac:dyDescent="0.25">
      <c r="A681">
        <v>680</v>
      </c>
      <c r="B681" s="14" t="s">
        <v>3252</v>
      </c>
      <c r="C681" s="14" t="s">
        <v>1102</v>
      </c>
      <c r="E681" s="14" t="s">
        <v>3253</v>
      </c>
      <c r="F681" s="14" t="s">
        <v>3254</v>
      </c>
      <c r="G681" s="14" t="s">
        <v>149</v>
      </c>
      <c r="H681" s="14" t="s">
        <v>1110</v>
      </c>
    </row>
    <row r="682" spans="1:8" x14ac:dyDescent="0.25">
      <c r="A682">
        <v>681</v>
      </c>
      <c r="B682" s="14" t="s">
        <v>3255</v>
      </c>
      <c r="C682" s="14" t="s">
        <v>1102</v>
      </c>
      <c r="E682" s="14" t="s">
        <v>3256</v>
      </c>
      <c r="F682" s="14" t="s">
        <v>3257</v>
      </c>
      <c r="G682" s="14" t="s">
        <v>149</v>
      </c>
      <c r="H682" s="14" t="s">
        <v>1110</v>
      </c>
    </row>
    <row r="683" spans="1:8" x14ac:dyDescent="0.25">
      <c r="A683">
        <v>682</v>
      </c>
      <c r="B683" s="14" t="s">
        <v>3258</v>
      </c>
      <c r="C683" s="14" t="s">
        <v>1102</v>
      </c>
      <c r="D683" s="14" t="s">
        <v>3259</v>
      </c>
      <c r="E683" s="14" t="s">
        <v>3260</v>
      </c>
      <c r="F683" s="14" t="s">
        <v>3261</v>
      </c>
      <c r="G683" s="14" t="s">
        <v>1215</v>
      </c>
      <c r="H683" s="14" t="s">
        <v>1105</v>
      </c>
    </row>
    <row r="684" spans="1:8" x14ac:dyDescent="0.25">
      <c r="A684">
        <v>683</v>
      </c>
      <c r="B684" s="14" t="s">
        <v>3262</v>
      </c>
      <c r="C684" s="14" t="s">
        <v>1102</v>
      </c>
      <c r="D684" s="14" t="s">
        <v>3263</v>
      </c>
      <c r="E684" s="14" t="s">
        <v>3264</v>
      </c>
      <c r="F684" s="14" t="s">
        <v>3265</v>
      </c>
      <c r="G684" s="14" t="s">
        <v>3266</v>
      </c>
      <c r="H684" s="14" t="s">
        <v>1105</v>
      </c>
    </row>
    <row r="685" spans="1:8" x14ac:dyDescent="0.25">
      <c r="A685">
        <v>684</v>
      </c>
      <c r="B685" s="14" t="s">
        <v>3267</v>
      </c>
      <c r="C685" s="14" t="s">
        <v>1102</v>
      </c>
      <c r="E685" s="14" t="s">
        <v>3268</v>
      </c>
      <c r="G685" s="14" t="s">
        <v>1109</v>
      </c>
      <c r="H685" s="14" t="s">
        <v>1110</v>
      </c>
    </row>
    <row r="686" spans="1:8" x14ac:dyDescent="0.25">
      <c r="A686">
        <v>685</v>
      </c>
      <c r="B686" s="14" t="s">
        <v>3269</v>
      </c>
      <c r="C686" s="14" t="s">
        <v>1102</v>
      </c>
      <c r="E686" s="14" t="s">
        <v>3270</v>
      </c>
      <c r="F686" s="14" t="s">
        <v>3271</v>
      </c>
      <c r="G686" s="14" t="s">
        <v>223</v>
      </c>
      <c r="H686" s="14" t="s">
        <v>1110</v>
      </c>
    </row>
    <row r="687" spans="1:8" x14ac:dyDescent="0.25">
      <c r="A687">
        <v>686</v>
      </c>
      <c r="B687" s="14" t="s">
        <v>3272</v>
      </c>
      <c r="C687" s="14" t="s">
        <v>1102</v>
      </c>
      <c r="E687" s="14" t="s">
        <v>3273</v>
      </c>
      <c r="F687" s="14" t="s">
        <v>3274</v>
      </c>
      <c r="G687" s="14" t="s">
        <v>192</v>
      </c>
      <c r="H687" s="14" t="s">
        <v>1110</v>
      </c>
    </row>
    <row r="688" spans="1:8" x14ac:dyDescent="0.25">
      <c r="A688">
        <v>687</v>
      </c>
      <c r="B688" s="14" t="s">
        <v>3275</v>
      </c>
      <c r="C688" s="14" t="s">
        <v>1102</v>
      </c>
      <c r="E688" s="14" t="s">
        <v>3276</v>
      </c>
      <c r="F688" s="14" t="s">
        <v>3277</v>
      </c>
      <c r="G688" s="14" t="s">
        <v>40</v>
      </c>
      <c r="H688" s="14" t="s">
        <v>1110</v>
      </c>
    </row>
    <row r="689" spans="1:8" x14ac:dyDescent="0.25">
      <c r="A689">
        <v>688</v>
      </c>
      <c r="B689" s="14" t="s">
        <v>3278</v>
      </c>
      <c r="C689" s="14" t="s">
        <v>1102</v>
      </c>
      <c r="E689" s="14" t="s">
        <v>3279</v>
      </c>
      <c r="F689" s="14" t="s">
        <v>3280</v>
      </c>
      <c r="G689" s="14" t="s">
        <v>1109</v>
      </c>
      <c r="H689" s="14" t="s">
        <v>1110</v>
      </c>
    </row>
    <row r="690" spans="1:8" x14ac:dyDescent="0.25">
      <c r="A690">
        <v>689</v>
      </c>
      <c r="B690" s="14" t="s">
        <v>3281</v>
      </c>
      <c r="C690" s="14" t="s">
        <v>1102</v>
      </c>
      <c r="E690" s="14" t="s">
        <v>3282</v>
      </c>
      <c r="G690" s="14" t="s">
        <v>91</v>
      </c>
      <c r="H690" s="14" t="s">
        <v>1110</v>
      </c>
    </row>
    <row r="691" spans="1:8" x14ac:dyDescent="0.25">
      <c r="A691">
        <v>690</v>
      </c>
      <c r="B691" s="14" t="s">
        <v>3283</v>
      </c>
      <c r="C691" s="14" t="s">
        <v>1102</v>
      </c>
      <c r="D691" s="14" t="s">
        <v>3284</v>
      </c>
      <c r="E691" s="14" t="s">
        <v>3285</v>
      </c>
      <c r="F691" s="14" t="s">
        <v>3286</v>
      </c>
      <c r="G691" s="14" t="s">
        <v>243</v>
      </c>
      <c r="H691" s="14" t="s">
        <v>1105</v>
      </c>
    </row>
    <row r="692" spans="1:8" x14ac:dyDescent="0.25">
      <c r="A692">
        <v>691</v>
      </c>
      <c r="B692" s="14" t="s">
        <v>2128</v>
      </c>
      <c r="C692" s="14" t="s">
        <v>1102</v>
      </c>
      <c r="E692" s="14" t="s">
        <v>3287</v>
      </c>
      <c r="F692" s="14" t="s">
        <v>3288</v>
      </c>
      <c r="G692" s="14" t="s">
        <v>1348</v>
      </c>
      <c r="H692" s="14" t="s">
        <v>1110</v>
      </c>
    </row>
    <row r="693" spans="1:8" x14ac:dyDescent="0.25">
      <c r="A693">
        <v>692</v>
      </c>
      <c r="B693" s="14" t="s">
        <v>3289</v>
      </c>
      <c r="C693" s="14" t="s">
        <v>1102</v>
      </c>
      <c r="D693" s="14" t="s">
        <v>3290</v>
      </c>
      <c r="E693" s="14" t="s">
        <v>3291</v>
      </c>
      <c r="F693" s="14" t="s">
        <v>3292</v>
      </c>
      <c r="G693" s="14" t="s">
        <v>3293</v>
      </c>
      <c r="H693" s="14" t="s">
        <v>1105</v>
      </c>
    </row>
    <row r="694" spans="1:8" x14ac:dyDescent="0.25">
      <c r="A694">
        <v>693</v>
      </c>
      <c r="B694" s="14" t="s">
        <v>3294</v>
      </c>
      <c r="C694" s="14" t="s">
        <v>1102</v>
      </c>
      <c r="D694" s="14" t="s">
        <v>3295</v>
      </c>
      <c r="E694" s="14" t="s">
        <v>3296</v>
      </c>
      <c r="F694" s="14" t="s">
        <v>3297</v>
      </c>
      <c r="G694" s="14" t="s">
        <v>236</v>
      </c>
      <c r="H694" s="14" t="s">
        <v>1110</v>
      </c>
    </row>
    <row r="695" spans="1:8" x14ac:dyDescent="0.25">
      <c r="A695">
        <v>694</v>
      </c>
      <c r="B695" s="14" t="s">
        <v>3298</v>
      </c>
      <c r="C695" s="14" t="s">
        <v>1102</v>
      </c>
      <c r="E695" s="14" t="s">
        <v>3299</v>
      </c>
      <c r="F695" s="14" t="s">
        <v>3300</v>
      </c>
      <c r="G695" s="14" t="s">
        <v>2976</v>
      </c>
      <c r="H695" s="14" t="s">
        <v>1110</v>
      </c>
    </row>
    <row r="696" spans="1:8" x14ac:dyDescent="0.25">
      <c r="A696">
        <v>695</v>
      </c>
      <c r="B696" s="14" t="s">
        <v>3301</v>
      </c>
      <c r="C696" s="14" t="s">
        <v>1102</v>
      </c>
      <c r="D696" s="14" t="s">
        <v>3302</v>
      </c>
      <c r="E696" s="14" t="s">
        <v>3303</v>
      </c>
      <c r="G696" s="14" t="s">
        <v>33</v>
      </c>
      <c r="H696" s="14" t="s">
        <v>1105</v>
      </c>
    </row>
    <row r="697" spans="1:8" x14ac:dyDescent="0.25">
      <c r="A697">
        <v>696</v>
      </c>
      <c r="B697" s="14" t="s">
        <v>3304</v>
      </c>
      <c r="C697" s="14" t="s">
        <v>1102</v>
      </c>
      <c r="E697" s="14" t="s">
        <v>3305</v>
      </c>
      <c r="F697" s="14" t="s">
        <v>3306</v>
      </c>
      <c r="G697" s="14" t="s">
        <v>126</v>
      </c>
      <c r="H697" s="14" t="s">
        <v>1110</v>
      </c>
    </row>
    <row r="698" spans="1:8" x14ac:dyDescent="0.25">
      <c r="A698">
        <v>697</v>
      </c>
      <c r="B698" s="14" t="s">
        <v>3307</v>
      </c>
      <c r="C698" s="14" t="s">
        <v>1102</v>
      </c>
      <c r="E698" s="14" t="s">
        <v>3308</v>
      </c>
      <c r="F698" s="14" t="s">
        <v>3309</v>
      </c>
      <c r="G698" s="14" t="s">
        <v>236</v>
      </c>
      <c r="H698" s="14" t="s">
        <v>1110</v>
      </c>
    </row>
    <row r="699" spans="1:8" x14ac:dyDescent="0.25">
      <c r="A699">
        <v>698</v>
      </c>
      <c r="B699" s="14" t="s">
        <v>3310</v>
      </c>
      <c r="C699" s="14" t="s">
        <v>1102</v>
      </c>
      <c r="E699" s="14" t="s">
        <v>3311</v>
      </c>
      <c r="G699" s="14" t="s">
        <v>1109</v>
      </c>
      <c r="H699" s="14" t="s">
        <v>1110</v>
      </c>
    </row>
    <row r="700" spans="1:8" x14ac:dyDescent="0.25">
      <c r="A700">
        <v>699</v>
      </c>
      <c r="B700" s="14" t="s">
        <v>3312</v>
      </c>
      <c r="C700" s="14" t="s">
        <v>1102</v>
      </c>
      <c r="E700" s="14" t="s">
        <v>3313</v>
      </c>
      <c r="F700" s="14" t="s">
        <v>3314</v>
      </c>
      <c r="G700" s="14" t="s">
        <v>1622</v>
      </c>
      <c r="H700" s="14" t="s">
        <v>1110</v>
      </c>
    </row>
    <row r="701" spans="1:8" x14ac:dyDescent="0.25">
      <c r="A701">
        <v>700</v>
      </c>
      <c r="B701" s="14" t="s">
        <v>3315</v>
      </c>
      <c r="C701" s="14" t="s">
        <v>1102</v>
      </c>
      <c r="E701" s="14" t="s">
        <v>3316</v>
      </c>
      <c r="F701" s="14" t="s">
        <v>3317</v>
      </c>
      <c r="G701" s="14" t="s">
        <v>2223</v>
      </c>
      <c r="H701" s="14" t="s">
        <v>1110</v>
      </c>
    </row>
    <row r="702" spans="1:8" x14ac:dyDescent="0.25">
      <c r="A702">
        <v>701</v>
      </c>
      <c r="B702" s="14" t="s">
        <v>3318</v>
      </c>
      <c r="C702" s="14" t="s">
        <v>1102</v>
      </c>
      <c r="E702" s="14" t="s">
        <v>3319</v>
      </c>
      <c r="F702" s="14" t="s">
        <v>3320</v>
      </c>
      <c r="G702" s="14" t="s">
        <v>86</v>
      </c>
      <c r="H702" s="14" t="s">
        <v>1110</v>
      </c>
    </row>
    <row r="703" spans="1:8" x14ac:dyDescent="0.25">
      <c r="A703">
        <v>702</v>
      </c>
      <c r="B703" s="14" t="s">
        <v>3321</v>
      </c>
      <c r="C703" s="14" t="s">
        <v>1102</v>
      </c>
      <c r="E703" s="14" t="s">
        <v>3322</v>
      </c>
      <c r="F703" s="14" t="s">
        <v>3323</v>
      </c>
      <c r="G703" s="14" t="s">
        <v>82</v>
      </c>
      <c r="H703" s="14" t="s">
        <v>1110</v>
      </c>
    </row>
    <row r="704" spans="1:8" x14ac:dyDescent="0.25">
      <c r="A704">
        <v>703</v>
      </c>
      <c r="B704" s="14" t="s">
        <v>3324</v>
      </c>
      <c r="C704" s="14" t="s">
        <v>1102</v>
      </c>
      <c r="E704" s="14" t="s">
        <v>3325</v>
      </c>
      <c r="F704" s="14" t="s">
        <v>3326</v>
      </c>
      <c r="G704" s="14" t="s">
        <v>137</v>
      </c>
      <c r="H704" s="14" t="s">
        <v>1110</v>
      </c>
    </row>
    <row r="705" spans="1:8" x14ac:dyDescent="0.25">
      <c r="A705">
        <v>704</v>
      </c>
      <c r="B705" s="14" t="s">
        <v>3327</v>
      </c>
      <c r="C705" s="14" t="s">
        <v>1102</v>
      </c>
      <c r="E705" s="14" t="s">
        <v>3328</v>
      </c>
      <c r="F705" s="14" t="s">
        <v>3329</v>
      </c>
      <c r="G705" s="14" t="s">
        <v>1109</v>
      </c>
      <c r="H705" s="14" t="s">
        <v>1110</v>
      </c>
    </row>
    <row r="706" spans="1:8" x14ac:dyDescent="0.25">
      <c r="A706">
        <v>705</v>
      </c>
      <c r="B706" s="14" t="s">
        <v>3330</v>
      </c>
      <c r="C706" s="14" t="s">
        <v>1102</v>
      </c>
      <c r="E706" s="14" t="s">
        <v>3331</v>
      </c>
      <c r="G706" s="14" t="s">
        <v>178</v>
      </c>
      <c r="H706" s="14" t="s">
        <v>1110</v>
      </c>
    </row>
    <row r="707" spans="1:8" x14ac:dyDescent="0.25">
      <c r="A707">
        <v>706</v>
      </c>
      <c r="B707" s="14" t="s">
        <v>3332</v>
      </c>
      <c r="C707" s="14" t="s">
        <v>1102</v>
      </c>
      <c r="E707" s="14" t="s">
        <v>3333</v>
      </c>
      <c r="F707" s="14" t="s">
        <v>3334</v>
      </c>
      <c r="G707" s="14" t="s">
        <v>236</v>
      </c>
      <c r="H707" s="14" t="s">
        <v>1110</v>
      </c>
    </row>
    <row r="708" spans="1:8" x14ac:dyDescent="0.25">
      <c r="A708">
        <v>707</v>
      </c>
      <c r="B708" s="14" t="s">
        <v>3335</v>
      </c>
      <c r="C708" s="14" t="s">
        <v>1102</v>
      </c>
      <c r="E708" s="14" t="s">
        <v>3336</v>
      </c>
      <c r="F708" s="14" t="s">
        <v>3337</v>
      </c>
      <c r="G708" s="14" t="s">
        <v>2223</v>
      </c>
      <c r="H708" s="14" t="s">
        <v>1110</v>
      </c>
    </row>
    <row r="709" spans="1:8" x14ac:dyDescent="0.25">
      <c r="A709">
        <v>708</v>
      </c>
      <c r="B709" s="14" t="s">
        <v>3338</v>
      </c>
      <c r="C709" s="14" t="s">
        <v>1102</v>
      </c>
      <c r="E709" s="14" t="s">
        <v>3339</v>
      </c>
      <c r="F709" s="14" t="s">
        <v>3340</v>
      </c>
      <c r="G709" s="14" t="s">
        <v>184</v>
      </c>
      <c r="H709" s="14" t="s">
        <v>1110</v>
      </c>
    </row>
    <row r="710" spans="1:8" x14ac:dyDescent="0.25">
      <c r="A710">
        <v>709</v>
      </c>
      <c r="B710" s="14" t="s">
        <v>3341</v>
      </c>
      <c r="C710" s="14" t="s">
        <v>1102</v>
      </c>
      <c r="E710" s="14" t="s">
        <v>3342</v>
      </c>
      <c r="F710" s="14" t="s">
        <v>3343</v>
      </c>
      <c r="G710" s="14" t="s">
        <v>2692</v>
      </c>
      <c r="H710" s="14" t="s">
        <v>1110</v>
      </c>
    </row>
    <row r="711" spans="1:8" x14ac:dyDescent="0.25">
      <c r="A711">
        <v>710</v>
      </c>
      <c r="B711" s="14" t="s">
        <v>3344</v>
      </c>
      <c r="C711" s="14" t="s">
        <v>1102</v>
      </c>
      <c r="E711" s="14" t="s">
        <v>3345</v>
      </c>
      <c r="F711" s="14" t="s">
        <v>3346</v>
      </c>
      <c r="G711" s="14" t="s">
        <v>1109</v>
      </c>
      <c r="H711" s="14" t="s">
        <v>1110</v>
      </c>
    </row>
    <row r="712" spans="1:8" x14ac:dyDescent="0.25">
      <c r="A712">
        <v>711</v>
      </c>
      <c r="B712" s="14" t="s">
        <v>3347</v>
      </c>
      <c r="C712" s="14" t="s">
        <v>1102</v>
      </c>
      <c r="E712" s="14" t="s">
        <v>3348</v>
      </c>
      <c r="F712" s="14" t="s">
        <v>3349</v>
      </c>
      <c r="G712" s="14" t="s">
        <v>178</v>
      </c>
      <c r="H712" s="14" t="s">
        <v>1110</v>
      </c>
    </row>
    <row r="713" spans="1:8" x14ac:dyDescent="0.25">
      <c r="A713">
        <v>712</v>
      </c>
      <c r="B713" s="14" t="s">
        <v>3350</v>
      </c>
      <c r="C713" s="14" t="s">
        <v>1102</v>
      </c>
      <c r="E713" s="14" t="s">
        <v>3351</v>
      </c>
      <c r="F713" s="14" t="s">
        <v>3352</v>
      </c>
      <c r="G713" s="14" t="s">
        <v>149</v>
      </c>
      <c r="H713" s="14" t="s">
        <v>1110</v>
      </c>
    </row>
    <row r="714" spans="1:8" x14ac:dyDescent="0.25">
      <c r="A714">
        <v>713</v>
      </c>
      <c r="B714" s="14" t="s">
        <v>3353</v>
      </c>
      <c r="C714" s="14" t="s">
        <v>1102</v>
      </c>
      <c r="E714" s="14" t="s">
        <v>3354</v>
      </c>
      <c r="F714" s="14" t="s">
        <v>3355</v>
      </c>
      <c r="G714" s="14" t="s">
        <v>178</v>
      </c>
      <c r="H714" s="14" t="s">
        <v>1110</v>
      </c>
    </row>
    <row r="715" spans="1:8" x14ac:dyDescent="0.25">
      <c r="A715">
        <v>714</v>
      </c>
      <c r="B715" s="14" t="s">
        <v>3356</v>
      </c>
      <c r="C715" s="14" t="s">
        <v>1102</v>
      </c>
      <c r="E715" s="14" t="s">
        <v>3357</v>
      </c>
      <c r="F715" s="14" t="s">
        <v>3358</v>
      </c>
      <c r="G715" s="14" t="s">
        <v>1109</v>
      </c>
      <c r="H715" s="14" t="s">
        <v>1110</v>
      </c>
    </row>
    <row r="716" spans="1:8" x14ac:dyDescent="0.25">
      <c r="A716">
        <v>715</v>
      </c>
      <c r="B716" s="14" t="s">
        <v>3359</v>
      </c>
      <c r="C716" s="14" t="s">
        <v>1102</v>
      </c>
      <c r="D716" s="14" t="s">
        <v>3360</v>
      </c>
      <c r="E716" s="14" t="s">
        <v>3361</v>
      </c>
      <c r="F716" s="14" t="s">
        <v>3362</v>
      </c>
      <c r="G716" s="14" t="s">
        <v>1303</v>
      </c>
      <c r="H716" s="14" t="s">
        <v>1105</v>
      </c>
    </row>
    <row r="717" spans="1:8" x14ac:dyDescent="0.25">
      <c r="A717">
        <v>716</v>
      </c>
      <c r="B717" s="14" t="s">
        <v>3363</v>
      </c>
      <c r="C717" s="14" t="s">
        <v>1102</v>
      </c>
      <c r="E717" s="14" t="s">
        <v>3364</v>
      </c>
      <c r="F717" s="14" t="s">
        <v>3365</v>
      </c>
      <c r="G717" s="14" t="s">
        <v>1622</v>
      </c>
      <c r="H717" s="14" t="s">
        <v>1110</v>
      </c>
    </row>
    <row r="718" spans="1:8" x14ac:dyDescent="0.25">
      <c r="A718">
        <v>717</v>
      </c>
      <c r="B718" s="14" t="s">
        <v>3366</v>
      </c>
      <c r="C718" s="14" t="s">
        <v>1102</v>
      </c>
      <c r="E718" s="14" t="s">
        <v>3367</v>
      </c>
      <c r="F718" s="14" t="s">
        <v>3368</v>
      </c>
      <c r="G718" s="14" t="s">
        <v>86</v>
      </c>
      <c r="H718" s="14" t="s">
        <v>1110</v>
      </c>
    </row>
    <row r="719" spans="1:8" x14ac:dyDescent="0.25">
      <c r="A719">
        <v>718</v>
      </c>
      <c r="B719" s="14" t="s">
        <v>3369</v>
      </c>
      <c r="C719" s="14" t="s">
        <v>1102</v>
      </c>
      <c r="E719" s="14" t="s">
        <v>3370</v>
      </c>
      <c r="F719" s="14" t="s">
        <v>3371</v>
      </c>
      <c r="G719" s="14" t="s">
        <v>178</v>
      </c>
      <c r="H719" s="14" t="s">
        <v>1110</v>
      </c>
    </row>
    <row r="720" spans="1:8" x14ac:dyDescent="0.25">
      <c r="A720">
        <v>719</v>
      </c>
      <c r="B720" s="14" t="s">
        <v>3372</v>
      </c>
      <c r="C720" s="14" t="s">
        <v>1102</v>
      </c>
      <c r="D720" s="14" t="s">
        <v>3373</v>
      </c>
      <c r="E720" s="14" t="s">
        <v>3374</v>
      </c>
      <c r="F720" s="14" t="s">
        <v>3375</v>
      </c>
      <c r="G720" s="14" t="s">
        <v>1564</v>
      </c>
      <c r="H720" s="14" t="s">
        <v>1110</v>
      </c>
    </row>
    <row r="721" spans="1:8" x14ac:dyDescent="0.25">
      <c r="A721">
        <v>720</v>
      </c>
      <c r="B721" s="14" t="s">
        <v>3376</v>
      </c>
      <c r="C721" s="14" t="s">
        <v>1102</v>
      </c>
      <c r="E721" s="14" t="s">
        <v>3377</v>
      </c>
      <c r="F721" s="14" t="s">
        <v>3378</v>
      </c>
      <c r="G721" s="14" t="s">
        <v>236</v>
      </c>
      <c r="H721" s="14" t="s">
        <v>1110</v>
      </c>
    </row>
    <row r="722" spans="1:8" x14ac:dyDescent="0.25">
      <c r="A722">
        <v>721</v>
      </c>
      <c r="B722" s="14" t="s">
        <v>3379</v>
      </c>
      <c r="C722" s="14" t="s">
        <v>1102</v>
      </c>
      <c r="E722" s="14" t="s">
        <v>3380</v>
      </c>
      <c r="F722" s="14" t="s">
        <v>3381</v>
      </c>
      <c r="G722" s="14" t="s">
        <v>1109</v>
      </c>
      <c r="H722" s="14" t="s">
        <v>1110</v>
      </c>
    </row>
    <row r="723" spans="1:8" x14ac:dyDescent="0.25">
      <c r="A723">
        <v>722</v>
      </c>
      <c r="B723" s="14" t="s">
        <v>3382</v>
      </c>
      <c r="C723" s="14" t="s">
        <v>1102</v>
      </c>
      <c r="E723" s="14" t="s">
        <v>3383</v>
      </c>
      <c r="G723" s="14" t="s">
        <v>1109</v>
      </c>
      <c r="H723" s="14" t="s">
        <v>1110</v>
      </c>
    </row>
    <row r="724" spans="1:8" x14ac:dyDescent="0.25">
      <c r="A724">
        <v>723</v>
      </c>
      <c r="B724" s="14" t="s">
        <v>3384</v>
      </c>
      <c r="C724" s="14" t="s">
        <v>1102</v>
      </c>
      <c r="E724" s="14" t="s">
        <v>3385</v>
      </c>
      <c r="F724" s="14" t="s">
        <v>3386</v>
      </c>
      <c r="G724" s="14" t="s">
        <v>178</v>
      </c>
      <c r="H724" s="14" t="s">
        <v>1110</v>
      </c>
    </row>
    <row r="725" spans="1:8" x14ac:dyDescent="0.25">
      <c r="A725">
        <v>724</v>
      </c>
      <c r="B725" s="14" t="s">
        <v>3387</v>
      </c>
      <c r="C725" s="14" t="s">
        <v>1102</v>
      </c>
      <c r="D725" s="14" t="s">
        <v>3388</v>
      </c>
      <c r="E725" s="14" t="s">
        <v>3389</v>
      </c>
      <c r="F725" s="14" t="s">
        <v>3390</v>
      </c>
      <c r="G725" s="14" t="s">
        <v>3391</v>
      </c>
      <c r="H725" s="14" t="s">
        <v>1105</v>
      </c>
    </row>
    <row r="726" spans="1:8" x14ac:dyDescent="0.25">
      <c r="A726">
        <v>725</v>
      </c>
      <c r="B726" s="14" t="s">
        <v>3392</v>
      </c>
      <c r="C726" s="14" t="s">
        <v>1102</v>
      </c>
      <c r="E726" s="14" t="s">
        <v>3393</v>
      </c>
      <c r="F726" s="14" t="s">
        <v>3394</v>
      </c>
      <c r="G726" s="14" t="s">
        <v>2715</v>
      </c>
      <c r="H726" s="14" t="s">
        <v>1110</v>
      </c>
    </row>
    <row r="727" spans="1:8" x14ac:dyDescent="0.25">
      <c r="A727">
        <v>726</v>
      </c>
      <c r="B727" s="14" t="s">
        <v>3395</v>
      </c>
      <c r="C727" s="14" t="s">
        <v>1102</v>
      </c>
      <c r="E727" s="14" t="s">
        <v>3396</v>
      </c>
      <c r="F727" s="14" t="s">
        <v>3397</v>
      </c>
      <c r="G727" s="14" t="s">
        <v>36</v>
      </c>
      <c r="H727" s="14" t="s">
        <v>1110</v>
      </c>
    </row>
    <row r="728" spans="1:8" x14ac:dyDescent="0.25">
      <c r="A728">
        <v>727</v>
      </c>
      <c r="B728" s="14" t="s">
        <v>3398</v>
      </c>
      <c r="C728" s="14" t="s">
        <v>1102</v>
      </c>
      <c r="E728" s="14" t="s">
        <v>3399</v>
      </c>
      <c r="F728" s="14" t="s">
        <v>3400</v>
      </c>
      <c r="G728" s="14" t="s">
        <v>33</v>
      </c>
      <c r="H728" s="14" t="s">
        <v>1110</v>
      </c>
    </row>
    <row r="729" spans="1:8" x14ac:dyDescent="0.25">
      <c r="A729">
        <v>728</v>
      </c>
      <c r="B729" s="14" t="s">
        <v>3401</v>
      </c>
      <c r="C729" s="14" t="s">
        <v>1102</v>
      </c>
      <c r="E729" s="14" t="s">
        <v>3402</v>
      </c>
      <c r="G729" s="14" t="s">
        <v>86</v>
      </c>
      <c r="H729" s="14" t="s">
        <v>1110</v>
      </c>
    </row>
    <row r="730" spans="1:8" x14ac:dyDescent="0.25">
      <c r="A730">
        <v>729</v>
      </c>
      <c r="B730" s="14" t="s">
        <v>3403</v>
      </c>
      <c r="C730" s="14" t="s">
        <v>1102</v>
      </c>
      <c r="E730" s="14" t="s">
        <v>3404</v>
      </c>
      <c r="G730" s="14" t="s">
        <v>1109</v>
      </c>
      <c r="H730" s="14" t="s">
        <v>1110</v>
      </c>
    </row>
    <row r="731" spans="1:8" x14ac:dyDescent="0.25">
      <c r="A731">
        <v>730</v>
      </c>
      <c r="B731" s="14" t="s">
        <v>3405</v>
      </c>
      <c r="C731" s="14" t="s">
        <v>1102</v>
      </c>
      <c r="E731" s="14" t="s">
        <v>3406</v>
      </c>
      <c r="F731" s="14" t="s">
        <v>3407</v>
      </c>
      <c r="G731" s="14" t="s">
        <v>1671</v>
      </c>
      <c r="H731" s="14" t="s">
        <v>1110</v>
      </c>
    </row>
    <row r="732" spans="1:8" x14ac:dyDescent="0.25">
      <c r="A732">
        <v>731</v>
      </c>
      <c r="B732" s="14" t="s">
        <v>3408</v>
      </c>
      <c r="C732" s="14" t="s">
        <v>1102</v>
      </c>
      <c r="E732" s="14" t="s">
        <v>3409</v>
      </c>
      <c r="F732" s="14" t="s">
        <v>3410</v>
      </c>
      <c r="G732" s="14" t="s">
        <v>1109</v>
      </c>
      <c r="H732" s="14" t="s">
        <v>1110</v>
      </c>
    </row>
    <row r="733" spans="1:8" x14ac:dyDescent="0.25">
      <c r="A733">
        <v>732</v>
      </c>
      <c r="B733" s="14" t="s">
        <v>3411</v>
      </c>
      <c r="C733" s="14" t="s">
        <v>1102</v>
      </c>
      <c r="D733" s="14" t="s">
        <v>3412</v>
      </c>
      <c r="E733" s="14" t="s">
        <v>3413</v>
      </c>
      <c r="F733" s="14" t="s">
        <v>3411</v>
      </c>
      <c r="G733" s="14" t="s">
        <v>1625</v>
      </c>
      <c r="H733" s="14" t="s">
        <v>1110</v>
      </c>
    </row>
    <row r="734" spans="1:8" x14ac:dyDescent="0.25">
      <c r="A734">
        <v>733</v>
      </c>
      <c r="B734" s="14" t="s">
        <v>3414</v>
      </c>
      <c r="C734" s="14" t="s">
        <v>1102</v>
      </c>
      <c r="D734" s="14" t="s">
        <v>3415</v>
      </c>
      <c r="E734" s="14" t="s">
        <v>3416</v>
      </c>
      <c r="F734" s="14" t="s">
        <v>3417</v>
      </c>
      <c r="G734" s="14" t="s">
        <v>149</v>
      </c>
      <c r="H734" s="14" t="s">
        <v>1110</v>
      </c>
    </row>
    <row r="735" spans="1:8" x14ac:dyDescent="0.25">
      <c r="A735">
        <v>734</v>
      </c>
      <c r="B735" s="14" t="s">
        <v>3418</v>
      </c>
      <c r="C735" s="14" t="s">
        <v>1102</v>
      </c>
      <c r="E735" s="14" t="s">
        <v>3419</v>
      </c>
      <c r="F735" s="14" t="s">
        <v>3420</v>
      </c>
      <c r="G735" s="14" t="s">
        <v>187</v>
      </c>
      <c r="H735" s="14" t="s">
        <v>1110</v>
      </c>
    </row>
    <row r="736" spans="1:8" x14ac:dyDescent="0.25">
      <c r="A736">
        <v>735</v>
      </c>
      <c r="B736" s="14" t="s">
        <v>3421</v>
      </c>
      <c r="C736" s="14" t="s">
        <v>1102</v>
      </c>
      <c r="E736" s="14" t="s">
        <v>3422</v>
      </c>
      <c r="F736" s="14" t="s">
        <v>3421</v>
      </c>
      <c r="G736" s="14" t="s">
        <v>1251</v>
      </c>
      <c r="H736" s="14" t="s">
        <v>1110</v>
      </c>
    </row>
    <row r="737" spans="1:8" x14ac:dyDescent="0.25">
      <c r="A737">
        <v>736</v>
      </c>
      <c r="B737" s="14" t="s">
        <v>3423</v>
      </c>
      <c r="C737" s="14" t="s">
        <v>1102</v>
      </c>
      <c r="E737" s="14" t="s">
        <v>3424</v>
      </c>
      <c r="F737" s="14" t="s">
        <v>3425</v>
      </c>
      <c r="G737" s="14" t="s">
        <v>178</v>
      </c>
      <c r="H737" s="14" t="s">
        <v>1110</v>
      </c>
    </row>
    <row r="738" spans="1:8" x14ac:dyDescent="0.25">
      <c r="A738">
        <v>737</v>
      </c>
      <c r="B738" s="14" t="s">
        <v>3426</v>
      </c>
      <c r="C738" s="14" t="s">
        <v>1102</v>
      </c>
      <c r="E738" s="14" t="s">
        <v>3427</v>
      </c>
      <c r="F738" s="14" t="s">
        <v>3428</v>
      </c>
      <c r="G738" s="14" t="s">
        <v>2576</v>
      </c>
      <c r="H738" s="14" t="s">
        <v>1110</v>
      </c>
    </row>
    <row r="739" spans="1:8" x14ac:dyDescent="0.25">
      <c r="A739">
        <v>738</v>
      </c>
      <c r="B739" s="14" t="s">
        <v>3429</v>
      </c>
      <c r="C739" s="14" t="s">
        <v>1102</v>
      </c>
      <c r="E739" s="14" t="s">
        <v>3430</v>
      </c>
      <c r="F739" s="14" t="s">
        <v>3431</v>
      </c>
      <c r="G739" s="14" t="s">
        <v>33</v>
      </c>
      <c r="H739" s="14" t="s">
        <v>1110</v>
      </c>
    </row>
    <row r="740" spans="1:8" x14ac:dyDescent="0.25">
      <c r="A740">
        <v>739</v>
      </c>
      <c r="B740" s="14" t="s">
        <v>3432</v>
      </c>
      <c r="C740" s="14" t="s">
        <v>1102</v>
      </c>
      <c r="E740" s="14" t="s">
        <v>3433</v>
      </c>
      <c r="F740" s="14" t="s">
        <v>3434</v>
      </c>
      <c r="G740" s="14" t="s">
        <v>1578</v>
      </c>
      <c r="H740" s="14" t="s">
        <v>1110</v>
      </c>
    </row>
    <row r="741" spans="1:8" x14ac:dyDescent="0.25">
      <c r="A741">
        <v>740</v>
      </c>
      <c r="B741" s="14" t="s">
        <v>3435</v>
      </c>
      <c r="C741" s="14" t="s">
        <v>1102</v>
      </c>
      <c r="E741" s="14" t="s">
        <v>3436</v>
      </c>
      <c r="G741" s="14" t="s">
        <v>86</v>
      </c>
      <c r="H741" s="14" t="s">
        <v>1110</v>
      </c>
    </row>
    <row r="742" spans="1:8" x14ac:dyDescent="0.25">
      <c r="A742">
        <v>741</v>
      </c>
      <c r="B742" s="14" t="s">
        <v>3437</v>
      </c>
      <c r="C742" s="14" t="s">
        <v>1102</v>
      </c>
      <c r="E742" s="14" t="s">
        <v>3438</v>
      </c>
      <c r="G742" s="14" t="s">
        <v>1109</v>
      </c>
      <c r="H742" s="14" t="s">
        <v>1110</v>
      </c>
    </row>
    <row r="743" spans="1:8" x14ac:dyDescent="0.25">
      <c r="A743">
        <v>742</v>
      </c>
      <c r="B743" s="14" t="s">
        <v>3439</v>
      </c>
      <c r="C743" s="14" t="s">
        <v>1102</v>
      </c>
      <c r="E743" s="14" t="s">
        <v>3440</v>
      </c>
      <c r="G743" s="14" t="s">
        <v>1423</v>
      </c>
      <c r="H743" s="14" t="s">
        <v>1110</v>
      </c>
    </row>
    <row r="744" spans="1:8" x14ac:dyDescent="0.25">
      <c r="A744">
        <v>743</v>
      </c>
      <c r="B744" s="14" t="s">
        <v>3441</v>
      </c>
      <c r="C744" s="14" t="s">
        <v>1102</v>
      </c>
      <c r="E744" s="14" t="s">
        <v>3442</v>
      </c>
      <c r="F744" s="14" t="s">
        <v>3443</v>
      </c>
      <c r="G744" s="14" t="s">
        <v>1144</v>
      </c>
      <c r="H744" s="14" t="s">
        <v>1110</v>
      </c>
    </row>
    <row r="745" spans="1:8" x14ac:dyDescent="0.25">
      <c r="A745">
        <v>744</v>
      </c>
      <c r="B745" s="14" t="s">
        <v>3444</v>
      </c>
      <c r="C745" s="14" t="s">
        <v>1102</v>
      </c>
      <c r="E745" s="14" t="s">
        <v>3445</v>
      </c>
      <c r="G745" s="14" t="s">
        <v>178</v>
      </c>
      <c r="H745" s="14" t="s">
        <v>1110</v>
      </c>
    </row>
    <row r="746" spans="1:8" x14ac:dyDescent="0.25">
      <c r="A746">
        <v>745</v>
      </c>
      <c r="B746" s="14" t="s">
        <v>3446</v>
      </c>
      <c r="C746" s="14" t="s">
        <v>1102</v>
      </c>
      <c r="E746" s="14" t="s">
        <v>3447</v>
      </c>
      <c r="F746" s="14" t="s">
        <v>3448</v>
      </c>
      <c r="G746" s="14" t="s">
        <v>86</v>
      </c>
      <c r="H746" s="14" t="s">
        <v>1110</v>
      </c>
    </row>
    <row r="747" spans="1:8" x14ac:dyDescent="0.25">
      <c r="A747">
        <v>746</v>
      </c>
      <c r="B747" s="14" t="s">
        <v>3449</v>
      </c>
      <c r="C747" s="14" t="s">
        <v>1102</v>
      </c>
      <c r="E747" s="14" t="s">
        <v>3450</v>
      </c>
      <c r="F747" s="14" t="s">
        <v>3451</v>
      </c>
      <c r="G747" s="14" t="s">
        <v>52</v>
      </c>
      <c r="H747" s="14" t="s">
        <v>1110</v>
      </c>
    </row>
    <row r="748" spans="1:8" x14ac:dyDescent="0.25">
      <c r="A748">
        <v>747</v>
      </c>
      <c r="B748" s="14" t="s">
        <v>3452</v>
      </c>
      <c r="C748" s="14" t="s">
        <v>1102</v>
      </c>
      <c r="E748" s="14" t="s">
        <v>3453</v>
      </c>
      <c r="F748" s="14" t="s">
        <v>3454</v>
      </c>
      <c r="G748" s="14" t="s">
        <v>149</v>
      </c>
      <c r="H748" s="14" t="s">
        <v>1110</v>
      </c>
    </row>
    <row r="749" spans="1:8" x14ac:dyDescent="0.25">
      <c r="A749">
        <v>748</v>
      </c>
      <c r="B749" s="14" t="s">
        <v>3455</v>
      </c>
      <c r="C749" s="14" t="s">
        <v>1102</v>
      </c>
      <c r="E749" s="14" t="s">
        <v>3456</v>
      </c>
      <c r="F749" s="14" t="s">
        <v>3457</v>
      </c>
      <c r="G749" s="14" t="s">
        <v>149</v>
      </c>
      <c r="H749" s="14" t="s">
        <v>1110</v>
      </c>
    </row>
    <row r="750" spans="1:8" x14ac:dyDescent="0.25">
      <c r="A750">
        <v>749</v>
      </c>
      <c r="B750" s="14" t="s">
        <v>3458</v>
      </c>
      <c r="C750" s="14" t="s">
        <v>1102</v>
      </c>
      <c r="E750" s="14" t="s">
        <v>3459</v>
      </c>
      <c r="F750" s="14" t="s">
        <v>3460</v>
      </c>
      <c r="G750" s="14" t="s">
        <v>236</v>
      </c>
      <c r="H750" s="14" t="s">
        <v>1110</v>
      </c>
    </row>
    <row r="751" spans="1:8" x14ac:dyDescent="0.25">
      <c r="A751">
        <v>750</v>
      </c>
      <c r="B751" s="14" t="s">
        <v>3461</v>
      </c>
      <c r="C751" s="14" t="s">
        <v>1102</v>
      </c>
      <c r="E751" s="14" t="s">
        <v>3462</v>
      </c>
      <c r="F751" s="14" t="s">
        <v>3463</v>
      </c>
      <c r="G751" s="14" t="s">
        <v>149</v>
      </c>
      <c r="H751" s="14" t="s">
        <v>1110</v>
      </c>
    </row>
    <row r="752" spans="1:8" x14ac:dyDescent="0.25">
      <c r="A752">
        <v>751</v>
      </c>
      <c r="B752" s="14" t="s">
        <v>3464</v>
      </c>
      <c r="C752" s="14" t="s">
        <v>1102</v>
      </c>
      <c r="D752" s="14" t="s">
        <v>264</v>
      </c>
      <c r="E752" s="14" t="s">
        <v>3465</v>
      </c>
      <c r="F752" s="14" t="s">
        <v>3466</v>
      </c>
      <c r="G752" s="14" t="s">
        <v>52</v>
      </c>
      <c r="H752" s="14" t="s">
        <v>1105</v>
      </c>
    </row>
    <row r="753" spans="1:8" x14ac:dyDescent="0.25">
      <c r="A753">
        <v>752</v>
      </c>
      <c r="B753" s="14" t="s">
        <v>3467</v>
      </c>
      <c r="C753" s="14" t="s">
        <v>1102</v>
      </c>
      <c r="E753" s="14" t="s">
        <v>3468</v>
      </c>
      <c r="F753" s="14" t="s">
        <v>3469</v>
      </c>
      <c r="G753" s="14" t="s">
        <v>1413</v>
      </c>
      <c r="H753" s="14" t="s">
        <v>1110</v>
      </c>
    </row>
    <row r="754" spans="1:8" x14ac:dyDescent="0.25">
      <c r="A754">
        <v>753</v>
      </c>
      <c r="B754" s="14" t="s">
        <v>3470</v>
      </c>
      <c r="C754" s="14" t="s">
        <v>1102</v>
      </c>
      <c r="D754" s="14" t="s">
        <v>3471</v>
      </c>
      <c r="E754" s="14" t="s">
        <v>3472</v>
      </c>
      <c r="F754" s="14" t="s">
        <v>3473</v>
      </c>
      <c r="G754" s="14" t="s">
        <v>1682</v>
      </c>
      <c r="H754" s="14" t="s">
        <v>1105</v>
      </c>
    </row>
    <row r="755" spans="1:8" x14ac:dyDescent="0.25">
      <c r="A755">
        <v>754</v>
      </c>
      <c r="B755" s="14" t="s">
        <v>3474</v>
      </c>
      <c r="C755" s="14" t="s">
        <v>1102</v>
      </c>
      <c r="E755" s="14" t="s">
        <v>3475</v>
      </c>
      <c r="G755" s="14" t="s">
        <v>178</v>
      </c>
      <c r="H755" s="14" t="s">
        <v>1110</v>
      </c>
    </row>
    <row r="756" spans="1:8" x14ac:dyDescent="0.25">
      <c r="A756">
        <v>755</v>
      </c>
      <c r="B756" s="14" t="s">
        <v>3476</v>
      </c>
      <c r="C756" s="14" t="s">
        <v>1102</v>
      </c>
      <c r="E756" s="14" t="s">
        <v>3477</v>
      </c>
      <c r="F756" s="14" t="s">
        <v>3478</v>
      </c>
      <c r="G756" s="14" t="s">
        <v>178</v>
      </c>
      <c r="H756" s="14" t="s">
        <v>1110</v>
      </c>
    </row>
    <row r="757" spans="1:8" x14ac:dyDescent="0.25">
      <c r="A757">
        <v>756</v>
      </c>
      <c r="B757" s="14" t="s">
        <v>3479</v>
      </c>
      <c r="C757" s="14" t="s">
        <v>1102</v>
      </c>
      <c r="E757" s="14" t="s">
        <v>3480</v>
      </c>
      <c r="F757" s="14" t="s">
        <v>3481</v>
      </c>
      <c r="G757" s="14" t="s">
        <v>192</v>
      </c>
      <c r="H757" s="14" t="s">
        <v>1110</v>
      </c>
    </row>
    <row r="758" spans="1:8" x14ac:dyDescent="0.25">
      <c r="A758">
        <v>757</v>
      </c>
      <c r="B758" s="14" t="s">
        <v>3482</v>
      </c>
      <c r="C758" s="14" t="s">
        <v>1102</v>
      </c>
      <c r="E758" s="14" t="s">
        <v>3483</v>
      </c>
      <c r="F758" s="14" t="s">
        <v>3482</v>
      </c>
      <c r="G758" s="14" t="s">
        <v>174</v>
      </c>
      <c r="H758" s="14" t="s">
        <v>1110</v>
      </c>
    </row>
    <row r="759" spans="1:8" x14ac:dyDescent="0.25">
      <c r="A759">
        <v>758</v>
      </c>
      <c r="B759" s="14" t="s">
        <v>3014</v>
      </c>
      <c r="C759" s="14" t="s">
        <v>1102</v>
      </c>
      <c r="E759" s="14" t="s">
        <v>3484</v>
      </c>
      <c r="G759" s="14" t="s">
        <v>1228</v>
      </c>
      <c r="H759" s="14" t="s">
        <v>1110</v>
      </c>
    </row>
    <row r="760" spans="1:8" x14ac:dyDescent="0.25">
      <c r="A760">
        <v>759</v>
      </c>
      <c r="B760" s="14" t="s">
        <v>3485</v>
      </c>
      <c r="C760" s="14" t="s">
        <v>1102</v>
      </c>
      <c r="E760" s="14" t="s">
        <v>3486</v>
      </c>
      <c r="F760" s="14" t="s">
        <v>3487</v>
      </c>
      <c r="G760" s="14" t="s">
        <v>149</v>
      </c>
      <c r="H760" s="14" t="s">
        <v>1110</v>
      </c>
    </row>
    <row r="761" spans="1:8" x14ac:dyDescent="0.25">
      <c r="A761">
        <v>760</v>
      </c>
      <c r="B761" s="14" t="s">
        <v>3488</v>
      </c>
      <c r="C761" s="14" t="s">
        <v>1102</v>
      </c>
      <c r="E761" s="14" t="s">
        <v>3489</v>
      </c>
      <c r="F761" s="14" t="s">
        <v>3490</v>
      </c>
      <c r="G761" s="14" t="s">
        <v>3491</v>
      </c>
      <c r="H761" s="14" t="s">
        <v>1110</v>
      </c>
    </row>
    <row r="762" spans="1:8" x14ac:dyDescent="0.25">
      <c r="A762">
        <v>761</v>
      </c>
      <c r="B762" s="14" t="s">
        <v>3492</v>
      </c>
      <c r="C762" s="14" t="s">
        <v>1102</v>
      </c>
      <c r="E762" s="14" t="s">
        <v>3493</v>
      </c>
      <c r="F762" s="14" t="s">
        <v>3494</v>
      </c>
      <c r="G762" s="14" t="s">
        <v>174</v>
      </c>
      <c r="H762" s="14" t="s">
        <v>1110</v>
      </c>
    </row>
    <row r="763" spans="1:8" x14ac:dyDescent="0.25">
      <c r="A763">
        <v>762</v>
      </c>
      <c r="B763" s="14" t="s">
        <v>3495</v>
      </c>
      <c r="C763" s="14" t="s">
        <v>1102</v>
      </c>
      <c r="E763" s="14" t="s">
        <v>3496</v>
      </c>
      <c r="F763" s="14" t="s">
        <v>3497</v>
      </c>
      <c r="G763" s="14" t="s">
        <v>52</v>
      </c>
      <c r="H763" s="14" t="s">
        <v>1110</v>
      </c>
    </row>
    <row r="764" spans="1:8" x14ac:dyDescent="0.25">
      <c r="A764">
        <v>763</v>
      </c>
      <c r="B764" s="14" t="s">
        <v>3498</v>
      </c>
      <c r="C764" s="14" t="s">
        <v>1102</v>
      </c>
      <c r="E764" s="14" t="s">
        <v>3499</v>
      </c>
      <c r="F764" s="14" t="s">
        <v>3500</v>
      </c>
      <c r="G764" s="14" t="s">
        <v>236</v>
      </c>
      <c r="H764" s="14" t="s">
        <v>1110</v>
      </c>
    </row>
    <row r="765" spans="1:8" x14ac:dyDescent="0.25">
      <c r="A765">
        <v>764</v>
      </c>
      <c r="B765" s="14" t="s">
        <v>3501</v>
      </c>
      <c r="C765" s="14" t="s">
        <v>1102</v>
      </c>
      <c r="E765" s="14" t="s">
        <v>3502</v>
      </c>
      <c r="F765" s="14" t="s">
        <v>3503</v>
      </c>
      <c r="G765" s="14" t="s">
        <v>1228</v>
      </c>
      <c r="H765" s="14" t="s">
        <v>1110</v>
      </c>
    </row>
    <row r="766" spans="1:8" x14ac:dyDescent="0.25">
      <c r="A766">
        <v>765</v>
      </c>
      <c r="B766" s="14" t="s">
        <v>3504</v>
      </c>
      <c r="C766" s="14" t="s">
        <v>1102</v>
      </c>
      <c r="E766" s="14" t="s">
        <v>3505</v>
      </c>
      <c r="F766" s="14" t="s">
        <v>3506</v>
      </c>
      <c r="G766" s="14" t="s">
        <v>1109</v>
      </c>
      <c r="H766" s="14" t="s">
        <v>1110</v>
      </c>
    </row>
    <row r="767" spans="1:8" x14ac:dyDescent="0.25">
      <c r="A767">
        <v>766</v>
      </c>
      <c r="B767" s="14" t="s">
        <v>3507</v>
      </c>
      <c r="C767" s="14" t="s">
        <v>1102</v>
      </c>
      <c r="E767" s="14" t="s">
        <v>3508</v>
      </c>
      <c r="F767" s="14" t="s">
        <v>3509</v>
      </c>
      <c r="G767" s="14" t="s">
        <v>1938</v>
      </c>
      <c r="H767" s="14" t="s">
        <v>1110</v>
      </c>
    </row>
    <row r="768" spans="1:8" x14ac:dyDescent="0.25">
      <c r="A768">
        <v>767</v>
      </c>
      <c r="B768" s="14" t="s">
        <v>3510</v>
      </c>
      <c r="C768" s="14" t="s">
        <v>1102</v>
      </c>
      <c r="D768" s="14" t="s">
        <v>3511</v>
      </c>
      <c r="E768" s="14" t="s">
        <v>3512</v>
      </c>
      <c r="F768" s="14" t="s">
        <v>3513</v>
      </c>
      <c r="G768" s="14" t="s">
        <v>1109</v>
      </c>
      <c r="H768" s="14" t="s">
        <v>1110</v>
      </c>
    </row>
    <row r="769" spans="1:8" x14ac:dyDescent="0.25">
      <c r="A769">
        <v>768</v>
      </c>
      <c r="B769" s="14" t="s">
        <v>3514</v>
      </c>
      <c r="C769" s="14" t="s">
        <v>1102</v>
      </c>
      <c r="E769" s="14" t="s">
        <v>3515</v>
      </c>
      <c r="F769" s="14" t="s">
        <v>3516</v>
      </c>
      <c r="G769" s="14" t="s">
        <v>1109</v>
      </c>
      <c r="H769" s="14" t="s">
        <v>1110</v>
      </c>
    </row>
    <row r="770" spans="1:8" x14ac:dyDescent="0.25">
      <c r="A770">
        <v>769</v>
      </c>
      <c r="B770" s="14" t="s">
        <v>3517</v>
      </c>
      <c r="C770" s="14" t="s">
        <v>1102</v>
      </c>
      <c r="E770" s="14" t="s">
        <v>3518</v>
      </c>
      <c r="F770" s="14" t="s">
        <v>3519</v>
      </c>
      <c r="G770" s="14" t="s">
        <v>149</v>
      </c>
      <c r="H770" s="14" t="s">
        <v>1110</v>
      </c>
    </row>
    <row r="771" spans="1:8" x14ac:dyDescent="0.25">
      <c r="A771">
        <v>770</v>
      </c>
      <c r="B771" s="14" t="s">
        <v>3520</v>
      </c>
      <c r="C771" s="14" t="s">
        <v>1102</v>
      </c>
      <c r="E771" s="14" t="s">
        <v>3521</v>
      </c>
      <c r="F771" s="14" t="s">
        <v>3522</v>
      </c>
      <c r="G771" s="14" t="s">
        <v>174</v>
      </c>
      <c r="H771" s="14" t="s">
        <v>1110</v>
      </c>
    </row>
    <row r="772" spans="1:8" x14ac:dyDescent="0.25">
      <c r="A772">
        <v>771</v>
      </c>
      <c r="B772" s="14" t="s">
        <v>3523</v>
      </c>
      <c r="C772" s="14" t="s">
        <v>1102</v>
      </c>
      <c r="E772" s="14" t="s">
        <v>3524</v>
      </c>
      <c r="F772" s="14" t="s">
        <v>3525</v>
      </c>
      <c r="G772" s="14" t="s">
        <v>1109</v>
      </c>
      <c r="H772" s="14" t="s">
        <v>1110</v>
      </c>
    </row>
    <row r="773" spans="1:8" x14ac:dyDescent="0.25">
      <c r="A773">
        <v>772</v>
      </c>
      <c r="B773" s="14" t="s">
        <v>3526</v>
      </c>
      <c r="C773" s="14" t="s">
        <v>1102</v>
      </c>
      <c r="E773" s="14" t="s">
        <v>3527</v>
      </c>
      <c r="F773" s="14" t="s">
        <v>3528</v>
      </c>
      <c r="G773" s="14" t="s">
        <v>1327</v>
      </c>
      <c r="H773" s="14" t="s">
        <v>1110</v>
      </c>
    </row>
    <row r="774" spans="1:8" x14ac:dyDescent="0.25">
      <c r="A774">
        <v>773</v>
      </c>
      <c r="B774" s="14" t="s">
        <v>3529</v>
      </c>
      <c r="C774" s="14" t="s">
        <v>1102</v>
      </c>
      <c r="E774" s="14" t="s">
        <v>3530</v>
      </c>
      <c r="F774" s="14" t="s">
        <v>3531</v>
      </c>
      <c r="G774" s="14" t="s">
        <v>40</v>
      </c>
      <c r="H774" s="14" t="s">
        <v>1110</v>
      </c>
    </row>
    <row r="775" spans="1:8" x14ac:dyDescent="0.25">
      <c r="A775">
        <v>774</v>
      </c>
      <c r="B775" s="14" t="s">
        <v>3532</v>
      </c>
      <c r="C775" s="14" t="s">
        <v>1102</v>
      </c>
      <c r="E775" s="14" t="s">
        <v>3533</v>
      </c>
      <c r="F775" s="14" t="s">
        <v>3534</v>
      </c>
      <c r="G775" s="14" t="s">
        <v>1109</v>
      </c>
      <c r="H775" s="14" t="s">
        <v>1110</v>
      </c>
    </row>
    <row r="776" spans="1:8" x14ac:dyDescent="0.25">
      <c r="A776">
        <v>775</v>
      </c>
      <c r="B776" s="14" t="s">
        <v>3535</v>
      </c>
      <c r="C776" s="14" t="s">
        <v>1102</v>
      </c>
      <c r="E776" s="14" t="s">
        <v>3536</v>
      </c>
      <c r="F776" s="14" t="s">
        <v>3537</v>
      </c>
      <c r="G776" s="14" t="s">
        <v>192</v>
      </c>
      <c r="H776" s="14" t="s">
        <v>1110</v>
      </c>
    </row>
    <row r="777" spans="1:8" x14ac:dyDescent="0.25">
      <c r="A777">
        <v>776</v>
      </c>
      <c r="B777" s="14" t="s">
        <v>3538</v>
      </c>
      <c r="C777" s="14" t="s">
        <v>1102</v>
      </c>
      <c r="E777" s="14" t="s">
        <v>3539</v>
      </c>
      <c r="F777" s="14" t="s">
        <v>3540</v>
      </c>
      <c r="G777" s="14" t="s">
        <v>40</v>
      </c>
      <c r="H777" s="14" t="s">
        <v>1110</v>
      </c>
    </row>
    <row r="778" spans="1:8" x14ac:dyDescent="0.25">
      <c r="A778">
        <v>777</v>
      </c>
      <c r="B778" s="14" t="s">
        <v>3541</v>
      </c>
      <c r="C778" s="14" t="s">
        <v>1102</v>
      </c>
      <c r="E778" s="14" t="s">
        <v>3542</v>
      </c>
      <c r="F778" s="14" t="s">
        <v>3543</v>
      </c>
      <c r="G778" s="14" t="s">
        <v>236</v>
      </c>
      <c r="H778" s="14" t="s">
        <v>1110</v>
      </c>
    </row>
    <row r="779" spans="1:8" x14ac:dyDescent="0.25">
      <c r="A779">
        <v>778</v>
      </c>
      <c r="B779" s="14" t="s">
        <v>3544</v>
      </c>
      <c r="C779" s="14" t="s">
        <v>1102</v>
      </c>
      <c r="D779" s="14" t="s">
        <v>3545</v>
      </c>
      <c r="E779" s="14" t="s">
        <v>3546</v>
      </c>
      <c r="F779" s="14" t="s">
        <v>3547</v>
      </c>
      <c r="G779" s="14" t="s">
        <v>3548</v>
      </c>
      <c r="H779" s="14" t="s">
        <v>1110</v>
      </c>
    </row>
    <row r="780" spans="1:8" x14ac:dyDescent="0.25">
      <c r="A780">
        <v>779</v>
      </c>
      <c r="B780" s="14" t="s">
        <v>3549</v>
      </c>
      <c r="C780" s="14" t="s">
        <v>1102</v>
      </c>
      <c r="D780" s="14" t="s">
        <v>281</v>
      </c>
      <c r="E780" s="14" t="s">
        <v>3550</v>
      </c>
      <c r="F780" s="14" t="s">
        <v>3551</v>
      </c>
      <c r="G780" s="14" t="s">
        <v>134</v>
      </c>
      <c r="H780" s="14" t="s">
        <v>1110</v>
      </c>
    </row>
    <row r="781" spans="1:8" x14ac:dyDescent="0.25">
      <c r="A781">
        <v>780</v>
      </c>
      <c r="B781" s="14" t="s">
        <v>3552</v>
      </c>
      <c r="C781" s="14" t="s">
        <v>1102</v>
      </c>
      <c r="E781" s="14" t="s">
        <v>3553</v>
      </c>
      <c r="F781" s="14" t="s">
        <v>3554</v>
      </c>
      <c r="G781" s="14" t="s">
        <v>1578</v>
      </c>
      <c r="H781" s="14" t="s">
        <v>1110</v>
      </c>
    </row>
    <row r="782" spans="1:8" x14ac:dyDescent="0.25">
      <c r="A782">
        <v>781</v>
      </c>
      <c r="B782" s="14" t="s">
        <v>3555</v>
      </c>
      <c r="C782" s="14" t="s">
        <v>1102</v>
      </c>
      <c r="E782" s="14" t="s">
        <v>3556</v>
      </c>
      <c r="F782" s="14" t="s">
        <v>3557</v>
      </c>
      <c r="G782" s="14" t="s">
        <v>149</v>
      </c>
      <c r="H782" s="14" t="s">
        <v>1110</v>
      </c>
    </row>
    <row r="783" spans="1:8" x14ac:dyDescent="0.25">
      <c r="A783">
        <v>782</v>
      </c>
      <c r="B783" s="14" t="s">
        <v>3558</v>
      </c>
      <c r="C783" s="14" t="s">
        <v>1102</v>
      </c>
      <c r="E783" s="14" t="s">
        <v>3559</v>
      </c>
      <c r="F783" s="14" t="s">
        <v>3560</v>
      </c>
      <c r="G783" s="14" t="s">
        <v>40</v>
      </c>
      <c r="H783" s="14" t="s">
        <v>1110</v>
      </c>
    </row>
    <row r="784" spans="1:8" x14ac:dyDescent="0.25">
      <c r="A784">
        <v>783</v>
      </c>
      <c r="B784" s="14" t="s">
        <v>3561</v>
      </c>
      <c r="C784" s="14" t="s">
        <v>1102</v>
      </c>
      <c r="E784" s="14" t="s">
        <v>3562</v>
      </c>
      <c r="F784" s="14" t="s">
        <v>3563</v>
      </c>
      <c r="G784" s="14" t="s">
        <v>1109</v>
      </c>
      <c r="H784" s="14" t="s">
        <v>1110</v>
      </c>
    </row>
    <row r="785" spans="1:8" x14ac:dyDescent="0.25">
      <c r="A785">
        <v>784</v>
      </c>
      <c r="B785" s="14" t="s">
        <v>3564</v>
      </c>
      <c r="C785" s="14" t="s">
        <v>1102</v>
      </c>
      <c r="E785" s="14" t="s">
        <v>3565</v>
      </c>
      <c r="F785" s="14" t="s">
        <v>3566</v>
      </c>
      <c r="G785" s="14" t="s">
        <v>52</v>
      </c>
      <c r="H785" s="14" t="s">
        <v>1110</v>
      </c>
    </row>
    <row r="786" spans="1:8" x14ac:dyDescent="0.25">
      <c r="A786">
        <v>785</v>
      </c>
      <c r="B786" s="14" t="s">
        <v>3567</v>
      </c>
      <c r="C786" s="14" t="s">
        <v>1102</v>
      </c>
      <c r="E786" s="14" t="s">
        <v>3568</v>
      </c>
      <c r="F786" s="14" t="s">
        <v>3569</v>
      </c>
      <c r="G786" s="14" t="s">
        <v>149</v>
      </c>
      <c r="H786" s="14" t="s">
        <v>1110</v>
      </c>
    </row>
    <row r="787" spans="1:8" x14ac:dyDescent="0.25">
      <c r="A787">
        <v>786</v>
      </c>
      <c r="B787" s="14" t="s">
        <v>3570</v>
      </c>
      <c r="C787" s="14" t="s">
        <v>1102</v>
      </c>
      <c r="E787" s="14" t="s">
        <v>3571</v>
      </c>
      <c r="F787" s="14" t="s">
        <v>3572</v>
      </c>
      <c r="G787" s="14" t="s">
        <v>149</v>
      </c>
      <c r="H787" s="14" t="s">
        <v>1110</v>
      </c>
    </row>
    <row r="788" spans="1:8" x14ac:dyDescent="0.25">
      <c r="A788">
        <v>787</v>
      </c>
      <c r="B788" s="14" t="s">
        <v>3573</v>
      </c>
      <c r="C788" s="14" t="s">
        <v>1102</v>
      </c>
      <c r="D788" s="14" t="s">
        <v>3574</v>
      </c>
      <c r="E788" s="14" t="s">
        <v>3575</v>
      </c>
      <c r="F788" s="14" t="s">
        <v>3576</v>
      </c>
      <c r="G788" s="14" t="s">
        <v>2223</v>
      </c>
      <c r="H788" s="14" t="s">
        <v>1105</v>
      </c>
    </row>
    <row r="789" spans="1:8" x14ac:dyDescent="0.25">
      <c r="A789">
        <v>788</v>
      </c>
      <c r="B789" s="14" t="s">
        <v>3577</v>
      </c>
      <c r="C789" s="14" t="s">
        <v>1102</v>
      </c>
      <c r="D789" s="14" t="s">
        <v>3578</v>
      </c>
      <c r="E789" s="14" t="s">
        <v>3579</v>
      </c>
      <c r="F789" s="14" t="s">
        <v>3580</v>
      </c>
      <c r="G789" s="14" t="s">
        <v>3581</v>
      </c>
      <c r="H789" s="14" t="s">
        <v>1105</v>
      </c>
    </row>
    <row r="790" spans="1:8" x14ac:dyDescent="0.25">
      <c r="A790">
        <v>789</v>
      </c>
      <c r="B790" s="14" t="s">
        <v>3582</v>
      </c>
      <c r="C790" s="14" t="s">
        <v>1102</v>
      </c>
      <c r="E790" s="14" t="s">
        <v>3583</v>
      </c>
      <c r="F790" s="14" t="s">
        <v>3584</v>
      </c>
      <c r="G790" s="14" t="s">
        <v>1144</v>
      </c>
      <c r="H790" s="14" t="s">
        <v>1110</v>
      </c>
    </row>
    <row r="791" spans="1:8" x14ac:dyDescent="0.25">
      <c r="A791">
        <v>790</v>
      </c>
      <c r="B791" s="14" t="s">
        <v>3585</v>
      </c>
      <c r="C791" s="14" t="s">
        <v>1102</v>
      </c>
      <c r="E791" s="14" t="s">
        <v>3586</v>
      </c>
      <c r="F791" s="14" t="s">
        <v>3587</v>
      </c>
      <c r="G791" s="14" t="s">
        <v>126</v>
      </c>
      <c r="H791" s="14" t="s">
        <v>1110</v>
      </c>
    </row>
    <row r="792" spans="1:8" x14ac:dyDescent="0.25">
      <c r="A792">
        <v>791</v>
      </c>
      <c r="B792" s="14" t="s">
        <v>3588</v>
      </c>
      <c r="C792" s="14" t="s">
        <v>1102</v>
      </c>
      <c r="E792" s="14" t="s">
        <v>3589</v>
      </c>
      <c r="F792" s="14" t="s">
        <v>3590</v>
      </c>
      <c r="G792" s="14" t="s">
        <v>1109</v>
      </c>
      <c r="H792" s="14" t="s">
        <v>1110</v>
      </c>
    </row>
    <row r="793" spans="1:8" x14ac:dyDescent="0.25">
      <c r="A793">
        <v>792</v>
      </c>
      <c r="B793" s="14" t="s">
        <v>3591</v>
      </c>
      <c r="C793" s="14" t="s">
        <v>1102</v>
      </c>
      <c r="D793" s="14" t="s">
        <v>3592</v>
      </c>
      <c r="E793" s="14" t="s">
        <v>3593</v>
      </c>
      <c r="F793" s="14" t="s">
        <v>3594</v>
      </c>
      <c r="G793" s="14" t="s">
        <v>1109</v>
      </c>
      <c r="H793" s="14" t="s">
        <v>1105</v>
      </c>
    </row>
    <row r="794" spans="1:8" x14ac:dyDescent="0.25">
      <c r="A794">
        <v>793</v>
      </c>
      <c r="B794" s="14" t="s">
        <v>3595</v>
      </c>
      <c r="C794" s="14" t="s">
        <v>1102</v>
      </c>
      <c r="E794" s="14" t="s">
        <v>3596</v>
      </c>
      <c r="F794" s="14" t="s">
        <v>3597</v>
      </c>
      <c r="G794" s="14" t="s">
        <v>149</v>
      </c>
      <c r="H794" s="14" t="s">
        <v>1110</v>
      </c>
    </row>
    <row r="795" spans="1:8" x14ac:dyDescent="0.25">
      <c r="A795">
        <v>794</v>
      </c>
      <c r="B795" s="14" t="s">
        <v>3598</v>
      </c>
      <c r="C795" s="14" t="s">
        <v>1102</v>
      </c>
      <c r="D795" s="14" t="s">
        <v>3599</v>
      </c>
      <c r="E795" s="14" t="s">
        <v>3600</v>
      </c>
      <c r="F795" s="14" t="s">
        <v>3601</v>
      </c>
      <c r="G795" s="14" t="s">
        <v>3602</v>
      </c>
      <c r="H795" s="14" t="s">
        <v>1105</v>
      </c>
    </row>
    <row r="796" spans="1:8" x14ac:dyDescent="0.25">
      <c r="A796">
        <v>795</v>
      </c>
      <c r="B796" s="14" t="s">
        <v>3603</v>
      </c>
      <c r="C796" s="14" t="s">
        <v>1102</v>
      </c>
      <c r="E796" s="14" t="s">
        <v>3604</v>
      </c>
      <c r="F796" s="14" t="s">
        <v>3604</v>
      </c>
      <c r="G796" s="14" t="s">
        <v>1413</v>
      </c>
      <c r="H796" s="14" t="s">
        <v>1110</v>
      </c>
    </row>
    <row r="797" spans="1:8" x14ac:dyDescent="0.25">
      <c r="A797">
        <v>796</v>
      </c>
      <c r="B797" s="14" t="s">
        <v>3605</v>
      </c>
      <c r="C797" s="14" t="s">
        <v>1102</v>
      </c>
      <c r="E797" s="14" t="s">
        <v>3606</v>
      </c>
      <c r="F797" s="14" t="s">
        <v>3607</v>
      </c>
      <c r="G797" s="14" t="s">
        <v>1109</v>
      </c>
      <c r="H797" s="14" t="s">
        <v>1110</v>
      </c>
    </row>
    <row r="798" spans="1:8" x14ac:dyDescent="0.25">
      <c r="A798">
        <v>797</v>
      </c>
      <c r="B798" s="14" t="s">
        <v>3608</v>
      </c>
      <c r="C798" s="14" t="s">
        <v>1102</v>
      </c>
      <c r="E798" s="14" t="s">
        <v>3609</v>
      </c>
      <c r="F798" s="14" t="s">
        <v>3610</v>
      </c>
      <c r="G798" s="14" t="s">
        <v>40</v>
      </c>
      <c r="H798" s="14" t="s">
        <v>1110</v>
      </c>
    </row>
    <row r="799" spans="1:8" x14ac:dyDescent="0.25">
      <c r="A799">
        <v>798</v>
      </c>
      <c r="B799" s="14" t="s">
        <v>3611</v>
      </c>
      <c r="C799" s="14" t="s">
        <v>1102</v>
      </c>
      <c r="E799" s="14" t="s">
        <v>3612</v>
      </c>
      <c r="F799" s="14" t="s">
        <v>3613</v>
      </c>
      <c r="G799" s="14" t="s">
        <v>86</v>
      </c>
      <c r="H799" s="14" t="s">
        <v>1110</v>
      </c>
    </row>
    <row r="800" spans="1:8" x14ac:dyDescent="0.25">
      <c r="A800">
        <v>799</v>
      </c>
      <c r="B800" s="14" t="s">
        <v>3614</v>
      </c>
      <c r="C800" s="14" t="s">
        <v>1102</v>
      </c>
      <c r="E800" s="14" t="s">
        <v>3615</v>
      </c>
      <c r="F800" s="14" t="s">
        <v>3616</v>
      </c>
      <c r="G800" s="14" t="s">
        <v>153</v>
      </c>
      <c r="H800" s="14" t="s">
        <v>1110</v>
      </c>
    </row>
    <row r="801" spans="1:8" x14ac:dyDescent="0.25">
      <c r="A801">
        <v>800</v>
      </c>
      <c r="B801" s="14" t="s">
        <v>3617</v>
      </c>
      <c r="C801" s="14" t="s">
        <v>1102</v>
      </c>
      <c r="D801" s="14" t="s">
        <v>1436</v>
      </c>
      <c r="E801" s="14" t="s">
        <v>3618</v>
      </c>
      <c r="F801" s="14" t="s">
        <v>3619</v>
      </c>
      <c r="G801" s="14" t="s">
        <v>114</v>
      </c>
      <c r="H801" s="14" t="s">
        <v>1105</v>
      </c>
    </row>
    <row r="802" spans="1:8" x14ac:dyDescent="0.25">
      <c r="A802">
        <v>801</v>
      </c>
      <c r="B802" s="14" t="s">
        <v>3620</v>
      </c>
      <c r="C802" s="14" t="s">
        <v>1102</v>
      </c>
      <c r="D802" s="14" t="s">
        <v>3621</v>
      </c>
      <c r="E802" s="14" t="s">
        <v>742</v>
      </c>
      <c r="F802" s="14" t="s">
        <v>3622</v>
      </c>
      <c r="G802" s="14" t="s">
        <v>1109</v>
      </c>
      <c r="H802" s="14" t="s">
        <v>1110</v>
      </c>
    </row>
    <row r="803" spans="1:8" x14ac:dyDescent="0.25">
      <c r="A803">
        <v>802</v>
      </c>
      <c r="B803" s="14" t="s">
        <v>3623</v>
      </c>
      <c r="C803" s="14" t="s">
        <v>1102</v>
      </c>
      <c r="E803" s="14" t="s">
        <v>3624</v>
      </c>
      <c r="F803" s="14" t="s">
        <v>3625</v>
      </c>
      <c r="G803" s="14" t="s">
        <v>243</v>
      </c>
      <c r="H803" s="14" t="s">
        <v>1110</v>
      </c>
    </row>
    <row r="804" spans="1:8" x14ac:dyDescent="0.25">
      <c r="A804">
        <v>803</v>
      </c>
      <c r="B804" s="14" t="s">
        <v>3626</v>
      </c>
      <c r="C804" s="14" t="s">
        <v>1102</v>
      </c>
      <c r="E804" s="14" t="s">
        <v>3627</v>
      </c>
      <c r="F804" s="14" t="s">
        <v>3628</v>
      </c>
      <c r="G804" s="14" t="s">
        <v>149</v>
      </c>
      <c r="H804" s="14" t="s">
        <v>1110</v>
      </c>
    </row>
    <row r="805" spans="1:8" x14ac:dyDescent="0.25">
      <c r="A805">
        <v>804</v>
      </c>
      <c r="B805" s="14" t="s">
        <v>3629</v>
      </c>
      <c r="C805" s="14" t="s">
        <v>1102</v>
      </c>
      <c r="E805" s="14" t="s">
        <v>3630</v>
      </c>
      <c r="F805" s="14" t="s">
        <v>3631</v>
      </c>
      <c r="G805" s="14" t="s">
        <v>149</v>
      </c>
      <c r="H805" s="14" t="s">
        <v>1110</v>
      </c>
    </row>
    <row r="806" spans="1:8" x14ac:dyDescent="0.25">
      <c r="A806">
        <v>805</v>
      </c>
      <c r="B806" s="14" t="s">
        <v>3632</v>
      </c>
      <c r="C806" s="14" t="s">
        <v>1102</v>
      </c>
      <c r="D806" s="14" t="s">
        <v>3633</v>
      </c>
      <c r="E806" s="14" t="s">
        <v>3634</v>
      </c>
      <c r="F806" s="14" t="s">
        <v>3635</v>
      </c>
      <c r="G806" s="14" t="s">
        <v>3602</v>
      </c>
      <c r="H806" s="14" t="s">
        <v>1110</v>
      </c>
    </row>
    <row r="807" spans="1:8" x14ac:dyDescent="0.25">
      <c r="A807">
        <v>806</v>
      </c>
      <c r="B807" s="14" t="s">
        <v>3636</v>
      </c>
      <c r="C807" s="14" t="s">
        <v>1102</v>
      </c>
      <c r="E807" s="14" t="s">
        <v>3637</v>
      </c>
      <c r="F807" s="14" t="s">
        <v>3638</v>
      </c>
      <c r="G807" s="14" t="s">
        <v>2764</v>
      </c>
      <c r="H807" s="14" t="s">
        <v>1110</v>
      </c>
    </row>
    <row r="808" spans="1:8" x14ac:dyDescent="0.25">
      <c r="A808">
        <v>807</v>
      </c>
      <c r="B808" s="14" t="s">
        <v>3639</v>
      </c>
      <c r="C808" s="14" t="s">
        <v>1102</v>
      </c>
      <c r="D808" s="14" t="s">
        <v>3640</v>
      </c>
      <c r="E808" s="14" t="s">
        <v>3641</v>
      </c>
      <c r="F808" s="14" t="s">
        <v>3642</v>
      </c>
      <c r="G808" s="14" t="s">
        <v>126</v>
      </c>
      <c r="H808" s="14" t="s">
        <v>1105</v>
      </c>
    </row>
    <row r="809" spans="1:8" x14ac:dyDescent="0.25">
      <c r="A809">
        <v>808</v>
      </c>
      <c r="B809" s="14" t="s">
        <v>3643</v>
      </c>
      <c r="C809" s="14" t="s">
        <v>1102</v>
      </c>
      <c r="E809" s="14" t="s">
        <v>3644</v>
      </c>
      <c r="F809" s="14" t="s">
        <v>3645</v>
      </c>
      <c r="G809" s="14" t="s">
        <v>149</v>
      </c>
      <c r="H809" s="14" t="s">
        <v>1110</v>
      </c>
    </row>
    <row r="810" spans="1:8" x14ac:dyDescent="0.25">
      <c r="A810">
        <v>809</v>
      </c>
      <c r="B810" s="14" t="s">
        <v>3646</v>
      </c>
      <c r="C810" s="14" t="s">
        <v>1102</v>
      </c>
      <c r="E810" s="14" t="s">
        <v>3647</v>
      </c>
      <c r="F810" s="14" t="s">
        <v>3648</v>
      </c>
      <c r="G810" s="14" t="s">
        <v>1413</v>
      </c>
      <c r="H810" s="14" t="s">
        <v>1110</v>
      </c>
    </row>
    <row r="811" spans="1:8" x14ac:dyDescent="0.25">
      <c r="A811">
        <v>810</v>
      </c>
      <c r="B811" s="14" t="s">
        <v>3649</v>
      </c>
      <c r="C811" s="14" t="s">
        <v>1102</v>
      </c>
      <c r="E811" s="14" t="s">
        <v>3650</v>
      </c>
      <c r="F811" s="14" t="s">
        <v>3651</v>
      </c>
      <c r="G811" s="14" t="s">
        <v>149</v>
      </c>
      <c r="H811" s="14" t="s">
        <v>1110</v>
      </c>
    </row>
    <row r="812" spans="1:8" x14ac:dyDescent="0.25">
      <c r="A812">
        <v>811</v>
      </c>
      <c r="B812" s="14" t="s">
        <v>3652</v>
      </c>
      <c r="C812" s="14" t="s">
        <v>1102</v>
      </c>
      <c r="E812" s="14" t="s">
        <v>3653</v>
      </c>
      <c r="F812" s="14" t="s">
        <v>3654</v>
      </c>
      <c r="G812" s="14" t="s">
        <v>149</v>
      </c>
      <c r="H812" s="14" t="s">
        <v>1110</v>
      </c>
    </row>
    <row r="813" spans="1:8" x14ac:dyDescent="0.25">
      <c r="A813">
        <v>812</v>
      </c>
      <c r="B813" s="14" t="s">
        <v>3655</v>
      </c>
      <c r="C813" s="14" t="s">
        <v>1102</v>
      </c>
      <c r="E813" s="14" t="s">
        <v>3656</v>
      </c>
      <c r="G813" s="14" t="s">
        <v>149</v>
      </c>
      <c r="H813" s="14" t="s">
        <v>1110</v>
      </c>
    </row>
    <row r="814" spans="1:8" x14ac:dyDescent="0.25">
      <c r="A814">
        <v>813</v>
      </c>
      <c r="B814" s="14" t="s">
        <v>3657</v>
      </c>
      <c r="C814" s="14" t="s">
        <v>1102</v>
      </c>
      <c r="E814" s="14" t="s">
        <v>3658</v>
      </c>
      <c r="F814" s="14" t="s">
        <v>3659</v>
      </c>
      <c r="G814" s="14" t="s">
        <v>2857</v>
      </c>
      <c r="H814" s="14" t="s">
        <v>1110</v>
      </c>
    </row>
    <row r="815" spans="1:8" x14ac:dyDescent="0.25">
      <c r="A815">
        <v>814</v>
      </c>
      <c r="B815" s="14" t="s">
        <v>3660</v>
      </c>
      <c r="C815" s="14" t="s">
        <v>1102</v>
      </c>
      <c r="E815" s="14" t="s">
        <v>3661</v>
      </c>
      <c r="F815" s="14" t="s">
        <v>3662</v>
      </c>
      <c r="G815" s="14" t="s">
        <v>192</v>
      </c>
      <c r="H815" s="14" t="s">
        <v>1110</v>
      </c>
    </row>
    <row r="816" spans="1:8" x14ac:dyDescent="0.25">
      <c r="A816">
        <v>815</v>
      </c>
      <c r="B816" s="14" t="s">
        <v>3663</v>
      </c>
      <c r="C816" s="14" t="s">
        <v>1102</v>
      </c>
      <c r="E816" s="14" t="s">
        <v>3664</v>
      </c>
      <c r="F816" s="14" t="s">
        <v>3665</v>
      </c>
      <c r="G816" s="14" t="s">
        <v>1109</v>
      </c>
      <c r="H816" s="14" t="s">
        <v>1110</v>
      </c>
    </row>
    <row r="817" spans="1:8" x14ac:dyDescent="0.25">
      <c r="A817">
        <v>816</v>
      </c>
      <c r="B817" s="14" t="s">
        <v>3666</v>
      </c>
      <c r="C817" s="14" t="s">
        <v>1102</v>
      </c>
      <c r="D817" s="14" t="s">
        <v>3667</v>
      </c>
      <c r="E817" s="14" t="s">
        <v>3668</v>
      </c>
      <c r="F817" s="14" t="s">
        <v>3669</v>
      </c>
      <c r="G817" s="14" t="s">
        <v>178</v>
      </c>
      <c r="H817" s="14" t="s">
        <v>1105</v>
      </c>
    </row>
    <row r="818" spans="1:8" x14ac:dyDescent="0.25">
      <c r="A818">
        <v>817</v>
      </c>
      <c r="B818" s="14" t="s">
        <v>3670</v>
      </c>
      <c r="C818" s="14" t="s">
        <v>1102</v>
      </c>
      <c r="D818" s="14" t="s">
        <v>3671</v>
      </c>
      <c r="E818" s="14" t="s">
        <v>3672</v>
      </c>
      <c r="F818" s="14" t="s">
        <v>3673</v>
      </c>
      <c r="G818" s="14" t="s">
        <v>192</v>
      </c>
      <c r="H818" s="14" t="s">
        <v>1105</v>
      </c>
    </row>
    <row r="819" spans="1:8" x14ac:dyDescent="0.25">
      <c r="A819">
        <v>818</v>
      </c>
      <c r="B819" s="14" t="s">
        <v>3674</v>
      </c>
      <c r="C819" s="14" t="s">
        <v>1102</v>
      </c>
      <c r="E819" s="14" t="s">
        <v>3675</v>
      </c>
      <c r="F819" s="14" t="s">
        <v>3676</v>
      </c>
      <c r="G819" s="14" t="s">
        <v>243</v>
      </c>
      <c r="H819" s="14" t="s">
        <v>1110</v>
      </c>
    </row>
    <row r="820" spans="1:8" x14ac:dyDescent="0.25">
      <c r="A820">
        <v>819</v>
      </c>
      <c r="B820" s="14" t="s">
        <v>3677</v>
      </c>
      <c r="C820" s="14" t="s">
        <v>1102</v>
      </c>
      <c r="E820" s="14" t="s">
        <v>3678</v>
      </c>
      <c r="F820" s="14" t="s">
        <v>3679</v>
      </c>
      <c r="G820" s="14" t="s">
        <v>149</v>
      </c>
      <c r="H820" s="14" t="s">
        <v>1110</v>
      </c>
    </row>
    <row r="821" spans="1:8" x14ac:dyDescent="0.25">
      <c r="A821">
        <v>820</v>
      </c>
      <c r="B821" s="14" t="s">
        <v>3680</v>
      </c>
      <c r="C821" s="14" t="s">
        <v>1102</v>
      </c>
      <c r="E821" s="14" t="s">
        <v>3681</v>
      </c>
      <c r="F821" s="14" t="s">
        <v>3682</v>
      </c>
      <c r="G821" s="14" t="s">
        <v>3683</v>
      </c>
      <c r="H821" s="14" t="s">
        <v>1110</v>
      </c>
    </row>
    <row r="822" spans="1:8" x14ac:dyDescent="0.25">
      <c r="A822">
        <v>821</v>
      </c>
      <c r="B822" s="14" t="s">
        <v>3684</v>
      </c>
      <c r="C822" s="14" t="s">
        <v>1102</v>
      </c>
      <c r="E822" s="14" t="s">
        <v>3685</v>
      </c>
      <c r="F822" s="14" t="s">
        <v>3686</v>
      </c>
      <c r="G822" s="14" t="s">
        <v>174</v>
      </c>
      <c r="H822" s="14" t="s">
        <v>1110</v>
      </c>
    </row>
    <row r="823" spans="1:8" x14ac:dyDescent="0.25">
      <c r="A823">
        <v>822</v>
      </c>
      <c r="B823" s="14" t="s">
        <v>3687</v>
      </c>
      <c r="C823" s="14" t="s">
        <v>1102</v>
      </c>
      <c r="E823" s="14" t="s">
        <v>3688</v>
      </c>
      <c r="F823" s="14" t="s">
        <v>3689</v>
      </c>
      <c r="G823" s="14" t="s">
        <v>1109</v>
      </c>
      <c r="H823" s="14" t="s">
        <v>1110</v>
      </c>
    </row>
    <row r="824" spans="1:8" x14ac:dyDescent="0.25">
      <c r="A824">
        <v>823</v>
      </c>
      <c r="B824" s="14" t="s">
        <v>3690</v>
      </c>
      <c r="C824" s="14" t="s">
        <v>1102</v>
      </c>
      <c r="E824" s="14" t="s">
        <v>3691</v>
      </c>
      <c r="F824" s="14" t="s">
        <v>3692</v>
      </c>
      <c r="G824" s="14" t="s">
        <v>149</v>
      </c>
      <c r="H824" s="14" t="s">
        <v>1110</v>
      </c>
    </row>
    <row r="825" spans="1:8" x14ac:dyDescent="0.25">
      <c r="A825">
        <v>824</v>
      </c>
      <c r="B825" s="14" t="s">
        <v>1349</v>
      </c>
      <c r="C825" s="14" t="s">
        <v>1102</v>
      </c>
      <c r="E825" s="14" t="s">
        <v>3693</v>
      </c>
      <c r="F825" s="14" t="s">
        <v>3694</v>
      </c>
      <c r="G825" s="14" t="s">
        <v>1109</v>
      </c>
      <c r="H825" s="14" t="s">
        <v>1110</v>
      </c>
    </row>
    <row r="826" spans="1:8" x14ac:dyDescent="0.25">
      <c r="A826">
        <v>825</v>
      </c>
      <c r="B826" s="14" t="s">
        <v>3695</v>
      </c>
      <c r="C826" s="14" t="s">
        <v>1102</v>
      </c>
      <c r="E826" s="14" t="s">
        <v>3696</v>
      </c>
      <c r="F826" s="14" t="s">
        <v>3697</v>
      </c>
      <c r="G826" s="14" t="s">
        <v>2692</v>
      </c>
      <c r="H826" s="14" t="s">
        <v>1110</v>
      </c>
    </row>
    <row r="827" spans="1:8" x14ac:dyDescent="0.25">
      <c r="A827">
        <v>826</v>
      </c>
      <c r="B827" s="14" t="s">
        <v>3698</v>
      </c>
      <c r="C827" s="14" t="s">
        <v>1102</v>
      </c>
      <c r="E827" s="14" t="s">
        <v>3699</v>
      </c>
      <c r="F827" s="14" t="s">
        <v>3700</v>
      </c>
      <c r="G827" s="14" t="s">
        <v>86</v>
      </c>
      <c r="H827" s="14" t="s">
        <v>1110</v>
      </c>
    </row>
    <row r="828" spans="1:8" x14ac:dyDescent="0.25">
      <c r="A828">
        <v>827</v>
      </c>
      <c r="B828" s="14" t="s">
        <v>3588</v>
      </c>
      <c r="C828" s="14" t="s">
        <v>1102</v>
      </c>
      <c r="E828" s="14" t="s">
        <v>3701</v>
      </c>
      <c r="F828" s="14" t="s">
        <v>3702</v>
      </c>
      <c r="G828" s="14" t="s">
        <v>1695</v>
      </c>
      <c r="H828" s="14" t="s">
        <v>1110</v>
      </c>
    </row>
    <row r="829" spans="1:8" x14ac:dyDescent="0.25">
      <c r="A829">
        <v>828</v>
      </c>
      <c r="B829" s="14" t="s">
        <v>3703</v>
      </c>
      <c r="C829" s="14" t="s">
        <v>1102</v>
      </c>
      <c r="D829" s="14" t="s">
        <v>3704</v>
      </c>
      <c r="E829" s="14" t="s">
        <v>3705</v>
      </c>
      <c r="F829" s="14" t="s">
        <v>3706</v>
      </c>
      <c r="G829" s="14" t="s">
        <v>1750</v>
      </c>
      <c r="H829" s="14" t="s">
        <v>1110</v>
      </c>
    </row>
    <row r="830" spans="1:8" x14ac:dyDescent="0.25">
      <c r="A830">
        <v>829</v>
      </c>
      <c r="B830" s="14" t="s">
        <v>3707</v>
      </c>
      <c r="C830" s="14" t="s">
        <v>1102</v>
      </c>
      <c r="E830" s="14" t="s">
        <v>3708</v>
      </c>
      <c r="F830" s="14" t="s">
        <v>3709</v>
      </c>
      <c r="G830" s="14" t="s">
        <v>149</v>
      </c>
      <c r="H830" s="14" t="s">
        <v>1110</v>
      </c>
    </row>
    <row r="831" spans="1:8" x14ac:dyDescent="0.25">
      <c r="A831">
        <v>830</v>
      </c>
      <c r="B831" s="14" t="s">
        <v>3710</v>
      </c>
      <c r="C831" s="14" t="s">
        <v>1102</v>
      </c>
      <c r="D831" s="14" t="s">
        <v>3711</v>
      </c>
      <c r="E831" s="14" t="s">
        <v>3712</v>
      </c>
      <c r="F831" s="14" t="s">
        <v>3713</v>
      </c>
      <c r="G831" s="14" t="s">
        <v>91</v>
      </c>
      <c r="H831" s="14" t="s">
        <v>1110</v>
      </c>
    </row>
    <row r="832" spans="1:8" x14ac:dyDescent="0.25">
      <c r="A832">
        <v>831</v>
      </c>
      <c r="B832" s="14" t="s">
        <v>3714</v>
      </c>
      <c r="C832" s="14" t="s">
        <v>1102</v>
      </c>
      <c r="E832" s="14" t="s">
        <v>3715</v>
      </c>
      <c r="F832" s="14" t="s">
        <v>3716</v>
      </c>
      <c r="G832" s="14" t="s">
        <v>149</v>
      </c>
      <c r="H832" s="14" t="s">
        <v>1110</v>
      </c>
    </row>
    <row r="833" spans="1:8" x14ac:dyDescent="0.25">
      <c r="A833">
        <v>832</v>
      </c>
      <c r="B833" s="14" t="s">
        <v>3717</v>
      </c>
      <c r="C833" s="14" t="s">
        <v>1102</v>
      </c>
      <c r="E833" s="14" t="s">
        <v>3718</v>
      </c>
      <c r="F833" s="14" t="s">
        <v>3719</v>
      </c>
      <c r="G833" s="14" t="s">
        <v>192</v>
      </c>
      <c r="H833" s="14" t="s">
        <v>1110</v>
      </c>
    </row>
    <row r="834" spans="1:8" x14ac:dyDescent="0.25">
      <c r="A834">
        <v>833</v>
      </c>
      <c r="B834" s="14" t="s">
        <v>3720</v>
      </c>
      <c r="C834" s="14" t="s">
        <v>1102</v>
      </c>
      <c r="E834" s="14" t="s">
        <v>3721</v>
      </c>
      <c r="F834" s="14" t="s">
        <v>3722</v>
      </c>
      <c r="G834" s="14" t="s">
        <v>149</v>
      </c>
      <c r="H834" s="14" t="s">
        <v>1110</v>
      </c>
    </row>
    <row r="835" spans="1:8" x14ac:dyDescent="0.25">
      <c r="A835">
        <v>834</v>
      </c>
      <c r="B835" s="14" t="s">
        <v>3723</v>
      </c>
      <c r="C835" s="14" t="s">
        <v>1102</v>
      </c>
      <c r="E835" s="14" t="s">
        <v>3724</v>
      </c>
      <c r="F835" s="14" t="s">
        <v>3725</v>
      </c>
      <c r="G835" s="14" t="s">
        <v>2692</v>
      </c>
      <c r="H835" s="14" t="s">
        <v>1110</v>
      </c>
    </row>
    <row r="836" spans="1:8" x14ac:dyDescent="0.25">
      <c r="A836">
        <v>835</v>
      </c>
      <c r="B836" s="14" t="s">
        <v>3726</v>
      </c>
      <c r="C836" s="14" t="s">
        <v>1102</v>
      </c>
      <c r="E836" s="14" t="s">
        <v>3727</v>
      </c>
      <c r="F836" s="14" t="s">
        <v>3728</v>
      </c>
      <c r="G836" s="14" t="s">
        <v>192</v>
      </c>
      <c r="H836" s="14" t="s">
        <v>1110</v>
      </c>
    </row>
    <row r="837" spans="1:8" x14ac:dyDescent="0.25">
      <c r="A837">
        <v>836</v>
      </c>
      <c r="B837" s="14" t="s">
        <v>3729</v>
      </c>
      <c r="C837" s="14" t="s">
        <v>1102</v>
      </c>
      <c r="E837" s="14" t="s">
        <v>3730</v>
      </c>
      <c r="F837" s="14" t="s">
        <v>3731</v>
      </c>
      <c r="G837" s="14" t="s">
        <v>86</v>
      </c>
      <c r="H837" s="14" t="s">
        <v>1110</v>
      </c>
    </row>
    <row r="838" spans="1:8" x14ac:dyDescent="0.25">
      <c r="A838">
        <v>837</v>
      </c>
      <c r="B838" s="14" t="s">
        <v>419</v>
      </c>
      <c r="C838" s="14" t="s">
        <v>1102</v>
      </c>
      <c r="D838" s="14" t="s">
        <v>381</v>
      </c>
      <c r="E838" s="14" t="s">
        <v>154</v>
      </c>
      <c r="F838" s="14" t="s">
        <v>3732</v>
      </c>
      <c r="G838" s="14" t="s">
        <v>120</v>
      </c>
      <c r="H838" s="14" t="s">
        <v>1105</v>
      </c>
    </row>
    <row r="839" spans="1:8" x14ac:dyDescent="0.25">
      <c r="A839">
        <v>838</v>
      </c>
      <c r="B839" s="14" t="s">
        <v>3733</v>
      </c>
      <c r="C839" s="14" t="s">
        <v>1102</v>
      </c>
      <c r="E839" s="14" t="s">
        <v>3734</v>
      </c>
      <c r="F839" s="14" t="s">
        <v>3735</v>
      </c>
      <c r="G839" s="14" t="s">
        <v>149</v>
      </c>
      <c r="H839" s="14" t="s">
        <v>1110</v>
      </c>
    </row>
    <row r="840" spans="1:8" x14ac:dyDescent="0.25">
      <c r="A840">
        <v>839</v>
      </c>
      <c r="B840" s="14" t="s">
        <v>3736</v>
      </c>
      <c r="C840" s="14" t="s">
        <v>1102</v>
      </c>
      <c r="D840" s="14" t="s">
        <v>3737</v>
      </c>
      <c r="E840" s="14" t="s">
        <v>3738</v>
      </c>
      <c r="F840" s="14" t="s">
        <v>3739</v>
      </c>
      <c r="G840" s="14" t="s">
        <v>126</v>
      </c>
      <c r="H840" s="14" t="s">
        <v>1110</v>
      </c>
    </row>
    <row r="841" spans="1:8" x14ac:dyDescent="0.25">
      <c r="A841">
        <v>840</v>
      </c>
      <c r="B841" s="14" t="s">
        <v>3740</v>
      </c>
      <c r="C841" s="14" t="s">
        <v>1102</v>
      </c>
      <c r="E841" s="14" t="s">
        <v>3741</v>
      </c>
      <c r="F841" s="14" t="s">
        <v>3742</v>
      </c>
      <c r="G841" s="14" t="s">
        <v>149</v>
      </c>
      <c r="H841" s="14" t="s">
        <v>1110</v>
      </c>
    </row>
    <row r="842" spans="1:8" x14ac:dyDescent="0.25">
      <c r="A842">
        <v>841</v>
      </c>
      <c r="B842" s="14" t="s">
        <v>3743</v>
      </c>
      <c r="C842" s="14" t="s">
        <v>1102</v>
      </c>
      <c r="E842" s="14" t="s">
        <v>3744</v>
      </c>
      <c r="F842" s="14" t="s">
        <v>3745</v>
      </c>
      <c r="G842" s="14" t="s">
        <v>126</v>
      </c>
      <c r="H842" s="14" t="s">
        <v>1110</v>
      </c>
    </row>
    <row r="843" spans="1:8" x14ac:dyDescent="0.25">
      <c r="A843">
        <v>842</v>
      </c>
      <c r="B843" s="14" t="s">
        <v>3746</v>
      </c>
      <c r="C843" s="14" t="s">
        <v>1102</v>
      </c>
      <c r="E843" s="14" t="s">
        <v>3747</v>
      </c>
      <c r="F843" s="14" t="s">
        <v>3748</v>
      </c>
      <c r="G843" s="14" t="s">
        <v>52</v>
      </c>
      <c r="H843" s="14" t="s">
        <v>1110</v>
      </c>
    </row>
    <row r="844" spans="1:8" x14ac:dyDescent="0.25">
      <c r="A844">
        <v>843</v>
      </c>
      <c r="B844" s="14" t="s">
        <v>3749</v>
      </c>
      <c r="C844" s="14" t="s">
        <v>1102</v>
      </c>
      <c r="E844" s="14" t="s">
        <v>3750</v>
      </c>
      <c r="F844" s="14" t="s">
        <v>3751</v>
      </c>
      <c r="G844" s="14" t="s">
        <v>192</v>
      </c>
      <c r="H844" s="14" t="s">
        <v>1110</v>
      </c>
    </row>
    <row r="845" spans="1:8" x14ac:dyDescent="0.25">
      <c r="A845">
        <v>844</v>
      </c>
      <c r="B845" s="14" t="s">
        <v>3752</v>
      </c>
      <c r="C845" s="14" t="s">
        <v>1102</v>
      </c>
      <c r="E845" s="14" t="s">
        <v>3753</v>
      </c>
      <c r="F845" s="14" t="s">
        <v>3754</v>
      </c>
      <c r="G845" s="14" t="s">
        <v>86</v>
      </c>
      <c r="H845" s="14" t="s">
        <v>1110</v>
      </c>
    </row>
    <row r="846" spans="1:8" x14ac:dyDescent="0.25">
      <c r="A846">
        <v>845</v>
      </c>
      <c r="B846" s="14" t="s">
        <v>3755</v>
      </c>
      <c r="C846" s="14" t="s">
        <v>1102</v>
      </c>
      <c r="E846" s="14" t="s">
        <v>3756</v>
      </c>
      <c r="F846" s="14" t="s">
        <v>3757</v>
      </c>
      <c r="G846" s="14" t="s">
        <v>149</v>
      </c>
      <c r="H846" s="14" t="s">
        <v>1110</v>
      </c>
    </row>
    <row r="847" spans="1:8" x14ac:dyDescent="0.25">
      <c r="A847">
        <v>846</v>
      </c>
      <c r="B847" s="14" t="s">
        <v>3758</v>
      </c>
      <c r="C847" s="14" t="s">
        <v>1102</v>
      </c>
      <c r="E847" s="14" t="s">
        <v>3759</v>
      </c>
      <c r="F847" s="14" t="s">
        <v>3760</v>
      </c>
      <c r="G847" s="14" t="s">
        <v>149</v>
      </c>
      <c r="H847" s="14" t="s">
        <v>1110</v>
      </c>
    </row>
    <row r="848" spans="1:8" x14ac:dyDescent="0.25">
      <c r="A848">
        <v>847</v>
      </c>
      <c r="B848" s="14" t="s">
        <v>3761</v>
      </c>
      <c r="C848" s="14" t="s">
        <v>1102</v>
      </c>
      <c r="E848" s="14" t="s">
        <v>3762</v>
      </c>
      <c r="F848" s="14" t="s">
        <v>3763</v>
      </c>
      <c r="G848" s="14" t="s">
        <v>1109</v>
      </c>
      <c r="H848" s="14" t="s">
        <v>1110</v>
      </c>
    </row>
    <row r="849" spans="1:8" x14ac:dyDescent="0.25">
      <c r="A849">
        <v>848</v>
      </c>
      <c r="B849" s="14" t="s">
        <v>3764</v>
      </c>
      <c r="C849" s="14" t="s">
        <v>1102</v>
      </c>
      <c r="E849" s="14" t="s">
        <v>3765</v>
      </c>
      <c r="F849" s="14" t="s">
        <v>3766</v>
      </c>
      <c r="G849" s="14" t="s">
        <v>149</v>
      </c>
      <c r="H849" s="14" t="s">
        <v>1110</v>
      </c>
    </row>
    <row r="850" spans="1:8" x14ac:dyDescent="0.25">
      <c r="A850">
        <v>849</v>
      </c>
      <c r="B850" s="14" t="s">
        <v>3767</v>
      </c>
      <c r="C850" s="14" t="s">
        <v>1102</v>
      </c>
      <c r="D850" s="14" t="s">
        <v>3768</v>
      </c>
      <c r="E850" s="14" t="s">
        <v>3769</v>
      </c>
      <c r="F850" s="14" t="s">
        <v>3770</v>
      </c>
      <c r="G850" s="14" t="s">
        <v>3767</v>
      </c>
      <c r="H850" s="14" t="s">
        <v>1110</v>
      </c>
    </row>
    <row r="851" spans="1:8" x14ac:dyDescent="0.25">
      <c r="A851">
        <v>850</v>
      </c>
      <c r="B851" s="14" t="s">
        <v>3771</v>
      </c>
      <c r="C851" s="14" t="s">
        <v>1102</v>
      </c>
      <c r="E851" s="14" t="s">
        <v>3772</v>
      </c>
      <c r="F851" s="14" t="s">
        <v>3773</v>
      </c>
      <c r="G851" s="14" t="s">
        <v>178</v>
      </c>
      <c r="H851" s="14" t="s">
        <v>1110</v>
      </c>
    </row>
    <row r="852" spans="1:8" x14ac:dyDescent="0.25">
      <c r="A852">
        <v>851</v>
      </c>
      <c r="B852" s="14" t="s">
        <v>3774</v>
      </c>
      <c r="C852" s="14" t="s">
        <v>1102</v>
      </c>
      <c r="E852" s="14" t="s">
        <v>3775</v>
      </c>
      <c r="F852" s="14" t="s">
        <v>3776</v>
      </c>
      <c r="G852" s="14" t="s">
        <v>149</v>
      </c>
      <c r="H852" s="14" t="s">
        <v>1110</v>
      </c>
    </row>
    <row r="853" spans="1:8" x14ac:dyDescent="0.25">
      <c r="A853">
        <v>852</v>
      </c>
      <c r="B853" s="14" t="s">
        <v>3777</v>
      </c>
      <c r="C853" s="14" t="s">
        <v>1102</v>
      </c>
      <c r="E853" s="14" t="s">
        <v>3778</v>
      </c>
      <c r="F853" s="14" t="s">
        <v>3779</v>
      </c>
      <c r="G853" s="14" t="s">
        <v>1413</v>
      </c>
      <c r="H853" s="14" t="s">
        <v>1110</v>
      </c>
    </row>
    <row r="854" spans="1:8" x14ac:dyDescent="0.25">
      <c r="A854">
        <v>853</v>
      </c>
      <c r="B854" s="14" t="s">
        <v>3780</v>
      </c>
      <c r="C854" s="14" t="s">
        <v>1102</v>
      </c>
      <c r="E854" s="14" t="s">
        <v>3781</v>
      </c>
      <c r="F854" s="14" t="s">
        <v>3782</v>
      </c>
      <c r="G854" s="14" t="s">
        <v>149</v>
      </c>
      <c r="H854" s="14" t="s">
        <v>1110</v>
      </c>
    </row>
    <row r="855" spans="1:8" x14ac:dyDescent="0.25">
      <c r="A855">
        <v>854</v>
      </c>
      <c r="B855" s="14" t="s">
        <v>3783</v>
      </c>
      <c r="C855" s="14" t="s">
        <v>1102</v>
      </c>
      <c r="E855" s="14" t="s">
        <v>231</v>
      </c>
      <c r="F855" s="14" t="s">
        <v>3784</v>
      </c>
      <c r="G855" s="14" t="s">
        <v>149</v>
      </c>
      <c r="H855" s="14" t="s">
        <v>1110</v>
      </c>
    </row>
    <row r="856" spans="1:8" x14ac:dyDescent="0.25">
      <c r="A856">
        <v>855</v>
      </c>
      <c r="B856" s="14" t="s">
        <v>3785</v>
      </c>
      <c r="C856" s="14" t="s">
        <v>1102</v>
      </c>
      <c r="E856" s="14" t="s">
        <v>3786</v>
      </c>
      <c r="G856" s="14" t="s">
        <v>243</v>
      </c>
      <c r="H856" s="14" t="s">
        <v>1110</v>
      </c>
    </row>
    <row r="857" spans="1:8" x14ac:dyDescent="0.25">
      <c r="A857">
        <v>856</v>
      </c>
      <c r="B857" s="14" t="s">
        <v>3787</v>
      </c>
      <c r="C857" s="14" t="s">
        <v>1102</v>
      </c>
      <c r="E857" s="14" t="s">
        <v>3788</v>
      </c>
      <c r="F857" s="14" t="s">
        <v>3789</v>
      </c>
      <c r="G857" s="14" t="s">
        <v>149</v>
      </c>
      <c r="H857" s="14" t="s">
        <v>1110</v>
      </c>
    </row>
    <row r="858" spans="1:8" x14ac:dyDescent="0.25">
      <c r="A858">
        <v>857</v>
      </c>
      <c r="B858" s="14" t="s">
        <v>3790</v>
      </c>
      <c r="C858" s="14" t="s">
        <v>1102</v>
      </c>
      <c r="E858" s="14" t="s">
        <v>3791</v>
      </c>
      <c r="F858" s="14" t="s">
        <v>3792</v>
      </c>
      <c r="G858" s="14" t="s">
        <v>149</v>
      </c>
      <c r="H858" s="14" t="s">
        <v>1110</v>
      </c>
    </row>
    <row r="859" spans="1:8" x14ac:dyDescent="0.25">
      <c r="A859">
        <v>858</v>
      </c>
      <c r="B859" s="14" t="s">
        <v>3793</v>
      </c>
      <c r="C859" s="14" t="s">
        <v>1102</v>
      </c>
      <c r="E859" s="14" t="s">
        <v>3794</v>
      </c>
      <c r="F859" s="14" t="s">
        <v>3795</v>
      </c>
      <c r="G859" s="14" t="s">
        <v>2576</v>
      </c>
      <c r="H859" s="14" t="s">
        <v>1110</v>
      </c>
    </row>
    <row r="860" spans="1:8" x14ac:dyDescent="0.25">
      <c r="A860">
        <v>859</v>
      </c>
      <c r="B860" s="14" t="s">
        <v>3796</v>
      </c>
      <c r="C860" s="14" t="s">
        <v>1102</v>
      </c>
      <c r="E860" s="14" t="s">
        <v>3797</v>
      </c>
      <c r="F860" s="14" t="s">
        <v>3798</v>
      </c>
      <c r="G860" s="14" t="s">
        <v>149</v>
      </c>
      <c r="H860" s="14" t="s">
        <v>1110</v>
      </c>
    </row>
    <row r="861" spans="1:8" x14ac:dyDescent="0.25">
      <c r="A861">
        <v>860</v>
      </c>
      <c r="B861" s="14" t="s">
        <v>3799</v>
      </c>
      <c r="C861" s="14" t="s">
        <v>1102</v>
      </c>
      <c r="E861" s="14" t="s">
        <v>3800</v>
      </c>
      <c r="F861" s="14" t="s">
        <v>3801</v>
      </c>
      <c r="G861" s="14" t="s">
        <v>243</v>
      </c>
      <c r="H861" s="14" t="s">
        <v>1110</v>
      </c>
    </row>
    <row r="862" spans="1:8" x14ac:dyDescent="0.25">
      <c r="A862">
        <v>861</v>
      </c>
      <c r="B862" s="14" t="s">
        <v>3802</v>
      </c>
      <c r="C862" s="14" t="s">
        <v>1102</v>
      </c>
      <c r="E862" s="14" t="s">
        <v>3803</v>
      </c>
      <c r="F862" s="14" t="s">
        <v>3804</v>
      </c>
      <c r="G862" s="14" t="s">
        <v>91</v>
      </c>
      <c r="H862" s="14" t="s">
        <v>1110</v>
      </c>
    </row>
    <row r="863" spans="1:8" x14ac:dyDescent="0.25">
      <c r="A863">
        <v>862</v>
      </c>
      <c r="B863" s="14" t="s">
        <v>3805</v>
      </c>
      <c r="C863" s="14" t="s">
        <v>1102</v>
      </c>
      <c r="E863" s="14" t="s">
        <v>3806</v>
      </c>
      <c r="F863" s="14" t="s">
        <v>3807</v>
      </c>
      <c r="G863" s="14" t="s">
        <v>174</v>
      </c>
      <c r="H863" s="14" t="s">
        <v>1110</v>
      </c>
    </row>
    <row r="864" spans="1:8" x14ac:dyDescent="0.25">
      <c r="A864">
        <v>863</v>
      </c>
      <c r="B864" s="14" t="s">
        <v>3808</v>
      </c>
      <c r="C864" s="14" t="s">
        <v>1102</v>
      </c>
      <c r="E864" s="14" t="s">
        <v>3809</v>
      </c>
      <c r="F864" s="14" t="s">
        <v>3810</v>
      </c>
      <c r="G864" s="14" t="s">
        <v>1109</v>
      </c>
      <c r="H864" s="14" t="s">
        <v>1110</v>
      </c>
    </row>
    <row r="865" spans="1:8" x14ac:dyDescent="0.25">
      <c r="A865">
        <v>864</v>
      </c>
      <c r="B865" s="14" t="s">
        <v>3811</v>
      </c>
      <c r="C865" s="14" t="s">
        <v>1102</v>
      </c>
      <c r="E865" s="14" t="s">
        <v>3812</v>
      </c>
      <c r="F865" s="14" t="s">
        <v>3813</v>
      </c>
      <c r="G865" s="14" t="s">
        <v>7</v>
      </c>
      <c r="H865" s="14" t="s">
        <v>1110</v>
      </c>
    </row>
    <row r="866" spans="1:8" x14ac:dyDescent="0.25">
      <c r="A866">
        <v>865</v>
      </c>
      <c r="B866" s="14" t="s">
        <v>3814</v>
      </c>
      <c r="C866" s="14" t="s">
        <v>1102</v>
      </c>
      <c r="E866" s="14" t="s">
        <v>3815</v>
      </c>
      <c r="F866" s="14" t="s">
        <v>3816</v>
      </c>
      <c r="G866" s="14" t="s">
        <v>9</v>
      </c>
      <c r="H866" s="14" t="s">
        <v>1110</v>
      </c>
    </row>
    <row r="867" spans="1:8" x14ac:dyDescent="0.25">
      <c r="A867">
        <v>866</v>
      </c>
      <c r="B867" s="14" t="s">
        <v>3817</v>
      </c>
      <c r="C867" s="14" t="s">
        <v>1102</v>
      </c>
      <c r="D867" s="14" t="s">
        <v>3818</v>
      </c>
      <c r="E867" s="14" t="s">
        <v>3819</v>
      </c>
      <c r="F867" s="14" t="s">
        <v>3820</v>
      </c>
      <c r="G867" s="14" t="s">
        <v>3821</v>
      </c>
      <c r="H867" s="14" t="s">
        <v>1110</v>
      </c>
    </row>
    <row r="868" spans="1:8" x14ac:dyDescent="0.25">
      <c r="A868">
        <v>867</v>
      </c>
      <c r="B868" s="14" t="s">
        <v>3822</v>
      </c>
      <c r="C868" s="14" t="s">
        <v>1102</v>
      </c>
      <c r="E868" s="14" t="s">
        <v>3823</v>
      </c>
      <c r="F868" s="14" t="s">
        <v>3824</v>
      </c>
      <c r="G868" s="14" t="s">
        <v>1578</v>
      </c>
      <c r="H868" s="14" t="s">
        <v>1110</v>
      </c>
    </row>
    <row r="869" spans="1:8" x14ac:dyDescent="0.25">
      <c r="A869">
        <v>868</v>
      </c>
      <c r="B869" s="14" t="s">
        <v>3825</v>
      </c>
      <c r="C869" s="14" t="s">
        <v>1102</v>
      </c>
      <c r="E869" s="14" t="s">
        <v>3826</v>
      </c>
      <c r="G869" s="14" t="s">
        <v>1109</v>
      </c>
      <c r="H869" s="14" t="s">
        <v>1110</v>
      </c>
    </row>
    <row r="870" spans="1:8" x14ac:dyDescent="0.25">
      <c r="A870">
        <v>869</v>
      </c>
      <c r="B870" s="14" t="s">
        <v>3827</v>
      </c>
      <c r="C870" s="14" t="s">
        <v>1102</v>
      </c>
      <c r="E870" s="14" t="s">
        <v>3828</v>
      </c>
      <c r="F870" s="14" t="s">
        <v>3829</v>
      </c>
      <c r="G870" s="14" t="s">
        <v>1109</v>
      </c>
      <c r="H870" s="14" t="s">
        <v>1110</v>
      </c>
    </row>
    <row r="871" spans="1:8" x14ac:dyDescent="0.25">
      <c r="A871">
        <v>870</v>
      </c>
      <c r="B871" s="14" t="s">
        <v>3830</v>
      </c>
      <c r="C871" s="14" t="s">
        <v>1102</v>
      </c>
      <c r="E871" s="14" t="s">
        <v>124</v>
      </c>
      <c r="F871" s="14" t="s">
        <v>3831</v>
      </c>
      <c r="G871" s="14" t="s">
        <v>149</v>
      </c>
      <c r="H871" s="14" t="s">
        <v>1110</v>
      </c>
    </row>
    <row r="872" spans="1:8" x14ac:dyDescent="0.25">
      <c r="A872">
        <v>871</v>
      </c>
      <c r="B872" s="14" t="s">
        <v>3832</v>
      </c>
      <c r="C872" s="14" t="s">
        <v>1102</v>
      </c>
      <c r="E872" s="14" t="s">
        <v>3833</v>
      </c>
      <c r="G872" s="14" t="s">
        <v>149</v>
      </c>
      <c r="H872" s="14" t="s">
        <v>1110</v>
      </c>
    </row>
    <row r="873" spans="1:8" x14ac:dyDescent="0.25">
      <c r="A873">
        <v>872</v>
      </c>
      <c r="B873" s="14" t="s">
        <v>3834</v>
      </c>
      <c r="C873" s="14" t="s">
        <v>1102</v>
      </c>
      <c r="E873" s="14" t="s">
        <v>3835</v>
      </c>
      <c r="F873" s="14" t="s">
        <v>3836</v>
      </c>
      <c r="G873" s="14" t="s">
        <v>3837</v>
      </c>
      <c r="H873" s="14" t="s">
        <v>1110</v>
      </c>
    </row>
    <row r="874" spans="1:8" x14ac:dyDescent="0.25">
      <c r="A874">
        <v>873</v>
      </c>
      <c r="B874" s="14" t="s">
        <v>3838</v>
      </c>
      <c r="C874" s="14" t="s">
        <v>1102</v>
      </c>
      <c r="E874" s="14" t="s">
        <v>3839</v>
      </c>
      <c r="F874" s="14" t="s">
        <v>3840</v>
      </c>
      <c r="G874" s="14" t="s">
        <v>137</v>
      </c>
      <c r="H874" s="14" t="s">
        <v>1110</v>
      </c>
    </row>
    <row r="875" spans="1:8" x14ac:dyDescent="0.25">
      <c r="A875">
        <v>874</v>
      </c>
      <c r="B875" s="14" t="s">
        <v>3841</v>
      </c>
      <c r="C875" s="14" t="s">
        <v>1102</v>
      </c>
      <c r="E875" s="14" t="s">
        <v>3842</v>
      </c>
      <c r="F875" s="14" t="s">
        <v>3843</v>
      </c>
      <c r="G875" s="14" t="s">
        <v>149</v>
      </c>
      <c r="H875" s="14" t="s">
        <v>1110</v>
      </c>
    </row>
    <row r="876" spans="1:8" x14ac:dyDescent="0.25">
      <c r="A876">
        <v>875</v>
      </c>
      <c r="B876" s="14" t="s">
        <v>3844</v>
      </c>
      <c r="C876" s="14" t="s">
        <v>1102</v>
      </c>
      <c r="E876" s="14" t="s">
        <v>3845</v>
      </c>
      <c r="F876" s="14" t="s">
        <v>3846</v>
      </c>
      <c r="G876" s="14" t="s">
        <v>149</v>
      </c>
      <c r="H876" s="14" t="s">
        <v>1110</v>
      </c>
    </row>
    <row r="877" spans="1:8" x14ac:dyDescent="0.25">
      <c r="A877">
        <v>876</v>
      </c>
      <c r="B877" s="14" t="s">
        <v>3847</v>
      </c>
      <c r="C877" s="14" t="s">
        <v>1102</v>
      </c>
      <c r="D877" s="14" t="s">
        <v>3848</v>
      </c>
      <c r="E877" s="14" t="s">
        <v>3849</v>
      </c>
      <c r="F877" s="14" t="s">
        <v>3850</v>
      </c>
      <c r="G877" s="14" t="s">
        <v>82</v>
      </c>
      <c r="H877" s="14" t="s">
        <v>1105</v>
      </c>
    </row>
    <row r="878" spans="1:8" x14ac:dyDescent="0.25">
      <c r="A878">
        <v>877</v>
      </c>
      <c r="B878" s="14" t="s">
        <v>3851</v>
      </c>
      <c r="C878" s="14" t="s">
        <v>1102</v>
      </c>
      <c r="E878" s="14" t="s">
        <v>3852</v>
      </c>
      <c r="F878" s="14" t="s">
        <v>3853</v>
      </c>
      <c r="G878" s="14" t="s">
        <v>91</v>
      </c>
      <c r="H878" s="14" t="s">
        <v>1110</v>
      </c>
    </row>
    <row r="879" spans="1:8" x14ac:dyDescent="0.25">
      <c r="A879">
        <v>878</v>
      </c>
      <c r="B879" s="14" t="s">
        <v>3854</v>
      </c>
      <c r="C879" s="14" t="s">
        <v>1102</v>
      </c>
      <c r="E879" s="14" t="s">
        <v>3855</v>
      </c>
      <c r="F879" s="14" t="s">
        <v>3856</v>
      </c>
      <c r="G879" s="14" t="s">
        <v>82</v>
      </c>
      <c r="H879" s="14" t="s">
        <v>1105</v>
      </c>
    </row>
    <row r="880" spans="1:8" x14ac:dyDescent="0.25">
      <c r="A880">
        <v>879</v>
      </c>
      <c r="B880" s="14" t="s">
        <v>3857</v>
      </c>
      <c r="C880" s="14" t="s">
        <v>1102</v>
      </c>
      <c r="D880" s="14" t="s">
        <v>3858</v>
      </c>
      <c r="E880" s="14" t="s">
        <v>3859</v>
      </c>
      <c r="F880" s="14" t="s">
        <v>3860</v>
      </c>
      <c r="G880" s="14" t="s">
        <v>3821</v>
      </c>
      <c r="H880" s="14" t="s">
        <v>1105</v>
      </c>
    </row>
    <row r="881" spans="1:8" x14ac:dyDescent="0.25">
      <c r="A881">
        <v>880</v>
      </c>
      <c r="B881" s="14" t="s">
        <v>2761</v>
      </c>
      <c r="C881" s="14" t="s">
        <v>1102</v>
      </c>
      <c r="E881" s="14" t="s">
        <v>3861</v>
      </c>
      <c r="G881" s="14" t="s">
        <v>1196</v>
      </c>
      <c r="H881" s="14" t="s">
        <v>1110</v>
      </c>
    </row>
    <row r="882" spans="1:8" x14ac:dyDescent="0.25">
      <c r="A882">
        <v>881</v>
      </c>
      <c r="B882" s="14" t="s">
        <v>3862</v>
      </c>
      <c r="C882" s="14" t="s">
        <v>1102</v>
      </c>
      <c r="D882" s="14" t="s">
        <v>3863</v>
      </c>
      <c r="E882" s="14" t="s">
        <v>3864</v>
      </c>
      <c r="F882" s="14" t="s">
        <v>3865</v>
      </c>
      <c r="G882" s="14" t="s">
        <v>3866</v>
      </c>
      <c r="H882" s="14" t="s">
        <v>1105</v>
      </c>
    </row>
    <row r="883" spans="1:8" x14ac:dyDescent="0.25">
      <c r="A883">
        <v>882</v>
      </c>
      <c r="B883" s="14" t="s">
        <v>3867</v>
      </c>
      <c r="C883" s="14" t="s">
        <v>1102</v>
      </c>
      <c r="D883" s="14" t="s">
        <v>3868</v>
      </c>
      <c r="E883" s="14" t="s">
        <v>3869</v>
      </c>
      <c r="F883" s="14" t="s">
        <v>3870</v>
      </c>
      <c r="G883" s="14" t="s">
        <v>1109</v>
      </c>
      <c r="H883" s="14" t="s">
        <v>1105</v>
      </c>
    </row>
    <row r="884" spans="1:8" x14ac:dyDescent="0.25">
      <c r="A884">
        <v>883</v>
      </c>
      <c r="B884" s="14" t="s">
        <v>3871</v>
      </c>
      <c r="C884" s="14" t="s">
        <v>1102</v>
      </c>
      <c r="E884" s="14" t="s">
        <v>3872</v>
      </c>
      <c r="G884" s="14" t="s">
        <v>3873</v>
      </c>
      <c r="H884" s="14" t="s">
        <v>1110</v>
      </c>
    </row>
    <row r="885" spans="1:8" x14ac:dyDescent="0.25">
      <c r="A885">
        <v>884</v>
      </c>
      <c r="B885" s="14" t="s">
        <v>3874</v>
      </c>
      <c r="C885" s="14" t="s">
        <v>1102</v>
      </c>
      <c r="E885" s="14" t="s">
        <v>3875</v>
      </c>
      <c r="G885" s="14" t="s">
        <v>126</v>
      </c>
      <c r="H885" s="14" t="s">
        <v>1110</v>
      </c>
    </row>
    <row r="886" spans="1:8" x14ac:dyDescent="0.25">
      <c r="A886">
        <v>885</v>
      </c>
      <c r="B886" s="14" t="s">
        <v>3876</v>
      </c>
      <c r="C886" s="14" t="s">
        <v>1102</v>
      </c>
      <c r="E886" s="14" t="s">
        <v>3877</v>
      </c>
      <c r="F886" s="14" t="s">
        <v>3878</v>
      </c>
      <c r="G886" s="14" t="s">
        <v>192</v>
      </c>
      <c r="H886" s="14" t="s">
        <v>1110</v>
      </c>
    </row>
    <row r="887" spans="1:8" x14ac:dyDescent="0.25">
      <c r="A887">
        <v>886</v>
      </c>
      <c r="B887" s="14" t="s">
        <v>3879</v>
      </c>
      <c r="C887" s="14" t="s">
        <v>1102</v>
      </c>
      <c r="E887" s="14" t="s">
        <v>3880</v>
      </c>
      <c r="F887" s="14" t="s">
        <v>3881</v>
      </c>
      <c r="G887" s="14" t="s">
        <v>86</v>
      </c>
      <c r="H887" s="14" t="s">
        <v>1110</v>
      </c>
    </row>
    <row r="888" spans="1:8" x14ac:dyDescent="0.25">
      <c r="A888">
        <v>887</v>
      </c>
      <c r="B888" s="14" t="s">
        <v>3882</v>
      </c>
      <c r="C888" s="14" t="s">
        <v>1102</v>
      </c>
      <c r="E888" s="14" t="s">
        <v>3883</v>
      </c>
      <c r="F888" s="14" t="s">
        <v>3884</v>
      </c>
      <c r="G888" s="14" t="s">
        <v>1109</v>
      </c>
      <c r="H888" s="14" t="s">
        <v>1110</v>
      </c>
    </row>
    <row r="889" spans="1:8" x14ac:dyDescent="0.25">
      <c r="A889">
        <v>888</v>
      </c>
      <c r="B889" s="14" t="s">
        <v>3885</v>
      </c>
      <c r="C889" s="14" t="s">
        <v>1102</v>
      </c>
      <c r="E889" s="14" t="s">
        <v>3886</v>
      </c>
      <c r="F889" s="14" t="s">
        <v>3887</v>
      </c>
      <c r="G889" s="14" t="s">
        <v>1228</v>
      </c>
      <c r="H889" s="14" t="s">
        <v>1110</v>
      </c>
    </row>
    <row r="890" spans="1:8" x14ac:dyDescent="0.25">
      <c r="A890">
        <v>889</v>
      </c>
      <c r="B890" s="14" t="s">
        <v>3888</v>
      </c>
      <c r="C890" s="14" t="s">
        <v>1102</v>
      </c>
      <c r="E890" s="14" t="s">
        <v>706</v>
      </c>
      <c r="F890" s="14" t="s">
        <v>3889</v>
      </c>
      <c r="G890" s="14" t="s">
        <v>1348</v>
      </c>
      <c r="H890" s="14" t="s">
        <v>1110</v>
      </c>
    </row>
    <row r="891" spans="1:8" x14ac:dyDescent="0.25">
      <c r="A891">
        <v>890</v>
      </c>
      <c r="B891" s="14" t="s">
        <v>3890</v>
      </c>
      <c r="C891" s="14" t="s">
        <v>1102</v>
      </c>
      <c r="E891" s="14" t="s">
        <v>3891</v>
      </c>
      <c r="F891" s="14" t="s">
        <v>3892</v>
      </c>
      <c r="G891" s="14" t="s">
        <v>137</v>
      </c>
      <c r="H891" s="14" t="s">
        <v>1110</v>
      </c>
    </row>
    <row r="892" spans="1:8" x14ac:dyDescent="0.25">
      <c r="A892">
        <v>891</v>
      </c>
      <c r="B892" s="14" t="s">
        <v>3893</v>
      </c>
      <c r="C892" s="14" t="s">
        <v>1102</v>
      </c>
      <c r="E892" s="14" t="s">
        <v>3894</v>
      </c>
      <c r="F892" s="14" t="s">
        <v>3895</v>
      </c>
      <c r="G892" s="14" t="s">
        <v>3896</v>
      </c>
      <c r="H892" s="14" t="s">
        <v>1110</v>
      </c>
    </row>
    <row r="893" spans="1:8" x14ac:dyDescent="0.25">
      <c r="A893">
        <v>892</v>
      </c>
      <c r="B893" s="14" t="s">
        <v>3897</v>
      </c>
      <c r="C893" s="14" t="s">
        <v>1102</v>
      </c>
      <c r="E893" s="14" t="s">
        <v>3898</v>
      </c>
      <c r="G893" s="14" t="s">
        <v>178</v>
      </c>
      <c r="H893" s="14" t="s">
        <v>1110</v>
      </c>
    </row>
    <row r="894" spans="1:8" x14ac:dyDescent="0.25">
      <c r="A894">
        <v>893</v>
      </c>
      <c r="B894" s="14" t="s">
        <v>3899</v>
      </c>
      <c r="C894" s="14" t="s">
        <v>1102</v>
      </c>
      <c r="E894" s="14" t="s">
        <v>3900</v>
      </c>
      <c r="F894" s="14" t="s">
        <v>3901</v>
      </c>
      <c r="G894" s="14" t="s">
        <v>243</v>
      </c>
      <c r="H894" s="14" t="s">
        <v>1110</v>
      </c>
    </row>
    <row r="895" spans="1:8" x14ac:dyDescent="0.25">
      <c r="A895">
        <v>894</v>
      </c>
      <c r="B895" s="14" t="s">
        <v>3902</v>
      </c>
      <c r="C895" s="14" t="s">
        <v>1102</v>
      </c>
      <c r="E895" s="14" t="s">
        <v>3903</v>
      </c>
      <c r="F895" s="14" t="s">
        <v>3904</v>
      </c>
      <c r="G895" s="14" t="s">
        <v>2496</v>
      </c>
      <c r="H895" s="14" t="s">
        <v>1110</v>
      </c>
    </row>
    <row r="896" spans="1:8" x14ac:dyDescent="0.25">
      <c r="A896">
        <v>895</v>
      </c>
      <c r="B896" s="14" t="s">
        <v>3905</v>
      </c>
      <c r="C896" s="14" t="s">
        <v>1102</v>
      </c>
      <c r="E896" s="14" t="s">
        <v>3906</v>
      </c>
      <c r="F896" s="14" t="s">
        <v>3907</v>
      </c>
      <c r="G896" s="14" t="s">
        <v>16</v>
      </c>
      <c r="H896" s="14" t="s">
        <v>1110</v>
      </c>
    </row>
    <row r="897" spans="1:8" x14ac:dyDescent="0.25">
      <c r="A897">
        <v>896</v>
      </c>
      <c r="B897" s="14" t="s">
        <v>3908</v>
      </c>
      <c r="C897" s="14" t="s">
        <v>1102</v>
      </c>
      <c r="D897" s="14" t="s">
        <v>284</v>
      </c>
      <c r="E897" s="14" t="s">
        <v>3909</v>
      </c>
      <c r="F897" s="14" t="s">
        <v>3910</v>
      </c>
      <c r="G897" s="14" t="s">
        <v>1827</v>
      </c>
      <c r="H897" s="14" t="s">
        <v>1105</v>
      </c>
    </row>
    <row r="898" spans="1:8" x14ac:dyDescent="0.25">
      <c r="A898">
        <v>897</v>
      </c>
      <c r="B898" s="14" t="s">
        <v>3911</v>
      </c>
      <c r="C898" s="14" t="s">
        <v>1102</v>
      </c>
      <c r="D898" s="14" t="s">
        <v>3912</v>
      </c>
      <c r="E898" s="14" t="s">
        <v>3913</v>
      </c>
      <c r="F898" s="14" t="s">
        <v>3914</v>
      </c>
      <c r="G898" s="14" t="s">
        <v>166</v>
      </c>
      <c r="H898" s="14" t="s">
        <v>1105</v>
      </c>
    </row>
    <row r="899" spans="1:8" x14ac:dyDescent="0.25">
      <c r="A899">
        <v>898</v>
      </c>
      <c r="B899" s="14" t="s">
        <v>3915</v>
      </c>
      <c r="C899" s="14" t="s">
        <v>1102</v>
      </c>
      <c r="E899" s="14" t="s">
        <v>3916</v>
      </c>
      <c r="F899" s="14" t="s">
        <v>3917</v>
      </c>
      <c r="G899" s="14" t="s">
        <v>2715</v>
      </c>
      <c r="H899" s="14" t="s">
        <v>1110</v>
      </c>
    </row>
    <row r="900" spans="1:8" x14ac:dyDescent="0.25">
      <c r="A900">
        <v>899</v>
      </c>
      <c r="B900" s="14" t="s">
        <v>3918</v>
      </c>
      <c r="C900" s="14" t="s">
        <v>1102</v>
      </c>
      <c r="E900" s="14" t="s">
        <v>3919</v>
      </c>
      <c r="F900" s="14" t="s">
        <v>3920</v>
      </c>
      <c r="G900" s="14" t="s">
        <v>91</v>
      </c>
      <c r="H900" s="14" t="s">
        <v>1110</v>
      </c>
    </row>
    <row r="901" spans="1:8" x14ac:dyDescent="0.25">
      <c r="A901">
        <v>900</v>
      </c>
      <c r="B901" s="14" t="s">
        <v>2341</v>
      </c>
      <c r="C901" s="14" t="s">
        <v>1102</v>
      </c>
      <c r="E901" s="14" t="s">
        <v>3921</v>
      </c>
      <c r="F901" s="14" t="s">
        <v>3922</v>
      </c>
      <c r="G901" s="14" t="s">
        <v>1564</v>
      </c>
      <c r="H901" s="14" t="s">
        <v>1110</v>
      </c>
    </row>
    <row r="902" spans="1:8" x14ac:dyDescent="0.25">
      <c r="A902">
        <v>901</v>
      </c>
      <c r="B902" s="14" t="s">
        <v>3923</v>
      </c>
      <c r="C902" s="14" t="s">
        <v>1102</v>
      </c>
      <c r="E902" s="14" t="s">
        <v>3924</v>
      </c>
      <c r="F902" s="14" t="s">
        <v>3925</v>
      </c>
      <c r="G902" s="14" t="s">
        <v>192</v>
      </c>
      <c r="H902" s="14" t="s">
        <v>1110</v>
      </c>
    </row>
    <row r="903" spans="1:8" x14ac:dyDescent="0.25">
      <c r="A903">
        <v>902</v>
      </c>
      <c r="B903" s="14" t="s">
        <v>3926</v>
      </c>
      <c r="C903" s="14" t="s">
        <v>1102</v>
      </c>
      <c r="E903" s="14" t="s">
        <v>3927</v>
      </c>
      <c r="F903" s="14" t="s">
        <v>3928</v>
      </c>
      <c r="G903" s="14" t="s">
        <v>1262</v>
      </c>
      <c r="H903" s="14" t="s">
        <v>1110</v>
      </c>
    </row>
    <row r="904" spans="1:8" x14ac:dyDescent="0.25">
      <c r="A904">
        <v>903</v>
      </c>
      <c r="B904" s="14" t="s">
        <v>3929</v>
      </c>
      <c r="C904" s="14" t="s">
        <v>1102</v>
      </c>
      <c r="E904" s="14" t="s">
        <v>3930</v>
      </c>
      <c r="F904" s="14" t="s">
        <v>3931</v>
      </c>
      <c r="G904" s="14" t="s">
        <v>149</v>
      </c>
      <c r="H904" s="14" t="s">
        <v>1110</v>
      </c>
    </row>
    <row r="905" spans="1:8" x14ac:dyDescent="0.25">
      <c r="A905">
        <v>904</v>
      </c>
      <c r="B905" s="14" t="s">
        <v>3932</v>
      </c>
      <c r="C905" s="14" t="s">
        <v>1102</v>
      </c>
      <c r="E905" s="14" t="s">
        <v>3933</v>
      </c>
      <c r="F905" s="14" t="s">
        <v>3934</v>
      </c>
      <c r="G905" s="14" t="s">
        <v>1578</v>
      </c>
      <c r="H905" s="14" t="s">
        <v>1110</v>
      </c>
    </row>
    <row r="906" spans="1:8" x14ac:dyDescent="0.25">
      <c r="A906">
        <v>905</v>
      </c>
      <c r="B906" s="14" t="s">
        <v>3935</v>
      </c>
      <c r="C906" s="14" t="s">
        <v>1102</v>
      </c>
      <c r="D906" s="14" t="s">
        <v>3936</v>
      </c>
      <c r="E906" s="14" t="s">
        <v>3937</v>
      </c>
      <c r="F906" s="14" t="s">
        <v>3938</v>
      </c>
      <c r="G906" s="14" t="s">
        <v>40</v>
      </c>
      <c r="H906" s="14" t="s">
        <v>1110</v>
      </c>
    </row>
    <row r="907" spans="1:8" x14ac:dyDescent="0.25">
      <c r="A907">
        <v>906</v>
      </c>
      <c r="B907" s="14" t="s">
        <v>3939</v>
      </c>
      <c r="C907" s="14" t="s">
        <v>1102</v>
      </c>
      <c r="E907" s="14" t="s">
        <v>3940</v>
      </c>
      <c r="F907" s="14" t="s">
        <v>3941</v>
      </c>
      <c r="G907" s="14" t="s">
        <v>243</v>
      </c>
      <c r="H907" s="14" t="s">
        <v>1110</v>
      </c>
    </row>
    <row r="908" spans="1:8" x14ac:dyDescent="0.25">
      <c r="A908">
        <v>907</v>
      </c>
      <c r="B908" s="14" t="s">
        <v>3942</v>
      </c>
      <c r="C908" s="14" t="s">
        <v>1102</v>
      </c>
      <c r="E908" s="14" t="s">
        <v>3943</v>
      </c>
      <c r="F908" s="14" t="s">
        <v>3944</v>
      </c>
      <c r="G908" s="14" t="s">
        <v>1262</v>
      </c>
      <c r="H908" s="14" t="s">
        <v>1110</v>
      </c>
    </row>
    <row r="909" spans="1:8" x14ac:dyDescent="0.25">
      <c r="A909">
        <v>908</v>
      </c>
      <c r="B909" s="14" t="s">
        <v>3945</v>
      </c>
      <c r="C909" s="14" t="s">
        <v>1102</v>
      </c>
      <c r="E909" s="14" t="s">
        <v>3946</v>
      </c>
      <c r="F909" s="14" t="s">
        <v>3947</v>
      </c>
      <c r="G909" s="14" t="s">
        <v>3948</v>
      </c>
      <c r="H909" s="14" t="s">
        <v>1110</v>
      </c>
    </row>
    <row r="910" spans="1:8" x14ac:dyDescent="0.25">
      <c r="A910">
        <v>909</v>
      </c>
      <c r="B910" s="14" t="s">
        <v>3949</v>
      </c>
      <c r="C910" s="14" t="s">
        <v>1102</v>
      </c>
      <c r="D910" s="14" t="s">
        <v>3950</v>
      </c>
      <c r="E910" s="14" t="s">
        <v>3951</v>
      </c>
      <c r="F910" s="14" t="s">
        <v>3952</v>
      </c>
      <c r="G910" s="14" t="s">
        <v>3948</v>
      </c>
      <c r="H910" s="14" t="s">
        <v>1105</v>
      </c>
    </row>
    <row r="911" spans="1:8" x14ac:dyDescent="0.25">
      <c r="A911">
        <v>910</v>
      </c>
      <c r="B911" s="14" t="s">
        <v>3953</v>
      </c>
      <c r="C911" s="14" t="s">
        <v>1102</v>
      </c>
      <c r="E911" s="14" t="s">
        <v>3954</v>
      </c>
      <c r="F911" s="14" t="s">
        <v>3955</v>
      </c>
      <c r="G911" s="14" t="s">
        <v>3948</v>
      </c>
      <c r="H911" s="14" t="s">
        <v>1110</v>
      </c>
    </row>
    <row r="912" spans="1:8" x14ac:dyDescent="0.25">
      <c r="A912">
        <v>911</v>
      </c>
      <c r="B912" s="14" t="s">
        <v>3956</v>
      </c>
      <c r="C912" s="14" t="s">
        <v>1102</v>
      </c>
      <c r="E912" s="14" t="s">
        <v>3957</v>
      </c>
      <c r="F912" s="14" t="s">
        <v>3958</v>
      </c>
      <c r="G912" s="14" t="s">
        <v>1578</v>
      </c>
      <c r="H912" s="14" t="s">
        <v>1110</v>
      </c>
    </row>
    <row r="913" spans="1:8" x14ac:dyDescent="0.25">
      <c r="A913">
        <v>912</v>
      </c>
      <c r="B913" s="14" t="s">
        <v>3959</v>
      </c>
      <c r="C913" s="14" t="s">
        <v>1102</v>
      </c>
      <c r="E913" s="14" t="s">
        <v>3960</v>
      </c>
      <c r="F913" s="14" t="s">
        <v>3961</v>
      </c>
      <c r="G913" s="14" t="s">
        <v>1109</v>
      </c>
      <c r="H913" s="14" t="s">
        <v>1110</v>
      </c>
    </row>
    <row r="914" spans="1:8" x14ac:dyDescent="0.25">
      <c r="A914">
        <v>913</v>
      </c>
      <c r="B914" s="14" t="s">
        <v>3962</v>
      </c>
      <c r="C914" s="14" t="s">
        <v>1102</v>
      </c>
      <c r="E914" s="14" t="s">
        <v>3963</v>
      </c>
      <c r="F914" s="14" t="s">
        <v>3964</v>
      </c>
      <c r="G914" s="14" t="s">
        <v>3165</v>
      </c>
      <c r="H914" s="14" t="s">
        <v>1110</v>
      </c>
    </row>
    <row r="915" spans="1:8" x14ac:dyDescent="0.25">
      <c r="A915">
        <v>914</v>
      </c>
      <c r="B915" s="14" t="s">
        <v>3965</v>
      </c>
      <c r="C915" s="14" t="s">
        <v>1102</v>
      </c>
      <c r="E915" s="14" t="s">
        <v>3966</v>
      </c>
      <c r="F915" s="14" t="s">
        <v>3967</v>
      </c>
      <c r="G915" s="14" t="s">
        <v>149</v>
      </c>
      <c r="H915" s="14" t="s">
        <v>1110</v>
      </c>
    </row>
    <row r="916" spans="1:8" x14ac:dyDescent="0.25">
      <c r="A916">
        <v>915</v>
      </c>
      <c r="B916" s="14" t="s">
        <v>3968</v>
      </c>
      <c r="C916" s="14" t="s">
        <v>1102</v>
      </c>
      <c r="E916" s="14" t="s">
        <v>3969</v>
      </c>
      <c r="F916" s="14" t="s">
        <v>3970</v>
      </c>
      <c r="G916" s="14" t="s">
        <v>149</v>
      </c>
      <c r="H916" s="14" t="s">
        <v>1110</v>
      </c>
    </row>
    <row r="917" spans="1:8" x14ac:dyDescent="0.25">
      <c r="A917">
        <v>916</v>
      </c>
      <c r="B917" s="14" t="s">
        <v>3971</v>
      </c>
      <c r="C917" s="14" t="s">
        <v>1102</v>
      </c>
      <c r="D917" s="14" t="s">
        <v>3972</v>
      </c>
      <c r="E917" s="14" t="s">
        <v>3973</v>
      </c>
      <c r="F917" s="14" t="s">
        <v>3974</v>
      </c>
      <c r="G917" s="14" t="s">
        <v>143</v>
      </c>
      <c r="H917" s="14" t="s">
        <v>1110</v>
      </c>
    </row>
    <row r="918" spans="1:8" x14ac:dyDescent="0.25">
      <c r="A918">
        <v>917</v>
      </c>
      <c r="B918" s="14" t="s">
        <v>3975</v>
      </c>
      <c r="C918" s="14" t="s">
        <v>1102</v>
      </c>
      <c r="E918" s="14" t="s">
        <v>3976</v>
      </c>
      <c r="F918" s="14" t="s">
        <v>3977</v>
      </c>
      <c r="G918" s="14" t="s">
        <v>40</v>
      </c>
      <c r="H918" s="14" t="s">
        <v>1110</v>
      </c>
    </row>
    <row r="919" spans="1:8" x14ac:dyDescent="0.25">
      <c r="A919">
        <v>918</v>
      </c>
      <c r="B919" s="14" t="s">
        <v>3978</v>
      </c>
      <c r="C919" s="14" t="s">
        <v>1102</v>
      </c>
      <c r="E919" s="14" t="s">
        <v>3979</v>
      </c>
      <c r="F919" s="14" t="s">
        <v>3980</v>
      </c>
      <c r="G919" s="14" t="s">
        <v>103</v>
      </c>
      <c r="H919" s="14" t="s">
        <v>1110</v>
      </c>
    </row>
    <row r="920" spans="1:8" x14ac:dyDescent="0.25">
      <c r="A920">
        <v>919</v>
      </c>
      <c r="B920" s="14" t="s">
        <v>3981</v>
      </c>
      <c r="C920" s="14" t="s">
        <v>1102</v>
      </c>
      <c r="D920" s="14" t="s">
        <v>3982</v>
      </c>
      <c r="E920" s="14" t="s">
        <v>703</v>
      </c>
      <c r="F920" s="14" t="s">
        <v>3983</v>
      </c>
      <c r="G920" s="14" t="s">
        <v>2853</v>
      </c>
      <c r="H920" s="14" t="s">
        <v>1110</v>
      </c>
    </row>
    <row r="921" spans="1:8" x14ac:dyDescent="0.25">
      <c r="A921">
        <v>920</v>
      </c>
      <c r="B921" s="14" t="s">
        <v>3984</v>
      </c>
      <c r="C921" s="14" t="s">
        <v>1102</v>
      </c>
      <c r="E921" s="14" t="s">
        <v>3985</v>
      </c>
      <c r="G921" s="14" t="s">
        <v>2043</v>
      </c>
      <c r="H921" s="14" t="s">
        <v>1110</v>
      </c>
    </row>
    <row r="922" spans="1:8" x14ac:dyDescent="0.25">
      <c r="A922">
        <v>921</v>
      </c>
      <c r="B922" s="14" t="s">
        <v>3986</v>
      </c>
      <c r="C922" s="14" t="s">
        <v>1102</v>
      </c>
      <c r="D922" s="14" t="s">
        <v>3987</v>
      </c>
      <c r="E922" s="14" t="s">
        <v>3988</v>
      </c>
      <c r="F922" s="14" t="s">
        <v>3989</v>
      </c>
      <c r="G922" s="14" t="s">
        <v>7</v>
      </c>
      <c r="H922" s="14" t="s">
        <v>1105</v>
      </c>
    </row>
    <row r="923" spans="1:8" x14ac:dyDescent="0.25">
      <c r="A923">
        <v>922</v>
      </c>
      <c r="B923" s="14" t="s">
        <v>3990</v>
      </c>
      <c r="C923" s="14" t="s">
        <v>1102</v>
      </c>
      <c r="D923" s="14" t="s">
        <v>3991</v>
      </c>
      <c r="E923" s="14" t="s">
        <v>3992</v>
      </c>
      <c r="F923" s="14" t="s">
        <v>3993</v>
      </c>
      <c r="G923" s="14" t="s">
        <v>149</v>
      </c>
      <c r="H923" s="14" t="s">
        <v>1110</v>
      </c>
    </row>
    <row r="924" spans="1:8" x14ac:dyDescent="0.25">
      <c r="A924">
        <v>923</v>
      </c>
      <c r="B924" s="14" t="s">
        <v>3994</v>
      </c>
      <c r="C924" s="14" t="s">
        <v>1102</v>
      </c>
      <c r="E924" s="14" t="s">
        <v>3995</v>
      </c>
      <c r="F924" s="14" t="s">
        <v>3996</v>
      </c>
      <c r="G924" s="14" t="s">
        <v>174</v>
      </c>
      <c r="H924" s="14" t="s">
        <v>1110</v>
      </c>
    </row>
    <row r="925" spans="1:8" x14ac:dyDescent="0.25">
      <c r="A925">
        <v>924</v>
      </c>
      <c r="B925" s="14" t="s">
        <v>3997</v>
      </c>
      <c r="C925" s="14" t="s">
        <v>1102</v>
      </c>
      <c r="E925" s="14" t="s">
        <v>3998</v>
      </c>
      <c r="F925" s="14" t="s">
        <v>3999</v>
      </c>
      <c r="G925" s="14" t="s">
        <v>4000</v>
      </c>
      <c r="H925" s="14" t="s">
        <v>1110</v>
      </c>
    </row>
    <row r="926" spans="1:8" x14ac:dyDescent="0.25">
      <c r="A926">
        <v>925</v>
      </c>
      <c r="B926" s="14" t="s">
        <v>4001</v>
      </c>
      <c r="C926" s="14" t="s">
        <v>1102</v>
      </c>
      <c r="E926" s="14" t="s">
        <v>4002</v>
      </c>
      <c r="F926" s="14" t="s">
        <v>4003</v>
      </c>
      <c r="G926" s="14" t="s">
        <v>1109</v>
      </c>
      <c r="H926" s="14" t="s">
        <v>1110</v>
      </c>
    </row>
    <row r="927" spans="1:8" x14ac:dyDescent="0.25">
      <c r="A927">
        <v>926</v>
      </c>
      <c r="B927" s="14" t="s">
        <v>4004</v>
      </c>
      <c r="C927" s="14" t="s">
        <v>1102</v>
      </c>
      <c r="E927" s="14" t="s">
        <v>4005</v>
      </c>
      <c r="F927" s="14" t="s">
        <v>4006</v>
      </c>
      <c r="G927" s="14" t="s">
        <v>1938</v>
      </c>
      <c r="H927" s="14" t="s">
        <v>1110</v>
      </c>
    </row>
    <row r="928" spans="1:8" x14ac:dyDescent="0.25">
      <c r="A928">
        <v>927</v>
      </c>
      <c r="B928" s="14" t="s">
        <v>4007</v>
      </c>
      <c r="C928" s="14" t="s">
        <v>1102</v>
      </c>
      <c r="E928" s="14" t="s">
        <v>4008</v>
      </c>
      <c r="F928" s="14" t="s">
        <v>4009</v>
      </c>
      <c r="G928" s="14" t="s">
        <v>230</v>
      </c>
      <c r="H928" s="14" t="s">
        <v>1110</v>
      </c>
    </row>
    <row r="929" spans="1:8" x14ac:dyDescent="0.25">
      <c r="A929">
        <v>928</v>
      </c>
      <c r="B929" s="14" t="s">
        <v>4010</v>
      </c>
      <c r="C929" s="14" t="s">
        <v>1102</v>
      </c>
      <c r="D929" s="14" t="s">
        <v>4011</v>
      </c>
      <c r="E929" s="14" t="s">
        <v>4012</v>
      </c>
      <c r="F929" s="14" t="s">
        <v>4013</v>
      </c>
      <c r="G929" s="14" t="s">
        <v>1109</v>
      </c>
      <c r="H929" s="14" t="s">
        <v>1105</v>
      </c>
    </row>
    <row r="930" spans="1:8" x14ac:dyDescent="0.25">
      <c r="A930">
        <v>929</v>
      </c>
      <c r="B930" s="14" t="s">
        <v>4014</v>
      </c>
      <c r="C930" s="14" t="s">
        <v>1102</v>
      </c>
      <c r="E930" s="14" t="s">
        <v>4015</v>
      </c>
      <c r="F930" s="14" t="s">
        <v>4016</v>
      </c>
      <c r="G930" s="14" t="s">
        <v>149</v>
      </c>
      <c r="H930" s="14" t="s">
        <v>1110</v>
      </c>
    </row>
    <row r="931" spans="1:8" x14ac:dyDescent="0.25">
      <c r="A931">
        <v>930</v>
      </c>
      <c r="B931" s="14" t="s">
        <v>4017</v>
      </c>
      <c r="C931" s="14" t="s">
        <v>1102</v>
      </c>
      <c r="E931" s="14" t="s">
        <v>4018</v>
      </c>
      <c r="F931" s="14" t="s">
        <v>4019</v>
      </c>
      <c r="G931" s="14" t="s">
        <v>149</v>
      </c>
      <c r="H931" s="14" t="s">
        <v>1110</v>
      </c>
    </row>
    <row r="932" spans="1:8" x14ac:dyDescent="0.25">
      <c r="A932">
        <v>931</v>
      </c>
      <c r="B932" s="14" t="s">
        <v>4020</v>
      </c>
      <c r="C932" s="14" t="s">
        <v>1102</v>
      </c>
      <c r="D932" s="14" t="s">
        <v>4021</v>
      </c>
      <c r="E932" s="14" t="s">
        <v>4022</v>
      </c>
      <c r="F932" s="14" t="s">
        <v>4023</v>
      </c>
      <c r="G932" s="14" t="s">
        <v>4024</v>
      </c>
      <c r="H932" s="14" t="s">
        <v>1105</v>
      </c>
    </row>
    <row r="933" spans="1:8" x14ac:dyDescent="0.25">
      <c r="A933">
        <v>932</v>
      </c>
      <c r="B933" s="14" t="s">
        <v>4025</v>
      </c>
      <c r="C933" s="14" t="s">
        <v>1102</v>
      </c>
      <c r="E933" s="14" t="s">
        <v>4026</v>
      </c>
      <c r="F933" s="14" t="s">
        <v>4027</v>
      </c>
      <c r="G933" s="14" t="s">
        <v>2853</v>
      </c>
      <c r="H933" s="14" t="s">
        <v>1110</v>
      </c>
    </row>
    <row r="934" spans="1:8" x14ac:dyDescent="0.25">
      <c r="A934">
        <v>933</v>
      </c>
      <c r="B934" s="14" t="s">
        <v>4028</v>
      </c>
      <c r="C934" s="14" t="s">
        <v>1102</v>
      </c>
      <c r="D934" s="14" t="s">
        <v>4029</v>
      </c>
      <c r="E934" s="14" t="s">
        <v>4030</v>
      </c>
      <c r="F934" s="14" t="s">
        <v>4031</v>
      </c>
      <c r="G934" s="14" t="s">
        <v>106</v>
      </c>
      <c r="H934" s="14" t="s">
        <v>1110</v>
      </c>
    </row>
    <row r="935" spans="1:8" x14ac:dyDescent="0.25">
      <c r="A935">
        <v>934</v>
      </c>
      <c r="B935" s="14" t="s">
        <v>4032</v>
      </c>
      <c r="C935" s="14" t="s">
        <v>1102</v>
      </c>
      <c r="D935" s="14" t="s">
        <v>4021</v>
      </c>
      <c r="E935" s="14" t="s">
        <v>4033</v>
      </c>
      <c r="F935" s="14" t="s">
        <v>4034</v>
      </c>
      <c r="G935" s="14" t="s">
        <v>4035</v>
      </c>
      <c r="H935" s="14" t="s">
        <v>1110</v>
      </c>
    </row>
    <row r="936" spans="1:8" x14ac:dyDescent="0.25">
      <c r="A936">
        <v>935</v>
      </c>
      <c r="B936" s="14" t="s">
        <v>4036</v>
      </c>
      <c r="C936" s="14" t="s">
        <v>1102</v>
      </c>
      <c r="E936" s="14" t="s">
        <v>4037</v>
      </c>
      <c r="F936" s="14" t="s">
        <v>4038</v>
      </c>
      <c r="G936" s="14" t="s">
        <v>86</v>
      </c>
      <c r="H936" s="14" t="s">
        <v>1110</v>
      </c>
    </row>
    <row r="937" spans="1:8" x14ac:dyDescent="0.25">
      <c r="A937">
        <v>936</v>
      </c>
      <c r="B937" s="14" t="s">
        <v>4039</v>
      </c>
      <c r="C937" s="14" t="s">
        <v>1102</v>
      </c>
      <c r="E937" s="14" t="s">
        <v>4040</v>
      </c>
      <c r="F937" s="14" t="s">
        <v>4041</v>
      </c>
      <c r="G937" s="14" t="s">
        <v>1413</v>
      </c>
      <c r="H937" s="14" t="s">
        <v>1110</v>
      </c>
    </row>
    <row r="938" spans="1:8" x14ac:dyDescent="0.25">
      <c r="A938">
        <v>937</v>
      </c>
      <c r="B938" s="14" t="s">
        <v>4042</v>
      </c>
      <c r="C938" s="14" t="s">
        <v>1102</v>
      </c>
      <c r="E938" s="14" t="s">
        <v>4043</v>
      </c>
      <c r="F938" s="14" t="s">
        <v>4044</v>
      </c>
      <c r="G938" s="14" t="s">
        <v>86</v>
      </c>
      <c r="H938" s="14" t="s">
        <v>1110</v>
      </c>
    </row>
    <row r="939" spans="1:8" x14ac:dyDescent="0.25">
      <c r="A939">
        <v>938</v>
      </c>
      <c r="B939" s="14" t="s">
        <v>4045</v>
      </c>
      <c r="C939" s="14" t="s">
        <v>1102</v>
      </c>
      <c r="E939" s="14" t="s">
        <v>4046</v>
      </c>
      <c r="F939" s="14" t="s">
        <v>4047</v>
      </c>
      <c r="G939" s="14" t="s">
        <v>4048</v>
      </c>
      <c r="H939" s="14" t="s">
        <v>1110</v>
      </c>
    </row>
    <row r="940" spans="1:8" x14ac:dyDescent="0.25">
      <c r="A940">
        <v>939</v>
      </c>
      <c r="B940" s="14" t="s">
        <v>4049</v>
      </c>
      <c r="C940" s="14" t="s">
        <v>1102</v>
      </c>
      <c r="E940" s="14" t="s">
        <v>4050</v>
      </c>
      <c r="F940" s="14" t="s">
        <v>4051</v>
      </c>
      <c r="G940" s="14" t="s">
        <v>149</v>
      </c>
      <c r="H940" s="14" t="s">
        <v>1110</v>
      </c>
    </row>
    <row r="941" spans="1:8" x14ac:dyDescent="0.25">
      <c r="A941">
        <v>940</v>
      </c>
      <c r="B941" s="14" t="s">
        <v>4052</v>
      </c>
      <c r="C941" s="14" t="s">
        <v>1102</v>
      </c>
      <c r="E941" s="14" t="s">
        <v>4053</v>
      </c>
      <c r="F941" s="14" t="s">
        <v>4054</v>
      </c>
      <c r="G941" s="14" t="s">
        <v>106</v>
      </c>
      <c r="H941" s="14" t="s">
        <v>1110</v>
      </c>
    </row>
    <row r="942" spans="1:8" x14ac:dyDescent="0.25">
      <c r="A942">
        <v>941</v>
      </c>
      <c r="B942" s="14" t="s">
        <v>4055</v>
      </c>
      <c r="C942" s="14" t="s">
        <v>1102</v>
      </c>
      <c r="E942" s="14" t="s">
        <v>4056</v>
      </c>
      <c r="F942" s="14" t="s">
        <v>4057</v>
      </c>
      <c r="G942" s="14" t="s">
        <v>239</v>
      </c>
      <c r="H942" s="14" t="s">
        <v>1110</v>
      </c>
    </row>
    <row r="943" spans="1:8" x14ac:dyDescent="0.25">
      <c r="A943">
        <v>942</v>
      </c>
      <c r="B943" s="14" t="s">
        <v>4058</v>
      </c>
      <c r="C943" s="14" t="s">
        <v>1102</v>
      </c>
      <c r="E943" s="14" t="s">
        <v>4059</v>
      </c>
      <c r="F943" s="14" t="s">
        <v>4060</v>
      </c>
      <c r="G943" s="14" t="s">
        <v>1737</v>
      </c>
      <c r="H943" s="14" t="s">
        <v>1110</v>
      </c>
    </row>
    <row r="944" spans="1:8" x14ac:dyDescent="0.25">
      <c r="A944">
        <v>943</v>
      </c>
      <c r="B944" s="14" t="s">
        <v>4061</v>
      </c>
      <c r="C944" s="14" t="s">
        <v>1102</v>
      </c>
      <c r="E944" s="14" t="s">
        <v>4062</v>
      </c>
      <c r="F944" s="14" t="s">
        <v>4063</v>
      </c>
      <c r="G944" s="14" t="s">
        <v>1109</v>
      </c>
      <c r="H944" s="14" t="s">
        <v>1110</v>
      </c>
    </row>
    <row r="945" spans="1:8" x14ac:dyDescent="0.25">
      <c r="A945">
        <v>944</v>
      </c>
      <c r="B945" s="14" t="s">
        <v>4064</v>
      </c>
      <c r="C945" s="14" t="s">
        <v>1102</v>
      </c>
      <c r="E945" s="14" t="s">
        <v>4065</v>
      </c>
      <c r="F945" s="14" t="s">
        <v>4066</v>
      </c>
      <c r="G945" s="14" t="s">
        <v>40</v>
      </c>
      <c r="H945" s="14" t="s">
        <v>1110</v>
      </c>
    </row>
    <row r="946" spans="1:8" x14ac:dyDescent="0.25">
      <c r="A946">
        <v>945</v>
      </c>
      <c r="B946" s="14" t="s">
        <v>4067</v>
      </c>
      <c r="C946" s="14" t="s">
        <v>1102</v>
      </c>
      <c r="E946" s="14" t="s">
        <v>4068</v>
      </c>
      <c r="F946" s="14" t="s">
        <v>4069</v>
      </c>
      <c r="G946" s="14" t="s">
        <v>149</v>
      </c>
      <c r="H946" s="14" t="s">
        <v>1110</v>
      </c>
    </row>
    <row r="947" spans="1:8" x14ac:dyDescent="0.25">
      <c r="A947">
        <v>946</v>
      </c>
      <c r="B947" s="14" t="s">
        <v>4070</v>
      </c>
      <c r="C947" s="14" t="s">
        <v>1102</v>
      </c>
      <c r="E947" s="14" t="s">
        <v>4071</v>
      </c>
      <c r="F947" s="14" t="s">
        <v>4072</v>
      </c>
      <c r="G947" s="14" t="s">
        <v>1514</v>
      </c>
      <c r="H947" s="14" t="s">
        <v>1110</v>
      </c>
    </row>
    <row r="948" spans="1:8" x14ac:dyDescent="0.25">
      <c r="A948">
        <v>947</v>
      </c>
      <c r="B948" s="14" t="s">
        <v>4073</v>
      </c>
      <c r="C948" s="14" t="s">
        <v>1102</v>
      </c>
      <c r="E948" s="14" t="s">
        <v>4074</v>
      </c>
      <c r="G948" s="14" t="s">
        <v>163</v>
      </c>
      <c r="H948" s="14" t="s">
        <v>1110</v>
      </c>
    </row>
    <row r="949" spans="1:8" x14ac:dyDescent="0.25">
      <c r="A949">
        <v>948</v>
      </c>
      <c r="B949" s="14" t="s">
        <v>4075</v>
      </c>
      <c r="C949" s="14" t="s">
        <v>1102</v>
      </c>
      <c r="E949" s="14" t="s">
        <v>4076</v>
      </c>
      <c r="F949" s="14" t="s">
        <v>4077</v>
      </c>
      <c r="G949" s="14" t="s">
        <v>120</v>
      </c>
      <c r="H949" s="14" t="s">
        <v>1110</v>
      </c>
    </row>
    <row r="950" spans="1:8" x14ac:dyDescent="0.25">
      <c r="A950">
        <v>949</v>
      </c>
      <c r="B950" s="14" t="s">
        <v>4078</v>
      </c>
      <c r="C950" s="14" t="s">
        <v>1102</v>
      </c>
      <c r="D950" s="14" t="s">
        <v>2635</v>
      </c>
      <c r="E950" s="14" t="s">
        <v>4079</v>
      </c>
      <c r="F950" s="14" t="s">
        <v>4080</v>
      </c>
      <c r="G950" s="14" t="s">
        <v>1303</v>
      </c>
      <c r="H950" s="14" t="s">
        <v>1110</v>
      </c>
    </row>
    <row r="951" spans="1:8" x14ac:dyDescent="0.25">
      <c r="A951">
        <v>950</v>
      </c>
      <c r="B951" s="14" t="s">
        <v>4081</v>
      </c>
      <c r="C951" s="14" t="s">
        <v>1102</v>
      </c>
      <c r="E951" s="14" t="s">
        <v>4082</v>
      </c>
      <c r="G951" s="14" t="s">
        <v>178</v>
      </c>
      <c r="H951" s="14" t="s">
        <v>1110</v>
      </c>
    </row>
    <row r="952" spans="1:8" x14ac:dyDescent="0.25">
      <c r="A952">
        <v>951</v>
      </c>
      <c r="B952" s="14" t="s">
        <v>4083</v>
      </c>
      <c r="C952" s="14" t="s">
        <v>1102</v>
      </c>
      <c r="E952" s="14" t="s">
        <v>4084</v>
      </c>
      <c r="F952" s="14" t="s">
        <v>4085</v>
      </c>
      <c r="G952" s="14" t="s">
        <v>3896</v>
      </c>
      <c r="H952" s="14" t="s">
        <v>1110</v>
      </c>
    </row>
    <row r="953" spans="1:8" x14ac:dyDescent="0.25">
      <c r="A953">
        <v>952</v>
      </c>
      <c r="B953" s="14" t="s">
        <v>4086</v>
      </c>
      <c r="C953" s="14" t="s">
        <v>1102</v>
      </c>
      <c r="E953" s="14" t="s">
        <v>4087</v>
      </c>
      <c r="F953" s="14" t="s">
        <v>4088</v>
      </c>
      <c r="G953" s="14" t="s">
        <v>103</v>
      </c>
      <c r="H953" s="14" t="s">
        <v>1110</v>
      </c>
    </row>
    <row r="954" spans="1:8" x14ac:dyDescent="0.25">
      <c r="A954">
        <v>953</v>
      </c>
      <c r="B954" s="14" t="s">
        <v>4089</v>
      </c>
      <c r="C954" s="14" t="s">
        <v>1102</v>
      </c>
      <c r="E954" s="14" t="s">
        <v>4090</v>
      </c>
      <c r="F954" s="14" t="s">
        <v>4091</v>
      </c>
      <c r="G954" s="14" t="s">
        <v>1262</v>
      </c>
      <c r="H954" s="14" t="s">
        <v>1110</v>
      </c>
    </row>
    <row r="955" spans="1:8" x14ac:dyDescent="0.25">
      <c r="A955">
        <v>954</v>
      </c>
      <c r="B955" s="14" t="s">
        <v>4092</v>
      </c>
      <c r="C955" s="14" t="s">
        <v>1102</v>
      </c>
      <c r="E955" s="14" t="s">
        <v>4093</v>
      </c>
      <c r="F955" s="14" t="s">
        <v>4094</v>
      </c>
      <c r="G955" s="14" t="s">
        <v>1938</v>
      </c>
      <c r="H955" s="14" t="s">
        <v>1110</v>
      </c>
    </row>
    <row r="956" spans="1:8" x14ac:dyDescent="0.25">
      <c r="A956">
        <v>955</v>
      </c>
      <c r="B956" s="14" t="s">
        <v>4095</v>
      </c>
      <c r="C956" s="14" t="s">
        <v>1102</v>
      </c>
      <c r="E956" s="14" t="s">
        <v>4096</v>
      </c>
      <c r="F956" s="14" t="s">
        <v>4097</v>
      </c>
      <c r="G956" s="14" t="s">
        <v>243</v>
      </c>
      <c r="H956" s="14" t="s">
        <v>1110</v>
      </c>
    </row>
    <row r="957" spans="1:8" x14ac:dyDescent="0.25">
      <c r="A957">
        <v>956</v>
      </c>
      <c r="B957" s="14" t="s">
        <v>4098</v>
      </c>
      <c r="C957" s="14" t="s">
        <v>1102</v>
      </c>
      <c r="E957" s="14" t="s">
        <v>4099</v>
      </c>
      <c r="F957" s="14" t="s">
        <v>4100</v>
      </c>
      <c r="G957" s="14" t="s">
        <v>149</v>
      </c>
      <c r="H957" s="14" t="s">
        <v>1110</v>
      </c>
    </row>
    <row r="958" spans="1:8" x14ac:dyDescent="0.25">
      <c r="A958">
        <v>957</v>
      </c>
      <c r="B958" s="14" t="s">
        <v>4101</v>
      </c>
      <c r="C958" s="14" t="s">
        <v>1102</v>
      </c>
      <c r="E958" s="14" t="s">
        <v>4102</v>
      </c>
      <c r="F958" s="14" t="s">
        <v>4103</v>
      </c>
      <c r="G958" s="14" t="s">
        <v>149</v>
      </c>
      <c r="H958" s="14" t="s">
        <v>1110</v>
      </c>
    </row>
    <row r="959" spans="1:8" x14ac:dyDescent="0.25">
      <c r="A959">
        <v>958</v>
      </c>
      <c r="B959" s="14" t="s">
        <v>4104</v>
      </c>
      <c r="C959" s="14" t="s">
        <v>1102</v>
      </c>
      <c r="E959" s="14" t="s">
        <v>4105</v>
      </c>
      <c r="F959" s="14" t="s">
        <v>4106</v>
      </c>
      <c r="G959" s="14" t="s">
        <v>1413</v>
      </c>
      <c r="H959" s="14" t="s">
        <v>1110</v>
      </c>
    </row>
    <row r="960" spans="1:8" x14ac:dyDescent="0.25">
      <c r="A960">
        <v>959</v>
      </c>
      <c r="B960" s="14" t="s">
        <v>4107</v>
      </c>
      <c r="C960" s="14" t="s">
        <v>1102</v>
      </c>
      <c r="E960" s="14" t="s">
        <v>4108</v>
      </c>
      <c r="F960" s="14" t="s">
        <v>4109</v>
      </c>
      <c r="G960" s="14" t="s">
        <v>149</v>
      </c>
      <c r="H960" s="14" t="s">
        <v>1110</v>
      </c>
    </row>
    <row r="961" spans="1:8" x14ac:dyDescent="0.25">
      <c r="A961">
        <v>960</v>
      </c>
      <c r="B961" s="14" t="s">
        <v>4110</v>
      </c>
      <c r="C961" s="14" t="s">
        <v>1102</v>
      </c>
      <c r="E961" s="14" t="s">
        <v>4111</v>
      </c>
      <c r="F961" s="14" t="s">
        <v>4112</v>
      </c>
      <c r="G961" s="14" t="s">
        <v>192</v>
      </c>
      <c r="H961" s="14" t="s">
        <v>1110</v>
      </c>
    </row>
    <row r="962" spans="1:8" x14ac:dyDescent="0.25">
      <c r="A962">
        <v>961</v>
      </c>
      <c r="B962" s="14" t="s">
        <v>4113</v>
      </c>
      <c r="C962" s="14" t="s">
        <v>1102</v>
      </c>
      <c r="E962" s="14" t="s">
        <v>4114</v>
      </c>
      <c r="F962" s="14" t="s">
        <v>4115</v>
      </c>
      <c r="G962" s="14" t="s">
        <v>117</v>
      </c>
      <c r="H962" s="14" t="s">
        <v>1110</v>
      </c>
    </row>
    <row r="963" spans="1:8" x14ac:dyDescent="0.25">
      <c r="A963">
        <v>962</v>
      </c>
      <c r="B963" s="14" t="s">
        <v>4116</v>
      </c>
      <c r="C963" s="14" t="s">
        <v>1102</v>
      </c>
      <c r="E963" s="14" t="s">
        <v>4117</v>
      </c>
      <c r="F963" s="14" t="s">
        <v>4118</v>
      </c>
      <c r="G963" s="14" t="s">
        <v>117</v>
      </c>
      <c r="H963" s="14" t="s">
        <v>1110</v>
      </c>
    </row>
    <row r="964" spans="1:8" x14ac:dyDescent="0.25">
      <c r="A964">
        <v>963</v>
      </c>
      <c r="B964" s="14" t="s">
        <v>4119</v>
      </c>
      <c r="C964" s="14" t="s">
        <v>1102</v>
      </c>
      <c r="E964" s="14" t="s">
        <v>4120</v>
      </c>
      <c r="F964" s="14" t="s">
        <v>4121</v>
      </c>
      <c r="G964" s="14" t="s">
        <v>117</v>
      </c>
      <c r="H964" s="14" t="s">
        <v>1110</v>
      </c>
    </row>
    <row r="965" spans="1:8" x14ac:dyDescent="0.25">
      <c r="A965">
        <v>964</v>
      </c>
      <c r="B965" s="14" t="s">
        <v>4122</v>
      </c>
      <c r="C965" s="14" t="s">
        <v>1102</v>
      </c>
      <c r="E965" s="14" t="s">
        <v>4123</v>
      </c>
      <c r="F965" s="14" t="s">
        <v>4124</v>
      </c>
      <c r="G965" s="14" t="s">
        <v>117</v>
      </c>
      <c r="H965" s="14" t="s">
        <v>1110</v>
      </c>
    </row>
    <row r="966" spans="1:8" x14ac:dyDescent="0.25">
      <c r="A966">
        <v>965</v>
      </c>
      <c r="B966" s="14" t="s">
        <v>4125</v>
      </c>
      <c r="C966" s="14" t="s">
        <v>1102</v>
      </c>
      <c r="E966" s="14" t="s">
        <v>4126</v>
      </c>
      <c r="F966" s="14" t="s">
        <v>4127</v>
      </c>
      <c r="G966" s="14" t="s">
        <v>72</v>
      </c>
      <c r="H966" s="14" t="s">
        <v>1110</v>
      </c>
    </row>
    <row r="967" spans="1:8" x14ac:dyDescent="0.25">
      <c r="A967">
        <v>966</v>
      </c>
      <c r="B967" s="14" t="s">
        <v>4128</v>
      </c>
      <c r="C967" s="14" t="s">
        <v>1102</v>
      </c>
      <c r="E967" s="14" t="s">
        <v>4129</v>
      </c>
      <c r="F967" s="14" t="s">
        <v>4130</v>
      </c>
      <c r="G967" s="14" t="s">
        <v>1578</v>
      </c>
      <c r="H967" s="14" t="s">
        <v>1110</v>
      </c>
    </row>
    <row r="968" spans="1:8" x14ac:dyDescent="0.25">
      <c r="A968">
        <v>967</v>
      </c>
      <c r="B968" s="14" t="s">
        <v>4131</v>
      </c>
      <c r="C968" s="14" t="s">
        <v>1102</v>
      </c>
      <c r="E968" s="14" t="s">
        <v>4132</v>
      </c>
      <c r="F968" s="14" t="s">
        <v>4133</v>
      </c>
      <c r="G968" s="14" t="s">
        <v>149</v>
      </c>
      <c r="H968" s="14" t="s">
        <v>1110</v>
      </c>
    </row>
    <row r="969" spans="1:8" x14ac:dyDescent="0.25">
      <c r="A969">
        <v>968</v>
      </c>
      <c r="B969" s="14" t="s">
        <v>4134</v>
      </c>
      <c r="C969" s="14" t="s">
        <v>1102</v>
      </c>
      <c r="E969" s="14" t="s">
        <v>4135</v>
      </c>
      <c r="F969" s="14" t="s">
        <v>4136</v>
      </c>
      <c r="G969" s="14" t="s">
        <v>192</v>
      </c>
      <c r="H969" s="14" t="s">
        <v>1110</v>
      </c>
    </row>
    <row r="970" spans="1:8" x14ac:dyDescent="0.25">
      <c r="A970">
        <v>969</v>
      </c>
      <c r="B970" s="14" t="s">
        <v>4137</v>
      </c>
      <c r="C970" s="14" t="s">
        <v>1102</v>
      </c>
      <c r="E970" s="14" t="s">
        <v>4138</v>
      </c>
      <c r="G970" s="14" t="s">
        <v>178</v>
      </c>
      <c r="H970" s="14" t="s">
        <v>1110</v>
      </c>
    </row>
    <row r="971" spans="1:8" x14ac:dyDescent="0.25">
      <c r="A971">
        <v>970</v>
      </c>
      <c r="B971" s="14" t="s">
        <v>4139</v>
      </c>
      <c r="C971" s="14" t="s">
        <v>1102</v>
      </c>
      <c r="D971" s="14" t="s">
        <v>1148</v>
      </c>
      <c r="E971" s="14" t="s">
        <v>4140</v>
      </c>
      <c r="F971" s="14" t="s">
        <v>4141</v>
      </c>
      <c r="G971" s="14" t="s">
        <v>4142</v>
      </c>
      <c r="H971" s="14" t="s">
        <v>1105</v>
      </c>
    </row>
    <row r="972" spans="1:8" x14ac:dyDescent="0.25">
      <c r="A972">
        <v>971</v>
      </c>
      <c r="B972" s="14" t="s">
        <v>4143</v>
      </c>
      <c r="C972" s="14" t="s">
        <v>1102</v>
      </c>
      <c r="E972" s="14" t="s">
        <v>4144</v>
      </c>
      <c r="F972" s="14" t="s">
        <v>4145</v>
      </c>
      <c r="G972" s="14" t="s">
        <v>149</v>
      </c>
      <c r="H972" s="14" t="s">
        <v>1110</v>
      </c>
    </row>
    <row r="973" spans="1:8" x14ac:dyDescent="0.25">
      <c r="A973">
        <v>972</v>
      </c>
      <c r="B973" s="14" t="s">
        <v>4146</v>
      </c>
      <c r="C973" s="14" t="s">
        <v>1102</v>
      </c>
      <c r="E973" s="14" t="s">
        <v>4147</v>
      </c>
      <c r="F973" s="14" t="s">
        <v>4148</v>
      </c>
      <c r="G973" s="14" t="s">
        <v>16</v>
      </c>
      <c r="H973" s="14" t="s">
        <v>1110</v>
      </c>
    </row>
    <row r="974" spans="1:8" x14ac:dyDescent="0.25">
      <c r="A974">
        <v>973</v>
      </c>
      <c r="B974" s="14" t="s">
        <v>4149</v>
      </c>
      <c r="C974" s="14" t="s">
        <v>1102</v>
      </c>
      <c r="E974" s="14" t="s">
        <v>4150</v>
      </c>
      <c r="F974" s="14" t="s">
        <v>4151</v>
      </c>
      <c r="G974" s="14" t="s">
        <v>1348</v>
      </c>
      <c r="H974" s="14" t="s">
        <v>1110</v>
      </c>
    </row>
    <row r="975" spans="1:8" x14ac:dyDescent="0.25">
      <c r="A975">
        <v>974</v>
      </c>
      <c r="B975" s="14" t="s">
        <v>4152</v>
      </c>
      <c r="C975" s="14" t="s">
        <v>1102</v>
      </c>
      <c r="E975" s="14" t="s">
        <v>4153</v>
      </c>
      <c r="G975" s="14" t="s">
        <v>1109</v>
      </c>
      <c r="H975" s="14" t="s">
        <v>1110</v>
      </c>
    </row>
    <row r="976" spans="1:8" x14ac:dyDescent="0.25">
      <c r="A976">
        <v>975</v>
      </c>
      <c r="B976" s="14" t="s">
        <v>2944</v>
      </c>
      <c r="C976" s="14" t="s">
        <v>1102</v>
      </c>
      <c r="E976" s="14" t="s">
        <v>4154</v>
      </c>
      <c r="F976" s="14" t="s">
        <v>4155</v>
      </c>
      <c r="G976" s="14" t="s">
        <v>40</v>
      </c>
      <c r="H976" s="14" t="s">
        <v>1110</v>
      </c>
    </row>
    <row r="977" spans="1:8" x14ac:dyDescent="0.25">
      <c r="A977">
        <v>976</v>
      </c>
      <c r="B977" s="14" t="s">
        <v>4156</v>
      </c>
      <c r="C977" s="14" t="s">
        <v>1102</v>
      </c>
      <c r="E977" s="14" t="s">
        <v>4157</v>
      </c>
      <c r="F977" s="14" t="s">
        <v>4158</v>
      </c>
      <c r="G977" s="14" t="s">
        <v>131</v>
      </c>
      <c r="H977" s="14" t="s">
        <v>1110</v>
      </c>
    </row>
    <row r="978" spans="1:8" x14ac:dyDescent="0.25">
      <c r="A978">
        <v>977</v>
      </c>
      <c r="B978" s="14" t="s">
        <v>4159</v>
      </c>
      <c r="C978" s="14" t="s">
        <v>1102</v>
      </c>
      <c r="E978" s="14" t="s">
        <v>4160</v>
      </c>
      <c r="G978" s="14" t="s">
        <v>1144</v>
      </c>
      <c r="H978" s="14" t="s">
        <v>1110</v>
      </c>
    </row>
    <row r="979" spans="1:8" x14ac:dyDescent="0.25">
      <c r="A979">
        <v>978</v>
      </c>
      <c r="B979" s="14" t="s">
        <v>4161</v>
      </c>
      <c r="C979" s="14" t="s">
        <v>1102</v>
      </c>
      <c r="E979" s="14" t="s">
        <v>4162</v>
      </c>
      <c r="F979" s="14" t="s">
        <v>4163</v>
      </c>
      <c r="G979" s="14" t="s">
        <v>149</v>
      </c>
      <c r="H979" s="14" t="s">
        <v>1110</v>
      </c>
    </row>
    <row r="980" spans="1:8" x14ac:dyDescent="0.25">
      <c r="A980">
        <v>979</v>
      </c>
      <c r="B980" s="14" t="s">
        <v>4164</v>
      </c>
      <c r="C980" s="14" t="s">
        <v>1102</v>
      </c>
      <c r="D980" s="14" t="s">
        <v>4165</v>
      </c>
      <c r="E980" s="14" t="s">
        <v>4166</v>
      </c>
      <c r="F980" s="14" t="s">
        <v>4167</v>
      </c>
      <c r="G980" s="14" t="s">
        <v>1938</v>
      </c>
      <c r="H980" s="14" t="s">
        <v>1110</v>
      </c>
    </row>
    <row r="981" spans="1:8" x14ac:dyDescent="0.25">
      <c r="A981">
        <v>980</v>
      </c>
      <c r="B981" s="14" t="s">
        <v>4168</v>
      </c>
      <c r="C981" s="14" t="s">
        <v>1102</v>
      </c>
      <c r="E981" s="14" t="s">
        <v>4169</v>
      </c>
      <c r="F981" s="14" t="s">
        <v>4170</v>
      </c>
      <c r="G981" s="14" t="s">
        <v>1109</v>
      </c>
      <c r="H981" s="14" t="s">
        <v>1110</v>
      </c>
    </row>
    <row r="982" spans="1:8" x14ac:dyDescent="0.25">
      <c r="A982">
        <v>981</v>
      </c>
      <c r="B982" s="14" t="s">
        <v>4171</v>
      </c>
      <c r="C982" s="14" t="s">
        <v>1102</v>
      </c>
      <c r="E982" s="14" t="s">
        <v>4172</v>
      </c>
      <c r="F982" s="14" t="s">
        <v>4173</v>
      </c>
      <c r="G982" s="14" t="s">
        <v>149</v>
      </c>
      <c r="H982" s="14" t="s">
        <v>1110</v>
      </c>
    </row>
    <row r="983" spans="1:8" x14ac:dyDescent="0.25">
      <c r="A983">
        <v>982</v>
      </c>
      <c r="B983" s="14" t="s">
        <v>4174</v>
      </c>
      <c r="C983" s="14" t="s">
        <v>1102</v>
      </c>
      <c r="E983" s="14" t="s">
        <v>4175</v>
      </c>
      <c r="F983" s="14" t="s">
        <v>4176</v>
      </c>
      <c r="G983" s="14" t="s">
        <v>149</v>
      </c>
      <c r="H983" s="14" t="s">
        <v>1110</v>
      </c>
    </row>
    <row r="984" spans="1:8" x14ac:dyDescent="0.25">
      <c r="A984">
        <v>983</v>
      </c>
      <c r="B984" s="14" t="s">
        <v>4177</v>
      </c>
      <c r="C984" s="14" t="s">
        <v>1102</v>
      </c>
      <c r="D984" s="14" t="s">
        <v>4178</v>
      </c>
      <c r="E984" s="14" t="s">
        <v>4179</v>
      </c>
      <c r="F984" s="14" t="s">
        <v>4180</v>
      </c>
      <c r="G984" s="14" t="s">
        <v>40</v>
      </c>
      <c r="H984" s="14" t="s">
        <v>1105</v>
      </c>
    </row>
    <row r="985" spans="1:8" x14ac:dyDescent="0.25">
      <c r="A985">
        <v>984</v>
      </c>
      <c r="B985" s="14" t="s">
        <v>4181</v>
      </c>
      <c r="C985" s="14" t="s">
        <v>1102</v>
      </c>
      <c r="E985" s="14" t="s">
        <v>4182</v>
      </c>
      <c r="F985" s="14" t="s">
        <v>4183</v>
      </c>
      <c r="G985" s="14" t="s">
        <v>1191</v>
      </c>
      <c r="H985" s="14" t="s">
        <v>1110</v>
      </c>
    </row>
    <row r="986" spans="1:8" x14ac:dyDescent="0.25">
      <c r="A986">
        <v>985</v>
      </c>
      <c r="B986" s="14" t="s">
        <v>4184</v>
      </c>
      <c r="C986" s="14" t="s">
        <v>1102</v>
      </c>
      <c r="E986" s="14" t="s">
        <v>4185</v>
      </c>
      <c r="F986" s="14" t="s">
        <v>4186</v>
      </c>
      <c r="G986" s="14" t="s">
        <v>236</v>
      </c>
      <c r="H986" s="14" t="s">
        <v>1110</v>
      </c>
    </row>
    <row r="987" spans="1:8" x14ac:dyDescent="0.25">
      <c r="A987">
        <v>986</v>
      </c>
      <c r="B987" s="14" t="s">
        <v>4187</v>
      </c>
      <c r="C987" s="14" t="s">
        <v>1102</v>
      </c>
      <c r="E987" s="14" t="s">
        <v>4188</v>
      </c>
      <c r="F987" s="14" t="s">
        <v>4189</v>
      </c>
      <c r="G987" s="14" t="s">
        <v>126</v>
      </c>
      <c r="H987" s="14" t="s">
        <v>1110</v>
      </c>
    </row>
    <row r="988" spans="1:8" x14ac:dyDescent="0.25">
      <c r="A988">
        <v>987</v>
      </c>
      <c r="B988" s="14" t="s">
        <v>4190</v>
      </c>
      <c r="C988" s="14" t="s">
        <v>1102</v>
      </c>
      <c r="E988" s="14" t="s">
        <v>4191</v>
      </c>
      <c r="F988" s="14" t="s">
        <v>4192</v>
      </c>
      <c r="G988" s="14" t="s">
        <v>1207</v>
      </c>
      <c r="H988" s="14" t="s">
        <v>1110</v>
      </c>
    </row>
    <row r="989" spans="1:8" x14ac:dyDescent="0.25">
      <c r="A989">
        <v>988</v>
      </c>
      <c r="B989" s="14" t="s">
        <v>4193</v>
      </c>
      <c r="C989" s="14" t="s">
        <v>1102</v>
      </c>
      <c r="E989" s="14" t="s">
        <v>4194</v>
      </c>
      <c r="F989" s="14" t="s">
        <v>4195</v>
      </c>
      <c r="G989" s="14" t="s">
        <v>1938</v>
      </c>
      <c r="H989" s="14" t="s">
        <v>1110</v>
      </c>
    </row>
    <row r="990" spans="1:8" x14ac:dyDescent="0.25">
      <c r="A990">
        <v>989</v>
      </c>
      <c r="B990" s="14" t="s">
        <v>4196</v>
      </c>
      <c r="C990" s="14" t="s">
        <v>1102</v>
      </c>
      <c r="E990" s="14" t="s">
        <v>4197</v>
      </c>
      <c r="F990" s="14" t="s">
        <v>4198</v>
      </c>
      <c r="G990" s="14" t="s">
        <v>16</v>
      </c>
      <c r="H990" s="14" t="s">
        <v>1110</v>
      </c>
    </row>
    <row r="991" spans="1:8" x14ac:dyDescent="0.25">
      <c r="A991">
        <v>990</v>
      </c>
      <c r="B991" s="14" t="s">
        <v>4199</v>
      </c>
      <c r="C991" s="14" t="s">
        <v>1102</v>
      </c>
      <c r="E991" s="14" t="s">
        <v>4200</v>
      </c>
      <c r="F991" s="14" t="s">
        <v>4201</v>
      </c>
      <c r="G991" s="14" t="s">
        <v>1589</v>
      </c>
      <c r="H991" s="14" t="s">
        <v>1110</v>
      </c>
    </row>
    <row r="992" spans="1:8" x14ac:dyDescent="0.25">
      <c r="A992">
        <v>991</v>
      </c>
      <c r="B992" s="14" t="s">
        <v>4202</v>
      </c>
      <c r="C992" s="14" t="s">
        <v>1102</v>
      </c>
      <c r="E992" s="14" t="s">
        <v>4203</v>
      </c>
      <c r="F992" s="14" t="s">
        <v>4204</v>
      </c>
      <c r="G992" s="14" t="s">
        <v>33</v>
      </c>
      <c r="H992" s="14" t="s">
        <v>1110</v>
      </c>
    </row>
    <row r="993" spans="1:8" x14ac:dyDescent="0.25">
      <c r="A993">
        <v>992</v>
      </c>
      <c r="B993" s="14" t="s">
        <v>4205</v>
      </c>
      <c r="C993" s="14" t="s">
        <v>1102</v>
      </c>
      <c r="E993" s="14" t="s">
        <v>4206</v>
      </c>
      <c r="G993" s="14" t="s">
        <v>77</v>
      </c>
      <c r="H993" s="14" t="s">
        <v>1110</v>
      </c>
    </row>
    <row r="994" spans="1:8" x14ac:dyDescent="0.25">
      <c r="A994">
        <v>993</v>
      </c>
      <c r="B994" s="14" t="s">
        <v>4207</v>
      </c>
      <c r="C994" s="14" t="s">
        <v>1102</v>
      </c>
      <c r="E994" s="14" t="s">
        <v>4208</v>
      </c>
      <c r="F994" s="14" t="s">
        <v>4209</v>
      </c>
      <c r="G994" s="14" t="s">
        <v>91</v>
      </c>
      <c r="H994" s="14" t="s">
        <v>1110</v>
      </c>
    </row>
    <row r="995" spans="1:8" x14ac:dyDescent="0.25">
      <c r="A995">
        <v>994</v>
      </c>
      <c r="B995" s="14" t="s">
        <v>4210</v>
      </c>
      <c r="C995" s="14" t="s">
        <v>1102</v>
      </c>
      <c r="E995" s="14" t="s">
        <v>4211</v>
      </c>
      <c r="F995" s="14" t="s">
        <v>4212</v>
      </c>
      <c r="G995" s="14" t="s">
        <v>1109</v>
      </c>
      <c r="H995" s="14" t="s">
        <v>1110</v>
      </c>
    </row>
    <row r="996" spans="1:8" x14ac:dyDescent="0.25">
      <c r="A996">
        <v>995</v>
      </c>
      <c r="B996" s="14" t="s">
        <v>4213</v>
      </c>
      <c r="C996" s="14" t="s">
        <v>1102</v>
      </c>
      <c r="D996" s="14" t="s">
        <v>4214</v>
      </c>
      <c r="E996" s="14" t="s">
        <v>4215</v>
      </c>
      <c r="F996" s="14" t="s">
        <v>4216</v>
      </c>
      <c r="G996" s="14" t="s">
        <v>230</v>
      </c>
      <c r="H996" s="14" t="s">
        <v>1105</v>
      </c>
    </row>
    <row r="997" spans="1:8" x14ac:dyDescent="0.25">
      <c r="A997">
        <v>996</v>
      </c>
      <c r="B997" s="14" t="s">
        <v>4217</v>
      </c>
      <c r="C997" s="14" t="s">
        <v>1102</v>
      </c>
      <c r="E997" s="14" t="s">
        <v>4218</v>
      </c>
      <c r="F997" s="14" t="s">
        <v>4219</v>
      </c>
      <c r="G997" s="14" t="s">
        <v>3837</v>
      </c>
      <c r="H997" s="14" t="s">
        <v>1110</v>
      </c>
    </row>
    <row r="998" spans="1:8" x14ac:dyDescent="0.25">
      <c r="A998">
        <v>997</v>
      </c>
      <c r="B998" s="14" t="s">
        <v>4220</v>
      </c>
      <c r="C998" s="14" t="s">
        <v>1102</v>
      </c>
      <c r="E998" s="14" t="s">
        <v>4221</v>
      </c>
      <c r="F998" s="14" t="s">
        <v>4222</v>
      </c>
      <c r="G998" s="14" t="s">
        <v>149</v>
      </c>
      <c r="H998" s="14" t="s">
        <v>1110</v>
      </c>
    </row>
    <row r="999" spans="1:8" x14ac:dyDescent="0.25">
      <c r="A999">
        <v>998</v>
      </c>
      <c r="B999" s="14" t="s">
        <v>4223</v>
      </c>
      <c r="C999" s="14" t="s">
        <v>1102</v>
      </c>
      <c r="D999" s="14" t="s">
        <v>4224</v>
      </c>
      <c r="E999" s="14" t="s">
        <v>4225</v>
      </c>
      <c r="F999" s="14" t="s">
        <v>4226</v>
      </c>
      <c r="G999" s="14" t="s">
        <v>4227</v>
      </c>
      <c r="H999" s="14" t="s">
        <v>1105</v>
      </c>
    </row>
    <row r="1000" spans="1:8" x14ac:dyDescent="0.25">
      <c r="A1000">
        <v>999</v>
      </c>
      <c r="B1000" s="14" t="s">
        <v>4228</v>
      </c>
      <c r="C1000" s="14" t="s">
        <v>1102</v>
      </c>
      <c r="E1000" s="14" t="s">
        <v>4229</v>
      </c>
      <c r="F1000" s="14" t="s">
        <v>4230</v>
      </c>
      <c r="G1000" s="14" t="s">
        <v>1938</v>
      </c>
      <c r="H1000" s="14" t="s">
        <v>1110</v>
      </c>
    </row>
    <row r="1001" spans="1:8" x14ac:dyDescent="0.25">
      <c r="A1001">
        <v>1000</v>
      </c>
      <c r="B1001" s="14" t="s">
        <v>4231</v>
      </c>
      <c r="C1001" s="14" t="s">
        <v>1102</v>
      </c>
      <c r="E1001" s="14" t="s">
        <v>4232</v>
      </c>
      <c r="F1001" s="14" t="s">
        <v>4233</v>
      </c>
      <c r="G1001" s="14" t="s">
        <v>1251</v>
      </c>
      <c r="H1001" s="14" t="s">
        <v>1110</v>
      </c>
    </row>
    <row r="1002" spans="1:8" x14ac:dyDescent="0.25">
      <c r="A1002">
        <v>1001</v>
      </c>
      <c r="B1002" s="14" t="s">
        <v>4234</v>
      </c>
      <c r="C1002" s="14" t="s">
        <v>1102</v>
      </c>
      <c r="E1002" s="14" t="s">
        <v>4235</v>
      </c>
      <c r="F1002" s="14" t="s">
        <v>4236</v>
      </c>
      <c r="G1002" s="14" t="s">
        <v>1938</v>
      </c>
      <c r="H1002" s="14" t="s">
        <v>1110</v>
      </c>
    </row>
    <row r="1003" spans="1:8" x14ac:dyDescent="0.25">
      <c r="A1003">
        <v>1002</v>
      </c>
      <c r="B1003" s="14" t="s">
        <v>4237</v>
      </c>
      <c r="C1003" s="14" t="s">
        <v>1102</v>
      </c>
      <c r="E1003" s="14" t="s">
        <v>4238</v>
      </c>
      <c r="F1003" s="14" t="s">
        <v>4239</v>
      </c>
      <c r="G1003" s="14" t="s">
        <v>1578</v>
      </c>
      <c r="H1003" s="14" t="s">
        <v>1110</v>
      </c>
    </row>
    <row r="1004" spans="1:8" x14ac:dyDescent="0.25">
      <c r="A1004">
        <v>1003</v>
      </c>
      <c r="B1004" s="14" t="s">
        <v>4240</v>
      </c>
      <c r="C1004" s="14" t="s">
        <v>1102</v>
      </c>
      <c r="E1004" s="14" t="s">
        <v>4241</v>
      </c>
      <c r="F1004" s="14" t="s">
        <v>4242</v>
      </c>
      <c r="G1004" s="14" t="s">
        <v>236</v>
      </c>
      <c r="H1004" s="14" t="s">
        <v>1110</v>
      </c>
    </row>
    <row r="1005" spans="1:8" x14ac:dyDescent="0.25">
      <c r="A1005">
        <v>1004</v>
      </c>
      <c r="B1005" s="14" t="s">
        <v>4243</v>
      </c>
      <c r="C1005" s="14" t="s">
        <v>1102</v>
      </c>
      <c r="E1005" s="14" t="s">
        <v>4244</v>
      </c>
      <c r="F1005" s="14" t="s">
        <v>4245</v>
      </c>
      <c r="G1005" s="14" t="s">
        <v>1938</v>
      </c>
      <c r="H1005" s="14" t="s">
        <v>1110</v>
      </c>
    </row>
    <row r="1006" spans="1:8" x14ac:dyDescent="0.25">
      <c r="A1006">
        <v>1005</v>
      </c>
      <c r="B1006" s="14" t="s">
        <v>4246</v>
      </c>
      <c r="C1006" s="14" t="s">
        <v>1102</v>
      </c>
      <c r="E1006" s="14" t="s">
        <v>4247</v>
      </c>
      <c r="F1006" s="14" t="s">
        <v>4248</v>
      </c>
      <c r="G1006" s="14" t="s">
        <v>1109</v>
      </c>
      <c r="H1006" s="14" t="s">
        <v>1110</v>
      </c>
    </row>
    <row r="1007" spans="1:8" x14ac:dyDescent="0.25">
      <c r="A1007">
        <v>1006</v>
      </c>
      <c r="B1007" s="14" t="s">
        <v>4249</v>
      </c>
      <c r="C1007" s="14" t="s">
        <v>1102</v>
      </c>
      <c r="D1007" s="14" t="s">
        <v>4250</v>
      </c>
      <c r="E1007" s="14" t="s">
        <v>4251</v>
      </c>
      <c r="F1007" s="14" t="s">
        <v>4252</v>
      </c>
      <c r="G1007" s="14" t="s">
        <v>1938</v>
      </c>
      <c r="H1007" s="14" t="s">
        <v>1105</v>
      </c>
    </row>
    <row r="1008" spans="1:8" x14ac:dyDescent="0.25">
      <c r="A1008">
        <v>1007</v>
      </c>
      <c r="B1008" s="14" t="s">
        <v>4253</v>
      </c>
      <c r="C1008" s="14" t="s">
        <v>1102</v>
      </c>
      <c r="E1008" s="14" t="s">
        <v>4254</v>
      </c>
      <c r="F1008" s="14" t="s">
        <v>4255</v>
      </c>
      <c r="G1008" s="14" t="s">
        <v>149</v>
      </c>
      <c r="H1008" s="14" t="s">
        <v>1110</v>
      </c>
    </row>
    <row r="1009" spans="1:8" x14ac:dyDescent="0.25">
      <c r="A1009">
        <v>1008</v>
      </c>
      <c r="B1009" s="14" t="s">
        <v>4256</v>
      </c>
      <c r="C1009" s="14" t="s">
        <v>1102</v>
      </c>
      <c r="D1009" s="14" t="s">
        <v>4257</v>
      </c>
      <c r="E1009" s="14" t="s">
        <v>4258</v>
      </c>
      <c r="F1009" s="14" t="s">
        <v>4259</v>
      </c>
      <c r="G1009" s="14" t="s">
        <v>1334</v>
      </c>
      <c r="H1009" s="14" t="s">
        <v>1105</v>
      </c>
    </row>
    <row r="1010" spans="1:8" x14ac:dyDescent="0.25">
      <c r="A1010">
        <v>1009</v>
      </c>
      <c r="B1010" s="14" t="s">
        <v>4260</v>
      </c>
      <c r="C1010" s="14" t="s">
        <v>1102</v>
      </c>
      <c r="E1010" s="14" t="s">
        <v>4261</v>
      </c>
      <c r="F1010" s="14" t="s">
        <v>4262</v>
      </c>
      <c r="G1010" s="14" t="s">
        <v>149</v>
      </c>
      <c r="H1010" s="14" t="s">
        <v>1110</v>
      </c>
    </row>
    <row r="1011" spans="1:8" x14ac:dyDescent="0.25">
      <c r="A1011">
        <v>1010</v>
      </c>
      <c r="B1011" s="14" t="s">
        <v>4263</v>
      </c>
      <c r="C1011" s="14" t="s">
        <v>1102</v>
      </c>
      <c r="E1011" s="14" t="s">
        <v>4264</v>
      </c>
      <c r="F1011" s="14" t="s">
        <v>4265</v>
      </c>
      <c r="G1011" s="14" t="s">
        <v>1334</v>
      </c>
      <c r="H1011" s="14" t="s">
        <v>1110</v>
      </c>
    </row>
    <row r="1012" spans="1:8" x14ac:dyDescent="0.25">
      <c r="A1012">
        <v>1011</v>
      </c>
      <c r="B1012" s="14" t="s">
        <v>4266</v>
      </c>
      <c r="C1012" s="14" t="s">
        <v>1102</v>
      </c>
      <c r="E1012" s="14" t="s">
        <v>4267</v>
      </c>
      <c r="F1012" s="14" t="s">
        <v>4268</v>
      </c>
      <c r="G1012" s="14" t="s">
        <v>149</v>
      </c>
      <c r="H1012" s="14" t="s">
        <v>1110</v>
      </c>
    </row>
    <row r="1013" spans="1:8" x14ac:dyDescent="0.25">
      <c r="A1013">
        <v>1012</v>
      </c>
      <c r="B1013" s="14" t="s">
        <v>4269</v>
      </c>
      <c r="C1013" s="14" t="s">
        <v>1102</v>
      </c>
      <c r="E1013" s="14" t="s">
        <v>4270</v>
      </c>
      <c r="G1013" s="14" t="s">
        <v>178</v>
      </c>
      <c r="H1013" s="14" t="s">
        <v>1110</v>
      </c>
    </row>
    <row r="1014" spans="1:8" x14ac:dyDescent="0.25">
      <c r="A1014">
        <v>1013</v>
      </c>
      <c r="B1014" s="14" t="s">
        <v>4271</v>
      </c>
      <c r="C1014" s="14" t="s">
        <v>1102</v>
      </c>
      <c r="E1014" s="14" t="s">
        <v>4272</v>
      </c>
      <c r="F1014" s="14" t="s">
        <v>4273</v>
      </c>
      <c r="G1014" s="14" t="s">
        <v>1348</v>
      </c>
      <c r="H1014" s="14" t="s">
        <v>1110</v>
      </c>
    </row>
    <row r="1015" spans="1:8" x14ac:dyDescent="0.25">
      <c r="A1015">
        <v>1014</v>
      </c>
      <c r="B1015" s="14" t="s">
        <v>4274</v>
      </c>
      <c r="C1015" s="14" t="s">
        <v>1102</v>
      </c>
      <c r="E1015" s="14" t="s">
        <v>4275</v>
      </c>
      <c r="F1015" s="14" t="s">
        <v>4276</v>
      </c>
      <c r="G1015" s="14" t="s">
        <v>149</v>
      </c>
      <c r="H1015" s="14" t="s">
        <v>1110</v>
      </c>
    </row>
    <row r="1016" spans="1:8" x14ac:dyDescent="0.25">
      <c r="A1016">
        <v>1015</v>
      </c>
      <c r="B1016" s="14" t="s">
        <v>4277</v>
      </c>
      <c r="C1016" s="14" t="s">
        <v>1102</v>
      </c>
      <c r="E1016" s="14" t="s">
        <v>4278</v>
      </c>
      <c r="G1016" s="14" t="s">
        <v>77</v>
      </c>
      <c r="H1016" s="14" t="s">
        <v>1110</v>
      </c>
    </row>
    <row r="1017" spans="1:8" x14ac:dyDescent="0.25">
      <c r="A1017">
        <v>1016</v>
      </c>
      <c r="B1017" s="14" t="s">
        <v>4279</v>
      </c>
      <c r="C1017" s="14" t="s">
        <v>1102</v>
      </c>
      <c r="E1017" s="14" t="s">
        <v>4280</v>
      </c>
      <c r="F1017" s="14" t="s">
        <v>4281</v>
      </c>
      <c r="G1017" s="14" t="s">
        <v>149</v>
      </c>
      <c r="H1017" s="14" t="s">
        <v>1110</v>
      </c>
    </row>
    <row r="1018" spans="1:8" x14ac:dyDescent="0.25">
      <c r="A1018">
        <v>1017</v>
      </c>
      <c r="B1018" s="14" t="s">
        <v>4282</v>
      </c>
      <c r="C1018" s="14" t="s">
        <v>1102</v>
      </c>
      <c r="E1018" s="14" t="s">
        <v>4283</v>
      </c>
      <c r="G1018" s="14" t="s">
        <v>230</v>
      </c>
      <c r="H1018" s="14" t="s">
        <v>1105</v>
      </c>
    </row>
    <row r="1019" spans="1:8" x14ac:dyDescent="0.25">
      <c r="A1019">
        <v>1018</v>
      </c>
      <c r="B1019" s="14" t="s">
        <v>4284</v>
      </c>
      <c r="C1019" s="14" t="s">
        <v>1102</v>
      </c>
      <c r="E1019" s="14" t="s">
        <v>4285</v>
      </c>
      <c r="F1019" s="14" t="s">
        <v>4286</v>
      </c>
      <c r="G1019" s="14" t="s">
        <v>40</v>
      </c>
      <c r="H1019" s="14" t="s">
        <v>1110</v>
      </c>
    </row>
    <row r="1020" spans="1:8" x14ac:dyDescent="0.25">
      <c r="A1020">
        <v>1019</v>
      </c>
      <c r="B1020" s="14" t="s">
        <v>4287</v>
      </c>
      <c r="C1020" s="14" t="s">
        <v>1102</v>
      </c>
      <c r="E1020" s="14" t="s">
        <v>4288</v>
      </c>
      <c r="F1020" s="14" t="s">
        <v>4289</v>
      </c>
      <c r="G1020" s="14" t="s">
        <v>149</v>
      </c>
      <c r="H1020" s="14" t="s">
        <v>1110</v>
      </c>
    </row>
    <row r="1021" spans="1:8" x14ac:dyDescent="0.25">
      <c r="A1021">
        <v>1020</v>
      </c>
      <c r="B1021" s="14" t="s">
        <v>4290</v>
      </c>
      <c r="C1021" s="14" t="s">
        <v>1102</v>
      </c>
      <c r="E1021" s="14" t="s">
        <v>254</v>
      </c>
      <c r="F1021" s="14" t="s">
        <v>4291</v>
      </c>
      <c r="G1021" s="14" t="s">
        <v>77</v>
      </c>
      <c r="H1021" s="14" t="s">
        <v>1110</v>
      </c>
    </row>
    <row r="1022" spans="1:8" x14ac:dyDescent="0.25">
      <c r="A1022">
        <v>1021</v>
      </c>
      <c r="B1022" s="14" t="s">
        <v>4292</v>
      </c>
      <c r="C1022" s="14" t="s">
        <v>1102</v>
      </c>
      <c r="D1022" s="14" t="s">
        <v>533</v>
      </c>
      <c r="E1022" s="14" t="s">
        <v>4293</v>
      </c>
      <c r="F1022" s="14" t="s">
        <v>4294</v>
      </c>
      <c r="G1022" s="14" t="s">
        <v>126</v>
      </c>
      <c r="H1022" s="14" t="s">
        <v>1110</v>
      </c>
    </row>
    <row r="1023" spans="1:8" x14ac:dyDescent="0.25">
      <c r="A1023">
        <v>1022</v>
      </c>
      <c r="B1023" s="14" t="s">
        <v>4295</v>
      </c>
      <c r="C1023" s="14" t="s">
        <v>1102</v>
      </c>
      <c r="E1023" s="14" t="s">
        <v>4296</v>
      </c>
      <c r="F1023" s="14" t="s">
        <v>4297</v>
      </c>
      <c r="G1023" s="14" t="s">
        <v>1348</v>
      </c>
      <c r="H1023" s="14" t="s">
        <v>1110</v>
      </c>
    </row>
    <row r="1024" spans="1:8" x14ac:dyDescent="0.25">
      <c r="A1024">
        <v>1023</v>
      </c>
      <c r="B1024" s="14" t="s">
        <v>4298</v>
      </c>
      <c r="C1024" s="14" t="s">
        <v>1102</v>
      </c>
      <c r="E1024" s="14" t="s">
        <v>4299</v>
      </c>
      <c r="F1024" s="14" t="s">
        <v>4300</v>
      </c>
      <c r="G1024" s="14" t="s">
        <v>1109</v>
      </c>
      <c r="H1024" s="14" t="s">
        <v>1110</v>
      </c>
    </row>
    <row r="1025" spans="1:8" x14ac:dyDescent="0.25">
      <c r="A1025">
        <v>1024</v>
      </c>
      <c r="B1025" s="14" t="s">
        <v>4301</v>
      </c>
      <c r="C1025" s="14" t="s">
        <v>1102</v>
      </c>
      <c r="E1025" s="14" t="s">
        <v>4302</v>
      </c>
      <c r="F1025" s="14" t="s">
        <v>4303</v>
      </c>
      <c r="G1025" s="14" t="s">
        <v>192</v>
      </c>
      <c r="H1025" s="14" t="s">
        <v>1110</v>
      </c>
    </row>
    <row r="1026" spans="1:8" x14ac:dyDescent="0.25">
      <c r="A1026">
        <v>1025</v>
      </c>
      <c r="B1026" s="14" t="s">
        <v>4304</v>
      </c>
      <c r="C1026" s="14" t="s">
        <v>1102</v>
      </c>
      <c r="E1026" s="14" t="s">
        <v>4305</v>
      </c>
      <c r="F1026" s="14" t="s">
        <v>4306</v>
      </c>
      <c r="G1026" s="14" t="s">
        <v>1109</v>
      </c>
      <c r="H1026" s="14" t="s">
        <v>1110</v>
      </c>
    </row>
    <row r="1027" spans="1:8" x14ac:dyDescent="0.25">
      <c r="A1027">
        <v>1026</v>
      </c>
      <c r="B1027" s="14" t="s">
        <v>4307</v>
      </c>
      <c r="C1027" s="14" t="s">
        <v>1102</v>
      </c>
      <c r="D1027" s="14" t="s">
        <v>503</v>
      </c>
      <c r="E1027" s="14" t="s">
        <v>4308</v>
      </c>
      <c r="F1027" s="14" t="s">
        <v>4309</v>
      </c>
      <c r="G1027" s="14" t="s">
        <v>109</v>
      </c>
      <c r="H1027" s="14" t="s">
        <v>1110</v>
      </c>
    </row>
    <row r="1028" spans="1:8" x14ac:dyDescent="0.25">
      <c r="A1028">
        <v>1027</v>
      </c>
      <c r="B1028" s="14" t="s">
        <v>4310</v>
      </c>
      <c r="C1028" s="14" t="s">
        <v>1102</v>
      </c>
      <c r="E1028" s="14" t="s">
        <v>4311</v>
      </c>
      <c r="F1028" s="14" t="s">
        <v>4312</v>
      </c>
      <c r="G1028" s="14" t="s">
        <v>149</v>
      </c>
      <c r="H1028" s="14" t="s">
        <v>1110</v>
      </c>
    </row>
    <row r="1029" spans="1:8" x14ac:dyDescent="0.25">
      <c r="A1029">
        <v>1028</v>
      </c>
      <c r="B1029" s="14" t="s">
        <v>4313</v>
      </c>
      <c r="C1029" s="14" t="s">
        <v>1102</v>
      </c>
      <c r="E1029" s="14" t="s">
        <v>4314</v>
      </c>
      <c r="F1029" s="14" t="s">
        <v>4315</v>
      </c>
      <c r="G1029" s="14" t="s">
        <v>1207</v>
      </c>
      <c r="H1029" s="14" t="s">
        <v>1110</v>
      </c>
    </row>
    <row r="1030" spans="1:8" x14ac:dyDescent="0.25">
      <c r="A1030">
        <v>1029</v>
      </c>
      <c r="B1030" s="14" t="s">
        <v>4316</v>
      </c>
      <c r="C1030" s="14" t="s">
        <v>1102</v>
      </c>
      <c r="E1030" s="14" t="s">
        <v>4317</v>
      </c>
      <c r="F1030" s="14" t="s">
        <v>4318</v>
      </c>
      <c r="G1030" s="14" t="s">
        <v>9</v>
      </c>
      <c r="H1030" s="14" t="s">
        <v>1110</v>
      </c>
    </row>
    <row r="1031" spans="1:8" x14ac:dyDescent="0.25">
      <c r="A1031">
        <v>1030</v>
      </c>
      <c r="B1031" s="14" t="s">
        <v>4319</v>
      </c>
      <c r="C1031" s="14" t="s">
        <v>1102</v>
      </c>
      <c r="E1031" s="14" t="s">
        <v>4320</v>
      </c>
      <c r="F1031" s="14" t="s">
        <v>4321</v>
      </c>
      <c r="G1031" s="14" t="s">
        <v>1938</v>
      </c>
      <c r="H1031" s="14" t="s">
        <v>1110</v>
      </c>
    </row>
    <row r="1032" spans="1:8" x14ac:dyDescent="0.25">
      <c r="A1032">
        <v>1031</v>
      </c>
      <c r="B1032" s="14" t="s">
        <v>4322</v>
      </c>
      <c r="C1032" s="14" t="s">
        <v>1102</v>
      </c>
      <c r="E1032" s="14" t="s">
        <v>4323</v>
      </c>
      <c r="F1032" s="14" t="s">
        <v>4324</v>
      </c>
      <c r="G1032" s="14" t="s">
        <v>149</v>
      </c>
      <c r="H1032" s="14" t="s">
        <v>1110</v>
      </c>
    </row>
    <row r="1033" spans="1:8" x14ac:dyDescent="0.25">
      <c r="A1033">
        <v>1032</v>
      </c>
      <c r="B1033" s="14" t="s">
        <v>4325</v>
      </c>
      <c r="C1033" s="14" t="s">
        <v>1102</v>
      </c>
      <c r="E1033" s="14" t="s">
        <v>4326</v>
      </c>
      <c r="F1033" s="14" t="s">
        <v>4327</v>
      </c>
      <c r="G1033" s="14" t="s">
        <v>1938</v>
      </c>
      <c r="H1033" s="14" t="s">
        <v>1110</v>
      </c>
    </row>
    <row r="1034" spans="1:8" x14ac:dyDescent="0.25">
      <c r="A1034">
        <v>1033</v>
      </c>
      <c r="B1034" s="14" t="s">
        <v>4328</v>
      </c>
      <c r="C1034" s="14" t="s">
        <v>1102</v>
      </c>
      <c r="E1034" s="14" t="s">
        <v>4329</v>
      </c>
      <c r="F1034" s="14" t="s">
        <v>4330</v>
      </c>
      <c r="G1034" s="14" t="s">
        <v>1938</v>
      </c>
      <c r="H1034" s="14" t="s">
        <v>1110</v>
      </c>
    </row>
    <row r="1035" spans="1:8" x14ac:dyDescent="0.25">
      <c r="A1035">
        <v>1034</v>
      </c>
      <c r="B1035" s="14" t="s">
        <v>4331</v>
      </c>
      <c r="C1035" s="14" t="s">
        <v>1102</v>
      </c>
      <c r="D1035" s="14" t="s">
        <v>4332</v>
      </c>
      <c r="E1035" s="14" t="s">
        <v>4333</v>
      </c>
      <c r="F1035" s="14" t="s">
        <v>4334</v>
      </c>
      <c r="G1035" s="14" t="s">
        <v>2692</v>
      </c>
      <c r="H1035" s="14" t="s">
        <v>1105</v>
      </c>
    </row>
    <row r="1036" spans="1:8" x14ac:dyDescent="0.25">
      <c r="A1036">
        <v>1035</v>
      </c>
      <c r="B1036" s="14" t="s">
        <v>4146</v>
      </c>
      <c r="C1036" s="14" t="s">
        <v>1102</v>
      </c>
      <c r="E1036" s="14" t="s">
        <v>4335</v>
      </c>
      <c r="F1036" s="14" t="s">
        <v>4336</v>
      </c>
      <c r="G1036" s="14" t="s">
        <v>187</v>
      </c>
      <c r="H1036" s="14" t="s">
        <v>1110</v>
      </c>
    </row>
    <row r="1037" spans="1:8" x14ac:dyDescent="0.25">
      <c r="A1037">
        <v>1036</v>
      </c>
      <c r="B1037" s="14" t="s">
        <v>4337</v>
      </c>
      <c r="C1037" s="14" t="s">
        <v>1102</v>
      </c>
      <c r="E1037" s="14" t="s">
        <v>4338</v>
      </c>
      <c r="F1037" s="14" t="s">
        <v>4339</v>
      </c>
      <c r="G1037" s="14" t="s">
        <v>149</v>
      </c>
      <c r="H1037" s="14" t="s">
        <v>1110</v>
      </c>
    </row>
    <row r="1038" spans="1:8" x14ac:dyDescent="0.25">
      <c r="A1038">
        <v>1037</v>
      </c>
      <c r="B1038" s="14" t="s">
        <v>4340</v>
      </c>
      <c r="C1038" s="14" t="s">
        <v>1102</v>
      </c>
      <c r="E1038" s="14" t="s">
        <v>4341</v>
      </c>
      <c r="F1038" s="14" t="s">
        <v>4342</v>
      </c>
      <c r="G1038" s="14" t="s">
        <v>2576</v>
      </c>
      <c r="H1038" s="14" t="s">
        <v>1110</v>
      </c>
    </row>
    <row r="1039" spans="1:8" x14ac:dyDescent="0.25">
      <c r="A1039">
        <v>1038</v>
      </c>
      <c r="B1039" s="14" t="s">
        <v>4343</v>
      </c>
      <c r="C1039" s="14" t="s">
        <v>1102</v>
      </c>
      <c r="E1039" s="14" t="s">
        <v>4344</v>
      </c>
      <c r="F1039" s="14" t="s">
        <v>4345</v>
      </c>
      <c r="G1039" s="14" t="s">
        <v>1500</v>
      </c>
      <c r="H1039" s="14" t="s">
        <v>1110</v>
      </c>
    </row>
    <row r="1040" spans="1:8" x14ac:dyDescent="0.25">
      <c r="A1040">
        <v>1039</v>
      </c>
      <c r="B1040" s="14" t="s">
        <v>4346</v>
      </c>
      <c r="C1040" s="14" t="s">
        <v>1102</v>
      </c>
      <c r="E1040" s="14" t="s">
        <v>4347</v>
      </c>
      <c r="F1040" s="14" t="s">
        <v>4348</v>
      </c>
      <c r="G1040" s="14" t="s">
        <v>187</v>
      </c>
      <c r="H1040" s="14" t="s">
        <v>1110</v>
      </c>
    </row>
    <row r="1041" spans="1:8" x14ac:dyDescent="0.25">
      <c r="A1041">
        <v>1040</v>
      </c>
      <c r="B1041" s="14" t="s">
        <v>4349</v>
      </c>
      <c r="C1041" s="14" t="s">
        <v>1102</v>
      </c>
      <c r="D1041" s="14" t="s">
        <v>517</v>
      </c>
      <c r="E1041" s="14" t="s">
        <v>4350</v>
      </c>
      <c r="F1041" s="14" t="s">
        <v>4351</v>
      </c>
      <c r="G1041" s="14" t="s">
        <v>16</v>
      </c>
      <c r="H1041" s="14" t="s">
        <v>1110</v>
      </c>
    </row>
    <row r="1042" spans="1:8" x14ac:dyDescent="0.25">
      <c r="A1042">
        <v>1041</v>
      </c>
      <c r="B1042" s="14" t="s">
        <v>4352</v>
      </c>
      <c r="C1042" s="14" t="s">
        <v>1102</v>
      </c>
      <c r="E1042" s="14" t="s">
        <v>4353</v>
      </c>
      <c r="F1042" s="14" t="s">
        <v>4354</v>
      </c>
      <c r="G1042" s="14" t="s">
        <v>178</v>
      </c>
      <c r="H1042" s="14" t="s">
        <v>1110</v>
      </c>
    </row>
    <row r="1043" spans="1:8" x14ac:dyDescent="0.25">
      <c r="A1043">
        <v>1042</v>
      </c>
      <c r="B1043" s="14" t="s">
        <v>4355</v>
      </c>
      <c r="C1043" s="14" t="s">
        <v>1102</v>
      </c>
      <c r="E1043" s="14" t="s">
        <v>4356</v>
      </c>
      <c r="F1043" s="14" t="s">
        <v>4357</v>
      </c>
      <c r="G1043" s="14" t="s">
        <v>3873</v>
      </c>
      <c r="H1043" s="14" t="s">
        <v>1110</v>
      </c>
    </row>
    <row r="1044" spans="1:8" x14ac:dyDescent="0.25">
      <c r="A1044">
        <v>1043</v>
      </c>
      <c r="B1044" s="14" t="s">
        <v>4358</v>
      </c>
      <c r="C1044" s="14" t="s">
        <v>1102</v>
      </c>
      <c r="E1044" s="14" t="s">
        <v>4359</v>
      </c>
      <c r="F1044" s="14" t="s">
        <v>4360</v>
      </c>
      <c r="G1044" s="14" t="s">
        <v>143</v>
      </c>
      <c r="H1044" s="14" t="s">
        <v>1110</v>
      </c>
    </row>
    <row r="1045" spans="1:8" x14ac:dyDescent="0.25">
      <c r="A1045">
        <v>1044</v>
      </c>
      <c r="B1045" s="14" t="s">
        <v>4361</v>
      </c>
      <c r="C1045" s="14" t="s">
        <v>1102</v>
      </c>
      <c r="E1045" s="14" t="s">
        <v>4362</v>
      </c>
      <c r="G1045" s="14" t="s">
        <v>178</v>
      </c>
      <c r="H1045" s="14" t="s">
        <v>1110</v>
      </c>
    </row>
    <row r="1046" spans="1:8" x14ac:dyDescent="0.25">
      <c r="A1046">
        <v>1045</v>
      </c>
      <c r="B1046" s="14" t="s">
        <v>4363</v>
      </c>
      <c r="C1046" s="14" t="s">
        <v>1102</v>
      </c>
      <c r="E1046" s="14" t="s">
        <v>4364</v>
      </c>
      <c r="F1046" s="14" t="s">
        <v>4365</v>
      </c>
      <c r="G1046" s="14" t="s">
        <v>86</v>
      </c>
      <c r="H1046" s="14" t="s">
        <v>1110</v>
      </c>
    </row>
    <row r="1047" spans="1:8" x14ac:dyDescent="0.25">
      <c r="A1047">
        <v>1046</v>
      </c>
      <c r="B1047" s="14" t="s">
        <v>4366</v>
      </c>
      <c r="C1047" s="14" t="s">
        <v>1102</v>
      </c>
      <c r="E1047" s="14" t="s">
        <v>4367</v>
      </c>
      <c r="F1047" s="14" t="s">
        <v>4368</v>
      </c>
      <c r="G1047" s="14" t="s">
        <v>149</v>
      </c>
      <c r="H1047" s="14" t="s">
        <v>1110</v>
      </c>
    </row>
    <row r="1048" spans="1:8" x14ac:dyDescent="0.25">
      <c r="A1048">
        <v>1047</v>
      </c>
      <c r="B1048" s="14" t="s">
        <v>4369</v>
      </c>
      <c r="C1048" s="14" t="s">
        <v>1102</v>
      </c>
      <c r="E1048" s="14" t="s">
        <v>4370</v>
      </c>
      <c r="F1048" s="14" t="s">
        <v>4371</v>
      </c>
      <c r="G1048" s="14" t="s">
        <v>215</v>
      </c>
      <c r="H1048" s="14" t="s">
        <v>1110</v>
      </c>
    </row>
    <row r="1049" spans="1:8" x14ac:dyDescent="0.25">
      <c r="A1049">
        <v>1048</v>
      </c>
      <c r="B1049" s="14" t="s">
        <v>4372</v>
      </c>
      <c r="C1049" s="14" t="s">
        <v>1102</v>
      </c>
      <c r="D1049" s="14" t="s">
        <v>4373</v>
      </c>
      <c r="E1049" s="14" t="s">
        <v>4374</v>
      </c>
      <c r="G1049" s="14" t="s">
        <v>2474</v>
      </c>
      <c r="H1049" s="14" t="s">
        <v>1105</v>
      </c>
    </row>
    <row r="1050" spans="1:8" x14ac:dyDescent="0.25">
      <c r="A1050">
        <v>1049</v>
      </c>
      <c r="B1050" s="14" t="s">
        <v>4375</v>
      </c>
      <c r="C1050" s="14" t="s">
        <v>1102</v>
      </c>
      <c r="E1050" s="14" t="s">
        <v>4376</v>
      </c>
      <c r="F1050" s="14" t="s">
        <v>4377</v>
      </c>
      <c r="G1050" s="14" t="s">
        <v>126</v>
      </c>
      <c r="H1050" s="14" t="s">
        <v>1110</v>
      </c>
    </row>
    <row r="1051" spans="1:8" x14ac:dyDescent="0.25">
      <c r="A1051">
        <v>1050</v>
      </c>
      <c r="B1051" s="14" t="s">
        <v>4378</v>
      </c>
      <c r="C1051" s="14" t="s">
        <v>1102</v>
      </c>
      <c r="E1051" s="14" t="s">
        <v>4379</v>
      </c>
      <c r="F1051" s="14" t="s">
        <v>4380</v>
      </c>
      <c r="G1051" s="14" t="s">
        <v>143</v>
      </c>
      <c r="H1051" s="14" t="s">
        <v>1110</v>
      </c>
    </row>
    <row r="1052" spans="1:8" x14ac:dyDescent="0.25">
      <c r="A1052">
        <v>1051</v>
      </c>
      <c r="B1052" s="14" t="s">
        <v>4381</v>
      </c>
      <c r="C1052" s="14" t="s">
        <v>1102</v>
      </c>
      <c r="D1052" s="14" t="s">
        <v>4382</v>
      </c>
      <c r="E1052" s="14" t="s">
        <v>4383</v>
      </c>
      <c r="F1052" s="14" t="s">
        <v>4384</v>
      </c>
      <c r="G1052" s="14" t="s">
        <v>2584</v>
      </c>
      <c r="H1052" s="14" t="s">
        <v>1110</v>
      </c>
    </row>
    <row r="1053" spans="1:8" x14ac:dyDescent="0.25">
      <c r="A1053">
        <v>1052</v>
      </c>
      <c r="B1053" s="14" t="s">
        <v>4385</v>
      </c>
      <c r="C1053" s="14" t="s">
        <v>1102</v>
      </c>
      <c r="D1053" s="14" t="s">
        <v>4386</v>
      </c>
      <c r="E1053" s="14" t="s">
        <v>4387</v>
      </c>
      <c r="F1053" s="14" t="s">
        <v>4388</v>
      </c>
      <c r="G1053" s="14" t="s">
        <v>174</v>
      </c>
      <c r="H1053" s="14" t="s">
        <v>1105</v>
      </c>
    </row>
    <row r="1054" spans="1:8" x14ac:dyDescent="0.25">
      <c r="A1054">
        <v>1053</v>
      </c>
      <c r="B1054" s="14" t="s">
        <v>4389</v>
      </c>
      <c r="C1054" s="14" t="s">
        <v>1102</v>
      </c>
      <c r="E1054" s="14" t="s">
        <v>4390</v>
      </c>
      <c r="F1054" s="14" t="s">
        <v>4391</v>
      </c>
      <c r="G1054" s="14" t="s">
        <v>143</v>
      </c>
      <c r="H1054" s="14" t="s">
        <v>1110</v>
      </c>
    </row>
    <row r="1055" spans="1:8" x14ac:dyDescent="0.25">
      <c r="A1055">
        <v>1054</v>
      </c>
      <c r="B1055" s="14" t="s">
        <v>4392</v>
      </c>
      <c r="C1055" s="14" t="s">
        <v>1102</v>
      </c>
      <c r="E1055" s="14" t="s">
        <v>4393</v>
      </c>
      <c r="F1055" s="14" t="s">
        <v>4394</v>
      </c>
      <c r="G1055" s="14" t="s">
        <v>33</v>
      </c>
      <c r="H1055" s="14" t="s">
        <v>1110</v>
      </c>
    </row>
    <row r="1056" spans="1:8" x14ac:dyDescent="0.25">
      <c r="A1056">
        <v>1055</v>
      </c>
      <c r="B1056" s="14" t="s">
        <v>4395</v>
      </c>
      <c r="C1056" s="14" t="s">
        <v>1102</v>
      </c>
      <c r="E1056" s="14" t="s">
        <v>4396</v>
      </c>
      <c r="F1056" s="14" t="s">
        <v>4397</v>
      </c>
      <c r="G1056" s="14" t="s">
        <v>33</v>
      </c>
      <c r="H1056" s="14" t="s">
        <v>1110</v>
      </c>
    </row>
    <row r="1057" spans="1:8" x14ac:dyDescent="0.25">
      <c r="A1057">
        <v>1056</v>
      </c>
      <c r="B1057" s="14" t="s">
        <v>4398</v>
      </c>
      <c r="C1057" s="14" t="s">
        <v>1102</v>
      </c>
      <c r="E1057" s="14" t="s">
        <v>4399</v>
      </c>
      <c r="F1057" s="14" t="s">
        <v>4400</v>
      </c>
      <c r="G1057" s="14" t="s">
        <v>192</v>
      </c>
      <c r="H1057" s="14" t="s">
        <v>1110</v>
      </c>
    </row>
    <row r="1058" spans="1:8" x14ac:dyDescent="0.25">
      <c r="A1058">
        <v>1057</v>
      </c>
      <c r="B1058" s="14" t="s">
        <v>4401</v>
      </c>
      <c r="C1058" s="14" t="s">
        <v>1102</v>
      </c>
      <c r="D1058" s="14" t="s">
        <v>4402</v>
      </c>
      <c r="E1058" s="14" t="s">
        <v>4403</v>
      </c>
      <c r="F1058" s="14" t="s">
        <v>4404</v>
      </c>
      <c r="G1058" s="14" t="s">
        <v>4405</v>
      </c>
      <c r="H1058" s="14" t="s">
        <v>1105</v>
      </c>
    </row>
    <row r="1059" spans="1:8" x14ac:dyDescent="0.25">
      <c r="A1059">
        <v>1058</v>
      </c>
      <c r="B1059" s="14" t="s">
        <v>4406</v>
      </c>
      <c r="C1059" s="14" t="s">
        <v>1102</v>
      </c>
      <c r="E1059" s="14" t="s">
        <v>4407</v>
      </c>
      <c r="F1059" s="14" t="s">
        <v>4408</v>
      </c>
      <c r="G1059" s="14" t="s">
        <v>16</v>
      </c>
      <c r="H1059" s="14" t="s">
        <v>1110</v>
      </c>
    </row>
    <row r="1060" spans="1:8" x14ac:dyDescent="0.25">
      <c r="A1060">
        <v>1059</v>
      </c>
      <c r="B1060" s="14" t="s">
        <v>4409</v>
      </c>
      <c r="C1060" s="14" t="s">
        <v>1102</v>
      </c>
      <c r="E1060" s="14" t="s">
        <v>4410</v>
      </c>
      <c r="F1060" s="14" t="s">
        <v>4411</v>
      </c>
      <c r="G1060" s="14" t="s">
        <v>1945</v>
      </c>
      <c r="H1060" s="14" t="s">
        <v>1110</v>
      </c>
    </row>
    <row r="1061" spans="1:8" x14ac:dyDescent="0.25">
      <c r="A1061">
        <v>1060</v>
      </c>
      <c r="B1061" s="14" t="s">
        <v>4412</v>
      </c>
      <c r="C1061" s="14" t="s">
        <v>1102</v>
      </c>
      <c r="E1061" s="14" t="s">
        <v>4413</v>
      </c>
      <c r="F1061" s="14" t="s">
        <v>4414</v>
      </c>
      <c r="G1061" s="14" t="s">
        <v>1578</v>
      </c>
      <c r="H1061" s="14" t="s">
        <v>1110</v>
      </c>
    </row>
    <row r="1062" spans="1:8" x14ac:dyDescent="0.25">
      <c r="A1062">
        <v>1061</v>
      </c>
      <c r="B1062" s="14" t="s">
        <v>4415</v>
      </c>
      <c r="C1062" s="14" t="s">
        <v>1102</v>
      </c>
      <c r="E1062" s="14" t="s">
        <v>4416</v>
      </c>
      <c r="F1062" s="14" t="s">
        <v>4417</v>
      </c>
      <c r="G1062" s="14" t="s">
        <v>2097</v>
      </c>
      <c r="H1062" s="14" t="s">
        <v>1110</v>
      </c>
    </row>
    <row r="1063" spans="1:8" x14ac:dyDescent="0.25">
      <c r="A1063">
        <v>1062</v>
      </c>
      <c r="B1063" s="14" t="s">
        <v>4418</v>
      </c>
      <c r="C1063" s="14" t="s">
        <v>1102</v>
      </c>
      <c r="E1063" s="14" t="s">
        <v>4419</v>
      </c>
      <c r="F1063" s="14" t="s">
        <v>4420</v>
      </c>
      <c r="G1063" s="14" t="s">
        <v>243</v>
      </c>
      <c r="H1063" s="14" t="s">
        <v>1110</v>
      </c>
    </row>
    <row r="1064" spans="1:8" x14ac:dyDescent="0.25">
      <c r="A1064">
        <v>1063</v>
      </c>
      <c r="B1064" s="14" t="s">
        <v>4421</v>
      </c>
      <c r="C1064" s="14" t="s">
        <v>1102</v>
      </c>
      <c r="E1064" s="14" t="s">
        <v>4422</v>
      </c>
      <c r="F1064" s="14" t="s">
        <v>4423</v>
      </c>
      <c r="G1064" s="14" t="s">
        <v>243</v>
      </c>
      <c r="H1064" s="14" t="s">
        <v>1110</v>
      </c>
    </row>
    <row r="1065" spans="1:8" x14ac:dyDescent="0.25">
      <c r="A1065">
        <v>1064</v>
      </c>
      <c r="B1065" s="14" t="s">
        <v>4424</v>
      </c>
      <c r="C1065" s="14" t="s">
        <v>1102</v>
      </c>
      <c r="E1065" s="14" t="s">
        <v>4425</v>
      </c>
      <c r="F1065" s="14" t="s">
        <v>4426</v>
      </c>
      <c r="G1065" s="14" t="s">
        <v>149</v>
      </c>
      <c r="H1065" s="14" t="s">
        <v>1110</v>
      </c>
    </row>
    <row r="1066" spans="1:8" x14ac:dyDescent="0.25">
      <c r="A1066">
        <v>1065</v>
      </c>
      <c r="B1066" s="14" t="s">
        <v>4427</v>
      </c>
      <c r="C1066" s="14" t="s">
        <v>1102</v>
      </c>
      <c r="E1066" s="14" t="s">
        <v>4428</v>
      </c>
      <c r="F1066" s="14" t="s">
        <v>4429</v>
      </c>
      <c r="G1066" s="14" t="s">
        <v>1109</v>
      </c>
      <c r="H1066" s="14" t="s">
        <v>1110</v>
      </c>
    </row>
    <row r="1067" spans="1:8" x14ac:dyDescent="0.25">
      <c r="A1067">
        <v>1066</v>
      </c>
      <c r="B1067" s="14" t="s">
        <v>4430</v>
      </c>
      <c r="C1067" s="14" t="s">
        <v>1102</v>
      </c>
      <c r="D1067" s="14" t="s">
        <v>4431</v>
      </c>
      <c r="E1067" s="14" t="s">
        <v>4432</v>
      </c>
      <c r="F1067" s="14" t="s">
        <v>4433</v>
      </c>
      <c r="G1067" s="14" t="s">
        <v>4434</v>
      </c>
      <c r="H1067" s="14" t="s">
        <v>1105</v>
      </c>
    </row>
    <row r="1068" spans="1:8" x14ac:dyDescent="0.25">
      <c r="A1068">
        <v>1067</v>
      </c>
      <c r="B1068" s="14" t="s">
        <v>4435</v>
      </c>
      <c r="C1068" s="14" t="s">
        <v>1102</v>
      </c>
      <c r="E1068" s="14" t="s">
        <v>4436</v>
      </c>
      <c r="F1068" s="14" t="s">
        <v>4437</v>
      </c>
      <c r="G1068" s="14" t="s">
        <v>187</v>
      </c>
      <c r="H1068" s="14" t="s">
        <v>1110</v>
      </c>
    </row>
    <row r="1069" spans="1:8" x14ac:dyDescent="0.25">
      <c r="A1069">
        <v>1068</v>
      </c>
      <c r="B1069" s="14" t="s">
        <v>4438</v>
      </c>
      <c r="C1069" s="14" t="s">
        <v>1102</v>
      </c>
      <c r="E1069" s="14" t="s">
        <v>4439</v>
      </c>
      <c r="F1069" s="14" t="s">
        <v>4440</v>
      </c>
      <c r="G1069" s="14" t="s">
        <v>1348</v>
      </c>
      <c r="H1069" s="14" t="s">
        <v>1110</v>
      </c>
    </row>
    <row r="1070" spans="1:8" x14ac:dyDescent="0.25">
      <c r="A1070">
        <v>1069</v>
      </c>
      <c r="B1070" s="14" t="s">
        <v>4441</v>
      </c>
      <c r="C1070" s="14" t="s">
        <v>1102</v>
      </c>
      <c r="E1070" s="14" t="s">
        <v>4442</v>
      </c>
      <c r="F1070" s="14" t="s">
        <v>4443</v>
      </c>
      <c r="G1070" s="14" t="s">
        <v>149</v>
      </c>
      <c r="H1070" s="14" t="s">
        <v>1110</v>
      </c>
    </row>
    <row r="1071" spans="1:8" x14ac:dyDescent="0.25">
      <c r="A1071">
        <v>1070</v>
      </c>
      <c r="B1071" s="14" t="s">
        <v>4444</v>
      </c>
      <c r="C1071" s="14" t="s">
        <v>1102</v>
      </c>
      <c r="E1071" s="14" t="s">
        <v>4445</v>
      </c>
      <c r="F1071" s="14" t="s">
        <v>4446</v>
      </c>
      <c r="G1071" s="14" t="s">
        <v>1109</v>
      </c>
      <c r="H1071" s="14" t="s">
        <v>1110</v>
      </c>
    </row>
    <row r="1072" spans="1:8" x14ac:dyDescent="0.25">
      <c r="A1072">
        <v>1071</v>
      </c>
      <c r="B1072" s="14" t="s">
        <v>4447</v>
      </c>
      <c r="C1072" s="14" t="s">
        <v>1102</v>
      </c>
      <c r="E1072" s="14" t="s">
        <v>4448</v>
      </c>
      <c r="F1072" s="14" t="s">
        <v>4449</v>
      </c>
      <c r="G1072" s="14" t="s">
        <v>149</v>
      </c>
      <c r="H1072" s="14" t="s">
        <v>1110</v>
      </c>
    </row>
    <row r="1073" spans="1:8" x14ac:dyDescent="0.25">
      <c r="A1073">
        <v>1072</v>
      </c>
      <c r="B1073" s="14" t="s">
        <v>4450</v>
      </c>
      <c r="C1073" s="14" t="s">
        <v>1102</v>
      </c>
      <c r="E1073" s="14" t="s">
        <v>4451</v>
      </c>
      <c r="F1073" s="14" t="s">
        <v>4452</v>
      </c>
      <c r="G1073" s="14" t="s">
        <v>149</v>
      </c>
      <c r="H1073" s="14" t="s">
        <v>1110</v>
      </c>
    </row>
    <row r="1074" spans="1:8" x14ac:dyDescent="0.25">
      <c r="A1074">
        <v>1073</v>
      </c>
      <c r="B1074" s="14" t="s">
        <v>4453</v>
      </c>
      <c r="C1074" s="14" t="s">
        <v>1102</v>
      </c>
      <c r="D1074" s="14" t="s">
        <v>411</v>
      </c>
      <c r="E1074" s="14" t="s">
        <v>4454</v>
      </c>
      <c r="F1074" s="14" t="s">
        <v>4455</v>
      </c>
      <c r="G1074" s="14" t="s">
        <v>2097</v>
      </c>
      <c r="H1074" s="14" t="s">
        <v>1105</v>
      </c>
    </row>
    <row r="1075" spans="1:8" x14ac:dyDescent="0.25">
      <c r="A1075">
        <v>1074</v>
      </c>
      <c r="B1075" s="14" t="s">
        <v>4456</v>
      </c>
      <c r="C1075" s="14" t="s">
        <v>1102</v>
      </c>
      <c r="E1075" s="14" t="s">
        <v>4457</v>
      </c>
      <c r="F1075" s="14" t="s">
        <v>4458</v>
      </c>
      <c r="G1075" s="14" t="s">
        <v>2764</v>
      </c>
      <c r="H1075" s="14" t="s">
        <v>1110</v>
      </c>
    </row>
    <row r="1076" spans="1:8" x14ac:dyDescent="0.25">
      <c r="A1076">
        <v>1075</v>
      </c>
      <c r="B1076" s="14" t="s">
        <v>4459</v>
      </c>
      <c r="C1076" s="14" t="s">
        <v>1102</v>
      </c>
      <c r="E1076" s="14" t="s">
        <v>4460</v>
      </c>
      <c r="F1076" s="14" t="s">
        <v>4461</v>
      </c>
      <c r="G1076" s="14" t="s">
        <v>3837</v>
      </c>
      <c r="H1076" s="14" t="s">
        <v>1110</v>
      </c>
    </row>
    <row r="1077" spans="1:8" x14ac:dyDescent="0.25">
      <c r="A1077">
        <v>1076</v>
      </c>
      <c r="B1077" s="14" t="s">
        <v>4462</v>
      </c>
      <c r="C1077" s="14" t="s">
        <v>1102</v>
      </c>
      <c r="E1077" s="14" t="s">
        <v>4463</v>
      </c>
      <c r="F1077" s="14" t="s">
        <v>4464</v>
      </c>
      <c r="G1077" s="14" t="s">
        <v>40</v>
      </c>
      <c r="H1077" s="14" t="s">
        <v>1110</v>
      </c>
    </row>
    <row r="1078" spans="1:8" x14ac:dyDescent="0.25">
      <c r="A1078">
        <v>1077</v>
      </c>
      <c r="B1078" s="14" t="s">
        <v>4465</v>
      </c>
      <c r="C1078" s="14" t="s">
        <v>1102</v>
      </c>
      <c r="E1078" s="14" t="s">
        <v>4466</v>
      </c>
      <c r="F1078" s="14" t="s">
        <v>4467</v>
      </c>
      <c r="G1078" s="14" t="s">
        <v>126</v>
      </c>
      <c r="H1078" s="14" t="s">
        <v>1110</v>
      </c>
    </row>
    <row r="1079" spans="1:8" x14ac:dyDescent="0.25">
      <c r="A1079">
        <v>1078</v>
      </c>
      <c r="B1079" s="14" t="s">
        <v>4468</v>
      </c>
      <c r="C1079" s="14" t="s">
        <v>1102</v>
      </c>
      <c r="E1079" s="14" t="s">
        <v>4469</v>
      </c>
      <c r="F1079" s="14" t="s">
        <v>4470</v>
      </c>
      <c r="G1079" s="14" t="s">
        <v>7</v>
      </c>
      <c r="H1079" s="14" t="s">
        <v>1110</v>
      </c>
    </row>
    <row r="1080" spans="1:8" x14ac:dyDescent="0.25">
      <c r="A1080">
        <v>1079</v>
      </c>
      <c r="B1080" s="14" t="s">
        <v>4471</v>
      </c>
      <c r="C1080" s="14" t="s">
        <v>1102</v>
      </c>
      <c r="E1080" s="14" t="s">
        <v>4472</v>
      </c>
      <c r="F1080" s="14" t="s">
        <v>4473</v>
      </c>
      <c r="G1080" s="14" t="s">
        <v>178</v>
      </c>
      <c r="H1080" s="14" t="s">
        <v>1110</v>
      </c>
    </row>
    <row r="1081" spans="1:8" x14ac:dyDescent="0.25">
      <c r="A1081">
        <v>1080</v>
      </c>
      <c r="B1081" s="14" t="s">
        <v>4474</v>
      </c>
      <c r="C1081" s="14" t="s">
        <v>1102</v>
      </c>
      <c r="E1081" s="14" t="s">
        <v>4475</v>
      </c>
      <c r="F1081" s="14" t="s">
        <v>4476</v>
      </c>
      <c r="G1081" s="14" t="s">
        <v>1109</v>
      </c>
      <c r="H1081" s="14" t="s">
        <v>1110</v>
      </c>
    </row>
    <row r="1082" spans="1:8" x14ac:dyDescent="0.25">
      <c r="A1082">
        <v>1081</v>
      </c>
      <c r="B1082" s="14" t="s">
        <v>4477</v>
      </c>
      <c r="C1082" s="14" t="s">
        <v>1102</v>
      </c>
      <c r="E1082" s="14" t="s">
        <v>4478</v>
      </c>
      <c r="F1082" s="14" t="s">
        <v>4479</v>
      </c>
      <c r="G1082" s="14" t="s">
        <v>1682</v>
      </c>
      <c r="H1082" s="14" t="s">
        <v>1110</v>
      </c>
    </row>
    <row r="1083" spans="1:8" x14ac:dyDescent="0.25">
      <c r="A1083">
        <v>1082</v>
      </c>
      <c r="B1083" s="14" t="s">
        <v>4480</v>
      </c>
      <c r="C1083" s="14" t="s">
        <v>1102</v>
      </c>
      <c r="E1083" s="14" t="s">
        <v>4481</v>
      </c>
      <c r="F1083" s="14" t="s">
        <v>4482</v>
      </c>
      <c r="G1083" s="14" t="s">
        <v>149</v>
      </c>
      <c r="H1083" s="14" t="s">
        <v>1110</v>
      </c>
    </row>
    <row r="1084" spans="1:8" x14ac:dyDescent="0.25">
      <c r="A1084">
        <v>1083</v>
      </c>
      <c r="B1084" s="14" t="s">
        <v>4483</v>
      </c>
      <c r="C1084" s="14" t="s">
        <v>1102</v>
      </c>
      <c r="D1084" s="14" t="s">
        <v>4484</v>
      </c>
      <c r="E1084" s="14" t="s">
        <v>4485</v>
      </c>
      <c r="F1084" s="14" t="s">
        <v>4486</v>
      </c>
      <c r="G1084" s="14" t="s">
        <v>4487</v>
      </c>
      <c r="H1084" s="14" t="s">
        <v>1110</v>
      </c>
    </row>
    <row r="1085" spans="1:8" x14ac:dyDescent="0.25">
      <c r="A1085">
        <v>1084</v>
      </c>
      <c r="B1085" s="14" t="s">
        <v>4488</v>
      </c>
      <c r="C1085" s="14" t="s">
        <v>1102</v>
      </c>
      <c r="E1085" s="14" t="s">
        <v>4489</v>
      </c>
      <c r="F1085" s="14" t="s">
        <v>4490</v>
      </c>
      <c r="G1085" s="14" t="s">
        <v>149</v>
      </c>
      <c r="H1085" s="14" t="s">
        <v>1110</v>
      </c>
    </row>
    <row r="1086" spans="1:8" x14ac:dyDescent="0.25">
      <c r="A1086">
        <v>1085</v>
      </c>
      <c r="B1086" s="14" t="s">
        <v>4491</v>
      </c>
      <c r="C1086" s="14" t="s">
        <v>1102</v>
      </c>
      <c r="E1086" s="14" t="s">
        <v>4492</v>
      </c>
      <c r="F1086" s="14" t="s">
        <v>4493</v>
      </c>
      <c r="G1086" s="14" t="s">
        <v>1578</v>
      </c>
      <c r="H1086" s="14" t="s">
        <v>1110</v>
      </c>
    </row>
    <row r="1087" spans="1:8" x14ac:dyDescent="0.25">
      <c r="A1087">
        <v>1086</v>
      </c>
      <c r="B1087" s="14" t="s">
        <v>4494</v>
      </c>
      <c r="C1087" s="14" t="s">
        <v>1102</v>
      </c>
      <c r="E1087" s="14" t="s">
        <v>4495</v>
      </c>
      <c r="F1087" s="14" t="s">
        <v>4496</v>
      </c>
      <c r="G1087" s="14" t="s">
        <v>149</v>
      </c>
      <c r="H1087" s="14" t="s">
        <v>1110</v>
      </c>
    </row>
    <row r="1088" spans="1:8" x14ac:dyDescent="0.25">
      <c r="A1088">
        <v>1087</v>
      </c>
      <c r="B1088" s="14" t="s">
        <v>4497</v>
      </c>
      <c r="C1088" s="14" t="s">
        <v>1102</v>
      </c>
      <c r="D1088" s="14" t="s">
        <v>4498</v>
      </c>
      <c r="E1088" s="14" t="s">
        <v>4499</v>
      </c>
      <c r="F1088" s="14" t="s">
        <v>4500</v>
      </c>
      <c r="G1088" s="14" t="s">
        <v>192</v>
      </c>
      <c r="H1088" s="14" t="s">
        <v>1105</v>
      </c>
    </row>
    <row r="1089" spans="1:8" x14ac:dyDescent="0.25">
      <c r="A1089">
        <v>1088</v>
      </c>
      <c r="B1089" s="14" t="s">
        <v>4501</v>
      </c>
      <c r="C1089" s="14" t="s">
        <v>1102</v>
      </c>
      <c r="D1089" s="14" t="s">
        <v>4502</v>
      </c>
      <c r="E1089" s="14" t="s">
        <v>4503</v>
      </c>
      <c r="F1089" s="14" t="s">
        <v>4504</v>
      </c>
      <c r="G1089" s="14" t="s">
        <v>149</v>
      </c>
      <c r="H1089" s="14" t="s">
        <v>1110</v>
      </c>
    </row>
    <row r="1090" spans="1:8" x14ac:dyDescent="0.25">
      <c r="A1090">
        <v>1089</v>
      </c>
      <c r="B1090" s="14" t="s">
        <v>4505</v>
      </c>
      <c r="C1090" s="14" t="s">
        <v>1102</v>
      </c>
      <c r="E1090" s="14" t="s">
        <v>4506</v>
      </c>
      <c r="F1090" s="14" t="s">
        <v>4507</v>
      </c>
      <c r="G1090" s="14" t="s">
        <v>86</v>
      </c>
      <c r="H1090" s="14" t="s">
        <v>1110</v>
      </c>
    </row>
    <row r="1091" spans="1:8" x14ac:dyDescent="0.25">
      <c r="A1091">
        <v>1090</v>
      </c>
      <c r="B1091" s="14" t="s">
        <v>4508</v>
      </c>
      <c r="C1091" s="14" t="s">
        <v>1102</v>
      </c>
      <c r="E1091" s="14" t="s">
        <v>4509</v>
      </c>
      <c r="F1091" s="14" t="s">
        <v>4510</v>
      </c>
      <c r="G1091" s="14" t="s">
        <v>149</v>
      </c>
      <c r="H1091" s="14" t="s">
        <v>1110</v>
      </c>
    </row>
    <row r="1092" spans="1:8" x14ac:dyDescent="0.25">
      <c r="A1092">
        <v>1091</v>
      </c>
      <c r="B1092" s="14" t="s">
        <v>4511</v>
      </c>
      <c r="C1092" s="14" t="s">
        <v>1102</v>
      </c>
      <c r="E1092" s="14" t="s">
        <v>4512</v>
      </c>
      <c r="F1092" s="14" t="s">
        <v>4513</v>
      </c>
      <c r="G1092" s="14" t="s">
        <v>40</v>
      </c>
      <c r="H1092" s="14" t="s">
        <v>1110</v>
      </c>
    </row>
    <row r="1093" spans="1:8" x14ac:dyDescent="0.25">
      <c r="A1093">
        <v>1092</v>
      </c>
      <c r="B1093" s="14" t="s">
        <v>4514</v>
      </c>
      <c r="C1093" s="14" t="s">
        <v>1102</v>
      </c>
      <c r="E1093" s="14" t="s">
        <v>4515</v>
      </c>
      <c r="F1093" s="14" t="s">
        <v>4516</v>
      </c>
      <c r="G1093" s="14" t="s">
        <v>72</v>
      </c>
      <c r="H1093" s="14" t="s">
        <v>1110</v>
      </c>
    </row>
    <row r="1094" spans="1:8" x14ac:dyDescent="0.25">
      <c r="A1094">
        <v>1093</v>
      </c>
      <c r="B1094" s="14" t="s">
        <v>4517</v>
      </c>
      <c r="C1094" s="14" t="s">
        <v>1102</v>
      </c>
      <c r="D1094" s="14" t="s">
        <v>4518</v>
      </c>
      <c r="E1094" s="14" t="s">
        <v>4519</v>
      </c>
      <c r="F1094" s="14" t="s">
        <v>4520</v>
      </c>
      <c r="G1094" s="14" t="s">
        <v>3873</v>
      </c>
      <c r="H1094" s="14" t="s">
        <v>1110</v>
      </c>
    </row>
    <row r="1095" spans="1:8" x14ac:dyDescent="0.25">
      <c r="A1095">
        <v>1094</v>
      </c>
      <c r="B1095" s="14" t="s">
        <v>4521</v>
      </c>
      <c r="C1095" s="14" t="s">
        <v>1102</v>
      </c>
      <c r="E1095" s="14" t="s">
        <v>4522</v>
      </c>
      <c r="G1095" s="14" t="s">
        <v>77</v>
      </c>
      <c r="H1095" s="14" t="s">
        <v>1110</v>
      </c>
    </row>
    <row r="1096" spans="1:8" x14ac:dyDescent="0.25">
      <c r="A1096">
        <v>1095</v>
      </c>
      <c r="B1096" s="14" t="s">
        <v>4523</v>
      </c>
      <c r="C1096" s="14" t="s">
        <v>1102</v>
      </c>
      <c r="E1096" s="14" t="s">
        <v>4524</v>
      </c>
      <c r="F1096" s="14" t="s">
        <v>4525</v>
      </c>
      <c r="G1096" s="14" t="s">
        <v>33</v>
      </c>
      <c r="H1096" s="14" t="s">
        <v>1110</v>
      </c>
    </row>
    <row r="1097" spans="1:8" x14ac:dyDescent="0.25">
      <c r="A1097">
        <v>1096</v>
      </c>
      <c r="B1097" s="14" t="s">
        <v>4526</v>
      </c>
      <c r="C1097" s="14" t="s">
        <v>1102</v>
      </c>
      <c r="E1097" s="14" t="s">
        <v>4527</v>
      </c>
      <c r="F1097" s="14" t="s">
        <v>4528</v>
      </c>
      <c r="G1097" s="14" t="s">
        <v>2715</v>
      </c>
      <c r="H1097" s="14" t="s">
        <v>1110</v>
      </c>
    </row>
    <row r="1098" spans="1:8" x14ac:dyDescent="0.25">
      <c r="A1098">
        <v>1097</v>
      </c>
      <c r="B1098" s="14" t="s">
        <v>2198</v>
      </c>
      <c r="C1098" s="14" t="s">
        <v>1102</v>
      </c>
      <c r="E1098" s="14" t="s">
        <v>4529</v>
      </c>
      <c r="F1098" s="14" t="s">
        <v>4530</v>
      </c>
      <c r="G1098" s="14" t="s">
        <v>149</v>
      </c>
      <c r="H1098" s="14" t="s">
        <v>1110</v>
      </c>
    </row>
    <row r="1099" spans="1:8" x14ac:dyDescent="0.25">
      <c r="A1099">
        <v>1098</v>
      </c>
      <c r="B1099" s="14" t="s">
        <v>4531</v>
      </c>
      <c r="C1099" s="14" t="s">
        <v>1102</v>
      </c>
      <c r="E1099" s="14" t="s">
        <v>4532</v>
      </c>
      <c r="F1099" s="14" t="s">
        <v>4533</v>
      </c>
      <c r="G1099" s="14" t="s">
        <v>178</v>
      </c>
      <c r="H1099" s="14" t="s">
        <v>1110</v>
      </c>
    </row>
    <row r="1100" spans="1:8" x14ac:dyDescent="0.25">
      <c r="A1100">
        <v>1099</v>
      </c>
      <c r="B1100" s="14" t="s">
        <v>4534</v>
      </c>
      <c r="C1100" s="14" t="s">
        <v>1102</v>
      </c>
      <c r="E1100" s="14" t="s">
        <v>4535</v>
      </c>
      <c r="F1100" s="14" t="s">
        <v>4536</v>
      </c>
      <c r="G1100" s="14" t="s">
        <v>149</v>
      </c>
      <c r="H1100" s="14" t="s">
        <v>1110</v>
      </c>
    </row>
    <row r="1101" spans="1:8" x14ac:dyDescent="0.25">
      <c r="A1101">
        <v>1100</v>
      </c>
      <c r="B1101" s="14" t="s">
        <v>4537</v>
      </c>
      <c r="C1101" s="14" t="s">
        <v>1102</v>
      </c>
      <c r="E1101" s="14" t="s">
        <v>4538</v>
      </c>
      <c r="F1101" s="14" t="s">
        <v>4539</v>
      </c>
      <c r="G1101" s="14" t="s">
        <v>1413</v>
      </c>
      <c r="H1101" s="14" t="s">
        <v>1110</v>
      </c>
    </row>
    <row r="1102" spans="1:8" x14ac:dyDescent="0.25">
      <c r="A1102">
        <v>1101</v>
      </c>
      <c r="B1102" s="14" t="s">
        <v>4540</v>
      </c>
      <c r="C1102" s="14" t="s">
        <v>1102</v>
      </c>
      <c r="E1102" s="14" t="s">
        <v>4541</v>
      </c>
      <c r="F1102" s="14" t="s">
        <v>4542</v>
      </c>
      <c r="G1102" s="14" t="s">
        <v>1578</v>
      </c>
      <c r="H1102" s="14" t="s">
        <v>1110</v>
      </c>
    </row>
    <row r="1103" spans="1:8" x14ac:dyDescent="0.25">
      <c r="A1103">
        <v>1102</v>
      </c>
      <c r="B1103" s="14" t="s">
        <v>4543</v>
      </c>
      <c r="C1103" s="14" t="s">
        <v>1102</v>
      </c>
      <c r="E1103" s="14" t="s">
        <v>4544</v>
      </c>
      <c r="F1103" s="14" t="s">
        <v>4545</v>
      </c>
      <c r="G1103" s="14" t="s">
        <v>243</v>
      </c>
      <c r="H1103" s="14" t="s">
        <v>1110</v>
      </c>
    </row>
    <row r="1104" spans="1:8" x14ac:dyDescent="0.25">
      <c r="A1104">
        <v>1103</v>
      </c>
      <c r="B1104" s="14" t="s">
        <v>4546</v>
      </c>
      <c r="C1104" s="14" t="s">
        <v>1102</v>
      </c>
      <c r="E1104" s="14" t="s">
        <v>4547</v>
      </c>
      <c r="F1104" s="14" t="s">
        <v>4548</v>
      </c>
      <c r="G1104" s="14" t="s">
        <v>149</v>
      </c>
      <c r="H1104" s="14" t="s">
        <v>1110</v>
      </c>
    </row>
    <row r="1105" spans="1:8" x14ac:dyDescent="0.25">
      <c r="A1105">
        <v>1104</v>
      </c>
      <c r="B1105" s="14" t="s">
        <v>4549</v>
      </c>
      <c r="C1105" s="14" t="s">
        <v>1102</v>
      </c>
      <c r="E1105" s="14" t="s">
        <v>4550</v>
      </c>
      <c r="F1105" s="14" t="s">
        <v>4551</v>
      </c>
      <c r="G1105" s="14" t="s">
        <v>149</v>
      </c>
      <c r="H1105" s="14" t="s">
        <v>1110</v>
      </c>
    </row>
    <row r="1106" spans="1:8" x14ac:dyDescent="0.25">
      <c r="A1106">
        <v>1105</v>
      </c>
      <c r="B1106" s="14" t="s">
        <v>4552</v>
      </c>
      <c r="C1106" s="14" t="s">
        <v>1102</v>
      </c>
      <c r="E1106" s="14" t="s">
        <v>4553</v>
      </c>
      <c r="G1106" s="14" t="s">
        <v>134</v>
      </c>
      <c r="H1106" s="14" t="s">
        <v>1110</v>
      </c>
    </row>
    <row r="1107" spans="1:8" x14ac:dyDescent="0.25">
      <c r="A1107">
        <v>1106</v>
      </c>
      <c r="B1107" s="14" t="s">
        <v>4554</v>
      </c>
      <c r="C1107" s="14" t="s">
        <v>1102</v>
      </c>
      <c r="E1107" s="14" t="s">
        <v>4555</v>
      </c>
      <c r="F1107" s="14" t="s">
        <v>4556</v>
      </c>
      <c r="G1107" s="14" t="s">
        <v>149</v>
      </c>
      <c r="H1107" s="14" t="s">
        <v>1110</v>
      </c>
    </row>
    <row r="1108" spans="1:8" x14ac:dyDescent="0.25">
      <c r="A1108">
        <v>1107</v>
      </c>
      <c r="B1108" s="14" t="s">
        <v>4557</v>
      </c>
      <c r="C1108" s="14" t="s">
        <v>1102</v>
      </c>
      <c r="D1108" s="14" t="s">
        <v>4558</v>
      </c>
      <c r="G1108" s="14" t="s">
        <v>103</v>
      </c>
      <c r="H1108" s="14" t="s">
        <v>1110</v>
      </c>
    </row>
    <row r="1109" spans="1:8" x14ac:dyDescent="0.25">
      <c r="A1109">
        <v>1109</v>
      </c>
      <c r="B1109" s="14" t="s">
        <v>4559</v>
      </c>
      <c r="C1109" s="14" t="s">
        <v>1102</v>
      </c>
      <c r="D1109" s="14" t="s">
        <v>4560</v>
      </c>
      <c r="G1109" s="14" t="s">
        <v>3391</v>
      </c>
      <c r="H1109" s="14" t="s">
        <v>1105</v>
      </c>
    </row>
    <row r="1110" spans="1:8" x14ac:dyDescent="0.25">
      <c r="A1110">
        <v>1110</v>
      </c>
      <c r="B1110" s="14" t="s">
        <v>4561</v>
      </c>
      <c r="C1110" s="14" t="s">
        <v>1102</v>
      </c>
      <c r="D1110" s="14" t="s">
        <v>4562</v>
      </c>
      <c r="E1110" s="14" t="s">
        <v>4563</v>
      </c>
      <c r="F1110" s="14" t="s">
        <v>4564</v>
      </c>
      <c r="G1110" s="14" t="s">
        <v>1348</v>
      </c>
      <c r="H1110" s="14" t="s">
        <v>1110</v>
      </c>
    </row>
    <row r="1111" spans="1:8" x14ac:dyDescent="0.25">
      <c r="A1111">
        <v>1111</v>
      </c>
      <c r="B1111" s="14" t="s">
        <v>4565</v>
      </c>
      <c r="C1111" s="14" t="s">
        <v>1102</v>
      </c>
      <c r="E1111" s="14" t="s">
        <v>251</v>
      </c>
      <c r="F1111" s="14" t="s">
        <v>4566</v>
      </c>
      <c r="G1111" s="14" t="s">
        <v>1578</v>
      </c>
      <c r="H1111" s="14" t="s">
        <v>1110</v>
      </c>
    </row>
    <row r="1112" spans="1:8" x14ac:dyDescent="0.25">
      <c r="A1112">
        <v>1112</v>
      </c>
      <c r="B1112" s="14" t="s">
        <v>4567</v>
      </c>
      <c r="C1112" s="14" t="s">
        <v>1102</v>
      </c>
      <c r="E1112" s="14" t="s">
        <v>4568</v>
      </c>
      <c r="F1112" s="14" t="s">
        <v>4569</v>
      </c>
      <c r="G1112" s="14" t="s">
        <v>149</v>
      </c>
      <c r="H1112" s="14" t="s">
        <v>1110</v>
      </c>
    </row>
    <row r="1113" spans="1:8" x14ac:dyDescent="0.25">
      <c r="A1113">
        <v>1113</v>
      </c>
      <c r="B1113" s="14" t="s">
        <v>4570</v>
      </c>
      <c r="C1113" s="14" t="s">
        <v>1102</v>
      </c>
      <c r="E1113" s="14" t="s">
        <v>4571</v>
      </c>
      <c r="F1113" s="14" t="s">
        <v>4572</v>
      </c>
      <c r="G1113" s="14" t="s">
        <v>1578</v>
      </c>
      <c r="H1113" s="14" t="s">
        <v>1110</v>
      </c>
    </row>
    <row r="1114" spans="1:8" x14ac:dyDescent="0.25">
      <c r="A1114">
        <v>1114</v>
      </c>
      <c r="B1114" s="14" t="s">
        <v>4573</v>
      </c>
      <c r="C1114" s="14" t="s">
        <v>1102</v>
      </c>
      <c r="E1114" s="14" t="s">
        <v>4574</v>
      </c>
      <c r="F1114" s="14" t="s">
        <v>4575</v>
      </c>
      <c r="G1114" s="14" t="s">
        <v>149</v>
      </c>
      <c r="H1114" s="14" t="s">
        <v>1110</v>
      </c>
    </row>
    <row r="1115" spans="1:8" x14ac:dyDescent="0.25">
      <c r="A1115">
        <v>1115</v>
      </c>
      <c r="B1115" s="14" t="s">
        <v>4576</v>
      </c>
      <c r="C1115" s="14" t="s">
        <v>1102</v>
      </c>
      <c r="E1115" s="14" t="s">
        <v>4577</v>
      </c>
      <c r="F1115" s="14" t="s">
        <v>4578</v>
      </c>
      <c r="G1115" s="14" t="s">
        <v>149</v>
      </c>
      <c r="H1115" s="14" t="s">
        <v>1110</v>
      </c>
    </row>
    <row r="1116" spans="1:8" x14ac:dyDescent="0.25">
      <c r="A1116">
        <v>1116</v>
      </c>
      <c r="B1116" s="14" t="s">
        <v>4579</v>
      </c>
      <c r="C1116" s="14" t="s">
        <v>1102</v>
      </c>
      <c r="D1116" s="14" t="s">
        <v>4580</v>
      </c>
      <c r="E1116" s="14" t="s">
        <v>4581</v>
      </c>
      <c r="F1116" s="14" t="s">
        <v>4582</v>
      </c>
      <c r="G1116" s="14" t="s">
        <v>1348</v>
      </c>
      <c r="H1116" s="14" t="s">
        <v>1105</v>
      </c>
    </row>
    <row r="1117" spans="1:8" x14ac:dyDescent="0.25">
      <c r="A1117">
        <v>1117</v>
      </c>
      <c r="B1117" s="14" t="s">
        <v>4583</v>
      </c>
      <c r="C1117" s="14" t="s">
        <v>1102</v>
      </c>
      <c r="E1117" s="14" t="s">
        <v>4584</v>
      </c>
      <c r="F1117" s="14" t="s">
        <v>4585</v>
      </c>
      <c r="G1117" s="14" t="s">
        <v>178</v>
      </c>
      <c r="H1117" s="14" t="s">
        <v>1110</v>
      </c>
    </row>
    <row r="1118" spans="1:8" x14ac:dyDescent="0.25">
      <c r="A1118">
        <v>1118</v>
      </c>
      <c r="B1118" s="14" t="s">
        <v>2341</v>
      </c>
      <c r="C1118" s="14" t="s">
        <v>1102</v>
      </c>
      <c r="E1118" s="14" t="s">
        <v>4586</v>
      </c>
      <c r="F1118" s="14" t="s">
        <v>4587</v>
      </c>
      <c r="G1118" s="14" t="s">
        <v>243</v>
      </c>
      <c r="H1118" s="14" t="s">
        <v>1110</v>
      </c>
    </row>
    <row r="1119" spans="1:8" x14ac:dyDescent="0.25">
      <c r="A1119">
        <v>1119</v>
      </c>
      <c r="B1119" s="14" t="s">
        <v>4588</v>
      </c>
      <c r="C1119" s="14" t="s">
        <v>1102</v>
      </c>
      <c r="E1119" s="14" t="s">
        <v>4589</v>
      </c>
      <c r="F1119" s="14" t="s">
        <v>4590</v>
      </c>
      <c r="G1119" s="14" t="s">
        <v>1109</v>
      </c>
      <c r="H1119" s="14" t="s">
        <v>1110</v>
      </c>
    </row>
    <row r="1120" spans="1:8" x14ac:dyDescent="0.25">
      <c r="A1120">
        <v>1120</v>
      </c>
      <c r="B1120" s="14" t="s">
        <v>4591</v>
      </c>
      <c r="C1120" s="14" t="s">
        <v>1102</v>
      </c>
      <c r="E1120" s="14" t="s">
        <v>4592</v>
      </c>
      <c r="F1120" s="14" t="s">
        <v>4593</v>
      </c>
      <c r="G1120" s="14" t="s">
        <v>4048</v>
      </c>
      <c r="H1120" s="14" t="s">
        <v>1110</v>
      </c>
    </row>
    <row r="1121" spans="1:8" x14ac:dyDescent="0.25">
      <c r="A1121">
        <v>1121</v>
      </c>
      <c r="B1121" s="14" t="s">
        <v>4594</v>
      </c>
      <c r="C1121" s="14" t="s">
        <v>1102</v>
      </c>
      <c r="E1121" s="14" t="s">
        <v>4595</v>
      </c>
      <c r="G1121" s="14" t="s">
        <v>149</v>
      </c>
      <c r="H1121" s="14" t="s">
        <v>1110</v>
      </c>
    </row>
    <row r="1122" spans="1:8" x14ac:dyDescent="0.25">
      <c r="A1122">
        <v>1122</v>
      </c>
      <c r="B1122" s="14" t="s">
        <v>4596</v>
      </c>
      <c r="C1122" s="14" t="s">
        <v>1102</v>
      </c>
      <c r="E1122" s="14" t="s">
        <v>4597</v>
      </c>
      <c r="F1122" s="14" t="s">
        <v>4598</v>
      </c>
      <c r="G1122" s="14" t="s">
        <v>1215</v>
      </c>
      <c r="H1122" s="14" t="s">
        <v>1110</v>
      </c>
    </row>
    <row r="1123" spans="1:8" x14ac:dyDescent="0.25">
      <c r="A1123">
        <v>1123</v>
      </c>
      <c r="B1123" s="14" t="s">
        <v>4599</v>
      </c>
      <c r="C1123" s="14" t="s">
        <v>1102</v>
      </c>
      <c r="E1123" s="14" t="s">
        <v>4600</v>
      </c>
      <c r="F1123" s="14" t="s">
        <v>4601</v>
      </c>
      <c r="G1123" s="14" t="s">
        <v>149</v>
      </c>
      <c r="H1123" s="14" t="s">
        <v>1110</v>
      </c>
    </row>
    <row r="1124" spans="1:8" x14ac:dyDescent="0.25">
      <c r="A1124">
        <v>1124</v>
      </c>
      <c r="B1124" s="14" t="s">
        <v>4602</v>
      </c>
      <c r="C1124" s="14" t="s">
        <v>1102</v>
      </c>
      <c r="E1124" s="14" t="s">
        <v>4603</v>
      </c>
      <c r="F1124" s="14" t="s">
        <v>4604</v>
      </c>
      <c r="G1124" s="14" t="s">
        <v>178</v>
      </c>
      <c r="H1124" s="14" t="s">
        <v>1110</v>
      </c>
    </row>
    <row r="1125" spans="1:8" x14ac:dyDescent="0.25">
      <c r="A1125">
        <v>1125</v>
      </c>
      <c r="B1125" s="14" t="s">
        <v>4605</v>
      </c>
      <c r="C1125" s="14" t="s">
        <v>1102</v>
      </c>
      <c r="E1125" s="14" t="s">
        <v>4606</v>
      </c>
      <c r="F1125" s="14" t="s">
        <v>4607</v>
      </c>
      <c r="G1125" s="14" t="s">
        <v>163</v>
      </c>
      <c r="H1125" s="14" t="s">
        <v>1110</v>
      </c>
    </row>
    <row r="1126" spans="1:8" x14ac:dyDescent="0.25">
      <c r="A1126">
        <v>1126</v>
      </c>
      <c r="B1126" s="14" t="s">
        <v>4608</v>
      </c>
      <c r="C1126" s="14" t="s">
        <v>1102</v>
      </c>
      <c r="E1126" s="14" t="s">
        <v>4609</v>
      </c>
      <c r="F1126" s="14" t="s">
        <v>4610</v>
      </c>
      <c r="G1126" s="14" t="s">
        <v>134</v>
      </c>
      <c r="H1126" s="14" t="s">
        <v>1110</v>
      </c>
    </row>
    <row r="1127" spans="1:8" x14ac:dyDescent="0.25">
      <c r="A1127">
        <v>1127</v>
      </c>
      <c r="B1127" s="14" t="s">
        <v>4611</v>
      </c>
      <c r="C1127" s="14" t="s">
        <v>1102</v>
      </c>
      <c r="E1127" s="14" t="s">
        <v>4612</v>
      </c>
      <c r="F1127" s="14" t="s">
        <v>2711</v>
      </c>
      <c r="G1127" s="14" t="s">
        <v>178</v>
      </c>
      <c r="H1127" s="14" t="s">
        <v>1110</v>
      </c>
    </row>
    <row r="1128" spans="1:8" x14ac:dyDescent="0.25">
      <c r="A1128">
        <v>1128</v>
      </c>
      <c r="B1128" s="14" t="s">
        <v>4613</v>
      </c>
      <c r="C1128" s="14" t="s">
        <v>1102</v>
      </c>
      <c r="E1128" s="14" t="s">
        <v>4614</v>
      </c>
      <c r="F1128" s="14" t="s">
        <v>4615</v>
      </c>
      <c r="G1128" s="14" t="s">
        <v>149</v>
      </c>
      <c r="H1128" s="14" t="s">
        <v>1110</v>
      </c>
    </row>
    <row r="1129" spans="1:8" x14ac:dyDescent="0.25">
      <c r="A1129">
        <v>1129</v>
      </c>
      <c r="B1129" s="14" t="s">
        <v>4616</v>
      </c>
      <c r="C1129" s="14" t="s">
        <v>1102</v>
      </c>
      <c r="E1129" s="14" t="s">
        <v>4617</v>
      </c>
      <c r="F1129" s="14" t="s">
        <v>4618</v>
      </c>
      <c r="G1129" s="14" t="s">
        <v>149</v>
      </c>
      <c r="H1129" s="14" t="s">
        <v>1110</v>
      </c>
    </row>
    <row r="1130" spans="1:8" x14ac:dyDescent="0.25">
      <c r="A1130">
        <v>1130</v>
      </c>
      <c r="B1130" s="14" t="s">
        <v>4619</v>
      </c>
      <c r="C1130" s="14" t="s">
        <v>1102</v>
      </c>
      <c r="E1130" s="14" t="s">
        <v>4620</v>
      </c>
      <c r="F1130" s="14" t="s">
        <v>4621</v>
      </c>
      <c r="G1130" s="14" t="s">
        <v>243</v>
      </c>
      <c r="H1130" s="14" t="s">
        <v>1110</v>
      </c>
    </row>
    <row r="1131" spans="1:8" x14ac:dyDescent="0.25">
      <c r="A1131">
        <v>1131</v>
      </c>
      <c r="B1131" s="14" t="s">
        <v>4622</v>
      </c>
      <c r="C1131" s="14" t="s">
        <v>1102</v>
      </c>
      <c r="E1131" s="14" t="s">
        <v>4623</v>
      </c>
      <c r="F1131" s="14" t="s">
        <v>4624</v>
      </c>
      <c r="G1131" s="14" t="s">
        <v>1207</v>
      </c>
      <c r="H1131" s="14" t="s">
        <v>1110</v>
      </c>
    </row>
    <row r="1132" spans="1:8" x14ac:dyDescent="0.25">
      <c r="A1132">
        <v>1132</v>
      </c>
      <c r="B1132" s="14" t="s">
        <v>4625</v>
      </c>
      <c r="C1132" s="14" t="s">
        <v>1102</v>
      </c>
      <c r="E1132" s="14" t="s">
        <v>4626</v>
      </c>
      <c r="F1132" s="14" t="s">
        <v>4627</v>
      </c>
      <c r="G1132" s="14" t="s">
        <v>40</v>
      </c>
      <c r="H1132" s="14" t="s">
        <v>1110</v>
      </c>
    </row>
    <row r="1133" spans="1:8" x14ac:dyDescent="0.25">
      <c r="A1133">
        <v>1133</v>
      </c>
      <c r="B1133" s="14" t="s">
        <v>4628</v>
      </c>
      <c r="C1133" s="14" t="s">
        <v>1102</v>
      </c>
      <c r="E1133" s="14" t="s">
        <v>4629</v>
      </c>
      <c r="F1133" s="14" t="s">
        <v>4630</v>
      </c>
      <c r="G1133" s="14" t="s">
        <v>149</v>
      </c>
      <c r="H1133" s="14" t="s">
        <v>1110</v>
      </c>
    </row>
    <row r="1134" spans="1:8" x14ac:dyDescent="0.25">
      <c r="A1134">
        <v>1134</v>
      </c>
      <c r="B1134" s="14" t="s">
        <v>4631</v>
      </c>
      <c r="C1134" s="14" t="s">
        <v>1102</v>
      </c>
      <c r="E1134" s="14" t="s">
        <v>4632</v>
      </c>
      <c r="F1134" s="14" t="s">
        <v>4633</v>
      </c>
      <c r="G1134" s="14" t="s">
        <v>126</v>
      </c>
      <c r="H1134" s="14" t="s">
        <v>1110</v>
      </c>
    </row>
    <row r="1135" spans="1:8" x14ac:dyDescent="0.25">
      <c r="A1135">
        <v>1135</v>
      </c>
      <c r="B1135" s="14" t="s">
        <v>4634</v>
      </c>
      <c r="C1135" s="14" t="s">
        <v>1102</v>
      </c>
      <c r="E1135" s="14" t="s">
        <v>4635</v>
      </c>
      <c r="F1135" s="14" t="s">
        <v>4636</v>
      </c>
      <c r="G1135" s="14" t="s">
        <v>149</v>
      </c>
      <c r="H1135" s="14" t="s">
        <v>1110</v>
      </c>
    </row>
    <row r="1136" spans="1:8" x14ac:dyDescent="0.25">
      <c r="A1136">
        <v>1136</v>
      </c>
      <c r="B1136" s="14" t="s">
        <v>4637</v>
      </c>
      <c r="C1136" s="14" t="s">
        <v>1102</v>
      </c>
      <c r="E1136" s="14" t="s">
        <v>4638</v>
      </c>
      <c r="G1136" s="14" t="s">
        <v>178</v>
      </c>
      <c r="H1136" s="14" t="s">
        <v>1110</v>
      </c>
    </row>
    <row r="1137" spans="1:8" x14ac:dyDescent="0.25">
      <c r="A1137">
        <v>1137</v>
      </c>
      <c r="B1137" s="14" t="s">
        <v>4639</v>
      </c>
      <c r="C1137" s="14" t="s">
        <v>1102</v>
      </c>
      <c r="E1137" s="14" t="s">
        <v>4640</v>
      </c>
      <c r="F1137" s="14" t="s">
        <v>4641</v>
      </c>
      <c r="G1137" s="14" t="s">
        <v>126</v>
      </c>
      <c r="H1137" s="14" t="s">
        <v>1110</v>
      </c>
    </row>
    <row r="1138" spans="1:8" x14ac:dyDescent="0.25">
      <c r="A1138">
        <v>1138</v>
      </c>
      <c r="B1138" s="14" t="s">
        <v>4642</v>
      </c>
      <c r="C1138" s="14" t="s">
        <v>1102</v>
      </c>
      <c r="E1138" s="14" t="s">
        <v>4643</v>
      </c>
      <c r="F1138" s="14" t="s">
        <v>4644</v>
      </c>
      <c r="G1138" s="14" t="s">
        <v>2837</v>
      </c>
      <c r="H1138" s="14" t="s">
        <v>1110</v>
      </c>
    </row>
    <row r="1139" spans="1:8" x14ac:dyDescent="0.25">
      <c r="A1139">
        <v>1139</v>
      </c>
      <c r="B1139" s="14" t="s">
        <v>4645</v>
      </c>
      <c r="C1139" s="14" t="s">
        <v>1102</v>
      </c>
      <c r="D1139" s="14" t="s">
        <v>4646</v>
      </c>
      <c r="E1139" s="14" t="s">
        <v>4647</v>
      </c>
      <c r="F1139" s="14" t="s">
        <v>4648</v>
      </c>
      <c r="G1139" s="14" t="s">
        <v>4649</v>
      </c>
      <c r="H1139" s="14" t="s">
        <v>1110</v>
      </c>
    </row>
    <row r="1140" spans="1:8" x14ac:dyDescent="0.25">
      <c r="A1140">
        <v>1140</v>
      </c>
      <c r="B1140" s="14" t="s">
        <v>4650</v>
      </c>
      <c r="C1140" s="14" t="s">
        <v>1102</v>
      </c>
      <c r="E1140" s="14" t="s">
        <v>4651</v>
      </c>
      <c r="F1140" s="14" t="s">
        <v>4652</v>
      </c>
      <c r="G1140" s="14" t="s">
        <v>149</v>
      </c>
      <c r="H1140" s="14" t="s">
        <v>1110</v>
      </c>
    </row>
    <row r="1141" spans="1:8" x14ac:dyDescent="0.25">
      <c r="A1141">
        <v>1141</v>
      </c>
      <c r="B1141" s="14" t="s">
        <v>4653</v>
      </c>
      <c r="C1141" s="14" t="s">
        <v>1102</v>
      </c>
      <c r="E1141" s="14" t="s">
        <v>4654</v>
      </c>
      <c r="F1141" s="14" t="s">
        <v>4655</v>
      </c>
      <c r="G1141" s="14" t="s">
        <v>192</v>
      </c>
      <c r="H1141" s="14" t="s">
        <v>1110</v>
      </c>
    </row>
    <row r="1142" spans="1:8" x14ac:dyDescent="0.25">
      <c r="A1142">
        <v>1142</v>
      </c>
      <c r="B1142" s="14" t="s">
        <v>4656</v>
      </c>
      <c r="C1142" s="14" t="s">
        <v>1102</v>
      </c>
      <c r="E1142" s="14" t="s">
        <v>4657</v>
      </c>
      <c r="F1142" s="14" t="s">
        <v>4658</v>
      </c>
      <c r="G1142" s="14" t="s">
        <v>149</v>
      </c>
      <c r="H1142" s="14" t="s">
        <v>1110</v>
      </c>
    </row>
    <row r="1143" spans="1:8" x14ac:dyDescent="0.25">
      <c r="A1143">
        <v>1143</v>
      </c>
      <c r="B1143" s="14" t="s">
        <v>4659</v>
      </c>
      <c r="C1143" s="14" t="s">
        <v>1102</v>
      </c>
      <c r="D1143" s="14" t="s">
        <v>4660</v>
      </c>
      <c r="E1143" s="14" t="s">
        <v>4661</v>
      </c>
      <c r="F1143" s="14" t="s">
        <v>4662</v>
      </c>
      <c r="G1143" s="14" t="s">
        <v>1144</v>
      </c>
      <c r="H1143" s="14" t="s">
        <v>1105</v>
      </c>
    </row>
    <row r="1144" spans="1:8" x14ac:dyDescent="0.25">
      <c r="A1144">
        <v>1144</v>
      </c>
      <c r="B1144" s="14" t="s">
        <v>4663</v>
      </c>
      <c r="C1144" s="14" t="s">
        <v>1102</v>
      </c>
      <c r="E1144" s="14" t="s">
        <v>4664</v>
      </c>
      <c r="F1144" s="14" t="s">
        <v>4665</v>
      </c>
      <c r="G1144" s="14" t="s">
        <v>149</v>
      </c>
      <c r="H1144" s="14" t="s">
        <v>1110</v>
      </c>
    </row>
    <row r="1145" spans="1:8" x14ac:dyDescent="0.25">
      <c r="A1145">
        <v>1145</v>
      </c>
      <c r="B1145" s="14" t="s">
        <v>4666</v>
      </c>
      <c r="C1145" s="14" t="s">
        <v>1102</v>
      </c>
      <c r="E1145" s="14" t="s">
        <v>4667</v>
      </c>
      <c r="F1145" s="14" t="s">
        <v>4668</v>
      </c>
      <c r="G1145" s="14" t="s">
        <v>1109</v>
      </c>
      <c r="H1145" s="14" t="s">
        <v>1110</v>
      </c>
    </row>
    <row r="1146" spans="1:8" x14ac:dyDescent="0.25">
      <c r="A1146">
        <v>1146</v>
      </c>
      <c r="B1146" s="14" t="s">
        <v>4669</v>
      </c>
      <c r="C1146" s="14" t="s">
        <v>1102</v>
      </c>
      <c r="E1146" s="14" t="s">
        <v>4670</v>
      </c>
      <c r="F1146" s="14" t="s">
        <v>4671</v>
      </c>
      <c r="G1146" s="14" t="s">
        <v>77</v>
      </c>
      <c r="H1146" s="14" t="s">
        <v>1110</v>
      </c>
    </row>
    <row r="1147" spans="1:8" x14ac:dyDescent="0.25">
      <c r="A1147">
        <v>1147</v>
      </c>
      <c r="B1147" s="14" t="s">
        <v>4672</v>
      </c>
      <c r="C1147" s="14" t="s">
        <v>1102</v>
      </c>
      <c r="E1147" s="14" t="s">
        <v>4673</v>
      </c>
      <c r="F1147" s="14" t="s">
        <v>4674</v>
      </c>
      <c r="G1147" s="14" t="s">
        <v>239</v>
      </c>
      <c r="H1147" s="14" t="s">
        <v>1110</v>
      </c>
    </row>
    <row r="1148" spans="1:8" x14ac:dyDescent="0.25">
      <c r="A1148">
        <v>1148</v>
      </c>
      <c r="B1148" s="14" t="s">
        <v>4675</v>
      </c>
      <c r="C1148" s="14" t="s">
        <v>1102</v>
      </c>
      <c r="E1148" s="14" t="s">
        <v>4676</v>
      </c>
      <c r="F1148" s="14" t="s">
        <v>4677</v>
      </c>
      <c r="G1148" s="14" t="s">
        <v>243</v>
      </c>
      <c r="H1148" s="14" t="s">
        <v>1110</v>
      </c>
    </row>
    <row r="1149" spans="1:8" x14ac:dyDescent="0.25">
      <c r="A1149">
        <v>1149</v>
      </c>
      <c r="B1149" s="14" t="s">
        <v>4678</v>
      </c>
      <c r="C1149" s="14" t="s">
        <v>1102</v>
      </c>
      <c r="E1149" s="14" t="s">
        <v>4679</v>
      </c>
      <c r="F1149" s="14" t="s">
        <v>4680</v>
      </c>
      <c r="G1149" s="14" t="s">
        <v>149</v>
      </c>
      <c r="H1149" s="14" t="s">
        <v>1110</v>
      </c>
    </row>
    <row r="1150" spans="1:8" x14ac:dyDescent="0.25">
      <c r="A1150">
        <v>1150</v>
      </c>
      <c r="B1150" s="14" t="s">
        <v>4681</v>
      </c>
      <c r="C1150" s="14" t="s">
        <v>1102</v>
      </c>
      <c r="E1150" s="14" t="s">
        <v>4682</v>
      </c>
      <c r="F1150" s="14" t="s">
        <v>4683</v>
      </c>
      <c r="G1150" s="14" t="s">
        <v>1196</v>
      </c>
      <c r="H1150" s="14" t="s">
        <v>1110</v>
      </c>
    </row>
    <row r="1151" spans="1:8" x14ac:dyDescent="0.25">
      <c r="A1151">
        <v>1151</v>
      </c>
      <c r="B1151" s="14" t="s">
        <v>4684</v>
      </c>
      <c r="C1151" s="14" t="s">
        <v>1102</v>
      </c>
      <c r="E1151" s="14" t="s">
        <v>4685</v>
      </c>
      <c r="F1151" s="14" t="s">
        <v>4686</v>
      </c>
      <c r="G1151" s="14" t="s">
        <v>149</v>
      </c>
      <c r="H1151" s="14" t="s">
        <v>1110</v>
      </c>
    </row>
    <row r="1152" spans="1:8" x14ac:dyDescent="0.25">
      <c r="A1152">
        <v>1152</v>
      </c>
      <c r="B1152" s="14" t="s">
        <v>4687</v>
      </c>
      <c r="C1152" s="14" t="s">
        <v>1102</v>
      </c>
      <c r="E1152" s="14" t="s">
        <v>4688</v>
      </c>
      <c r="F1152" s="14" t="s">
        <v>4689</v>
      </c>
      <c r="G1152" s="14" t="s">
        <v>149</v>
      </c>
      <c r="H1152" s="14" t="s">
        <v>1110</v>
      </c>
    </row>
    <row r="1153" spans="1:8" x14ac:dyDescent="0.25">
      <c r="A1153">
        <v>1153</v>
      </c>
      <c r="B1153" s="14" t="s">
        <v>4690</v>
      </c>
      <c r="C1153" s="14" t="s">
        <v>1102</v>
      </c>
      <c r="E1153" s="14" t="s">
        <v>4691</v>
      </c>
      <c r="F1153" s="14" t="s">
        <v>4692</v>
      </c>
      <c r="G1153" s="14" t="s">
        <v>149</v>
      </c>
      <c r="H1153" s="14" t="s">
        <v>1110</v>
      </c>
    </row>
    <row r="1154" spans="1:8" x14ac:dyDescent="0.25">
      <c r="A1154">
        <v>1154</v>
      </c>
      <c r="B1154" s="14" t="s">
        <v>4693</v>
      </c>
      <c r="C1154" s="14" t="s">
        <v>1102</v>
      </c>
      <c r="E1154" s="14" t="s">
        <v>4694</v>
      </c>
      <c r="F1154" s="14" t="s">
        <v>4695</v>
      </c>
      <c r="G1154" s="14" t="s">
        <v>149</v>
      </c>
      <c r="H1154" s="14" t="s">
        <v>1110</v>
      </c>
    </row>
    <row r="1155" spans="1:8" x14ac:dyDescent="0.25">
      <c r="A1155">
        <v>1155</v>
      </c>
      <c r="B1155" s="14" t="s">
        <v>4696</v>
      </c>
      <c r="C1155" s="14" t="s">
        <v>1102</v>
      </c>
      <c r="E1155" s="14" t="s">
        <v>4697</v>
      </c>
      <c r="F1155" s="14" t="s">
        <v>4698</v>
      </c>
      <c r="G1155" s="14" t="s">
        <v>1109</v>
      </c>
      <c r="H1155" s="14" t="s">
        <v>1110</v>
      </c>
    </row>
    <row r="1156" spans="1:8" x14ac:dyDescent="0.25">
      <c r="A1156">
        <v>1156</v>
      </c>
      <c r="B1156" s="14" t="s">
        <v>4699</v>
      </c>
      <c r="C1156" s="14" t="s">
        <v>1102</v>
      </c>
      <c r="D1156" s="14" t="s">
        <v>4700</v>
      </c>
      <c r="E1156" s="14" t="s">
        <v>4701</v>
      </c>
      <c r="F1156" s="14" t="s">
        <v>4702</v>
      </c>
      <c r="G1156" s="14" t="s">
        <v>114</v>
      </c>
      <c r="H1156" s="14" t="s">
        <v>1110</v>
      </c>
    </row>
    <row r="1157" spans="1:8" x14ac:dyDescent="0.25">
      <c r="A1157">
        <v>1157</v>
      </c>
      <c r="B1157" s="14" t="s">
        <v>4703</v>
      </c>
      <c r="C1157" s="14" t="s">
        <v>1102</v>
      </c>
      <c r="E1157" s="14" t="s">
        <v>4704</v>
      </c>
      <c r="F1157" s="14" t="s">
        <v>4705</v>
      </c>
      <c r="G1157" s="14" t="s">
        <v>149</v>
      </c>
      <c r="H1157" s="14" t="s">
        <v>1110</v>
      </c>
    </row>
    <row r="1158" spans="1:8" x14ac:dyDescent="0.25">
      <c r="A1158">
        <v>1158</v>
      </c>
      <c r="B1158" s="14" t="s">
        <v>4706</v>
      </c>
      <c r="C1158" s="14" t="s">
        <v>1102</v>
      </c>
      <c r="E1158" s="14" t="s">
        <v>4707</v>
      </c>
      <c r="F1158" s="14" t="s">
        <v>4708</v>
      </c>
      <c r="G1158" s="14" t="s">
        <v>149</v>
      </c>
      <c r="H1158" s="14" t="s">
        <v>1110</v>
      </c>
    </row>
    <row r="1159" spans="1:8" x14ac:dyDescent="0.25">
      <c r="A1159">
        <v>1159</v>
      </c>
      <c r="B1159" s="14" t="s">
        <v>4693</v>
      </c>
      <c r="C1159" s="14" t="s">
        <v>1102</v>
      </c>
      <c r="E1159" s="14" t="s">
        <v>4709</v>
      </c>
      <c r="F1159" s="14" t="s">
        <v>4710</v>
      </c>
      <c r="G1159" s="14" t="s">
        <v>149</v>
      </c>
      <c r="H1159" s="14" t="s">
        <v>1110</v>
      </c>
    </row>
    <row r="1160" spans="1:8" x14ac:dyDescent="0.25">
      <c r="A1160">
        <v>1160</v>
      </c>
      <c r="B1160" s="14" t="s">
        <v>4711</v>
      </c>
      <c r="C1160" s="14" t="s">
        <v>1102</v>
      </c>
      <c r="E1160" s="14" t="s">
        <v>4712</v>
      </c>
      <c r="F1160" s="14" t="s">
        <v>4713</v>
      </c>
      <c r="G1160" s="14" t="s">
        <v>149</v>
      </c>
      <c r="H1160" s="14" t="s">
        <v>1110</v>
      </c>
    </row>
    <row r="1161" spans="1:8" x14ac:dyDescent="0.25">
      <c r="A1161">
        <v>1161</v>
      </c>
      <c r="B1161" s="14" t="s">
        <v>4714</v>
      </c>
      <c r="C1161" s="14" t="s">
        <v>1102</v>
      </c>
      <c r="D1161" s="14" t="s">
        <v>4715</v>
      </c>
      <c r="E1161" s="14" t="s">
        <v>4716</v>
      </c>
      <c r="F1161" s="14" t="s">
        <v>4717</v>
      </c>
      <c r="G1161" s="14" t="s">
        <v>2715</v>
      </c>
      <c r="H1161" s="14" t="s">
        <v>1110</v>
      </c>
    </row>
    <row r="1162" spans="1:8" x14ac:dyDescent="0.25">
      <c r="A1162">
        <v>1162</v>
      </c>
      <c r="B1162" s="14" t="s">
        <v>4718</v>
      </c>
      <c r="C1162" s="14" t="s">
        <v>1102</v>
      </c>
      <c r="E1162" s="14" t="s">
        <v>4719</v>
      </c>
      <c r="G1162" s="14" t="s">
        <v>1144</v>
      </c>
      <c r="H1162" s="14" t="s">
        <v>1110</v>
      </c>
    </row>
    <row r="1163" spans="1:8" x14ac:dyDescent="0.25">
      <c r="A1163">
        <v>1163</v>
      </c>
      <c r="B1163" s="14" t="s">
        <v>4720</v>
      </c>
      <c r="C1163" s="14" t="s">
        <v>1102</v>
      </c>
      <c r="E1163" s="14" t="s">
        <v>4721</v>
      </c>
      <c r="F1163" s="14" t="s">
        <v>4722</v>
      </c>
      <c r="G1163" s="14" t="s">
        <v>40</v>
      </c>
      <c r="H1163" s="14" t="s">
        <v>1110</v>
      </c>
    </row>
    <row r="1164" spans="1:8" x14ac:dyDescent="0.25">
      <c r="A1164">
        <v>1164</v>
      </c>
      <c r="B1164" s="14" t="s">
        <v>4723</v>
      </c>
      <c r="C1164" s="14" t="s">
        <v>1102</v>
      </c>
      <c r="E1164" s="14" t="s">
        <v>4724</v>
      </c>
      <c r="F1164" s="14" t="s">
        <v>4725</v>
      </c>
      <c r="G1164" s="14" t="s">
        <v>1109</v>
      </c>
      <c r="H1164" s="14" t="s">
        <v>1110</v>
      </c>
    </row>
    <row r="1165" spans="1:8" x14ac:dyDescent="0.25">
      <c r="A1165">
        <v>1165</v>
      </c>
      <c r="B1165" s="14" t="s">
        <v>4726</v>
      </c>
      <c r="C1165" s="14" t="s">
        <v>1102</v>
      </c>
      <c r="E1165" s="14" t="s">
        <v>4727</v>
      </c>
      <c r="F1165" s="14" t="s">
        <v>4728</v>
      </c>
      <c r="G1165" s="14" t="s">
        <v>40</v>
      </c>
      <c r="H1165" s="14" t="s">
        <v>1110</v>
      </c>
    </row>
    <row r="1166" spans="1:8" x14ac:dyDescent="0.25">
      <c r="A1166">
        <v>1166</v>
      </c>
      <c r="B1166" s="14" t="s">
        <v>4729</v>
      </c>
      <c r="C1166" s="14" t="s">
        <v>1102</v>
      </c>
      <c r="D1166" s="14" t="s">
        <v>397</v>
      </c>
      <c r="E1166" s="14" t="s">
        <v>4730</v>
      </c>
      <c r="F1166" s="14" t="s">
        <v>4731</v>
      </c>
      <c r="G1166" s="14" t="s">
        <v>137</v>
      </c>
      <c r="H1166" s="14" t="s">
        <v>1110</v>
      </c>
    </row>
    <row r="1167" spans="1:8" x14ac:dyDescent="0.25">
      <c r="A1167">
        <v>1167</v>
      </c>
      <c r="B1167" s="14" t="s">
        <v>4732</v>
      </c>
      <c r="C1167" s="14" t="s">
        <v>1102</v>
      </c>
      <c r="E1167" s="14" t="s">
        <v>4733</v>
      </c>
      <c r="F1167" s="14" t="s">
        <v>4734</v>
      </c>
      <c r="G1167" s="14" t="s">
        <v>149</v>
      </c>
      <c r="H1167" s="14" t="s">
        <v>1110</v>
      </c>
    </row>
    <row r="1168" spans="1:8" x14ac:dyDescent="0.25">
      <c r="A1168">
        <v>1168</v>
      </c>
      <c r="B1168" s="14" t="s">
        <v>4735</v>
      </c>
      <c r="C1168" s="14" t="s">
        <v>1102</v>
      </c>
      <c r="E1168" s="14" t="s">
        <v>4736</v>
      </c>
      <c r="F1168" s="14" t="s">
        <v>4737</v>
      </c>
      <c r="G1168" s="14" t="s">
        <v>1578</v>
      </c>
      <c r="H1168" s="14" t="s">
        <v>1110</v>
      </c>
    </row>
    <row r="1169" spans="1:8" x14ac:dyDescent="0.25">
      <c r="A1169">
        <v>1169</v>
      </c>
      <c r="B1169" s="14" t="s">
        <v>4738</v>
      </c>
      <c r="C1169" s="14" t="s">
        <v>1102</v>
      </c>
      <c r="E1169" s="14" t="s">
        <v>4739</v>
      </c>
      <c r="F1169" s="14" t="s">
        <v>4740</v>
      </c>
      <c r="G1169" s="14" t="s">
        <v>1938</v>
      </c>
      <c r="H1169" s="14" t="s">
        <v>1110</v>
      </c>
    </row>
    <row r="1170" spans="1:8" x14ac:dyDescent="0.25">
      <c r="A1170">
        <v>1170</v>
      </c>
      <c r="B1170" s="14" t="s">
        <v>4741</v>
      </c>
      <c r="C1170" s="14" t="s">
        <v>1102</v>
      </c>
      <c r="E1170" s="14" t="s">
        <v>4742</v>
      </c>
      <c r="F1170" s="14" t="s">
        <v>4743</v>
      </c>
      <c r="G1170" s="14" t="s">
        <v>1109</v>
      </c>
      <c r="H1170" s="14" t="s">
        <v>1110</v>
      </c>
    </row>
    <row r="1171" spans="1:8" x14ac:dyDescent="0.25">
      <c r="A1171">
        <v>1171</v>
      </c>
      <c r="B1171" s="14" t="s">
        <v>4744</v>
      </c>
      <c r="C1171" s="14" t="s">
        <v>1102</v>
      </c>
      <c r="E1171" s="14" t="s">
        <v>4745</v>
      </c>
      <c r="F1171" s="14" t="s">
        <v>4746</v>
      </c>
      <c r="G1171" s="14" t="s">
        <v>1400</v>
      </c>
      <c r="H1171" s="14" t="s">
        <v>1110</v>
      </c>
    </row>
    <row r="1172" spans="1:8" x14ac:dyDescent="0.25">
      <c r="A1172">
        <v>1172</v>
      </c>
      <c r="B1172" s="14" t="s">
        <v>4747</v>
      </c>
      <c r="C1172" s="14" t="s">
        <v>1102</v>
      </c>
      <c r="E1172" s="14" t="s">
        <v>4748</v>
      </c>
      <c r="F1172" s="14" t="s">
        <v>4749</v>
      </c>
      <c r="G1172" s="14" t="s">
        <v>149</v>
      </c>
      <c r="H1172" s="14" t="s">
        <v>1110</v>
      </c>
    </row>
    <row r="1173" spans="1:8" x14ac:dyDescent="0.25">
      <c r="A1173">
        <v>1173</v>
      </c>
      <c r="B1173" s="14" t="s">
        <v>4750</v>
      </c>
      <c r="C1173" s="14" t="s">
        <v>1102</v>
      </c>
      <c r="D1173" s="14" t="s">
        <v>4751</v>
      </c>
      <c r="E1173" s="14" t="s">
        <v>4752</v>
      </c>
      <c r="F1173" s="14" t="s">
        <v>4753</v>
      </c>
      <c r="G1173" s="14" t="s">
        <v>86</v>
      </c>
      <c r="H1173" s="14" t="s">
        <v>1110</v>
      </c>
    </row>
    <row r="1174" spans="1:8" x14ac:dyDescent="0.25">
      <c r="A1174">
        <v>1174</v>
      </c>
      <c r="B1174" s="14" t="s">
        <v>4754</v>
      </c>
      <c r="C1174" s="14" t="s">
        <v>1102</v>
      </c>
      <c r="E1174" s="14" t="s">
        <v>4755</v>
      </c>
      <c r="F1174" s="14" t="s">
        <v>4756</v>
      </c>
      <c r="G1174" s="14" t="s">
        <v>40</v>
      </c>
      <c r="H1174" s="14" t="s">
        <v>1110</v>
      </c>
    </row>
    <row r="1175" spans="1:8" x14ac:dyDescent="0.25">
      <c r="A1175">
        <v>1175</v>
      </c>
      <c r="B1175" s="14" t="s">
        <v>4757</v>
      </c>
      <c r="C1175" s="14" t="s">
        <v>1102</v>
      </c>
      <c r="E1175" s="14" t="s">
        <v>4758</v>
      </c>
      <c r="F1175" s="14" t="s">
        <v>4759</v>
      </c>
      <c r="G1175" s="14" t="s">
        <v>12</v>
      </c>
      <c r="H1175" s="14" t="s">
        <v>1110</v>
      </c>
    </row>
    <row r="1176" spans="1:8" x14ac:dyDescent="0.25">
      <c r="A1176">
        <v>1176</v>
      </c>
      <c r="B1176" s="14" t="s">
        <v>4760</v>
      </c>
      <c r="C1176" s="14" t="s">
        <v>1102</v>
      </c>
      <c r="E1176" s="14" t="s">
        <v>4761</v>
      </c>
      <c r="F1176" s="14" t="s">
        <v>4762</v>
      </c>
      <c r="G1176" s="14" t="s">
        <v>153</v>
      </c>
      <c r="H1176" s="14" t="s">
        <v>1110</v>
      </c>
    </row>
    <row r="1177" spans="1:8" x14ac:dyDescent="0.25">
      <c r="A1177">
        <v>1177</v>
      </c>
      <c r="B1177" s="14" t="s">
        <v>4763</v>
      </c>
      <c r="C1177" s="14" t="s">
        <v>1102</v>
      </c>
      <c r="E1177" s="14" t="s">
        <v>4764</v>
      </c>
      <c r="F1177" s="14" t="s">
        <v>4765</v>
      </c>
      <c r="G1177" s="14" t="s">
        <v>149</v>
      </c>
      <c r="H1177" s="14" t="s">
        <v>1110</v>
      </c>
    </row>
    <row r="1178" spans="1:8" x14ac:dyDescent="0.25">
      <c r="A1178">
        <v>1178</v>
      </c>
      <c r="B1178" s="14" t="s">
        <v>4766</v>
      </c>
      <c r="C1178" s="14" t="s">
        <v>1102</v>
      </c>
      <c r="E1178" s="14" t="s">
        <v>4767</v>
      </c>
      <c r="F1178" s="14" t="s">
        <v>4768</v>
      </c>
      <c r="G1178" s="14" t="s">
        <v>178</v>
      </c>
      <c r="H1178" s="14" t="s">
        <v>1110</v>
      </c>
    </row>
    <row r="1179" spans="1:8" x14ac:dyDescent="0.25">
      <c r="A1179">
        <v>1179</v>
      </c>
      <c r="B1179" s="14" t="s">
        <v>4769</v>
      </c>
      <c r="C1179" s="14" t="s">
        <v>1102</v>
      </c>
      <c r="D1179" s="14" t="s">
        <v>4770</v>
      </c>
      <c r="E1179" s="14" t="s">
        <v>4771</v>
      </c>
      <c r="F1179" s="14" t="s">
        <v>4772</v>
      </c>
      <c r="G1179" s="14" t="s">
        <v>1109</v>
      </c>
      <c r="H1179" s="14" t="s">
        <v>1110</v>
      </c>
    </row>
    <row r="1180" spans="1:8" x14ac:dyDescent="0.25">
      <c r="A1180">
        <v>1180</v>
      </c>
      <c r="B1180" s="14" t="s">
        <v>4773</v>
      </c>
      <c r="C1180" s="14" t="s">
        <v>1102</v>
      </c>
      <c r="E1180" s="14" t="s">
        <v>4774</v>
      </c>
      <c r="F1180" s="14" t="s">
        <v>4775</v>
      </c>
      <c r="G1180" s="14" t="s">
        <v>1578</v>
      </c>
      <c r="H1180" s="14" t="s">
        <v>1110</v>
      </c>
    </row>
    <row r="1181" spans="1:8" x14ac:dyDescent="0.25">
      <c r="A1181">
        <v>1181</v>
      </c>
      <c r="B1181" s="14" t="s">
        <v>4776</v>
      </c>
      <c r="C1181" s="14" t="s">
        <v>1102</v>
      </c>
      <c r="E1181" s="14" t="s">
        <v>4777</v>
      </c>
      <c r="F1181" s="14" t="s">
        <v>4778</v>
      </c>
      <c r="G1181" s="14" t="s">
        <v>149</v>
      </c>
      <c r="H1181" s="14" t="s">
        <v>1110</v>
      </c>
    </row>
    <row r="1182" spans="1:8" x14ac:dyDescent="0.25">
      <c r="A1182">
        <v>1182</v>
      </c>
      <c r="B1182" s="14" t="s">
        <v>4628</v>
      </c>
      <c r="C1182" s="14" t="s">
        <v>1102</v>
      </c>
      <c r="E1182" s="14" t="s">
        <v>4779</v>
      </c>
      <c r="F1182" s="14" t="s">
        <v>4780</v>
      </c>
      <c r="G1182" s="14" t="s">
        <v>149</v>
      </c>
      <c r="H1182" s="14" t="s">
        <v>1110</v>
      </c>
    </row>
    <row r="1183" spans="1:8" x14ac:dyDescent="0.25">
      <c r="A1183">
        <v>1183</v>
      </c>
      <c r="B1183" s="14" t="s">
        <v>4781</v>
      </c>
      <c r="C1183" s="14" t="s">
        <v>1102</v>
      </c>
      <c r="E1183" s="14" t="s">
        <v>4782</v>
      </c>
      <c r="F1183" s="14" t="s">
        <v>4783</v>
      </c>
      <c r="G1183" s="14" t="s">
        <v>149</v>
      </c>
      <c r="H1183" s="14" t="s">
        <v>1110</v>
      </c>
    </row>
    <row r="1184" spans="1:8" x14ac:dyDescent="0.25">
      <c r="A1184">
        <v>1184</v>
      </c>
      <c r="B1184" s="14" t="s">
        <v>4784</v>
      </c>
      <c r="C1184" s="14" t="s">
        <v>1102</v>
      </c>
      <c r="E1184" s="14" t="s">
        <v>4785</v>
      </c>
      <c r="F1184" s="14" t="s">
        <v>4786</v>
      </c>
      <c r="G1184" s="14" t="s">
        <v>192</v>
      </c>
      <c r="H1184" s="14" t="s">
        <v>1110</v>
      </c>
    </row>
    <row r="1185" spans="1:8" x14ac:dyDescent="0.25">
      <c r="A1185">
        <v>1185</v>
      </c>
      <c r="B1185" s="14" t="s">
        <v>4787</v>
      </c>
      <c r="C1185" s="14" t="s">
        <v>1102</v>
      </c>
      <c r="E1185" s="14" t="s">
        <v>4788</v>
      </c>
      <c r="F1185" s="14" t="s">
        <v>4789</v>
      </c>
      <c r="G1185" s="14" t="s">
        <v>126</v>
      </c>
      <c r="H1185" s="14" t="s">
        <v>1110</v>
      </c>
    </row>
    <row r="1186" spans="1:8" x14ac:dyDescent="0.25">
      <c r="A1186">
        <v>1186</v>
      </c>
      <c r="B1186" s="14" t="s">
        <v>4790</v>
      </c>
      <c r="C1186" s="14" t="s">
        <v>1102</v>
      </c>
      <c r="E1186" s="14" t="s">
        <v>4791</v>
      </c>
      <c r="F1186" s="14" t="s">
        <v>4792</v>
      </c>
      <c r="G1186" s="14" t="s">
        <v>178</v>
      </c>
      <c r="H1186" s="14" t="s">
        <v>1110</v>
      </c>
    </row>
    <row r="1187" spans="1:8" x14ac:dyDescent="0.25">
      <c r="A1187">
        <v>1187</v>
      </c>
      <c r="B1187" s="14" t="s">
        <v>4793</v>
      </c>
      <c r="C1187" s="14" t="s">
        <v>1102</v>
      </c>
      <c r="E1187" s="14" t="s">
        <v>4794</v>
      </c>
      <c r="F1187" s="14" t="s">
        <v>4795</v>
      </c>
      <c r="G1187" s="14" t="s">
        <v>3873</v>
      </c>
      <c r="H1187" s="14" t="s">
        <v>1110</v>
      </c>
    </row>
    <row r="1188" spans="1:8" x14ac:dyDescent="0.25">
      <c r="A1188">
        <v>1188</v>
      </c>
      <c r="B1188" s="14" t="s">
        <v>4796</v>
      </c>
      <c r="C1188" s="14" t="s">
        <v>1102</v>
      </c>
      <c r="D1188" s="14" t="s">
        <v>4797</v>
      </c>
      <c r="E1188" s="14" t="s">
        <v>4798</v>
      </c>
      <c r="F1188" s="14" t="s">
        <v>4799</v>
      </c>
      <c r="G1188" s="14" t="s">
        <v>120</v>
      </c>
      <c r="H1188" s="14" t="s">
        <v>1105</v>
      </c>
    </row>
    <row r="1189" spans="1:8" x14ac:dyDescent="0.25">
      <c r="A1189">
        <v>1189</v>
      </c>
      <c r="B1189" s="14" t="s">
        <v>4800</v>
      </c>
      <c r="C1189" s="14" t="s">
        <v>1102</v>
      </c>
      <c r="E1189" s="14" t="s">
        <v>4801</v>
      </c>
      <c r="F1189" s="14" t="s">
        <v>4802</v>
      </c>
      <c r="G1189" s="14" t="s">
        <v>149</v>
      </c>
      <c r="H1189" s="14" t="s">
        <v>1110</v>
      </c>
    </row>
    <row r="1190" spans="1:8" x14ac:dyDescent="0.25">
      <c r="A1190">
        <v>1190</v>
      </c>
      <c r="B1190" s="14" t="s">
        <v>4803</v>
      </c>
      <c r="C1190" s="14" t="s">
        <v>1102</v>
      </c>
      <c r="E1190" s="14" t="s">
        <v>4804</v>
      </c>
      <c r="F1190" s="14" t="s">
        <v>4805</v>
      </c>
      <c r="G1190" s="14" t="s">
        <v>1144</v>
      </c>
      <c r="H1190" s="14" t="s">
        <v>1110</v>
      </c>
    </row>
    <row r="1191" spans="1:8" x14ac:dyDescent="0.25">
      <c r="A1191">
        <v>1191</v>
      </c>
      <c r="B1191" s="14" t="s">
        <v>4806</v>
      </c>
      <c r="C1191" s="14" t="s">
        <v>1102</v>
      </c>
      <c r="D1191" s="14" t="s">
        <v>4807</v>
      </c>
      <c r="E1191" s="14" t="s">
        <v>4808</v>
      </c>
      <c r="F1191" s="14" t="s">
        <v>4809</v>
      </c>
      <c r="G1191" s="14" t="s">
        <v>86</v>
      </c>
      <c r="H1191" s="14" t="s">
        <v>1105</v>
      </c>
    </row>
    <row r="1192" spans="1:8" x14ac:dyDescent="0.25">
      <c r="A1192">
        <v>1192</v>
      </c>
      <c r="B1192" s="14" t="s">
        <v>4810</v>
      </c>
      <c r="C1192" s="14" t="s">
        <v>1102</v>
      </c>
      <c r="E1192" s="14" t="s">
        <v>4811</v>
      </c>
      <c r="F1192" s="14" t="s">
        <v>4812</v>
      </c>
      <c r="G1192" s="14" t="s">
        <v>149</v>
      </c>
      <c r="H1192" s="14" t="s">
        <v>1110</v>
      </c>
    </row>
    <row r="1193" spans="1:8" x14ac:dyDescent="0.25">
      <c r="A1193">
        <v>1193</v>
      </c>
      <c r="B1193" s="14" t="s">
        <v>4813</v>
      </c>
      <c r="C1193" s="14" t="s">
        <v>1102</v>
      </c>
      <c r="E1193" s="14" t="s">
        <v>4814</v>
      </c>
      <c r="F1193" s="14" t="s">
        <v>4815</v>
      </c>
      <c r="G1193" s="14" t="s">
        <v>1770</v>
      </c>
      <c r="H1193" s="14" t="s">
        <v>1110</v>
      </c>
    </row>
    <row r="1194" spans="1:8" x14ac:dyDescent="0.25">
      <c r="A1194">
        <v>1194</v>
      </c>
      <c r="B1194" s="14" t="s">
        <v>4816</v>
      </c>
      <c r="C1194" s="14" t="s">
        <v>1102</v>
      </c>
      <c r="E1194" s="14" t="s">
        <v>4817</v>
      </c>
      <c r="F1194" s="14" t="s">
        <v>4818</v>
      </c>
      <c r="G1194" s="14" t="s">
        <v>149</v>
      </c>
      <c r="H1194" s="14" t="s">
        <v>1110</v>
      </c>
    </row>
    <row r="1195" spans="1:8" x14ac:dyDescent="0.25">
      <c r="A1195">
        <v>1195</v>
      </c>
      <c r="B1195" s="14" t="s">
        <v>4819</v>
      </c>
      <c r="C1195" s="14" t="s">
        <v>1102</v>
      </c>
      <c r="E1195" s="14" t="s">
        <v>4820</v>
      </c>
      <c r="F1195" s="14" t="s">
        <v>4821</v>
      </c>
      <c r="G1195" s="14" t="s">
        <v>1327</v>
      </c>
      <c r="H1195" s="14" t="s">
        <v>1110</v>
      </c>
    </row>
    <row r="1196" spans="1:8" x14ac:dyDescent="0.25">
      <c r="A1196">
        <v>1196</v>
      </c>
      <c r="B1196" s="14" t="s">
        <v>4822</v>
      </c>
      <c r="C1196" s="14" t="s">
        <v>1102</v>
      </c>
      <c r="E1196" s="14" t="s">
        <v>4823</v>
      </c>
      <c r="F1196" s="14" t="s">
        <v>4824</v>
      </c>
      <c r="G1196" s="14" t="s">
        <v>243</v>
      </c>
      <c r="H1196" s="14" t="s">
        <v>1110</v>
      </c>
    </row>
    <row r="1197" spans="1:8" x14ac:dyDescent="0.25">
      <c r="A1197">
        <v>1197</v>
      </c>
      <c r="B1197" s="14" t="s">
        <v>4825</v>
      </c>
      <c r="C1197" s="14" t="s">
        <v>1102</v>
      </c>
      <c r="E1197" s="14" t="s">
        <v>4826</v>
      </c>
      <c r="F1197" s="14" t="s">
        <v>4827</v>
      </c>
      <c r="G1197" s="14" t="s">
        <v>86</v>
      </c>
      <c r="H1197" s="14" t="s">
        <v>1110</v>
      </c>
    </row>
    <row r="1198" spans="1:8" x14ac:dyDescent="0.25">
      <c r="A1198">
        <v>1198</v>
      </c>
      <c r="B1198" s="14" t="s">
        <v>4828</v>
      </c>
      <c r="C1198" s="14" t="s">
        <v>1102</v>
      </c>
      <c r="E1198" s="14" t="s">
        <v>4829</v>
      </c>
      <c r="F1198" s="14" t="s">
        <v>4830</v>
      </c>
      <c r="G1198" s="14" t="s">
        <v>3391</v>
      </c>
      <c r="H1198" s="14" t="s">
        <v>1110</v>
      </c>
    </row>
    <row r="1199" spans="1:8" x14ac:dyDescent="0.25">
      <c r="A1199">
        <v>1199</v>
      </c>
      <c r="B1199" s="14" t="s">
        <v>4831</v>
      </c>
      <c r="C1199" s="14" t="s">
        <v>1102</v>
      </c>
      <c r="E1199" s="14" t="s">
        <v>4832</v>
      </c>
      <c r="F1199" s="14" t="s">
        <v>4833</v>
      </c>
      <c r="G1199" s="14" t="s">
        <v>192</v>
      </c>
      <c r="H1199" s="14" t="s">
        <v>1110</v>
      </c>
    </row>
    <row r="1200" spans="1:8" x14ac:dyDescent="0.25">
      <c r="A1200">
        <v>1200</v>
      </c>
      <c r="B1200" s="14" t="s">
        <v>4834</v>
      </c>
      <c r="C1200" s="14" t="s">
        <v>1102</v>
      </c>
      <c r="D1200" s="14" t="s">
        <v>4835</v>
      </c>
      <c r="E1200" s="14" t="s">
        <v>4836</v>
      </c>
      <c r="F1200" s="14" t="s">
        <v>4837</v>
      </c>
      <c r="G1200" s="14" t="s">
        <v>166</v>
      </c>
      <c r="H1200" s="14" t="s">
        <v>1105</v>
      </c>
    </row>
    <row r="1201" spans="1:8" x14ac:dyDescent="0.25">
      <c r="A1201">
        <v>1201</v>
      </c>
      <c r="B1201" s="14" t="s">
        <v>4838</v>
      </c>
      <c r="C1201" s="14" t="s">
        <v>1102</v>
      </c>
      <c r="E1201" s="14" t="s">
        <v>4839</v>
      </c>
      <c r="F1201" s="14" t="s">
        <v>4840</v>
      </c>
      <c r="G1201" s="14" t="s">
        <v>149</v>
      </c>
      <c r="H1201" s="14" t="s">
        <v>1110</v>
      </c>
    </row>
    <row r="1202" spans="1:8" x14ac:dyDescent="0.25">
      <c r="A1202">
        <v>1202</v>
      </c>
      <c r="B1202" s="14" t="s">
        <v>4841</v>
      </c>
      <c r="C1202" s="14" t="s">
        <v>1102</v>
      </c>
      <c r="D1202" s="14" t="s">
        <v>4842</v>
      </c>
      <c r="E1202" s="14" t="s">
        <v>4843</v>
      </c>
      <c r="F1202" s="14" t="s">
        <v>4844</v>
      </c>
      <c r="G1202" s="14" t="s">
        <v>1215</v>
      </c>
      <c r="H1202" s="14" t="s">
        <v>1105</v>
      </c>
    </row>
    <row r="1203" spans="1:8" x14ac:dyDescent="0.25">
      <c r="A1203">
        <v>1203</v>
      </c>
      <c r="B1203" s="14" t="s">
        <v>4845</v>
      </c>
      <c r="C1203" s="14" t="s">
        <v>1102</v>
      </c>
      <c r="D1203" s="14" t="s">
        <v>516</v>
      </c>
      <c r="E1203" s="14" t="s">
        <v>4846</v>
      </c>
      <c r="F1203" s="14" t="s">
        <v>4847</v>
      </c>
      <c r="G1203" s="14" t="s">
        <v>86</v>
      </c>
      <c r="H1203" s="14" t="s">
        <v>1105</v>
      </c>
    </row>
    <row r="1204" spans="1:8" x14ac:dyDescent="0.25">
      <c r="A1204">
        <v>1204</v>
      </c>
      <c r="B1204" s="14" t="s">
        <v>4848</v>
      </c>
      <c r="C1204" s="14" t="s">
        <v>1102</v>
      </c>
      <c r="E1204" s="14" t="s">
        <v>4849</v>
      </c>
      <c r="G1204" s="14" t="s">
        <v>2223</v>
      </c>
      <c r="H1204" s="14" t="s">
        <v>1110</v>
      </c>
    </row>
    <row r="1205" spans="1:8" x14ac:dyDescent="0.25">
      <c r="A1205">
        <v>1205</v>
      </c>
      <c r="B1205" s="14" t="s">
        <v>4850</v>
      </c>
      <c r="C1205" s="14" t="s">
        <v>1102</v>
      </c>
      <c r="E1205" s="14" t="s">
        <v>4851</v>
      </c>
      <c r="F1205" s="14" t="s">
        <v>4852</v>
      </c>
      <c r="G1205" s="14" t="s">
        <v>1493</v>
      </c>
      <c r="H1205" s="14" t="s">
        <v>1110</v>
      </c>
    </row>
    <row r="1206" spans="1:8" x14ac:dyDescent="0.25">
      <c r="A1206">
        <v>1206</v>
      </c>
      <c r="B1206" s="14" t="s">
        <v>4853</v>
      </c>
      <c r="C1206" s="14" t="s">
        <v>1102</v>
      </c>
      <c r="D1206" s="14" t="s">
        <v>4854</v>
      </c>
      <c r="E1206" s="14" t="s">
        <v>4855</v>
      </c>
      <c r="F1206" s="14" t="s">
        <v>4856</v>
      </c>
      <c r="G1206" s="14" t="s">
        <v>4857</v>
      </c>
      <c r="H1206" s="14" t="s">
        <v>1105</v>
      </c>
    </row>
    <row r="1207" spans="1:8" x14ac:dyDescent="0.25">
      <c r="A1207">
        <v>1207</v>
      </c>
      <c r="B1207" s="14" t="s">
        <v>4858</v>
      </c>
      <c r="C1207" s="14" t="s">
        <v>1102</v>
      </c>
      <c r="E1207" s="14" t="s">
        <v>4859</v>
      </c>
      <c r="F1207" s="14" t="s">
        <v>4860</v>
      </c>
      <c r="G1207" s="14" t="s">
        <v>86</v>
      </c>
      <c r="H1207" s="14" t="s">
        <v>1110</v>
      </c>
    </row>
    <row r="1208" spans="1:8" x14ac:dyDescent="0.25">
      <c r="A1208">
        <v>1208</v>
      </c>
      <c r="B1208" s="14" t="s">
        <v>4861</v>
      </c>
      <c r="C1208" s="14" t="s">
        <v>1102</v>
      </c>
      <c r="E1208" s="14" t="s">
        <v>4862</v>
      </c>
      <c r="F1208" s="14" t="s">
        <v>4863</v>
      </c>
      <c r="G1208" s="14" t="s">
        <v>3873</v>
      </c>
      <c r="H1208" s="14" t="s">
        <v>1110</v>
      </c>
    </row>
    <row r="1209" spans="1:8" x14ac:dyDescent="0.25">
      <c r="A1209">
        <v>1209</v>
      </c>
      <c r="B1209" s="14" t="s">
        <v>4864</v>
      </c>
      <c r="C1209" s="14" t="s">
        <v>1102</v>
      </c>
      <c r="E1209" s="14" t="s">
        <v>4865</v>
      </c>
      <c r="F1209" s="14" t="s">
        <v>4866</v>
      </c>
      <c r="G1209" s="14" t="s">
        <v>2474</v>
      </c>
      <c r="H1209" s="14" t="s">
        <v>1110</v>
      </c>
    </row>
    <row r="1210" spans="1:8" x14ac:dyDescent="0.25">
      <c r="A1210">
        <v>1210</v>
      </c>
      <c r="B1210" s="14" t="s">
        <v>4867</v>
      </c>
      <c r="C1210" s="14" t="s">
        <v>1102</v>
      </c>
      <c r="D1210" s="14" t="s">
        <v>4868</v>
      </c>
      <c r="E1210" s="14" t="s">
        <v>4869</v>
      </c>
      <c r="G1210" s="14" t="s">
        <v>2474</v>
      </c>
      <c r="H1210" s="14" t="s">
        <v>1110</v>
      </c>
    </row>
    <row r="1211" spans="1:8" x14ac:dyDescent="0.25">
      <c r="A1211">
        <v>1211</v>
      </c>
      <c r="B1211" s="14" t="s">
        <v>4870</v>
      </c>
      <c r="C1211" s="14" t="s">
        <v>1102</v>
      </c>
      <c r="E1211" s="14" t="s">
        <v>4871</v>
      </c>
      <c r="F1211" s="14" t="s">
        <v>4872</v>
      </c>
      <c r="G1211" s="14" t="s">
        <v>2474</v>
      </c>
      <c r="H1211" s="14" t="s">
        <v>1110</v>
      </c>
    </row>
    <row r="1212" spans="1:8" x14ac:dyDescent="0.25">
      <c r="A1212">
        <v>1212</v>
      </c>
      <c r="B1212" s="14" t="s">
        <v>4873</v>
      </c>
      <c r="C1212" s="14" t="s">
        <v>1102</v>
      </c>
      <c r="E1212" s="14" t="s">
        <v>4874</v>
      </c>
      <c r="F1212" s="14" t="s">
        <v>4875</v>
      </c>
      <c r="G1212" s="14" t="s">
        <v>33</v>
      </c>
      <c r="H1212" s="14" t="s">
        <v>1110</v>
      </c>
    </row>
    <row r="1213" spans="1:8" x14ac:dyDescent="0.25">
      <c r="A1213">
        <v>1213</v>
      </c>
      <c r="B1213" s="14" t="s">
        <v>1573</v>
      </c>
      <c r="C1213" s="14" t="s">
        <v>1102</v>
      </c>
      <c r="D1213" s="14" t="s">
        <v>18986</v>
      </c>
      <c r="E1213" s="14" t="s">
        <v>4876</v>
      </c>
      <c r="F1213" s="14" t="s">
        <v>4877</v>
      </c>
      <c r="G1213" s="14" t="s">
        <v>1493</v>
      </c>
      <c r="H1213" s="14" t="s">
        <v>1105</v>
      </c>
    </row>
    <row r="1214" spans="1:8" x14ac:dyDescent="0.25">
      <c r="A1214">
        <v>1214</v>
      </c>
      <c r="B1214" s="14" t="s">
        <v>4878</v>
      </c>
      <c r="C1214" s="14" t="s">
        <v>1102</v>
      </c>
      <c r="E1214" s="14" t="s">
        <v>4879</v>
      </c>
      <c r="F1214" s="14" t="s">
        <v>4880</v>
      </c>
      <c r="G1214" s="14" t="s">
        <v>2692</v>
      </c>
      <c r="H1214" s="14" t="s">
        <v>1110</v>
      </c>
    </row>
    <row r="1215" spans="1:8" x14ac:dyDescent="0.25">
      <c r="A1215">
        <v>1215</v>
      </c>
      <c r="B1215" s="14" t="s">
        <v>4881</v>
      </c>
      <c r="C1215" s="14" t="s">
        <v>1102</v>
      </c>
      <c r="E1215" s="14" t="s">
        <v>4882</v>
      </c>
      <c r="F1215" s="14" t="s">
        <v>4883</v>
      </c>
      <c r="G1215" s="14" t="s">
        <v>1109</v>
      </c>
      <c r="H1215" s="14" t="s">
        <v>1110</v>
      </c>
    </row>
    <row r="1216" spans="1:8" x14ac:dyDescent="0.25">
      <c r="A1216">
        <v>1216</v>
      </c>
      <c r="B1216" s="14" t="s">
        <v>4884</v>
      </c>
      <c r="C1216" s="14" t="s">
        <v>1102</v>
      </c>
      <c r="D1216" s="14" t="s">
        <v>443</v>
      </c>
      <c r="E1216" s="14" t="s">
        <v>4885</v>
      </c>
      <c r="F1216" s="14" t="s">
        <v>4886</v>
      </c>
      <c r="G1216" s="14" t="s">
        <v>2474</v>
      </c>
      <c r="H1216" s="14" t="s">
        <v>1105</v>
      </c>
    </row>
    <row r="1217" spans="1:8" x14ac:dyDescent="0.25">
      <c r="A1217">
        <v>1217</v>
      </c>
      <c r="B1217" s="14" t="s">
        <v>4887</v>
      </c>
      <c r="C1217" s="14" t="s">
        <v>1102</v>
      </c>
      <c r="E1217" s="14" t="s">
        <v>4888</v>
      </c>
      <c r="F1217" s="14" t="s">
        <v>4889</v>
      </c>
      <c r="G1217" s="14" t="s">
        <v>1423</v>
      </c>
      <c r="H1217" s="14" t="s">
        <v>1110</v>
      </c>
    </row>
    <row r="1218" spans="1:8" x14ac:dyDescent="0.25">
      <c r="A1218">
        <v>1218</v>
      </c>
      <c r="B1218" s="14" t="s">
        <v>4890</v>
      </c>
      <c r="C1218" s="14" t="s">
        <v>1102</v>
      </c>
      <c r="E1218" s="14" t="s">
        <v>4891</v>
      </c>
      <c r="F1218" s="14" t="s">
        <v>4892</v>
      </c>
      <c r="G1218" s="14" t="s">
        <v>149</v>
      </c>
      <c r="H1218" s="14" t="s">
        <v>1110</v>
      </c>
    </row>
    <row r="1219" spans="1:8" x14ac:dyDescent="0.25">
      <c r="A1219">
        <v>1219</v>
      </c>
      <c r="B1219" s="14" t="s">
        <v>4893</v>
      </c>
      <c r="C1219" s="14" t="s">
        <v>1102</v>
      </c>
      <c r="E1219" s="14" t="s">
        <v>4894</v>
      </c>
      <c r="F1219" s="14" t="s">
        <v>4895</v>
      </c>
      <c r="G1219" s="14" t="s">
        <v>1625</v>
      </c>
      <c r="H1219" s="14" t="s">
        <v>1110</v>
      </c>
    </row>
    <row r="1220" spans="1:8" x14ac:dyDescent="0.25">
      <c r="A1220">
        <v>1220</v>
      </c>
      <c r="B1220" s="14" t="s">
        <v>4896</v>
      </c>
      <c r="C1220" s="14" t="s">
        <v>1102</v>
      </c>
      <c r="E1220" s="14" t="s">
        <v>4897</v>
      </c>
      <c r="F1220" s="14" t="s">
        <v>4898</v>
      </c>
      <c r="G1220" s="14" t="s">
        <v>123</v>
      </c>
      <c r="H1220" s="14" t="s">
        <v>1110</v>
      </c>
    </row>
    <row r="1221" spans="1:8" x14ac:dyDescent="0.25">
      <c r="A1221">
        <v>1221</v>
      </c>
      <c r="B1221" s="14" t="s">
        <v>4899</v>
      </c>
      <c r="C1221" s="14" t="s">
        <v>1102</v>
      </c>
      <c r="D1221" s="14" t="s">
        <v>4900</v>
      </c>
      <c r="E1221" s="14" t="s">
        <v>4901</v>
      </c>
      <c r="F1221" s="14" t="s">
        <v>4902</v>
      </c>
      <c r="G1221" s="14" t="s">
        <v>1327</v>
      </c>
      <c r="H1221" s="14" t="s">
        <v>1110</v>
      </c>
    </row>
    <row r="1222" spans="1:8" x14ac:dyDescent="0.25">
      <c r="A1222">
        <v>1222</v>
      </c>
      <c r="B1222" s="14" t="s">
        <v>4903</v>
      </c>
      <c r="C1222" s="14" t="s">
        <v>1102</v>
      </c>
      <c r="E1222" s="14" t="s">
        <v>4904</v>
      </c>
      <c r="F1222" s="14" t="s">
        <v>4905</v>
      </c>
      <c r="G1222" s="14" t="s">
        <v>126</v>
      </c>
      <c r="H1222" s="14" t="s">
        <v>1110</v>
      </c>
    </row>
    <row r="1223" spans="1:8" x14ac:dyDescent="0.25">
      <c r="A1223">
        <v>1223</v>
      </c>
      <c r="B1223" s="14" t="s">
        <v>4906</v>
      </c>
      <c r="C1223" s="14" t="s">
        <v>1102</v>
      </c>
      <c r="E1223" s="14" t="s">
        <v>4907</v>
      </c>
      <c r="F1223" s="14" t="s">
        <v>4908</v>
      </c>
      <c r="G1223" s="14" t="s">
        <v>149</v>
      </c>
      <c r="H1223" s="14" t="s">
        <v>1110</v>
      </c>
    </row>
    <row r="1224" spans="1:8" x14ac:dyDescent="0.25">
      <c r="A1224">
        <v>1224</v>
      </c>
      <c r="B1224" s="14" t="s">
        <v>4909</v>
      </c>
      <c r="C1224" s="14" t="s">
        <v>1102</v>
      </c>
      <c r="D1224" s="14" t="s">
        <v>4910</v>
      </c>
      <c r="E1224" s="14" t="s">
        <v>4911</v>
      </c>
      <c r="F1224" s="14" t="s">
        <v>4912</v>
      </c>
      <c r="G1224" s="14" t="s">
        <v>1251</v>
      </c>
      <c r="H1224" s="14" t="s">
        <v>1105</v>
      </c>
    </row>
    <row r="1225" spans="1:8" x14ac:dyDescent="0.25">
      <c r="A1225">
        <v>1225</v>
      </c>
      <c r="B1225" s="14" t="s">
        <v>4913</v>
      </c>
      <c r="C1225" s="14" t="s">
        <v>1102</v>
      </c>
      <c r="E1225" s="14" t="s">
        <v>4914</v>
      </c>
      <c r="F1225" s="14" t="s">
        <v>4915</v>
      </c>
      <c r="G1225" s="14" t="s">
        <v>2692</v>
      </c>
      <c r="H1225" s="14" t="s">
        <v>1110</v>
      </c>
    </row>
    <row r="1226" spans="1:8" x14ac:dyDescent="0.25">
      <c r="A1226">
        <v>1226</v>
      </c>
      <c r="B1226" s="14" t="s">
        <v>4916</v>
      </c>
      <c r="C1226" s="14" t="s">
        <v>1102</v>
      </c>
      <c r="E1226" s="14" t="s">
        <v>4917</v>
      </c>
      <c r="F1226" s="14" t="s">
        <v>4918</v>
      </c>
      <c r="G1226" s="14" t="s">
        <v>149</v>
      </c>
      <c r="H1226" s="14" t="s">
        <v>1110</v>
      </c>
    </row>
    <row r="1227" spans="1:8" x14ac:dyDescent="0.25">
      <c r="A1227">
        <v>1227</v>
      </c>
      <c r="B1227" s="14" t="s">
        <v>4919</v>
      </c>
      <c r="C1227" s="14" t="s">
        <v>1102</v>
      </c>
      <c r="E1227" s="14" t="s">
        <v>4920</v>
      </c>
      <c r="F1227" s="14" t="s">
        <v>4921</v>
      </c>
      <c r="G1227" s="14" t="s">
        <v>149</v>
      </c>
      <c r="H1227" s="14" t="s">
        <v>1110</v>
      </c>
    </row>
    <row r="1228" spans="1:8" x14ac:dyDescent="0.25">
      <c r="A1228">
        <v>1228</v>
      </c>
      <c r="B1228" s="14" t="s">
        <v>4922</v>
      </c>
      <c r="C1228" s="14" t="s">
        <v>1102</v>
      </c>
      <c r="E1228" s="14" t="s">
        <v>4923</v>
      </c>
      <c r="F1228" s="14" t="s">
        <v>4924</v>
      </c>
      <c r="G1228" s="14" t="s">
        <v>4925</v>
      </c>
      <c r="H1228" s="14" t="s">
        <v>1110</v>
      </c>
    </row>
    <row r="1229" spans="1:8" x14ac:dyDescent="0.25">
      <c r="A1229">
        <v>1229</v>
      </c>
      <c r="B1229" s="14" t="s">
        <v>4926</v>
      </c>
      <c r="C1229" s="14" t="s">
        <v>1102</v>
      </c>
      <c r="E1229" s="14" t="s">
        <v>4927</v>
      </c>
      <c r="F1229" s="14" t="s">
        <v>4928</v>
      </c>
      <c r="G1229" s="14" t="s">
        <v>149</v>
      </c>
      <c r="H1229" s="14" t="s">
        <v>1110</v>
      </c>
    </row>
    <row r="1230" spans="1:8" x14ac:dyDescent="0.25">
      <c r="A1230">
        <v>1230</v>
      </c>
      <c r="B1230" s="14" t="s">
        <v>4929</v>
      </c>
      <c r="C1230" s="14" t="s">
        <v>1102</v>
      </c>
      <c r="D1230" s="14" t="s">
        <v>4930</v>
      </c>
      <c r="E1230" s="14" t="s">
        <v>4931</v>
      </c>
      <c r="F1230" s="14" t="s">
        <v>4932</v>
      </c>
      <c r="G1230" s="14" t="s">
        <v>4933</v>
      </c>
      <c r="H1230" s="14" t="s">
        <v>1105</v>
      </c>
    </row>
    <row r="1231" spans="1:8" x14ac:dyDescent="0.25">
      <c r="A1231">
        <v>1231</v>
      </c>
      <c r="B1231" s="14" t="s">
        <v>4934</v>
      </c>
      <c r="C1231" s="14" t="s">
        <v>1102</v>
      </c>
      <c r="D1231" s="14" t="s">
        <v>4935</v>
      </c>
      <c r="E1231" s="14" t="s">
        <v>4936</v>
      </c>
      <c r="F1231" s="14" t="s">
        <v>4937</v>
      </c>
      <c r="G1231" s="14" t="s">
        <v>1423</v>
      </c>
      <c r="H1231" s="14" t="s">
        <v>1105</v>
      </c>
    </row>
    <row r="1232" spans="1:8" x14ac:dyDescent="0.25">
      <c r="A1232">
        <v>1232</v>
      </c>
      <c r="B1232" s="14" t="s">
        <v>4938</v>
      </c>
      <c r="C1232" s="14" t="s">
        <v>1102</v>
      </c>
      <c r="E1232" s="14" t="s">
        <v>4939</v>
      </c>
      <c r="F1232" s="14" t="s">
        <v>4940</v>
      </c>
      <c r="G1232" s="14" t="s">
        <v>174</v>
      </c>
      <c r="H1232" s="14" t="s">
        <v>1105</v>
      </c>
    </row>
    <row r="1233" spans="1:8" x14ac:dyDescent="0.25">
      <c r="A1233">
        <v>1233</v>
      </c>
      <c r="B1233" s="14" t="s">
        <v>4941</v>
      </c>
      <c r="C1233" s="14" t="s">
        <v>1102</v>
      </c>
      <c r="E1233" s="14" t="s">
        <v>4942</v>
      </c>
      <c r="F1233" s="14" t="s">
        <v>4943</v>
      </c>
      <c r="G1233" s="14" t="s">
        <v>86</v>
      </c>
      <c r="H1233" s="14" t="s">
        <v>1110</v>
      </c>
    </row>
    <row r="1234" spans="1:8" x14ac:dyDescent="0.25">
      <c r="A1234">
        <v>1234</v>
      </c>
      <c r="B1234" s="14" t="s">
        <v>4944</v>
      </c>
      <c r="C1234" s="14" t="s">
        <v>1102</v>
      </c>
      <c r="E1234" s="14" t="s">
        <v>4945</v>
      </c>
      <c r="F1234" s="14" t="s">
        <v>4946</v>
      </c>
      <c r="G1234" s="14" t="s">
        <v>1938</v>
      </c>
      <c r="H1234" s="14" t="s">
        <v>1110</v>
      </c>
    </row>
    <row r="1235" spans="1:8" x14ac:dyDescent="0.25">
      <c r="A1235">
        <v>1235</v>
      </c>
      <c r="B1235" s="14" t="s">
        <v>4947</v>
      </c>
      <c r="C1235" s="14" t="s">
        <v>1102</v>
      </c>
      <c r="E1235" s="14" t="s">
        <v>4948</v>
      </c>
      <c r="F1235" s="14" t="s">
        <v>4949</v>
      </c>
      <c r="G1235" s="14" t="s">
        <v>86</v>
      </c>
      <c r="H1235" s="14" t="s">
        <v>1110</v>
      </c>
    </row>
    <row r="1236" spans="1:8" x14ac:dyDescent="0.25">
      <c r="A1236">
        <v>1236</v>
      </c>
      <c r="B1236" s="14" t="s">
        <v>4950</v>
      </c>
      <c r="C1236" s="14" t="s">
        <v>1102</v>
      </c>
      <c r="E1236" s="14" t="s">
        <v>4951</v>
      </c>
      <c r="F1236" s="14" t="s">
        <v>4952</v>
      </c>
      <c r="G1236" s="14" t="s">
        <v>149</v>
      </c>
      <c r="H1236" s="14" t="s">
        <v>1110</v>
      </c>
    </row>
    <row r="1237" spans="1:8" x14ac:dyDescent="0.25">
      <c r="A1237">
        <v>1237</v>
      </c>
      <c r="B1237" s="14" t="s">
        <v>4953</v>
      </c>
      <c r="C1237" s="14" t="s">
        <v>1102</v>
      </c>
      <c r="E1237" s="14" t="s">
        <v>4954</v>
      </c>
      <c r="F1237" s="14" t="s">
        <v>4955</v>
      </c>
      <c r="G1237" s="14" t="s">
        <v>236</v>
      </c>
      <c r="H1237" s="14" t="s">
        <v>1110</v>
      </c>
    </row>
    <row r="1238" spans="1:8" x14ac:dyDescent="0.25">
      <c r="A1238">
        <v>1238</v>
      </c>
      <c r="B1238" s="14" t="s">
        <v>4956</v>
      </c>
      <c r="C1238" s="14" t="s">
        <v>1102</v>
      </c>
      <c r="E1238" s="14" t="s">
        <v>4957</v>
      </c>
      <c r="F1238" s="14" t="s">
        <v>4958</v>
      </c>
      <c r="G1238" s="14" t="s">
        <v>1493</v>
      </c>
      <c r="H1238" s="14" t="s">
        <v>1110</v>
      </c>
    </row>
    <row r="1239" spans="1:8" x14ac:dyDescent="0.25">
      <c r="A1239">
        <v>1239</v>
      </c>
      <c r="B1239" s="14" t="s">
        <v>4959</v>
      </c>
      <c r="C1239" s="14" t="s">
        <v>1102</v>
      </c>
      <c r="E1239" s="14" t="s">
        <v>4960</v>
      </c>
      <c r="F1239" s="14" t="s">
        <v>4961</v>
      </c>
      <c r="G1239" s="14" t="s">
        <v>230</v>
      </c>
      <c r="H1239" s="14" t="s">
        <v>1110</v>
      </c>
    </row>
    <row r="1240" spans="1:8" x14ac:dyDescent="0.25">
      <c r="A1240">
        <v>1240</v>
      </c>
      <c r="B1240" s="14" t="s">
        <v>4962</v>
      </c>
      <c r="C1240" s="14" t="s">
        <v>1102</v>
      </c>
      <c r="E1240" s="14" t="s">
        <v>4963</v>
      </c>
      <c r="F1240" s="14" t="s">
        <v>4964</v>
      </c>
      <c r="G1240" s="14" t="s">
        <v>174</v>
      </c>
      <c r="H1240" s="14" t="s">
        <v>1110</v>
      </c>
    </row>
    <row r="1241" spans="1:8" x14ac:dyDescent="0.25">
      <c r="A1241">
        <v>1241</v>
      </c>
      <c r="B1241" s="14" t="s">
        <v>4965</v>
      </c>
      <c r="C1241" s="14" t="s">
        <v>1102</v>
      </c>
      <c r="E1241" s="14" t="s">
        <v>4966</v>
      </c>
      <c r="F1241" s="14" t="s">
        <v>4967</v>
      </c>
      <c r="G1241" s="14" t="s">
        <v>2474</v>
      </c>
      <c r="H1241" s="14" t="s">
        <v>1110</v>
      </c>
    </row>
    <row r="1242" spans="1:8" x14ac:dyDescent="0.25">
      <c r="A1242">
        <v>1242</v>
      </c>
      <c r="B1242" s="14" t="s">
        <v>4968</v>
      </c>
      <c r="C1242" s="14" t="s">
        <v>1102</v>
      </c>
      <c r="E1242" s="14" t="s">
        <v>4969</v>
      </c>
      <c r="G1242" s="14" t="s">
        <v>4970</v>
      </c>
      <c r="H1242" s="14" t="s">
        <v>1110</v>
      </c>
    </row>
    <row r="1243" spans="1:8" x14ac:dyDescent="0.25">
      <c r="A1243">
        <v>1243</v>
      </c>
      <c r="B1243" s="14" t="s">
        <v>4971</v>
      </c>
      <c r="C1243" s="14" t="s">
        <v>1102</v>
      </c>
      <c r="E1243" s="14" t="s">
        <v>4972</v>
      </c>
      <c r="F1243" s="14" t="s">
        <v>4973</v>
      </c>
      <c r="G1243" s="14" t="s">
        <v>2692</v>
      </c>
      <c r="H1243" s="14" t="s">
        <v>1110</v>
      </c>
    </row>
    <row r="1244" spans="1:8" x14ac:dyDescent="0.25">
      <c r="A1244">
        <v>1244</v>
      </c>
      <c r="B1244" s="14" t="s">
        <v>4974</v>
      </c>
      <c r="C1244" s="14" t="s">
        <v>1102</v>
      </c>
      <c r="E1244" s="14" t="s">
        <v>4975</v>
      </c>
      <c r="F1244" s="14" t="s">
        <v>4976</v>
      </c>
      <c r="G1244" s="14" t="s">
        <v>243</v>
      </c>
      <c r="H1244" s="14" t="s">
        <v>1110</v>
      </c>
    </row>
    <row r="1245" spans="1:8" x14ac:dyDescent="0.25">
      <c r="A1245">
        <v>1245</v>
      </c>
      <c r="B1245" s="14" t="s">
        <v>4977</v>
      </c>
      <c r="C1245" s="14" t="s">
        <v>1102</v>
      </c>
      <c r="E1245" s="14" t="s">
        <v>4978</v>
      </c>
      <c r="F1245" s="14" t="s">
        <v>4979</v>
      </c>
      <c r="G1245" s="14" t="s">
        <v>149</v>
      </c>
      <c r="H1245" s="14" t="s">
        <v>1110</v>
      </c>
    </row>
    <row r="1246" spans="1:8" x14ac:dyDescent="0.25">
      <c r="A1246">
        <v>1246</v>
      </c>
      <c r="B1246" s="14" t="s">
        <v>4980</v>
      </c>
      <c r="C1246" s="14" t="s">
        <v>1102</v>
      </c>
      <c r="E1246" s="14" t="s">
        <v>4981</v>
      </c>
      <c r="F1246" s="14" t="s">
        <v>4982</v>
      </c>
      <c r="G1246" s="14" t="s">
        <v>40</v>
      </c>
      <c r="H1246" s="14" t="s">
        <v>1110</v>
      </c>
    </row>
    <row r="1247" spans="1:8" x14ac:dyDescent="0.25">
      <c r="A1247">
        <v>1247</v>
      </c>
      <c r="B1247" s="14" t="s">
        <v>4983</v>
      </c>
      <c r="C1247" s="14" t="s">
        <v>1102</v>
      </c>
      <c r="E1247" s="14" t="s">
        <v>4984</v>
      </c>
      <c r="G1247" s="14" t="s">
        <v>1144</v>
      </c>
      <c r="H1247" s="14" t="s">
        <v>1110</v>
      </c>
    </row>
    <row r="1248" spans="1:8" x14ac:dyDescent="0.25">
      <c r="A1248">
        <v>1248</v>
      </c>
      <c r="B1248" s="14" t="s">
        <v>4985</v>
      </c>
      <c r="C1248" s="14" t="s">
        <v>1102</v>
      </c>
      <c r="E1248" s="14" t="s">
        <v>4986</v>
      </c>
      <c r="F1248" s="14" t="s">
        <v>4987</v>
      </c>
      <c r="G1248" s="14" t="s">
        <v>1622</v>
      </c>
      <c r="H1248" s="14" t="s">
        <v>1110</v>
      </c>
    </row>
    <row r="1249" spans="1:8" x14ac:dyDescent="0.25">
      <c r="A1249">
        <v>1249</v>
      </c>
      <c r="B1249" s="14" t="s">
        <v>4988</v>
      </c>
      <c r="C1249" s="14" t="s">
        <v>1102</v>
      </c>
      <c r="E1249" s="14" t="s">
        <v>4989</v>
      </c>
      <c r="F1249" s="14" t="s">
        <v>4990</v>
      </c>
      <c r="G1249" s="14" t="s">
        <v>149</v>
      </c>
      <c r="H1249" s="14" t="s">
        <v>1110</v>
      </c>
    </row>
    <row r="1250" spans="1:8" x14ac:dyDescent="0.25">
      <c r="A1250">
        <v>1250</v>
      </c>
      <c r="B1250" s="14" t="s">
        <v>4991</v>
      </c>
      <c r="C1250" s="14" t="s">
        <v>1102</v>
      </c>
      <c r="E1250" s="14" t="s">
        <v>4992</v>
      </c>
      <c r="F1250" s="14" t="s">
        <v>4993</v>
      </c>
      <c r="G1250" s="14" t="s">
        <v>1109</v>
      </c>
      <c r="H1250" s="14" t="s">
        <v>1110</v>
      </c>
    </row>
    <row r="1251" spans="1:8" x14ac:dyDescent="0.25">
      <c r="A1251">
        <v>1251</v>
      </c>
      <c r="B1251" s="14" t="s">
        <v>4994</v>
      </c>
      <c r="C1251" s="14" t="s">
        <v>1102</v>
      </c>
      <c r="E1251" s="14" t="s">
        <v>4995</v>
      </c>
      <c r="F1251" s="14" t="s">
        <v>4996</v>
      </c>
      <c r="G1251" s="14" t="s">
        <v>149</v>
      </c>
      <c r="H1251" s="14" t="s">
        <v>1110</v>
      </c>
    </row>
    <row r="1252" spans="1:8" x14ac:dyDescent="0.25">
      <c r="A1252">
        <v>1252</v>
      </c>
      <c r="B1252" s="14" t="s">
        <v>4997</v>
      </c>
      <c r="C1252" s="14" t="s">
        <v>1102</v>
      </c>
      <c r="E1252" s="14" t="s">
        <v>4998</v>
      </c>
      <c r="F1252" s="14" t="s">
        <v>4999</v>
      </c>
      <c r="G1252" s="14" t="s">
        <v>1348</v>
      </c>
      <c r="H1252" s="14" t="s">
        <v>1110</v>
      </c>
    </row>
    <row r="1253" spans="1:8" x14ac:dyDescent="0.25">
      <c r="A1253">
        <v>1253</v>
      </c>
      <c r="B1253" s="14" t="s">
        <v>5000</v>
      </c>
      <c r="C1253" s="14" t="s">
        <v>1102</v>
      </c>
      <c r="E1253" s="14" t="s">
        <v>5001</v>
      </c>
      <c r="F1253" s="14" t="s">
        <v>5002</v>
      </c>
      <c r="G1253" s="14" t="s">
        <v>1109</v>
      </c>
      <c r="H1253" s="14" t="s">
        <v>1110</v>
      </c>
    </row>
    <row r="1254" spans="1:8" x14ac:dyDescent="0.25">
      <c r="A1254">
        <v>1254</v>
      </c>
      <c r="B1254" s="14" t="s">
        <v>5003</v>
      </c>
      <c r="C1254" s="14" t="s">
        <v>1102</v>
      </c>
      <c r="D1254" s="14" t="s">
        <v>5004</v>
      </c>
      <c r="E1254" s="14" t="s">
        <v>5005</v>
      </c>
      <c r="F1254" s="14" t="s">
        <v>5006</v>
      </c>
      <c r="G1254" s="14" t="s">
        <v>1327</v>
      </c>
      <c r="H1254" s="14" t="s">
        <v>1110</v>
      </c>
    </row>
    <row r="1255" spans="1:8" x14ac:dyDescent="0.25">
      <c r="A1255">
        <v>1255</v>
      </c>
      <c r="B1255" s="14" t="s">
        <v>5007</v>
      </c>
      <c r="C1255" s="14" t="s">
        <v>1102</v>
      </c>
      <c r="E1255" s="14" t="s">
        <v>5008</v>
      </c>
      <c r="F1255" s="14" t="s">
        <v>5009</v>
      </c>
      <c r="G1255" s="14" t="s">
        <v>149</v>
      </c>
      <c r="H1255" s="14" t="s">
        <v>1110</v>
      </c>
    </row>
    <row r="1256" spans="1:8" x14ac:dyDescent="0.25">
      <c r="A1256">
        <v>1256</v>
      </c>
      <c r="B1256" s="14" t="s">
        <v>5010</v>
      </c>
      <c r="C1256" s="14" t="s">
        <v>1102</v>
      </c>
      <c r="E1256" s="14" t="s">
        <v>5011</v>
      </c>
      <c r="F1256" s="14" t="s">
        <v>5012</v>
      </c>
      <c r="G1256" s="14" t="s">
        <v>149</v>
      </c>
      <c r="H1256" s="14" t="s">
        <v>1110</v>
      </c>
    </row>
    <row r="1257" spans="1:8" x14ac:dyDescent="0.25">
      <c r="A1257">
        <v>1257</v>
      </c>
      <c r="B1257" s="14" t="s">
        <v>5013</v>
      </c>
      <c r="C1257" s="14" t="s">
        <v>1102</v>
      </c>
      <c r="D1257" s="14" t="s">
        <v>5014</v>
      </c>
      <c r="E1257" s="14" t="s">
        <v>5015</v>
      </c>
      <c r="F1257" s="14" t="s">
        <v>5016</v>
      </c>
      <c r="G1257" s="14" t="s">
        <v>149</v>
      </c>
      <c r="H1257" s="14" t="s">
        <v>1110</v>
      </c>
    </row>
    <row r="1258" spans="1:8" x14ac:dyDescent="0.25">
      <c r="A1258">
        <v>1258</v>
      </c>
      <c r="B1258" s="14" t="s">
        <v>5017</v>
      </c>
      <c r="C1258" s="14" t="s">
        <v>1102</v>
      </c>
      <c r="E1258" s="14" t="s">
        <v>5018</v>
      </c>
      <c r="F1258" s="14" t="s">
        <v>5019</v>
      </c>
      <c r="G1258" s="14" t="s">
        <v>1348</v>
      </c>
      <c r="H1258" s="14" t="s">
        <v>1110</v>
      </c>
    </row>
    <row r="1259" spans="1:8" x14ac:dyDescent="0.25">
      <c r="A1259">
        <v>1259</v>
      </c>
      <c r="B1259" s="14" t="s">
        <v>5020</v>
      </c>
      <c r="C1259" s="14" t="s">
        <v>1102</v>
      </c>
      <c r="E1259" s="14" t="s">
        <v>5021</v>
      </c>
      <c r="F1259" s="14" t="s">
        <v>5022</v>
      </c>
      <c r="G1259" s="14" t="s">
        <v>5023</v>
      </c>
      <c r="H1259" s="14" t="s">
        <v>1110</v>
      </c>
    </row>
    <row r="1260" spans="1:8" x14ac:dyDescent="0.25">
      <c r="A1260">
        <v>1260</v>
      </c>
      <c r="B1260" s="14" t="s">
        <v>5024</v>
      </c>
      <c r="C1260" s="14" t="s">
        <v>1102</v>
      </c>
      <c r="E1260" s="14" t="s">
        <v>5025</v>
      </c>
      <c r="F1260" s="14" t="s">
        <v>5026</v>
      </c>
      <c r="G1260" s="14" t="s">
        <v>243</v>
      </c>
      <c r="H1260" s="14" t="s">
        <v>1110</v>
      </c>
    </row>
    <row r="1261" spans="1:8" x14ac:dyDescent="0.25">
      <c r="A1261">
        <v>1261</v>
      </c>
      <c r="B1261" s="14" t="s">
        <v>5027</v>
      </c>
      <c r="C1261" s="14" t="s">
        <v>1102</v>
      </c>
      <c r="E1261" s="14" t="s">
        <v>5028</v>
      </c>
      <c r="F1261" s="14" t="s">
        <v>5029</v>
      </c>
      <c r="G1261" s="14" t="s">
        <v>149</v>
      </c>
      <c r="H1261" s="14" t="s">
        <v>1110</v>
      </c>
    </row>
    <row r="1262" spans="1:8" x14ac:dyDescent="0.25">
      <c r="A1262">
        <v>1262</v>
      </c>
      <c r="B1262" s="14" t="s">
        <v>5030</v>
      </c>
      <c r="C1262" s="14" t="s">
        <v>1102</v>
      </c>
      <c r="E1262" s="14" t="s">
        <v>5031</v>
      </c>
      <c r="F1262" s="14" t="s">
        <v>5032</v>
      </c>
      <c r="G1262" s="14" t="s">
        <v>149</v>
      </c>
      <c r="H1262" s="14" t="s">
        <v>1110</v>
      </c>
    </row>
    <row r="1263" spans="1:8" x14ac:dyDescent="0.25">
      <c r="A1263">
        <v>1263</v>
      </c>
      <c r="B1263" s="14" t="s">
        <v>5033</v>
      </c>
      <c r="C1263" s="14" t="s">
        <v>1102</v>
      </c>
      <c r="E1263" s="14" t="s">
        <v>5034</v>
      </c>
      <c r="F1263" s="14" t="s">
        <v>5035</v>
      </c>
      <c r="G1263" s="14" t="s">
        <v>1109</v>
      </c>
      <c r="H1263" s="14" t="s">
        <v>1110</v>
      </c>
    </row>
    <row r="1264" spans="1:8" x14ac:dyDescent="0.25">
      <c r="A1264">
        <v>1264</v>
      </c>
      <c r="B1264" s="14" t="s">
        <v>5036</v>
      </c>
      <c r="C1264" s="14" t="s">
        <v>1102</v>
      </c>
      <c r="E1264" s="14" t="s">
        <v>5037</v>
      </c>
      <c r="F1264" s="14" t="s">
        <v>5038</v>
      </c>
      <c r="G1264" s="14" t="s">
        <v>40</v>
      </c>
      <c r="H1264" s="14" t="s">
        <v>1110</v>
      </c>
    </row>
    <row r="1265" spans="1:8" x14ac:dyDescent="0.25">
      <c r="A1265">
        <v>1265</v>
      </c>
      <c r="B1265" s="14" t="s">
        <v>5039</v>
      </c>
      <c r="C1265" s="14" t="s">
        <v>1102</v>
      </c>
      <c r="E1265" s="14" t="s">
        <v>5040</v>
      </c>
      <c r="F1265" s="14" t="s">
        <v>5041</v>
      </c>
      <c r="G1265" s="14" t="s">
        <v>149</v>
      </c>
      <c r="H1265" s="14" t="s">
        <v>1110</v>
      </c>
    </row>
    <row r="1266" spans="1:8" x14ac:dyDescent="0.25">
      <c r="A1266">
        <v>1266</v>
      </c>
      <c r="B1266" s="14" t="s">
        <v>5042</v>
      </c>
      <c r="C1266" s="14" t="s">
        <v>1102</v>
      </c>
      <c r="D1266" s="14" t="s">
        <v>5043</v>
      </c>
      <c r="E1266" s="14" t="s">
        <v>5044</v>
      </c>
      <c r="F1266" s="14" t="s">
        <v>5045</v>
      </c>
      <c r="G1266" s="14" t="s">
        <v>3039</v>
      </c>
      <c r="H1266" s="14" t="s">
        <v>1105</v>
      </c>
    </row>
    <row r="1267" spans="1:8" x14ac:dyDescent="0.25">
      <c r="A1267">
        <v>1267</v>
      </c>
      <c r="B1267" s="14" t="s">
        <v>5046</v>
      </c>
      <c r="C1267" s="14" t="s">
        <v>1102</v>
      </c>
      <c r="E1267" s="14" t="s">
        <v>5047</v>
      </c>
      <c r="F1267" s="14" t="s">
        <v>5048</v>
      </c>
      <c r="G1267" s="14" t="s">
        <v>149</v>
      </c>
      <c r="H1267" s="14" t="s">
        <v>1110</v>
      </c>
    </row>
    <row r="1268" spans="1:8" x14ac:dyDescent="0.25">
      <c r="A1268">
        <v>1268</v>
      </c>
      <c r="B1268" s="14" t="s">
        <v>5049</v>
      </c>
      <c r="C1268" s="14" t="s">
        <v>1102</v>
      </c>
      <c r="E1268" s="14" t="s">
        <v>5050</v>
      </c>
      <c r="F1268" s="14" t="s">
        <v>5051</v>
      </c>
      <c r="G1268" s="14" t="s">
        <v>3873</v>
      </c>
      <c r="H1268" s="14" t="s">
        <v>1110</v>
      </c>
    </row>
    <row r="1269" spans="1:8" x14ac:dyDescent="0.25">
      <c r="A1269">
        <v>1269</v>
      </c>
      <c r="B1269" s="14" t="s">
        <v>5052</v>
      </c>
      <c r="C1269" s="14" t="s">
        <v>1102</v>
      </c>
      <c r="E1269" s="14" t="s">
        <v>5053</v>
      </c>
      <c r="F1269" s="14" t="s">
        <v>5054</v>
      </c>
      <c r="G1269" s="14" t="s">
        <v>2584</v>
      </c>
      <c r="H1269" s="14" t="s">
        <v>1110</v>
      </c>
    </row>
    <row r="1270" spans="1:8" x14ac:dyDescent="0.25">
      <c r="A1270">
        <v>1270</v>
      </c>
      <c r="B1270" s="14" t="s">
        <v>5055</v>
      </c>
      <c r="C1270" s="14" t="s">
        <v>1102</v>
      </c>
      <c r="E1270" s="14" t="s">
        <v>5056</v>
      </c>
      <c r="F1270" s="14" t="s">
        <v>5057</v>
      </c>
      <c r="G1270" s="14" t="s">
        <v>40</v>
      </c>
      <c r="H1270" s="14" t="s">
        <v>1110</v>
      </c>
    </row>
    <row r="1271" spans="1:8" x14ac:dyDescent="0.25">
      <c r="A1271">
        <v>1271</v>
      </c>
      <c r="B1271" s="14" t="s">
        <v>5058</v>
      </c>
      <c r="C1271" s="14" t="s">
        <v>1102</v>
      </c>
      <c r="D1271" s="14" t="s">
        <v>1240</v>
      </c>
      <c r="E1271" s="14" t="s">
        <v>5059</v>
      </c>
      <c r="F1271" s="14" t="s">
        <v>5060</v>
      </c>
      <c r="G1271" s="14" t="s">
        <v>2976</v>
      </c>
      <c r="H1271" s="14" t="s">
        <v>1110</v>
      </c>
    </row>
    <row r="1272" spans="1:8" x14ac:dyDescent="0.25">
      <c r="A1272">
        <v>1272</v>
      </c>
      <c r="B1272" s="14" t="s">
        <v>5061</v>
      </c>
      <c r="C1272" s="14" t="s">
        <v>1102</v>
      </c>
      <c r="E1272" s="14" t="s">
        <v>5062</v>
      </c>
      <c r="F1272" s="14" t="s">
        <v>5063</v>
      </c>
      <c r="G1272" s="14" t="s">
        <v>149</v>
      </c>
      <c r="H1272" s="14" t="s">
        <v>1110</v>
      </c>
    </row>
    <row r="1273" spans="1:8" x14ac:dyDescent="0.25">
      <c r="A1273">
        <v>1273</v>
      </c>
      <c r="B1273" s="14" t="s">
        <v>5064</v>
      </c>
      <c r="C1273" s="14" t="s">
        <v>1102</v>
      </c>
      <c r="E1273" s="14" t="s">
        <v>5065</v>
      </c>
      <c r="F1273" s="14" t="s">
        <v>5066</v>
      </c>
      <c r="G1273" s="14" t="s">
        <v>226</v>
      </c>
      <c r="H1273" s="14" t="s">
        <v>1110</v>
      </c>
    </row>
    <row r="1274" spans="1:8" x14ac:dyDescent="0.25">
      <c r="A1274">
        <v>1274</v>
      </c>
      <c r="B1274" s="14" t="s">
        <v>5067</v>
      </c>
      <c r="C1274" s="14" t="s">
        <v>1102</v>
      </c>
      <c r="E1274" s="14" t="s">
        <v>5068</v>
      </c>
      <c r="F1274" s="14" t="s">
        <v>5069</v>
      </c>
      <c r="G1274" s="14" t="s">
        <v>187</v>
      </c>
      <c r="H1274" s="14" t="s">
        <v>1110</v>
      </c>
    </row>
    <row r="1275" spans="1:8" x14ac:dyDescent="0.25">
      <c r="A1275">
        <v>1275</v>
      </c>
      <c r="B1275" s="14" t="s">
        <v>5070</v>
      </c>
      <c r="C1275" s="14" t="s">
        <v>1102</v>
      </c>
      <c r="E1275" s="14" t="s">
        <v>5071</v>
      </c>
      <c r="F1275" s="14" t="s">
        <v>5072</v>
      </c>
      <c r="G1275" s="14" t="s">
        <v>1207</v>
      </c>
      <c r="H1275" s="14" t="s">
        <v>1110</v>
      </c>
    </row>
    <row r="1276" spans="1:8" x14ac:dyDescent="0.25">
      <c r="A1276">
        <v>1276</v>
      </c>
      <c r="B1276" s="14" t="s">
        <v>5073</v>
      </c>
      <c r="C1276" s="14" t="s">
        <v>1102</v>
      </c>
      <c r="E1276" s="14" t="s">
        <v>5074</v>
      </c>
      <c r="F1276" s="14" t="s">
        <v>5075</v>
      </c>
      <c r="G1276" s="14" t="s">
        <v>2223</v>
      </c>
      <c r="H1276" s="14" t="s">
        <v>1110</v>
      </c>
    </row>
    <row r="1277" spans="1:8" x14ac:dyDescent="0.25">
      <c r="A1277">
        <v>1277</v>
      </c>
      <c r="B1277" s="14" t="s">
        <v>5076</v>
      </c>
      <c r="C1277" s="14" t="s">
        <v>1102</v>
      </c>
      <c r="E1277" s="14" t="s">
        <v>5077</v>
      </c>
      <c r="F1277" s="14" t="s">
        <v>5078</v>
      </c>
      <c r="G1277" s="14" t="s">
        <v>149</v>
      </c>
      <c r="H1277" s="14" t="s">
        <v>1110</v>
      </c>
    </row>
    <row r="1278" spans="1:8" x14ac:dyDescent="0.25">
      <c r="A1278">
        <v>1278</v>
      </c>
      <c r="B1278" s="14" t="s">
        <v>5079</v>
      </c>
      <c r="C1278" s="14" t="s">
        <v>1102</v>
      </c>
      <c r="E1278" s="14" t="s">
        <v>5080</v>
      </c>
      <c r="F1278" s="14" t="s">
        <v>5081</v>
      </c>
      <c r="G1278" s="14" t="s">
        <v>1493</v>
      </c>
      <c r="H1278" s="14" t="s">
        <v>1110</v>
      </c>
    </row>
    <row r="1279" spans="1:8" x14ac:dyDescent="0.25">
      <c r="A1279">
        <v>1279</v>
      </c>
      <c r="B1279" s="14" t="s">
        <v>5082</v>
      </c>
      <c r="C1279" s="14" t="s">
        <v>1102</v>
      </c>
      <c r="E1279" s="14" t="s">
        <v>5083</v>
      </c>
      <c r="F1279" s="14" t="s">
        <v>5084</v>
      </c>
      <c r="G1279" s="14" t="s">
        <v>40</v>
      </c>
      <c r="H1279" s="14" t="s">
        <v>1110</v>
      </c>
    </row>
    <row r="1280" spans="1:8" x14ac:dyDescent="0.25">
      <c r="A1280">
        <v>1280</v>
      </c>
      <c r="B1280" s="14" t="s">
        <v>5085</v>
      </c>
      <c r="C1280" s="14" t="s">
        <v>1102</v>
      </c>
      <c r="E1280" s="14" t="s">
        <v>5086</v>
      </c>
      <c r="F1280" s="14" t="s">
        <v>5087</v>
      </c>
      <c r="G1280" s="14" t="s">
        <v>187</v>
      </c>
      <c r="H1280" s="14" t="s">
        <v>1110</v>
      </c>
    </row>
    <row r="1281" spans="1:8" x14ac:dyDescent="0.25">
      <c r="A1281">
        <v>1281</v>
      </c>
      <c r="B1281" s="14" t="s">
        <v>5088</v>
      </c>
      <c r="C1281" s="14" t="s">
        <v>1102</v>
      </c>
      <c r="E1281" s="14" t="s">
        <v>5089</v>
      </c>
      <c r="F1281" s="14" t="s">
        <v>5090</v>
      </c>
      <c r="G1281" s="14" t="s">
        <v>1109</v>
      </c>
      <c r="H1281" s="14" t="s">
        <v>1110</v>
      </c>
    </row>
    <row r="1282" spans="1:8" x14ac:dyDescent="0.25">
      <c r="A1282">
        <v>1282</v>
      </c>
      <c r="B1282" s="14" t="s">
        <v>5091</v>
      </c>
      <c r="C1282" s="14" t="s">
        <v>1102</v>
      </c>
      <c r="E1282" s="14" t="s">
        <v>5092</v>
      </c>
      <c r="F1282" s="14" t="s">
        <v>5093</v>
      </c>
      <c r="G1282" s="14" t="s">
        <v>1109</v>
      </c>
      <c r="H1282" s="14" t="s">
        <v>1110</v>
      </c>
    </row>
    <row r="1283" spans="1:8" x14ac:dyDescent="0.25">
      <c r="A1283">
        <v>1283</v>
      </c>
      <c r="B1283" s="14" t="s">
        <v>5094</v>
      </c>
      <c r="C1283" s="14" t="s">
        <v>1102</v>
      </c>
      <c r="E1283" s="14" t="s">
        <v>5095</v>
      </c>
      <c r="F1283" s="14" t="s">
        <v>5096</v>
      </c>
      <c r="G1283" s="14" t="s">
        <v>149</v>
      </c>
      <c r="H1283" s="14" t="s">
        <v>1110</v>
      </c>
    </row>
    <row r="1284" spans="1:8" x14ac:dyDescent="0.25">
      <c r="A1284">
        <v>1284</v>
      </c>
      <c r="B1284" s="14" t="s">
        <v>5097</v>
      </c>
      <c r="C1284" s="14" t="s">
        <v>1102</v>
      </c>
      <c r="E1284" s="14" t="s">
        <v>5098</v>
      </c>
      <c r="F1284" s="14" t="s">
        <v>5099</v>
      </c>
      <c r="G1284" s="14" t="s">
        <v>2223</v>
      </c>
      <c r="H1284" s="14" t="s">
        <v>1110</v>
      </c>
    </row>
    <row r="1285" spans="1:8" x14ac:dyDescent="0.25">
      <c r="A1285">
        <v>1285</v>
      </c>
      <c r="B1285" s="14" t="s">
        <v>5100</v>
      </c>
      <c r="C1285" s="14" t="s">
        <v>1102</v>
      </c>
      <c r="D1285" s="14" t="s">
        <v>5101</v>
      </c>
      <c r="E1285" s="14" t="s">
        <v>5102</v>
      </c>
      <c r="F1285" s="14" t="s">
        <v>5103</v>
      </c>
      <c r="G1285" s="14" t="s">
        <v>1695</v>
      </c>
      <c r="H1285" s="14" t="s">
        <v>1110</v>
      </c>
    </row>
    <row r="1286" spans="1:8" x14ac:dyDescent="0.25">
      <c r="A1286">
        <v>1286</v>
      </c>
      <c r="B1286" s="14" t="s">
        <v>5104</v>
      </c>
      <c r="C1286" s="14" t="s">
        <v>1102</v>
      </c>
      <c r="E1286" s="14" t="s">
        <v>5105</v>
      </c>
      <c r="F1286" s="14" t="s">
        <v>5106</v>
      </c>
      <c r="G1286" s="14" t="s">
        <v>40</v>
      </c>
      <c r="H1286" s="14" t="s">
        <v>1110</v>
      </c>
    </row>
    <row r="1287" spans="1:8" x14ac:dyDescent="0.25">
      <c r="A1287">
        <v>1287</v>
      </c>
      <c r="B1287" s="14" t="s">
        <v>5107</v>
      </c>
      <c r="C1287" s="14" t="s">
        <v>1102</v>
      </c>
      <c r="D1287" s="14" t="s">
        <v>5108</v>
      </c>
      <c r="E1287" s="14" t="s">
        <v>5109</v>
      </c>
      <c r="F1287" s="14" t="s">
        <v>5110</v>
      </c>
      <c r="G1287" s="14" t="s">
        <v>178</v>
      </c>
      <c r="H1287" s="14" t="s">
        <v>1105</v>
      </c>
    </row>
    <row r="1288" spans="1:8" x14ac:dyDescent="0.25">
      <c r="A1288">
        <v>1288</v>
      </c>
      <c r="B1288" s="14" t="s">
        <v>5111</v>
      </c>
      <c r="C1288" s="14" t="s">
        <v>1102</v>
      </c>
      <c r="E1288" s="14" t="s">
        <v>5112</v>
      </c>
      <c r="F1288" s="14" t="s">
        <v>5113</v>
      </c>
      <c r="G1288" s="14" t="s">
        <v>187</v>
      </c>
      <c r="H1288" s="14" t="s">
        <v>1110</v>
      </c>
    </row>
    <row r="1289" spans="1:8" x14ac:dyDescent="0.25">
      <c r="A1289">
        <v>1289</v>
      </c>
      <c r="B1289" s="14" t="s">
        <v>5114</v>
      </c>
      <c r="C1289" s="14" t="s">
        <v>1102</v>
      </c>
      <c r="E1289" s="14" t="s">
        <v>5115</v>
      </c>
      <c r="F1289" s="14" t="s">
        <v>5116</v>
      </c>
      <c r="G1289" s="14" t="s">
        <v>149</v>
      </c>
      <c r="H1289" s="14" t="s">
        <v>1110</v>
      </c>
    </row>
    <row r="1290" spans="1:8" x14ac:dyDescent="0.25">
      <c r="A1290">
        <v>1290</v>
      </c>
      <c r="B1290" s="14" t="s">
        <v>4899</v>
      </c>
      <c r="C1290" s="14" t="s">
        <v>1102</v>
      </c>
      <c r="D1290" s="14" t="s">
        <v>5117</v>
      </c>
      <c r="E1290" s="14" t="s">
        <v>5118</v>
      </c>
      <c r="F1290" s="14" t="s">
        <v>5119</v>
      </c>
      <c r="G1290" s="14" t="s">
        <v>149</v>
      </c>
      <c r="H1290" s="14" t="s">
        <v>1105</v>
      </c>
    </row>
    <row r="1291" spans="1:8" x14ac:dyDescent="0.25">
      <c r="A1291">
        <v>1291</v>
      </c>
      <c r="B1291" s="14" t="s">
        <v>5120</v>
      </c>
      <c r="C1291" s="14" t="s">
        <v>1102</v>
      </c>
      <c r="E1291" s="14" t="s">
        <v>5121</v>
      </c>
      <c r="F1291" s="14" t="s">
        <v>5122</v>
      </c>
      <c r="G1291" s="14" t="s">
        <v>149</v>
      </c>
      <c r="H1291" s="14" t="s">
        <v>1110</v>
      </c>
    </row>
    <row r="1292" spans="1:8" x14ac:dyDescent="0.25">
      <c r="A1292">
        <v>1292</v>
      </c>
      <c r="B1292" s="14" t="s">
        <v>5123</v>
      </c>
      <c r="C1292" s="14" t="s">
        <v>1102</v>
      </c>
      <c r="E1292" s="14" t="s">
        <v>5124</v>
      </c>
      <c r="F1292" s="14" t="s">
        <v>5125</v>
      </c>
      <c r="G1292" s="14" t="s">
        <v>149</v>
      </c>
      <c r="H1292" s="14" t="s">
        <v>1110</v>
      </c>
    </row>
    <row r="1293" spans="1:8" x14ac:dyDescent="0.25">
      <c r="A1293">
        <v>1293</v>
      </c>
      <c r="B1293" s="14" t="s">
        <v>5126</v>
      </c>
      <c r="C1293" s="14" t="s">
        <v>1102</v>
      </c>
      <c r="D1293" s="14" t="s">
        <v>5127</v>
      </c>
      <c r="E1293" s="14" t="s">
        <v>5128</v>
      </c>
      <c r="F1293" s="14" t="s">
        <v>5129</v>
      </c>
      <c r="G1293" s="14" t="s">
        <v>5130</v>
      </c>
      <c r="H1293" s="14" t="s">
        <v>1110</v>
      </c>
    </row>
    <row r="1294" spans="1:8" x14ac:dyDescent="0.25">
      <c r="A1294">
        <v>1294</v>
      </c>
      <c r="B1294" s="14" t="s">
        <v>5131</v>
      </c>
      <c r="C1294" s="14" t="s">
        <v>1102</v>
      </c>
      <c r="E1294" s="14" t="s">
        <v>5132</v>
      </c>
      <c r="F1294" s="14" t="s">
        <v>5133</v>
      </c>
      <c r="G1294" s="14" t="s">
        <v>1251</v>
      </c>
      <c r="H1294" s="14" t="s">
        <v>1110</v>
      </c>
    </row>
    <row r="1295" spans="1:8" x14ac:dyDescent="0.25">
      <c r="A1295">
        <v>1295</v>
      </c>
      <c r="B1295" s="14" t="s">
        <v>5134</v>
      </c>
      <c r="C1295" s="14" t="s">
        <v>1102</v>
      </c>
      <c r="E1295" s="14" t="s">
        <v>5135</v>
      </c>
      <c r="F1295" s="14" t="s">
        <v>5136</v>
      </c>
      <c r="G1295" s="14" t="s">
        <v>1109</v>
      </c>
      <c r="H1295" s="14" t="s">
        <v>1110</v>
      </c>
    </row>
    <row r="1296" spans="1:8" x14ac:dyDescent="0.25">
      <c r="A1296">
        <v>1296</v>
      </c>
      <c r="B1296" s="14" t="s">
        <v>5137</v>
      </c>
      <c r="C1296" s="14" t="s">
        <v>1102</v>
      </c>
      <c r="E1296" s="14" t="s">
        <v>5138</v>
      </c>
      <c r="F1296" s="14" t="s">
        <v>5139</v>
      </c>
      <c r="G1296" s="14" t="s">
        <v>243</v>
      </c>
      <c r="H1296" s="14" t="s">
        <v>1110</v>
      </c>
    </row>
    <row r="1297" spans="1:8" x14ac:dyDescent="0.25">
      <c r="A1297">
        <v>1297</v>
      </c>
      <c r="B1297" s="14" t="s">
        <v>5140</v>
      </c>
      <c r="C1297" s="14" t="s">
        <v>1102</v>
      </c>
      <c r="E1297" s="14" t="s">
        <v>5141</v>
      </c>
      <c r="F1297" s="14" t="s">
        <v>5142</v>
      </c>
      <c r="G1297" s="14" t="s">
        <v>1109</v>
      </c>
      <c r="H1297" s="14" t="s">
        <v>1110</v>
      </c>
    </row>
    <row r="1298" spans="1:8" x14ac:dyDescent="0.25">
      <c r="A1298">
        <v>1298</v>
      </c>
      <c r="B1298" s="14" t="s">
        <v>5143</v>
      </c>
      <c r="C1298" s="14" t="s">
        <v>1102</v>
      </c>
      <c r="E1298" s="14" t="s">
        <v>5144</v>
      </c>
      <c r="F1298" s="14" t="s">
        <v>5145</v>
      </c>
      <c r="G1298" s="14" t="s">
        <v>149</v>
      </c>
      <c r="H1298" s="14" t="s">
        <v>1110</v>
      </c>
    </row>
    <row r="1299" spans="1:8" x14ac:dyDescent="0.25">
      <c r="A1299">
        <v>1299</v>
      </c>
      <c r="B1299" s="14" t="s">
        <v>5146</v>
      </c>
      <c r="C1299" s="14" t="s">
        <v>1102</v>
      </c>
      <c r="D1299" s="14" t="s">
        <v>506</v>
      </c>
      <c r="E1299" s="14" t="s">
        <v>5147</v>
      </c>
      <c r="F1299" s="14" t="s">
        <v>5148</v>
      </c>
      <c r="G1299" s="14" t="s">
        <v>153</v>
      </c>
      <c r="H1299" s="14" t="s">
        <v>1105</v>
      </c>
    </row>
    <row r="1300" spans="1:8" x14ac:dyDescent="0.25">
      <c r="A1300">
        <v>1300</v>
      </c>
      <c r="B1300" s="14" t="s">
        <v>5149</v>
      </c>
      <c r="C1300" s="14" t="s">
        <v>1102</v>
      </c>
      <c r="E1300" s="14" t="s">
        <v>5150</v>
      </c>
      <c r="F1300" s="14" t="s">
        <v>5151</v>
      </c>
      <c r="G1300" s="14" t="s">
        <v>149</v>
      </c>
      <c r="H1300" s="14" t="s">
        <v>1110</v>
      </c>
    </row>
    <row r="1301" spans="1:8" x14ac:dyDescent="0.25">
      <c r="A1301">
        <v>1301</v>
      </c>
      <c r="B1301" s="14" t="s">
        <v>5152</v>
      </c>
      <c r="C1301" s="14" t="s">
        <v>1102</v>
      </c>
      <c r="E1301" s="14" t="s">
        <v>5153</v>
      </c>
      <c r="F1301" s="14" t="s">
        <v>5154</v>
      </c>
      <c r="G1301" s="14" t="s">
        <v>86</v>
      </c>
      <c r="H1301" s="14" t="s">
        <v>1110</v>
      </c>
    </row>
    <row r="1302" spans="1:8" x14ac:dyDescent="0.25">
      <c r="A1302">
        <v>1302</v>
      </c>
      <c r="B1302" s="14" t="s">
        <v>5155</v>
      </c>
      <c r="C1302" s="14" t="s">
        <v>1102</v>
      </c>
      <c r="E1302" s="14" t="s">
        <v>5156</v>
      </c>
      <c r="F1302" s="14" t="s">
        <v>5157</v>
      </c>
      <c r="G1302" s="14" t="s">
        <v>149</v>
      </c>
      <c r="H1302" s="14" t="s">
        <v>1110</v>
      </c>
    </row>
    <row r="1303" spans="1:8" x14ac:dyDescent="0.25">
      <c r="A1303">
        <v>1303</v>
      </c>
      <c r="B1303" s="14" t="s">
        <v>5158</v>
      </c>
      <c r="C1303" s="14" t="s">
        <v>1102</v>
      </c>
      <c r="E1303" s="14" t="s">
        <v>5159</v>
      </c>
      <c r="F1303" s="14" t="s">
        <v>5160</v>
      </c>
      <c r="G1303" s="14" t="s">
        <v>149</v>
      </c>
      <c r="H1303" s="14" t="s">
        <v>1110</v>
      </c>
    </row>
    <row r="1304" spans="1:8" x14ac:dyDescent="0.25">
      <c r="A1304">
        <v>1304</v>
      </c>
      <c r="B1304" s="14" t="s">
        <v>5161</v>
      </c>
      <c r="C1304" s="14" t="s">
        <v>1102</v>
      </c>
      <c r="E1304" s="14" t="s">
        <v>5162</v>
      </c>
      <c r="F1304" s="14" t="s">
        <v>5163</v>
      </c>
      <c r="G1304" s="14" t="s">
        <v>149</v>
      </c>
      <c r="H1304" s="14" t="s">
        <v>1110</v>
      </c>
    </row>
    <row r="1305" spans="1:8" x14ac:dyDescent="0.25">
      <c r="A1305">
        <v>1305</v>
      </c>
      <c r="B1305" s="14" t="s">
        <v>5164</v>
      </c>
      <c r="C1305" s="14" t="s">
        <v>1102</v>
      </c>
      <c r="E1305" s="14" t="s">
        <v>5165</v>
      </c>
      <c r="F1305" s="14" t="s">
        <v>5166</v>
      </c>
      <c r="G1305" s="14" t="s">
        <v>149</v>
      </c>
      <c r="H1305" s="14" t="s">
        <v>1110</v>
      </c>
    </row>
    <row r="1306" spans="1:8" x14ac:dyDescent="0.25">
      <c r="A1306">
        <v>1306</v>
      </c>
      <c r="B1306" s="14" t="s">
        <v>5167</v>
      </c>
      <c r="C1306" s="14" t="s">
        <v>1102</v>
      </c>
      <c r="E1306" s="14" t="s">
        <v>5168</v>
      </c>
      <c r="F1306" s="14" t="s">
        <v>5169</v>
      </c>
      <c r="G1306" s="14" t="s">
        <v>149</v>
      </c>
      <c r="H1306" s="14" t="s">
        <v>1110</v>
      </c>
    </row>
    <row r="1307" spans="1:8" x14ac:dyDescent="0.25">
      <c r="A1307">
        <v>1307</v>
      </c>
      <c r="B1307" s="14" t="s">
        <v>5170</v>
      </c>
      <c r="C1307" s="14" t="s">
        <v>1102</v>
      </c>
      <c r="E1307" s="14" t="s">
        <v>5171</v>
      </c>
      <c r="F1307" s="14" t="s">
        <v>5172</v>
      </c>
      <c r="G1307" s="14" t="s">
        <v>1671</v>
      </c>
      <c r="H1307" s="14" t="s">
        <v>1110</v>
      </c>
    </row>
    <row r="1308" spans="1:8" x14ac:dyDescent="0.25">
      <c r="A1308">
        <v>1308</v>
      </c>
      <c r="B1308" s="14" t="s">
        <v>5173</v>
      </c>
      <c r="C1308" s="14" t="s">
        <v>1102</v>
      </c>
      <c r="D1308" s="14" t="s">
        <v>5174</v>
      </c>
      <c r="E1308" s="14" t="s">
        <v>5175</v>
      </c>
      <c r="F1308" s="14" t="s">
        <v>5176</v>
      </c>
      <c r="G1308" s="14" t="s">
        <v>2164</v>
      </c>
      <c r="H1308" s="14" t="s">
        <v>1105</v>
      </c>
    </row>
    <row r="1309" spans="1:8" x14ac:dyDescent="0.25">
      <c r="A1309">
        <v>1309</v>
      </c>
      <c r="B1309" s="14" t="s">
        <v>5177</v>
      </c>
      <c r="C1309" s="14" t="s">
        <v>1102</v>
      </c>
      <c r="E1309" s="14" t="s">
        <v>5178</v>
      </c>
      <c r="F1309" s="14" t="s">
        <v>5179</v>
      </c>
      <c r="G1309" s="14" t="s">
        <v>149</v>
      </c>
      <c r="H1309" s="14" t="s">
        <v>1110</v>
      </c>
    </row>
    <row r="1310" spans="1:8" x14ac:dyDescent="0.25">
      <c r="A1310">
        <v>1310</v>
      </c>
      <c r="B1310" s="14" t="s">
        <v>5180</v>
      </c>
      <c r="C1310" s="14" t="s">
        <v>1102</v>
      </c>
      <c r="E1310" s="14" t="s">
        <v>5181</v>
      </c>
      <c r="F1310" s="14" t="s">
        <v>5182</v>
      </c>
      <c r="G1310" s="14" t="s">
        <v>1578</v>
      </c>
      <c r="H1310" s="14" t="s">
        <v>1110</v>
      </c>
    </row>
    <row r="1311" spans="1:8" x14ac:dyDescent="0.25">
      <c r="A1311">
        <v>1311</v>
      </c>
      <c r="B1311" s="14" t="s">
        <v>5183</v>
      </c>
      <c r="C1311" s="14" t="s">
        <v>1102</v>
      </c>
      <c r="D1311" s="14" t="s">
        <v>5184</v>
      </c>
      <c r="E1311" s="14" t="s">
        <v>5185</v>
      </c>
      <c r="F1311" s="14" t="s">
        <v>5186</v>
      </c>
      <c r="G1311" s="14" t="s">
        <v>86</v>
      </c>
      <c r="H1311" s="14" t="s">
        <v>1110</v>
      </c>
    </row>
    <row r="1312" spans="1:8" x14ac:dyDescent="0.25">
      <c r="A1312">
        <v>1312</v>
      </c>
      <c r="B1312" s="14" t="s">
        <v>4078</v>
      </c>
      <c r="C1312" s="14" t="s">
        <v>1102</v>
      </c>
      <c r="E1312" s="14" t="s">
        <v>5187</v>
      </c>
      <c r="F1312" s="14" t="s">
        <v>5188</v>
      </c>
      <c r="G1312" s="14" t="s">
        <v>2496</v>
      </c>
      <c r="H1312" s="14" t="s">
        <v>1110</v>
      </c>
    </row>
    <row r="1313" spans="1:8" x14ac:dyDescent="0.25">
      <c r="A1313">
        <v>1313</v>
      </c>
      <c r="B1313" s="14" t="s">
        <v>5189</v>
      </c>
      <c r="C1313" s="14" t="s">
        <v>1102</v>
      </c>
      <c r="E1313" s="14" t="s">
        <v>5190</v>
      </c>
      <c r="F1313" s="14" t="s">
        <v>5191</v>
      </c>
      <c r="G1313" s="14" t="s">
        <v>149</v>
      </c>
      <c r="H1313" s="14" t="s">
        <v>1110</v>
      </c>
    </row>
    <row r="1314" spans="1:8" x14ac:dyDescent="0.25">
      <c r="A1314">
        <v>1314</v>
      </c>
      <c r="B1314" s="14" t="s">
        <v>5192</v>
      </c>
      <c r="C1314" s="14" t="s">
        <v>1102</v>
      </c>
      <c r="E1314" s="14" t="s">
        <v>5193</v>
      </c>
      <c r="F1314" s="14" t="s">
        <v>5194</v>
      </c>
      <c r="G1314" s="14" t="s">
        <v>149</v>
      </c>
      <c r="H1314" s="14" t="s">
        <v>1110</v>
      </c>
    </row>
    <row r="1315" spans="1:8" x14ac:dyDescent="0.25">
      <c r="A1315">
        <v>1315</v>
      </c>
      <c r="B1315" s="14" t="s">
        <v>1785</v>
      </c>
      <c r="C1315" s="14" t="s">
        <v>1102</v>
      </c>
      <c r="E1315" s="14" t="s">
        <v>5195</v>
      </c>
      <c r="F1315" s="14" t="s">
        <v>5196</v>
      </c>
      <c r="G1315" s="14" t="s">
        <v>1109</v>
      </c>
      <c r="H1315" s="14" t="s">
        <v>1110</v>
      </c>
    </row>
    <row r="1316" spans="1:8" x14ac:dyDescent="0.25">
      <c r="A1316">
        <v>1316</v>
      </c>
      <c r="B1316" s="14" t="s">
        <v>5197</v>
      </c>
      <c r="C1316" s="14" t="s">
        <v>1102</v>
      </c>
      <c r="D1316" s="14" t="s">
        <v>270</v>
      </c>
      <c r="E1316" s="14" t="s">
        <v>5198</v>
      </c>
      <c r="F1316" s="14" t="s">
        <v>5199</v>
      </c>
      <c r="G1316" s="14" t="s">
        <v>1109</v>
      </c>
      <c r="H1316" s="14" t="s">
        <v>1105</v>
      </c>
    </row>
    <row r="1317" spans="1:8" x14ac:dyDescent="0.25">
      <c r="A1317">
        <v>1317</v>
      </c>
      <c r="B1317" s="14" t="s">
        <v>5200</v>
      </c>
      <c r="C1317" s="14" t="s">
        <v>1102</v>
      </c>
      <c r="D1317" s="14" t="s">
        <v>402</v>
      </c>
      <c r="E1317" s="14" t="s">
        <v>5201</v>
      </c>
      <c r="F1317" s="14" t="s">
        <v>5202</v>
      </c>
      <c r="G1317" s="14" t="s">
        <v>40</v>
      </c>
      <c r="H1317" s="14" t="s">
        <v>1105</v>
      </c>
    </row>
    <row r="1318" spans="1:8" x14ac:dyDescent="0.25">
      <c r="A1318">
        <v>1318</v>
      </c>
      <c r="B1318" s="14" t="s">
        <v>5203</v>
      </c>
      <c r="C1318" s="14" t="s">
        <v>1102</v>
      </c>
      <c r="E1318" s="14" t="s">
        <v>5204</v>
      </c>
      <c r="F1318" s="14" t="s">
        <v>5205</v>
      </c>
      <c r="G1318" s="14" t="s">
        <v>134</v>
      </c>
      <c r="H1318" s="14" t="s">
        <v>1110</v>
      </c>
    </row>
    <row r="1319" spans="1:8" x14ac:dyDescent="0.25">
      <c r="A1319">
        <v>1319</v>
      </c>
      <c r="B1319" s="14" t="s">
        <v>5206</v>
      </c>
      <c r="C1319" s="14" t="s">
        <v>1102</v>
      </c>
      <c r="E1319" s="14" t="s">
        <v>5207</v>
      </c>
      <c r="F1319" s="14" t="s">
        <v>5208</v>
      </c>
      <c r="G1319" s="14" t="s">
        <v>149</v>
      </c>
      <c r="H1319" s="14" t="s">
        <v>1110</v>
      </c>
    </row>
    <row r="1320" spans="1:8" x14ac:dyDescent="0.25">
      <c r="A1320">
        <v>1320</v>
      </c>
      <c r="B1320" s="14" t="s">
        <v>5209</v>
      </c>
      <c r="C1320" s="14" t="s">
        <v>1102</v>
      </c>
      <c r="E1320" s="14" t="s">
        <v>5210</v>
      </c>
      <c r="F1320" s="14" t="s">
        <v>5211</v>
      </c>
      <c r="G1320" s="14" t="s">
        <v>1109</v>
      </c>
      <c r="H1320" s="14" t="s">
        <v>1110</v>
      </c>
    </row>
    <row r="1321" spans="1:8" x14ac:dyDescent="0.25">
      <c r="A1321">
        <v>1321</v>
      </c>
      <c r="B1321" s="14" t="s">
        <v>5212</v>
      </c>
      <c r="C1321" s="14" t="s">
        <v>1102</v>
      </c>
      <c r="E1321" s="14" t="s">
        <v>1091</v>
      </c>
      <c r="F1321" s="14" t="s">
        <v>5213</v>
      </c>
      <c r="G1321" s="14" t="s">
        <v>1959</v>
      </c>
      <c r="H1321" s="14" t="s">
        <v>1110</v>
      </c>
    </row>
    <row r="1322" spans="1:8" x14ac:dyDescent="0.25">
      <c r="A1322">
        <v>1322</v>
      </c>
      <c r="B1322" s="14" t="s">
        <v>5214</v>
      </c>
      <c r="C1322" s="14" t="s">
        <v>1102</v>
      </c>
      <c r="D1322" s="14" t="s">
        <v>5215</v>
      </c>
      <c r="E1322" s="14" t="s">
        <v>5216</v>
      </c>
      <c r="F1322" s="14" t="s">
        <v>5217</v>
      </c>
      <c r="G1322" s="14" t="s">
        <v>1589</v>
      </c>
      <c r="H1322" s="14" t="s">
        <v>1105</v>
      </c>
    </row>
    <row r="1323" spans="1:8" x14ac:dyDescent="0.25">
      <c r="A1323">
        <v>1323</v>
      </c>
      <c r="B1323" s="14" t="s">
        <v>5218</v>
      </c>
      <c r="C1323" s="14" t="s">
        <v>1102</v>
      </c>
      <c r="E1323" s="14" t="s">
        <v>5219</v>
      </c>
      <c r="F1323" s="14" t="s">
        <v>5220</v>
      </c>
      <c r="G1323" s="14" t="s">
        <v>149</v>
      </c>
      <c r="H1323" s="14" t="s">
        <v>1110</v>
      </c>
    </row>
    <row r="1324" spans="1:8" x14ac:dyDescent="0.25">
      <c r="A1324">
        <v>1324</v>
      </c>
      <c r="B1324" s="14" t="s">
        <v>5221</v>
      </c>
      <c r="C1324" s="14" t="s">
        <v>1102</v>
      </c>
      <c r="E1324" s="14" t="s">
        <v>5222</v>
      </c>
      <c r="F1324" s="14" t="s">
        <v>5223</v>
      </c>
      <c r="G1324" s="14" t="s">
        <v>149</v>
      </c>
      <c r="H1324" s="14" t="s">
        <v>1110</v>
      </c>
    </row>
    <row r="1325" spans="1:8" x14ac:dyDescent="0.25">
      <c r="A1325">
        <v>1325</v>
      </c>
      <c r="B1325" s="14" t="s">
        <v>5224</v>
      </c>
      <c r="C1325" s="14" t="s">
        <v>1102</v>
      </c>
      <c r="E1325" s="14" t="s">
        <v>5225</v>
      </c>
      <c r="F1325" s="14" t="s">
        <v>5226</v>
      </c>
      <c r="G1325" s="14" t="s">
        <v>149</v>
      </c>
      <c r="H1325" s="14" t="s">
        <v>1110</v>
      </c>
    </row>
    <row r="1326" spans="1:8" x14ac:dyDescent="0.25">
      <c r="A1326">
        <v>1326</v>
      </c>
      <c r="B1326" s="14" t="s">
        <v>5227</v>
      </c>
      <c r="C1326" s="14" t="s">
        <v>1102</v>
      </c>
      <c r="D1326" s="14" t="s">
        <v>5228</v>
      </c>
      <c r="E1326" s="14" t="s">
        <v>5229</v>
      </c>
      <c r="F1326" s="14" t="s">
        <v>5230</v>
      </c>
      <c r="G1326" s="14" t="s">
        <v>16</v>
      </c>
      <c r="H1326" s="14" t="s">
        <v>1105</v>
      </c>
    </row>
    <row r="1327" spans="1:8" x14ac:dyDescent="0.25">
      <c r="A1327">
        <v>1327</v>
      </c>
      <c r="B1327" s="14" t="s">
        <v>5231</v>
      </c>
      <c r="C1327" s="14" t="s">
        <v>1102</v>
      </c>
      <c r="E1327" s="14" t="s">
        <v>5232</v>
      </c>
      <c r="F1327" s="14" t="s">
        <v>5233</v>
      </c>
      <c r="G1327" s="14" t="s">
        <v>149</v>
      </c>
      <c r="H1327" s="14" t="s">
        <v>1110</v>
      </c>
    </row>
    <row r="1328" spans="1:8" x14ac:dyDescent="0.25">
      <c r="A1328">
        <v>1328</v>
      </c>
      <c r="B1328" s="14" t="s">
        <v>5234</v>
      </c>
      <c r="C1328" s="14" t="s">
        <v>1102</v>
      </c>
      <c r="E1328" s="14" t="s">
        <v>5235</v>
      </c>
      <c r="F1328" s="14" t="s">
        <v>5236</v>
      </c>
      <c r="G1328" s="14" t="s">
        <v>3039</v>
      </c>
      <c r="H1328" s="14" t="s">
        <v>1110</v>
      </c>
    </row>
    <row r="1329" spans="1:8" x14ac:dyDescent="0.25">
      <c r="A1329">
        <v>1329</v>
      </c>
      <c r="B1329" s="14" t="s">
        <v>5237</v>
      </c>
      <c r="C1329" s="14" t="s">
        <v>1102</v>
      </c>
      <c r="E1329" s="14" t="s">
        <v>5238</v>
      </c>
      <c r="F1329" s="14" t="s">
        <v>5239</v>
      </c>
      <c r="G1329" s="14" t="s">
        <v>1262</v>
      </c>
      <c r="H1329" s="14" t="s">
        <v>1110</v>
      </c>
    </row>
    <row r="1330" spans="1:8" x14ac:dyDescent="0.25">
      <c r="A1330">
        <v>1330</v>
      </c>
      <c r="B1330" s="14" t="s">
        <v>5240</v>
      </c>
      <c r="C1330" s="14" t="s">
        <v>1102</v>
      </c>
      <c r="E1330" s="14" t="s">
        <v>5241</v>
      </c>
      <c r="F1330" s="14" t="s">
        <v>5242</v>
      </c>
      <c r="G1330" s="14" t="s">
        <v>236</v>
      </c>
      <c r="H1330" s="14" t="s">
        <v>1110</v>
      </c>
    </row>
    <row r="1331" spans="1:8" x14ac:dyDescent="0.25">
      <c r="A1331">
        <v>1331</v>
      </c>
      <c r="B1331" s="14" t="s">
        <v>5243</v>
      </c>
      <c r="C1331" s="14" t="s">
        <v>1102</v>
      </c>
      <c r="E1331" s="14" t="s">
        <v>5244</v>
      </c>
      <c r="F1331" s="14" t="s">
        <v>5245</v>
      </c>
      <c r="G1331" s="14" t="s">
        <v>1938</v>
      </c>
      <c r="H1331" s="14" t="s">
        <v>1110</v>
      </c>
    </row>
    <row r="1332" spans="1:8" x14ac:dyDescent="0.25">
      <c r="A1332">
        <v>1332</v>
      </c>
      <c r="B1332" s="14" t="s">
        <v>5246</v>
      </c>
      <c r="C1332" s="14" t="s">
        <v>1102</v>
      </c>
      <c r="D1332" s="14" t="s">
        <v>5247</v>
      </c>
      <c r="E1332" s="14" t="s">
        <v>5248</v>
      </c>
      <c r="F1332" s="14" t="s">
        <v>5249</v>
      </c>
      <c r="G1332" s="14" t="s">
        <v>236</v>
      </c>
      <c r="H1332" s="14" t="s">
        <v>1110</v>
      </c>
    </row>
    <row r="1333" spans="1:8" x14ac:dyDescent="0.25">
      <c r="A1333">
        <v>1333</v>
      </c>
      <c r="B1333" s="14" t="s">
        <v>5250</v>
      </c>
      <c r="C1333" s="14" t="s">
        <v>1102</v>
      </c>
      <c r="E1333" s="14" t="s">
        <v>5251</v>
      </c>
      <c r="F1333" s="14" t="s">
        <v>5252</v>
      </c>
      <c r="G1333" s="14" t="s">
        <v>1109</v>
      </c>
      <c r="H1333" s="14" t="s">
        <v>1110</v>
      </c>
    </row>
    <row r="1334" spans="1:8" x14ac:dyDescent="0.25">
      <c r="A1334">
        <v>1334</v>
      </c>
      <c r="B1334" s="14" t="s">
        <v>5253</v>
      </c>
      <c r="C1334" s="14" t="s">
        <v>1102</v>
      </c>
      <c r="D1334" s="14" t="s">
        <v>5254</v>
      </c>
      <c r="E1334" s="14" t="s">
        <v>5255</v>
      </c>
      <c r="F1334" s="14" t="s">
        <v>5256</v>
      </c>
      <c r="G1334" s="14" t="s">
        <v>236</v>
      </c>
      <c r="H1334" s="14" t="s">
        <v>1110</v>
      </c>
    </row>
    <row r="1335" spans="1:8" x14ac:dyDescent="0.25">
      <c r="A1335">
        <v>1335</v>
      </c>
      <c r="B1335" s="14" t="s">
        <v>5257</v>
      </c>
      <c r="C1335" s="14" t="s">
        <v>1102</v>
      </c>
      <c r="E1335" s="14" t="s">
        <v>5258</v>
      </c>
      <c r="F1335" s="14" t="s">
        <v>5259</v>
      </c>
      <c r="G1335" s="14" t="s">
        <v>126</v>
      </c>
      <c r="H1335" s="14" t="s">
        <v>1110</v>
      </c>
    </row>
    <row r="1336" spans="1:8" x14ac:dyDescent="0.25">
      <c r="A1336">
        <v>1336</v>
      </c>
      <c r="B1336" s="14" t="s">
        <v>5260</v>
      </c>
      <c r="C1336" s="14" t="s">
        <v>1102</v>
      </c>
      <c r="E1336" s="14" t="s">
        <v>5261</v>
      </c>
      <c r="F1336" s="14" t="s">
        <v>5262</v>
      </c>
      <c r="G1336" s="14" t="s">
        <v>149</v>
      </c>
      <c r="H1336" s="14" t="s">
        <v>1110</v>
      </c>
    </row>
    <row r="1337" spans="1:8" x14ac:dyDescent="0.25">
      <c r="A1337">
        <v>1337</v>
      </c>
      <c r="B1337" s="14" t="s">
        <v>5263</v>
      </c>
      <c r="C1337" s="14" t="s">
        <v>1102</v>
      </c>
      <c r="E1337" s="14" t="s">
        <v>5264</v>
      </c>
      <c r="F1337" s="14" t="s">
        <v>5265</v>
      </c>
      <c r="G1337" s="14" t="s">
        <v>192</v>
      </c>
      <c r="H1337" s="14" t="s">
        <v>1110</v>
      </c>
    </row>
    <row r="1338" spans="1:8" x14ac:dyDescent="0.25">
      <c r="A1338">
        <v>1338</v>
      </c>
      <c r="B1338" s="14" t="s">
        <v>5266</v>
      </c>
      <c r="C1338" s="14" t="s">
        <v>1102</v>
      </c>
      <c r="D1338" s="14" t="s">
        <v>5267</v>
      </c>
      <c r="E1338" s="14" t="s">
        <v>5268</v>
      </c>
      <c r="F1338" s="14" t="s">
        <v>5269</v>
      </c>
      <c r="G1338" s="14" t="s">
        <v>2692</v>
      </c>
      <c r="H1338" s="14" t="s">
        <v>1105</v>
      </c>
    </row>
    <row r="1339" spans="1:8" x14ac:dyDescent="0.25">
      <c r="A1339">
        <v>1339</v>
      </c>
      <c r="B1339" s="14" t="s">
        <v>5270</v>
      </c>
      <c r="C1339" s="14" t="s">
        <v>1102</v>
      </c>
      <c r="E1339" s="14" t="s">
        <v>5271</v>
      </c>
      <c r="F1339" s="14" t="s">
        <v>5272</v>
      </c>
      <c r="G1339" s="14" t="s">
        <v>1109</v>
      </c>
      <c r="H1339" s="14" t="s">
        <v>1110</v>
      </c>
    </row>
    <row r="1340" spans="1:8" x14ac:dyDescent="0.25">
      <c r="A1340">
        <v>1340</v>
      </c>
      <c r="B1340" s="14" t="s">
        <v>5273</v>
      </c>
      <c r="C1340" s="14" t="s">
        <v>1102</v>
      </c>
      <c r="D1340" s="14" t="s">
        <v>5274</v>
      </c>
      <c r="E1340" s="14" t="s">
        <v>5275</v>
      </c>
      <c r="F1340" s="14" t="s">
        <v>5276</v>
      </c>
      <c r="G1340" s="14" t="s">
        <v>178</v>
      </c>
      <c r="H1340" s="14" t="s">
        <v>1105</v>
      </c>
    </row>
    <row r="1341" spans="1:8" x14ac:dyDescent="0.25">
      <c r="A1341">
        <v>1341</v>
      </c>
      <c r="B1341" s="14" t="s">
        <v>5277</v>
      </c>
      <c r="C1341" s="14" t="s">
        <v>1102</v>
      </c>
      <c r="E1341" s="14" t="s">
        <v>5278</v>
      </c>
      <c r="F1341" s="14" t="s">
        <v>5279</v>
      </c>
      <c r="G1341" s="14" t="s">
        <v>243</v>
      </c>
      <c r="H1341" s="14" t="s">
        <v>1110</v>
      </c>
    </row>
    <row r="1342" spans="1:8" x14ac:dyDescent="0.25">
      <c r="A1342">
        <v>1342</v>
      </c>
      <c r="B1342" s="14" t="s">
        <v>5280</v>
      </c>
      <c r="C1342" s="14" t="s">
        <v>1102</v>
      </c>
      <c r="E1342" s="14" t="s">
        <v>5281</v>
      </c>
      <c r="F1342" s="14" t="s">
        <v>5282</v>
      </c>
      <c r="G1342" s="14" t="s">
        <v>33</v>
      </c>
      <c r="H1342" s="14" t="s">
        <v>1110</v>
      </c>
    </row>
    <row r="1343" spans="1:8" x14ac:dyDescent="0.25">
      <c r="A1343">
        <v>1343</v>
      </c>
      <c r="B1343" s="14" t="s">
        <v>5283</v>
      </c>
      <c r="C1343" s="14" t="s">
        <v>1102</v>
      </c>
      <c r="E1343" s="14" t="s">
        <v>5284</v>
      </c>
      <c r="F1343" s="14" t="s">
        <v>5285</v>
      </c>
      <c r="G1343" s="14" t="s">
        <v>3178</v>
      </c>
      <c r="H1343" s="14" t="s">
        <v>1110</v>
      </c>
    </row>
    <row r="1344" spans="1:8" x14ac:dyDescent="0.25">
      <c r="A1344">
        <v>1344</v>
      </c>
      <c r="B1344" s="14" t="s">
        <v>5286</v>
      </c>
      <c r="C1344" s="14" t="s">
        <v>1102</v>
      </c>
      <c r="E1344" s="14" t="s">
        <v>5287</v>
      </c>
      <c r="F1344" s="14" t="s">
        <v>1094</v>
      </c>
      <c r="G1344" s="14" t="s">
        <v>243</v>
      </c>
      <c r="H1344" s="14" t="s">
        <v>1110</v>
      </c>
    </row>
    <row r="1345" spans="1:8" x14ac:dyDescent="0.25">
      <c r="A1345">
        <v>1345</v>
      </c>
      <c r="B1345" s="14" t="s">
        <v>5288</v>
      </c>
      <c r="C1345" s="14" t="s">
        <v>1102</v>
      </c>
      <c r="E1345" s="14" t="s">
        <v>5289</v>
      </c>
      <c r="F1345" s="14" t="s">
        <v>5290</v>
      </c>
      <c r="G1345" s="14" t="s">
        <v>243</v>
      </c>
      <c r="H1345" s="14" t="s">
        <v>1110</v>
      </c>
    </row>
    <row r="1346" spans="1:8" x14ac:dyDescent="0.25">
      <c r="A1346">
        <v>1346</v>
      </c>
      <c r="B1346" s="14" t="s">
        <v>5291</v>
      </c>
      <c r="C1346" s="14" t="s">
        <v>1102</v>
      </c>
      <c r="E1346" s="14" t="s">
        <v>5292</v>
      </c>
      <c r="F1346" s="14" t="s">
        <v>5293</v>
      </c>
      <c r="G1346" s="14" t="s">
        <v>24</v>
      </c>
      <c r="H1346" s="14" t="s">
        <v>1110</v>
      </c>
    </row>
    <row r="1347" spans="1:8" x14ac:dyDescent="0.25">
      <c r="A1347">
        <v>1347</v>
      </c>
      <c r="B1347" s="14" t="s">
        <v>5294</v>
      </c>
      <c r="C1347" s="14" t="s">
        <v>1102</v>
      </c>
      <c r="D1347" s="14" t="s">
        <v>5295</v>
      </c>
      <c r="E1347" s="14" t="s">
        <v>5296</v>
      </c>
      <c r="F1347" s="14" t="s">
        <v>5297</v>
      </c>
      <c r="G1347" s="14" t="s">
        <v>1109</v>
      </c>
      <c r="H1347" s="14" t="s">
        <v>1110</v>
      </c>
    </row>
    <row r="1348" spans="1:8" x14ac:dyDescent="0.25">
      <c r="A1348">
        <v>1348</v>
      </c>
      <c r="B1348" s="14" t="s">
        <v>5298</v>
      </c>
      <c r="C1348" s="14" t="s">
        <v>1102</v>
      </c>
      <c r="E1348" s="14" t="s">
        <v>5299</v>
      </c>
      <c r="F1348" s="14" t="s">
        <v>5300</v>
      </c>
      <c r="G1348" s="14" t="s">
        <v>1109</v>
      </c>
      <c r="H1348" s="14" t="s">
        <v>1110</v>
      </c>
    </row>
    <row r="1349" spans="1:8" x14ac:dyDescent="0.25">
      <c r="A1349">
        <v>1349</v>
      </c>
      <c r="B1349" s="14" t="s">
        <v>5301</v>
      </c>
      <c r="C1349" s="14" t="s">
        <v>1102</v>
      </c>
      <c r="E1349" s="14" t="s">
        <v>5302</v>
      </c>
      <c r="F1349" s="14" t="s">
        <v>5303</v>
      </c>
      <c r="G1349" s="14" t="s">
        <v>243</v>
      </c>
      <c r="H1349" s="14" t="s">
        <v>1110</v>
      </c>
    </row>
    <row r="1350" spans="1:8" x14ac:dyDescent="0.25">
      <c r="A1350">
        <v>1350</v>
      </c>
      <c r="B1350" s="14" t="s">
        <v>5304</v>
      </c>
      <c r="C1350" s="14" t="s">
        <v>1102</v>
      </c>
      <c r="E1350" s="14" t="s">
        <v>5305</v>
      </c>
      <c r="F1350" s="14" t="s">
        <v>5306</v>
      </c>
      <c r="G1350" s="14" t="s">
        <v>40</v>
      </c>
      <c r="H1350" s="14" t="s">
        <v>1110</v>
      </c>
    </row>
    <row r="1351" spans="1:8" x14ac:dyDescent="0.25">
      <c r="A1351">
        <v>1351</v>
      </c>
      <c r="B1351" s="14" t="s">
        <v>5307</v>
      </c>
      <c r="C1351" s="14" t="s">
        <v>1102</v>
      </c>
      <c r="E1351" s="14" t="s">
        <v>5308</v>
      </c>
      <c r="F1351" s="14" t="s">
        <v>5309</v>
      </c>
      <c r="G1351" s="14" t="s">
        <v>243</v>
      </c>
      <c r="H1351" s="14" t="s">
        <v>1110</v>
      </c>
    </row>
    <row r="1352" spans="1:8" x14ac:dyDescent="0.25">
      <c r="A1352">
        <v>1352</v>
      </c>
      <c r="B1352" s="14" t="s">
        <v>5310</v>
      </c>
      <c r="C1352" s="14" t="s">
        <v>1102</v>
      </c>
      <c r="E1352" s="14" t="s">
        <v>5311</v>
      </c>
      <c r="F1352" s="14" t="s">
        <v>5312</v>
      </c>
      <c r="G1352" s="14" t="s">
        <v>40</v>
      </c>
      <c r="H1352" s="14" t="s">
        <v>1110</v>
      </c>
    </row>
    <row r="1353" spans="1:8" x14ac:dyDescent="0.25">
      <c r="A1353">
        <v>1353</v>
      </c>
      <c r="B1353" s="14" t="s">
        <v>5313</v>
      </c>
      <c r="C1353" s="14" t="s">
        <v>1102</v>
      </c>
      <c r="E1353" s="14" t="s">
        <v>5314</v>
      </c>
      <c r="F1353" s="14" t="s">
        <v>5315</v>
      </c>
      <c r="G1353" s="14" t="s">
        <v>2584</v>
      </c>
      <c r="H1353" s="14" t="s">
        <v>1110</v>
      </c>
    </row>
    <row r="1354" spans="1:8" x14ac:dyDescent="0.25">
      <c r="A1354">
        <v>1354</v>
      </c>
      <c r="B1354" s="14" t="s">
        <v>5316</v>
      </c>
      <c r="C1354" s="14" t="s">
        <v>1102</v>
      </c>
      <c r="E1354" s="14" t="s">
        <v>5317</v>
      </c>
      <c r="F1354" s="14" t="s">
        <v>5318</v>
      </c>
      <c r="G1354" s="14" t="s">
        <v>2837</v>
      </c>
      <c r="H1354" s="14" t="s">
        <v>1110</v>
      </c>
    </row>
    <row r="1355" spans="1:8" x14ac:dyDescent="0.25">
      <c r="A1355">
        <v>1355</v>
      </c>
      <c r="B1355" s="14" t="s">
        <v>5319</v>
      </c>
      <c r="C1355" s="14" t="s">
        <v>1102</v>
      </c>
      <c r="D1355" s="14" t="s">
        <v>310</v>
      </c>
      <c r="E1355" s="14" t="s">
        <v>5320</v>
      </c>
      <c r="F1355" s="14" t="s">
        <v>5321</v>
      </c>
      <c r="G1355" s="14" t="s">
        <v>243</v>
      </c>
      <c r="H1355" s="14" t="s">
        <v>1105</v>
      </c>
    </row>
    <row r="1356" spans="1:8" x14ac:dyDescent="0.25">
      <c r="A1356">
        <v>1356</v>
      </c>
      <c r="B1356" s="14" t="s">
        <v>5322</v>
      </c>
      <c r="C1356" s="14" t="s">
        <v>1102</v>
      </c>
      <c r="E1356" s="14" t="s">
        <v>5323</v>
      </c>
      <c r="G1356" s="14" t="s">
        <v>178</v>
      </c>
      <c r="H1356" s="14" t="s">
        <v>1110</v>
      </c>
    </row>
    <row r="1357" spans="1:8" x14ac:dyDescent="0.25">
      <c r="A1357">
        <v>1357</v>
      </c>
      <c r="B1357" s="14" t="s">
        <v>5324</v>
      </c>
      <c r="C1357" s="14" t="s">
        <v>1102</v>
      </c>
      <c r="E1357" s="14" t="s">
        <v>5325</v>
      </c>
      <c r="F1357" s="14" t="s">
        <v>5326</v>
      </c>
      <c r="G1357" s="14" t="s">
        <v>36</v>
      </c>
      <c r="H1357" s="14" t="s">
        <v>1110</v>
      </c>
    </row>
    <row r="1358" spans="1:8" x14ac:dyDescent="0.25">
      <c r="A1358">
        <v>1358</v>
      </c>
      <c r="B1358" s="14" t="s">
        <v>5327</v>
      </c>
      <c r="C1358" s="14" t="s">
        <v>1102</v>
      </c>
      <c r="E1358" s="14" t="s">
        <v>5328</v>
      </c>
      <c r="F1358" s="14" t="s">
        <v>5329</v>
      </c>
      <c r="G1358" s="14" t="s">
        <v>16</v>
      </c>
      <c r="H1358" s="14" t="s">
        <v>1110</v>
      </c>
    </row>
    <row r="1359" spans="1:8" x14ac:dyDescent="0.25">
      <c r="A1359">
        <v>1359</v>
      </c>
      <c r="B1359" s="14" t="s">
        <v>5330</v>
      </c>
      <c r="C1359" s="14" t="s">
        <v>1102</v>
      </c>
      <c r="D1359" s="14" t="s">
        <v>5331</v>
      </c>
      <c r="E1359" s="14" t="s">
        <v>5332</v>
      </c>
      <c r="F1359" s="14" t="s">
        <v>5333</v>
      </c>
      <c r="G1359" s="14" t="s">
        <v>2837</v>
      </c>
      <c r="H1359" s="14" t="s">
        <v>1105</v>
      </c>
    </row>
    <row r="1360" spans="1:8" x14ac:dyDescent="0.25">
      <c r="A1360">
        <v>1360</v>
      </c>
      <c r="B1360" s="14" t="s">
        <v>5334</v>
      </c>
      <c r="C1360" s="14" t="s">
        <v>1102</v>
      </c>
      <c r="D1360" s="14" t="s">
        <v>4930</v>
      </c>
      <c r="E1360" s="14" t="s">
        <v>5335</v>
      </c>
      <c r="F1360" s="14" t="s">
        <v>5336</v>
      </c>
      <c r="G1360" s="14" t="s">
        <v>1827</v>
      </c>
      <c r="H1360" s="14" t="s">
        <v>1110</v>
      </c>
    </row>
    <row r="1361" spans="1:8" x14ac:dyDescent="0.25">
      <c r="A1361">
        <v>1361</v>
      </c>
      <c r="B1361" s="14" t="s">
        <v>5337</v>
      </c>
      <c r="C1361" s="14" t="s">
        <v>1102</v>
      </c>
      <c r="E1361" s="14" t="s">
        <v>5338</v>
      </c>
      <c r="F1361" s="14" t="s">
        <v>5339</v>
      </c>
      <c r="G1361" s="14" t="s">
        <v>1938</v>
      </c>
      <c r="H1361" s="14" t="s">
        <v>1110</v>
      </c>
    </row>
    <row r="1362" spans="1:8" x14ac:dyDescent="0.25">
      <c r="A1362">
        <v>1362</v>
      </c>
      <c r="B1362" s="14" t="s">
        <v>5340</v>
      </c>
      <c r="C1362" s="14" t="s">
        <v>1102</v>
      </c>
      <c r="E1362" s="14" t="s">
        <v>5341</v>
      </c>
      <c r="F1362" s="14" t="s">
        <v>5342</v>
      </c>
      <c r="G1362" s="14" t="s">
        <v>192</v>
      </c>
      <c r="H1362" s="14" t="s">
        <v>1110</v>
      </c>
    </row>
    <row r="1363" spans="1:8" x14ac:dyDescent="0.25">
      <c r="A1363">
        <v>1363</v>
      </c>
      <c r="B1363" s="14" t="s">
        <v>5343</v>
      </c>
      <c r="C1363" s="14" t="s">
        <v>1102</v>
      </c>
      <c r="E1363" s="14" t="s">
        <v>5344</v>
      </c>
      <c r="F1363" s="14" t="s">
        <v>5345</v>
      </c>
      <c r="G1363" s="14" t="s">
        <v>137</v>
      </c>
      <c r="H1363" s="14" t="s">
        <v>1110</v>
      </c>
    </row>
    <row r="1364" spans="1:8" x14ac:dyDescent="0.25">
      <c r="A1364">
        <v>1364</v>
      </c>
      <c r="B1364" s="14" t="s">
        <v>5346</v>
      </c>
      <c r="C1364" s="14" t="s">
        <v>1102</v>
      </c>
      <c r="D1364" s="14" t="s">
        <v>523</v>
      </c>
      <c r="E1364" s="14" t="s">
        <v>5347</v>
      </c>
      <c r="F1364" s="14" t="s">
        <v>5348</v>
      </c>
      <c r="G1364" s="14" t="s">
        <v>16</v>
      </c>
      <c r="H1364" s="14" t="s">
        <v>1110</v>
      </c>
    </row>
    <row r="1365" spans="1:8" x14ac:dyDescent="0.25">
      <c r="A1365">
        <v>1365</v>
      </c>
      <c r="B1365" s="14" t="s">
        <v>5349</v>
      </c>
      <c r="C1365" s="14" t="s">
        <v>1102</v>
      </c>
      <c r="E1365" s="14" t="s">
        <v>5350</v>
      </c>
      <c r="F1365" s="14" t="s">
        <v>5351</v>
      </c>
      <c r="G1365" s="14" t="s">
        <v>243</v>
      </c>
      <c r="H1365" s="14" t="s">
        <v>1110</v>
      </c>
    </row>
    <row r="1366" spans="1:8" x14ac:dyDescent="0.25">
      <c r="A1366">
        <v>1366</v>
      </c>
      <c r="B1366" s="14" t="s">
        <v>5352</v>
      </c>
      <c r="C1366" s="14" t="s">
        <v>1102</v>
      </c>
      <c r="E1366" s="14" t="s">
        <v>5353</v>
      </c>
      <c r="G1366" s="14" t="s">
        <v>243</v>
      </c>
      <c r="H1366" s="14" t="s">
        <v>1110</v>
      </c>
    </row>
    <row r="1367" spans="1:8" x14ac:dyDescent="0.25">
      <c r="A1367">
        <v>1367</v>
      </c>
      <c r="B1367" s="14" t="s">
        <v>5354</v>
      </c>
      <c r="C1367" s="14" t="s">
        <v>1102</v>
      </c>
      <c r="E1367" s="14" t="s">
        <v>5355</v>
      </c>
      <c r="F1367" s="14" t="s">
        <v>5356</v>
      </c>
      <c r="G1367" s="14" t="s">
        <v>243</v>
      </c>
      <c r="H1367" s="14" t="s">
        <v>1110</v>
      </c>
    </row>
    <row r="1368" spans="1:8" x14ac:dyDescent="0.25">
      <c r="A1368">
        <v>1368</v>
      </c>
      <c r="B1368" s="14" t="s">
        <v>5357</v>
      </c>
      <c r="C1368" s="14" t="s">
        <v>1102</v>
      </c>
      <c r="E1368" s="14" t="s">
        <v>5358</v>
      </c>
      <c r="F1368" s="14" t="s">
        <v>5359</v>
      </c>
      <c r="G1368" s="14" t="s">
        <v>243</v>
      </c>
      <c r="H1368" s="14" t="s">
        <v>1110</v>
      </c>
    </row>
    <row r="1369" spans="1:8" x14ac:dyDescent="0.25">
      <c r="A1369">
        <v>1369</v>
      </c>
      <c r="B1369" s="14" t="s">
        <v>5360</v>
      </c>
      <c r="C1369" s="14" t="s">
        <v>1102</v>
      </c>
      <c r="E1369" s="14" t="s">
        <v>5361</v>
      </c>
      <c r="F1369" s="14" t="s">
        <v>5362</v>
      </c>
      <c r="G1369" s="14" t="s">
        <v>236</v>
      </c>
      <c r="H1369" s="14" t="s">
        <v>1110</v>
      </c>
    </row>
    <row r="1370" spans="1:8" x14ac:dyDescent="0.25">
      <c r="A1370">
        <v>1370</v>
      </c>
      <c r="B1370" s="14" t="s">
        <v>5363</v>
      </c>
      <c r="C1370" s="14" t="s">
        <v>1102</v>
      </c>
      <c r="D1370" s="14" t="s">
        <v>5364</v>
      </c>
      <c r="E1370" s="14" t="s">
        <v>5365</v>
      </c>
      <c r="F1370" s="14" t="s">
        <v>5366</v>
      </c>
      <c r="G1370" s="14" t="s">
        <v>109</v>
      </c>
      <c r="H1370" s="14" t="s">
        <v>1110</v>
      </c>
    </row>
    <row r="1371" spans="1:8" x14ac:dyDescent="0.25">
      <c r="A1371">
        <v>1371</v>
      </c>
      <c r="B1371" s="14" t="s">
        <v>5367</v>
      </c>
      <c r="C1371" s="14" t="s">
        <v>1102</v>
      </c>
      <c r="D1371" s="14" t="s">
        <v>1528</v>
      </c>
      <c r="E1371" s="14" t="s">
        <v>1529</v>
      </c>
      <c r="F1371" s="14" t="s">
        <v>1527</v>
      </c>
      <c r="G1371" s="14" t="s">
        <v>1531</v>
      </c>
      <c r="H1371" s="14" t="s">
        <v>1110</v>
      </c>
    </row>
    <row r="1372" spans="1:8" x14ac:dyDescent="0.25">
      <c r="A1372">
        <v>1372</v>
      </c>
      <c r="B1372" s="14" t="s">
        <v>5368</v>
      </c>
      <c r="C1372" s="14" t="s">
        <v>1102</v>
      </c>
      <c r="E1372" s="14" t="s">
        <v>5369</v>
      </c>
      <c r="F1372" s="14" t="s">
        <v>5370</v>
      </c>
      <c r="G1372" s="14" t="s">
        <v>2584</v>
      </c>
      <c r="H1372" s="14" t="s">
        <v>1110</v>
      </c>
    </row>
    <row r="1373" spans="1:8" x14ac:dyDescent="0.25">
      <c r="A1373">
        <v>1373</v>
      </c>
      <c r="B1373" s="14" t="s">
        <v>5371</v>
      </c>
      <c r="C1373" s="14" t="s">
        <v>1102</v>
      </c>
      <c r="E1373" s="14" t="s">
        <v>5372</v>
      </c>
      <c r="F1373" s="14" t="s">
        <v>5373</v>
      </c>
      <c r="G1373" s="14" t="s">
        <v>24</v>
      </c>
      <c r="H1373" s="14" t="s">
        <v>1110</v>
      </c>
    </row>
    <row r="1374" spans="1:8" x14ac:dyDescent="0.25">
      <c r="A1374">
        <v>1374</v>
      </c>
      <c r="B1374" s="14" t="s">
        <v>5374</v>
      </c>
      <c r="C1374" s="14" t="s">
        <v>1102</v>
      </c>
      <c r="E1374" s="14" t="s">
        <v>5375</v>
      </c>
      <c r="F1374" s="14" t="s">
        <v>5376</v>
      </c>
      <c r="G1374" s="14" t="s">
        <v>2576</v>
      </c>
      <c r="H1374" s="14" t="s">
        <v>1110</v>
      </c>
    </row>
    <row r="1375" spans="1:8" x14ac:dyDescent="0.25">
      <c r="A1375">
        <v>1375</v>
      </c>
      <c r="B1375" s="14" t="s">
        <v>5377</v>
      </c>
      <c r="C1375" s="14" t="s">
        <v>1102</v>
      </c>
      <c r="E1375" s="14" t="s">
        <v>5378</v>
      </c>
      <c r="F1375" s="14" t="s">
        <v>5379</v>
      </c>
      <c r="G1375" s="14" t="s">
        <v>2837</v>
      </c>
      <c r="H1375" s="14" t="s">
        <v>1110</v>
      </c>
    </row>
    <row r="1376" spans="1:8" x14ac:dyDescent="0.25">
      <c r="A1376">
        <v>1376</v>
      </c>
      <c r="B1376" s="14" t="s">
        <v>5380</v>
      </c>
      <c r="C1376" s="14" t="s">
        <v>1102</v>
      </c>
      <c r="E1376" s="14" t="s">
        <v>5381</v>
      </c>
      <c r="F1376" s="14" t="s">
        <v>5382</v>
      </c>
      <c r="G1376" s="14" t="s">
        <v>178</v>
      </c>
      <c r="H1376" s="14" t="s">
        <v>1110</v>
      </c>
    </row>
    <row r="1377" spans="1:8" x14ac:dyDescent="0.25">
      <c r="A1377">
        <v>1377</v>
      </c>
      <c r="B1377" s="14" t="s">
        <v>5383</v>
      </c>
      <c r="C1377" s="14" t="s">
        <v>1102</v>
      </c>
      <c r="E1377" s="14" t="s">
        <v>5384</v>
      </c>
      <c r="F1377" s="14" t="s">
        <v>5385</v>
      </c>
      <c r="G1377" s="14" t="s">
        <v>1109</v>
      </c>
      <c r="H1377" s="14" t="s">
        <v>1110</v>
      </c>
    </row>
    <row r="1378" spans="1:8" x14ac:dyDescent="0.25">
      <c r="A1378">
        <v>1378</v>
      </c>
      <c r="B1378" s="14" t="s">
        <v>5386</v>
      </c>
      <c r="C1378" s="14" t="s">
        <v>1102</v>
      </c>
      <c r="E1378" s="14" t="s">
        <v>5387</v>
      </c>
      <c r="F1378" s="14" t="s">
        <v>5388</v>
      </c>
      <c r="G1378" s="14" t="s">
        <v>192</v>
      </c>
      <c r="H1378" s="14" t="s">
        <v>1110</v>
      </c>
    </row>
    <row r="1379" spans="1:8" x14ac:dyDescent="0.25">
      <c r="A1379">
        <v>1379</v>
      </c>
      <c r="B1379" s="14" t="s">
        <v>5389</v>
      </c>
      <c r="C1379" s="14" t="s">
        <v>1102</v>
      </c>
      <c r="E1379" s="14" t="s">
        <v>845</v>
      </c>
      <c r="F1379" s="14" t="s">
        <v>5390</v>
      </c>
      <c r="G1379" s="14" t="s">
        <v>7</v>
      </c>
      <c r="H1379" s="14" t="s">
        <v>1110</v>
      </c>
    </row>
    <row r="1380" spans="1:8" x14ac:dyDescent="0.25">
      <c r="A1380">
        <v>1380</v>
      </c>
      <c r="B1380" s="14" t="s">
        <v>5391</v>
      </c>
      <c r="C1380" s="14" t="s">
        <v>1102</v>
      </c>
      <c r="E1380" s="14" t="s">
        <v>5392</v>
      </c>
      <c r="F1380" s="14" t="s">
        <v>5393</v>
      </c>
      <c r="G1380" s="14" t="s">
        <v>1938</v>
      </c>
      <c r="H1380" s="14" t="s">
        <v>1110</v>
      </c>
    </row>
    <row r="1381" spans="1:8" x14ac:dyDescent="0.25">
      <c r="A1381">
        <v>1381</v>
      </c>
      <c r="B1381" s="14" t="s">
        <v>5394</v>
      </c>
      <c r="C1381" s="14" t="s">
        <v>1102</v>
      </c>
      <c r="E1381" s="14" t="s">
        <v>5395</v>
      </c>
      <c r="F1381" s="14" t="s">
        <v>5396</v>
      </c>
      <c r="G1381" s="14" t="s">
        <v>28</v>
      </c>
      <c r="H1381" s="14" t="s">
        <v>1110</v>
      </c>
    </row>
    <row r="1382" spans="1:8" x14ac:dyDescent="0.25">
      <c r="A1382">
        <v>1382</v>
      </c>
      <c r="B1382" s="14" t="s">
        <v>5397</v>
      </c>
      <c r="C1382" s="14" t="s">
        <v>1102</v>
      </c>
      <c r="E1382" s="14" t="s">
        <v>5398</v>
      </c>
      <c r="F1382" s="14" t="s">
        <v>5399</v>
      </c>
      <c r="G1382" s="14" t="s">
        <v>1109</v>
      </c>
      <c r="H1382" s="14" t="s">
        <v>1110</v>
      </c>
    </row>
    <row r="1383" spans="1:8" x14ac:dyDescent="0.25">
      <c r="A1383">
        <v>1383</v>
      </c>
      <c r="B1383" s="14" t="s">
        <v>5400</v>
      </c>
      <c r="C1383" s="14" t="s">
        <v>1102</v>
      </c>
      <c r="E1383" s="14" t="s">
        <v>5401</v>
      </c>
      <c r="F1383" s="14" t="s">
        <v>5402</v>
      </c>
      <c r="G1383" s="14" t="s">
        <v>212</v>
      </c>
      <c r="H1383" s="14" t="s">
        <v>1110</v>
      </c>
    </row>
    <row r="1384" spans="1:8" x14ac:dyDescent="0.25">
      <c r="A1384">
        <v>1384</v>
      </c>
      <c r="B1384" s="14" t="s">
        <v>5403</v>
      </c>
      <c r="C1384" s="14" t="s">
        <v>1102</v>
      </c>
      <c r="D1384" s="14" t="s">
        <v>5404</v>
      </c>
      <c r="E1384" s="14" t="s">
        <v>5405</v>
      </c>
      <c r="F1384" s="14" t="s">
        <v>5406</v>
      </c>
      <c r="G1384" s="14" t="s">
        <v>40</v>
      </c>
      <c r="H1384" s="14" t="s">
        <v>1110</v>
      </c>
    </row>
    <row r="1385" spans="1:8" x14ac:dyDescent="0.25">
      <c r="A1385">
        <v>1385</v>
      </c>
      <c r="B1385" s="14" t="s">
        <v>5407</v>
      </c>
      <c r="C1385" s="14" t="s">
        <v>1102</v>
      </c>
      <c r="E1385" s="14" t="s">
        <v>5408</v>
      </c>
      <c r="F1385" s="14" t="s">
        <v>5409</v>
      </c>
      <c r="G1385" s="14" t="s">
        <v>40</v>
      </c>
      <c r="H1385" s="14" t="s">
        <v>1110</v>
      </c>
    </row>
    <row r="1386" spans="1:8" x14ac:dyDescent="0.25">
      <c r="A1386">
        <v>1386</v>
      </c>
      <c r="B1386" s="14" t="s">
        <v>5410</v>
      </c>
      <c r="C1386" s="14" t="s">
        <v>1102</v>
      </c>
      <c r="E1386" s="14" t="s">
        <v>5411</v>
      </c>
      <c r="F1386" s="14" t="s">
        <v>5412</v>
      </c>
      <c r="G1386" s="14" t="s">
        <v>2613</v>
      </c>
      <c r="H1386" s="14" t="s">
        <v>1110</v>
      </c>
    </row>
    <row r="1387" spans="1:8" x14ac:dyDescent="0.25">
      <c r="A1387">
        <v>1387</v>
      </c>
      <c r="B1387" s="14" t="s">
        <v>5413</v>
      </c>
      <c r="C1387" s="14" t="s">
        <v>1102</v>
      </c>
      <c r="E1387" s="14" t="s">
        <v>5414</v>
      </c>
      <c r="F1387" s="14" t="s">
        <v>5415</v>
      </c>
      <c r="G1387" s="14" t="s">
        <v>212</v>
      </c>
      <c r="H1387" s="14" t="s">
        <v>1110</v>
      </c>
    </row>
    <row r="1388" spans="1:8" x14ac:dyDescent="0.25">
      <c r="A1388">
        <v>1388</v>
      </c>
      <c r="B1388" s="14" t="s">
        <v>5416</v>
      </c>
      <c r="C1388" s="14" t="s">
        <v>1102</v>
      </c>
      <c r="E1388" s="14" t="s">
        <v>5417</v>
      </c>
      <c r="F1388" s="14" t="s">
        <v>5418</v>
      </c>
      <c r="G1388" s="14" t="s">
        <v>3178</v>
      </c>
      <c r="H1388" s="14" t="s">
        <v>1110</v>
      </c>
    </row>
    <row r="1389" spans="1:8" x14ac:dyDescent="0.25">
      <c r="A1389">
        <v>1389</v>
      </c>
      <c r="B1389" s="14" t="s">
        <v>5419</v>
      </c>
      <c r="C1389" s="14" t="s">
        <v>1102</v>
      </c>
      <c r="E1389" s="14" t="s">
        <v>5420</v>
      </c>
      <c r="F1389" s="14" t="s">
        <v>5421</v>
      </c>
      <c r="G1389" s="14" t="s">
        <v>33</v>
      </c>
      <c r="H1389" s="14" t="s">
        <v>1110</v>
      </c>
    </row>
    <row r="1390" spans="1:8" x14ac:dyDescent="0.25">
      <c r="A1390">
        <v>1390</v>
      </c>
      <c r="B1390" s="14" t="s">
        <v>5422</v>
      </c>
      <c r="C1390" s="14" t="s">
        <v>1102</v>
      </c>
      <c r="E1390" s="14" t="s">
        <v>5423</v>
      </c>
      <c r="F1390" s="14" t="s">
        <v>5424</v>
      </c>
      <c r="G1390" s="14" t="s">
        <v>5425</v>
      </c>
      <c r="H1390" s="14" t="s">
        <v>1110</v>
      </c>
    </row>
    <row r="1391" spans="1:8" x14ac:dyDescent="0.25">
      <c r="A1391">
        <v>1391</v>
      </c>
      <c r="B1391" s="14" t="s">
        <v>5426</v>
      </c>
      <c r="C1391" s="14" t="s">
        <v>1102</v>
      </c>
      <c r="E1391" s="14" t="s">
        <v>5427</v>
      </c>
      <c r="F1391" s="14" t="s">
        <v>5428</v>
      </c>
      <c r="G1391" s="14" t="s">
        <v>1945</v>
      </c>
      <c r="H1391" s="14" t="s">
        <v>1110</v>
      </c>
    </row>
    <row r="1392" spans="1:8" x14ac:dyDescent="0.25">
      <c r="A1392">
        <v>1392</v>
      </c>
      <c r="B1392" s="14" t="s">
        <v>5429</v>
      </c>
      <c r="C1392" s="14" t="s">
        <v>1102</v>
      </c>
      <c r="D1392" s="14" t="s">
        <v>5430</v>
      </c>
      <c r="E1392" s="14" t="s">
        <v>5431</v>
      </c>
      <c r="F1392" s="14" t="s">
        <v>5432</v>
      </c>
      <c r="G1392" s="14" t="s">
        <v>1400</v>
      </c>
      <c r="H1392" s="14" t="s">
        <v>1110</v>
      </c>
    </row>
    <row r="1393" spans="1:8" x14ac:dyDescent="0.25">
      <c r="A1393">
        <v>1393</v>
      </c>
      <c r="B1393" s="14" t="s">
        <v>5433</v>
      </c>
      <c r="C1393" s="14" t="s">
        <v>1102</v>
      </c>
      <c r="E1393" s="14" t="s">
        <v>5434</v>
      </c>
      <c r="F1393" s="14" t="s">
        <v>5435</v>
      </c>
      <c r="G1393" s="14" t="s">
        <v>178</v>
      </c>
      <c r="H1393" s="14" t="s">
        <v>1110</v>
      </c>
    </row>
    <row r="1394" spans="1:8" x14ac:dyDescent="0.25">
      <c r="A1394">
        <v>1394</v>
      </c>
      <c r="B1394" s="14" t="s">
        <v>5436</v>
      </c>
      <c r="C1394" s="14" t="s">
        <v>1102</v>
      </c>
      <c r="E1394" s="14" t="s">
        <v>5437</v>
      </c>
      <c r="F1394" s="14" t="s">
        <v>5438</v>
      </c>
      <c r="G1394" s="14" t="s">
        <v>2837</v>
      </c>
      <c r="H1394" s="14" t="s">
        <v>1110</v>
      </c>
    </row>
    <row r="1395" spans="1:8" x14ac:dyDescent="0.25">
      <c r="A1395">
        <v>1395</v>
      </c>
      <c r="B1395" s="14" t="s">
        <v>5439</v>
      </c>
      <c r="C1395" s="14" t="s">
        <v>1102</v>
      </c>
      <c r="E1395" s="14" t="s">
        <v>5440</v>
      </c>
      <c r="F1395" s="14" t="s">
        <v>5441</v>
      </c>
      <c r="G1395" s="14" t="s">
        <v>163</v>
      </c>
      <c r="H1395" s="14" t="s">
        <v>1110</v>
      </c>
    </row>
    <row r="1396" spans="1:8" x14ac:dyDescent="0.25">
      <c r="A1396">
        <v>1396</v>
      </c>
      <c r="B1396" s="14" t="s">
        <v>5442</v>
      </c>
      <c r="C1396" s="14" t="s">
        <v>1102</v>
      </c>
      <c r="E1396" s="14" t="s">
        <v>5443</v>
      </c>
      <c r="F1396" s="14" t="s">
        <v>5444</v>
      </c>
      <c r="G1396" s="14" t="s">
        <v>2570</v>
      </c>
      <c r="H1396" s="14" t="s">
        <v>1110</v>
      </c>
    </row>
    <row r="1397" spans="1:8" x14ac:dyDescent="0.25">
      <c r="A1397">
        <v>1397</v>
      </c>
      <c r="B1397" s="14" t="s">
        <v>5445</v>
      </c>
      <c r="C1397" s="14" t="s">
        <v>1102</v>
      </c>
      <c r="E1397" s="14" t="s">
        <v>5446</v>
      </c>
      <c r="F1397" s="14" t="s">
        <v>5447</v>
      </c>
      <c r="G1397" s="14" t="s">
        <v>1507</v>
      </c>
      <c r="H1397" s="14" t="s">
        <v>1110</v>
      </c>
    </row>
    <row r="1398" spans="1:8" x14ac:dyDescent="0.25">
      <c r="A1398">
        <v>1398</v>
      </c>
      <c r="B1398" s="14" t="s">
        <v>5448</v>
      </c>
      <c r="C1398" s="14" t="s">
        <v>1102</v>
      </c>
      <c r="E1398" s="14" t="s">
        <v>5449</v>
      </c>
      <c r="F1398" s="14" t="s">
        <v>5450</v>
      </c>
      <c r="G1398" s="14" t="s">
        <v>243</v>
      </c>
      <c r="H1398" s="14" t="s">
        <v>1110</v>
      </c>
    </row>
    <row r="1399" spans="1:8" x14ac:dyDescent="0.25">
      <c r="A1399">
        <v>1399</v>
      </c>
      <c r="B1399" s="14" t="s">
        <v>5451</v>
      </c>
      <c r="C1399" s="14" t="s">
        <v>1102</v>
      </c>
      <c r="E1399" s="14" t="s">
        <v>5452</v>
      </c>
      <c r="F1399" s="14" t="s">
        <v>5453</v>
      </c>
      <c r="G1399" s="14" t="s">
        <v>1348</v>
      </c>
      <c r="H1399" s="14" t="s">
        <v>1110</v>
      </c>
    </row>
    <row r="1400" spans="1:8" x14ac:dyDescent="0.25">
      <c r="A1400">
        <v>1400</v>
      </c>
      <c r="B1400" s="14" t="s">
        <v>5454</v>
      </c>
      <c r="C1400" s="14" t="s">
        <v>1102</v>
      </c>
      <c r="E1400" s="14" t="s">
        <v>5455</v>
      </c>
      <c r="F1400" s="14" t="s">
        <v>5456</v>
      </c>
      <c r="G1400" s="14" t="s">
        <v>1196</v>
      </c>
      <c r="H1400" s="14" t="s">
        <v>1110</v>
      </c>
    </row>
    <row r="1401" spans="1:8" x14ac:dyDescent="0.25">
      <c r="A1401">
        <v>1401</v>
      </c>
      <c r="B1401" s="14" t="s">
        <v>5457</v>
      </c>
      <c r="C1401" s="14" t="s">
        <v>1102</v>
      </c>
      <c r="D1401" s="14" t="s">
        <v>5458</v>
      </c>
      <c r="E1401" s="14" t="s">
        <v>5459</v>
      </c>
      <c r="F1401" s="14" t="s">
        <v>5460</v>
      </c>
      <c r="G1401" s="14" t="s">
        <v>215</v>
      </c>
      <c r="H1401" s="14" t="s">
        <v>1105</v>
      </c>
    </row>
    <row r="1402" spans="1:8" x14ac:dyDescent="0.25">
      <c r="A1402">
        <v>1402</v>
      </c>
      <c r="B1402" s="14" t="s">
        <v>5461</v>
      </c>
      <c r="C1402" s="14" t="s">
        <v>1102</v>
      </c>
      <c r="E1402" s="14" t="s">
        <v>5462</v>
      </c>
      <c r="F1402" s="14" t="s">
        <v>5463</v>
      </c>
      <c r="G1402" s="14" t="s">
        <v>1109</v>
      </c>
      <c r="H1402" s="14" t="s">
        <v>1110</v>
      </c>
    </row>
    <row r="1403" spans="1:8" x14ac:dyDescent="0.25">
      <c r="A1403">
        <v>1403</v>
      </c>
      <c r="B1403" s="14" t="s">
        <v>5464</v>
      </c>
      <c r="C1403" s="14" t="s">
        <v>1102</v>
      </c>
      <c r="D1403" s="14" t="s">
        <v>5465</v>
      </c>
      <c r="E1403" s="14" t="s">
        <v>5466</v>
      </c>
      <c r="F1403" s="14" t="s">
        <v>5467</v>
      </c>
      <c r="G1403" s="14" t="s">
        <v>19</v>
      </c>
      <c r="H1403" s="14" t="s">
        <v>1105</v>
      </c>
    </row>
    <row r="1404" spans="1:8" x14ac:dyDescent="0.25">
      <c r="A1404">
        <v>1404</v>
      </c>
      <c r="B1404" s="14" t="s">
        <v>5468</v>
      </c>
      <c r="C1404" s="14" t="s">
        <v>1102</v>
      </c>
      <c r="E1404" s="14" t="s">
        <v>5469</v>
      </c>
      <c r="F1404" s="14" t="s">
        <v>5470</v>
      </c>
      <c r="G1404" s="14" t="s">
        <v>153</v>
      </c>
      <c r="H1404" s="14" t="s">
        <v>1110</v>
      </c>
    </row>
    <row r="1405" spans="1:8" x14ac:dyDescent="0.25">
      <c r="A1405">
        <v>1405</v>
      </c>
      <c r="B1405" s="14" t="s">
        <v>5471</v>
      </c>
      <c r="C1405" s="14" t="s">
        <v>1102</v>
      </c>
      <c r="D1405" s="14" t="s">
        <v>5472</v>
      </c>
      <c r="G1405" s="14" t="s">
        <v>28</v>
      </c>
      <c r="H1405" s="14" t="s">
        <v>1110</v>
      </c>
    </row>
    <row r="1406" spans="1:8" x14ac:dyDescent="0.25">
      <c r="A1406">
        <v>1406</v>
      </c>
      <c r="B1406" s="14" t="s">
        <v>5473</v>
      </c>
      <c r="C1406" s="14" t="s">
        <v>1102</v>
      </c>
      <c r="D1406" s="14" t="s">
        <v>5474</v>
      </c>
      <c r="H1406" s="14" t="s">
        <v>1105</v>
      </c>
    </row>
    <row r="1407" spans="1:8" x14ac:dyDescent="0.25">
      <c r="A1407">
        <v>1407</v>
      </c>
      <c r="B1407" s="14" t="s">
        <v>5475</v>
      </c>
      <c r="C1407" s="14" t="s">
        <v>1102</v>
      </c>
      <c r="D1407" s="14" t="s">
        <v>5476</v>
      </c>
      <c r="G1407" s="14" t="s">
        <v>243</v>
      </c>
      <c r="H1407" s="14" t="s">
        <v>1110</v>
      </c>
    </row>
    <row r="1408" spans="1:8" x14ac:dyDescent="0.25">
      <c r="A1408">
        <v>1408</v>
      </c>
      <c r="B1408" s="14" t="s">
        <v>5477</v>
      </c>
      <c r="C1408" s="14" t="s">
        <v>1102</v>
      </c>
      <c r="E1408" s="14" t="s">
        <v>5478</v>
      </c>
      <c r="F1408" s="14" t="s">
        <v>5479</v>
      </c>
      <c r="G1408" s="14" t="s">
        <v>230</v>
      </c>
      <c r="H1408" s="14" t="s">
        <v>1110</v>
      </c>
    </row>
    <row r="1409" spans="1:8" x14ac:dyDescent="0.25">
      <c r="A1409">
        <v>1409</v>
      </c>
      <c r="B1409" s="14" t="s">
        <v>5480</v>
      </c>
      <c r="C1409" s="14" t="s">
        <v>1102</v>
      </c>
      <c r="E1409" s="14" t="s">
        <v>5481</v>
      </c>
      <c r="F1409" s="14" t="s">
        <v>5482</v>
      </c>
      <c r="G1409" s="14" t="s">
        <v>91</v>
      </c>
      <c r="H1409" s="14" t="s">
        <v>1110</v>
      </c>
    </row>
    <row r="1410" spans="1:8" x14ac:dyDescent="0.25">
      <c r="A1410">
        <v>1410</v>
      </c>
      <c r="B1410" s="14" t="s">
        <v>5483</v>
      </c>
      <c r="C1410" s="14" t="s">
        <v>1102</v>
      </c>
      <c r="E1410" s="14" t="s">
        <v>5484</v>
      </c>
      <c r="F1410" s="14" t="s">
        <v>5485</v>
      </c>
      <c r="G1410" s="14" t="s">
        <v>1109</v>
      </c>
      <c r="H1410" s="14" t="s">
        <v>1110</v>
      </c>
    </row>
    <row r="1411" spans="1:8" x14ac:dyDescent="0.25">
      <c r="A1411">
        <v>1411</v>
      </c>
      <c r="B1411" s="14" t="s">
        <v>5486</v>
      </c>
      <c r="C1411" s="14" t="s">
        <v>1102</v>
      </c>
      <c r="D1411" s="14" t="s">
        <v>5487</v>
      </c>
      <c r="E1411" s="14" t="s">
        <v>5488</v>
      </c>
      <c r="F1411" s="14" t="s">
        <v>5489</v>
      </c>
      <c r="G1411" s="14" t="s">
        <v>243</v>
      </c>
      <c r="H1411" s="14" t="s">
        <v>1105</v>
      </c>
    </row>
    <row r="1412" spans="1:8" x14ac:dyDescent="0.25">
      <c r="A1412">
        <v>1412</v>
      </c>
      <c r="B1412" s="14" t="s">
        <v>5490</v>
      </c>
      <c r="C1412" s="14" t="s">
        <v>1102</v>
      </c>
      <c r="E1412" s="14" t="s">
        <v>5491</v>
      </c>
      <c r="F1412" s="14" t="s">
        <v>5492</v>
      </c>
      <c r="G1412" s="14" t="s">
        <v>7</v>
      </c>
      <c r="H1412" s="14" t="s">
        <v>1110</v>
      </c>
    </row>
    <row r="1413" spans="1:8" x14ac:dyDescent="0.25">
      <c r="A1413">
        <v>1413</v>
      </c>
      <c r="B1413" s="14" t="s">
        <v>5493</v>
      </c>
      <c r="C1413" s="14" t="s">
        <v>1102</v>
      </c>
      <c r="E1413" s="14" t="s">
        <v>5494</v>
      </c>
      <c r="F1413" s="14" t="s">
        <v>5495</v>
      </c>
      <c r="G1413" s="14" t="s">
        <v>1109</v>
      </c>
      <c r="H1413" s="14" t="s">
        <v>1110</v>
      </c>
    </row>
    <row r="1414" spans="1:8" x14ac:dyDescent="0.25">
      <c r="A1414">
        <v>1414</v>
      </c>
      <c r="B1414" s="14" t="s">
        <v>5496</v>
      </c>
      <c r="C1414" s="14" t="s">
        <v>1102</v>
      </c>
      <c r="E1414" s="14" t="s">
        <v>5497</v>
      </c>
      <c r="F1414" s="14" t="s">
        <v>5498</v>
      </c>
      <c r="G1414" s="14" t="s">
        <v>1109</v>
      </c>
      <c r="H1414" s="14" t="s">
        <v>1110</v>
      </c>
    </row>
    <row r="1415" spans="1:8" x14ac:dyDescent="0.25">
      <c r="A1415">
        <v>1415</v>
      </c>
      <c r="B1415" s="14" t="s">
        <v>5499</v>
      </c>
      <c r="C1415" s="14" t="s">
        <v>1102</v>
      </c>
      <c r="E1415" s="14" t="s">
        <v>5500</v>
      </c>
      <c r="F1415" s="14" t="s">
        <v>5501</v>
      </c>
      <c r="G1415" s="14" t="s">
        <v>243</v>
      </c>
      <c r="H1415" s="14" t="s">
        <v>1110</v>
      </c>
    </row>
    <row r="1416" spans="1:8" x14ac:dyDescent="0.25">
      <c r="A1416">
        <v>1416</v>
      </c>
      <c r="B1416" s="14" t="s">
        <v>5502</v>
      </c>
      <c r="C1416" s="14" t="s">
        <v>1102</v>
      </c>
      <c r="E1416" s="14" t="s">
        <v>5503</v>
      </c>
      <c r="F1416" s="14" t="s">
        <v>5504</v>
      </c>
      <c r="G1416" s="14" t="s">
        <v>149</v>
      </c>
      <c r="H1416" s="14" t="s">
        <v>1110</v>
      </c>
    </row>
    <row r="1417" spans="1:8" x14ac:dyDescent="0.25">
      <c r="A1417">
        <v>1417</v>
      </c>
      <c r="B1417" s="14" t="s">
        <v>5505</v>
      </c>
      <c r="C1417" s="14" t="s">
        <v>1102</v>
      </c>
      <c r="E1417" s="14" t="s">
        <v>5506</v>
      </c>
      <c r="F1417" s="14" t="s">
        <v>5507</v>
      </c>
      <c r="G1417" s="14" t="s">
        <v>2179</v>
      </c>
      <c r="H1417" s="14" t="s">
        <v>1110</v>
      </c>
    </row>
    <row r="1418" spans="1:8" x14ac:dyDescent="0.25">
      <c r="A1418">
        <v>1418</v>
      </c>
      <c r="B1418" s="14" t="s">
        <v>5508</v>
      </c>
      <c r="C1418" s="14" t="s">
        <v>1102</v>
      </c>
      <c r="E1418" s="14" t="s">
        <v>5509</v>
      </c>
      <c r="F1418" s="14" t="s">
        <v>5510</v>
      </c>
      <c r="G1418" s="14" t="s">
        <v>1109</v>
      </c>
      <c r="H1418" s="14" t="s">
        <v>1110</v>
      </c>
    </row>
    <row r="1419" spans="1:8" x14ac:dyDescent="0.25">
      <c r="A1419">
        <v>1419</v>
      </c>
      <c r="B1419" s="14" t="s">
        <v>5511</v>
      </c>
      <c r="C1419" s="14" t="s">
        <v>1102</v>
      </c>
      <c r="D1419" s="14" t="s">
        <v>523</v>
      </c>
      <c r="E1419" s="14" t="s">
        <v>5512</v>
      </c>
      <c r="F1419" s="14" t="s">
        <v>5513</v>
      </c>
      <c r="G1419" s="14" t="s">
        <v>1109</v>
      </c>
      <c r="H1419" s="14" t="s">
        <v>1110</v>
      </c>
    </row>
    <row r="1420" spans="1:8" x14ac:dyDescent="0.25">
      <c r="A1420">
        <v>1420</v>
      </c>
      <c r="B1420" s="14" t="s">
        <v>5514</v>
      </c>
      <c r="C1420" s="14" t="s">
        <v>1102</v>
      </c>
      <c r="E1420" s="14" t="s">
        <v>5515</v>
      </c>
      <c r="F1420" s="14" t="s">
        <v>5516</v>
      </c>
      <c r="G1420" s="14" t="s">
        <v>82</v>
      </c>
      <c r="H1420" s="14" t="s">
        <v>1105</v>
      </c>
    </row>
    <row r="1421" spans="1:8" x14ac:dyDescent="0.25">
      <c r="A1421">
        <v>1421</v>
      </c>
      <c r="B1421" s="14" t="s">
        <v>5517</v>
      </c>
      <c r="C1421" s="14" t="s">
        <v>1102</v>
      </c>
      <c r="E1421" s="14" t="s">
        <v>5518</v>
      </c>
      <c r="F1421" s="14" t="s">
        <v>5519</v>
      </c>
      <c r="G1421" s="14" t="s">
        <v>1109</v>
      </c>
      <c r="H1421" s="14" t="s">
        <v>1110</v>
      </c>
    </row>
    <row r="1422" spans="1:8" x14ac:dyDescent="0.25">
      <c r="A1422">
        <v>1422</v>
      </c>
      <c r="B1422" s="14" t="s">
        <v>5520</v>
      </c>
      <c r="C1422" s="14" t="s">
        <v>1102</v>
      </c>
      <c r="D1422" s="14" t="s">
        <v>1002</v>
      </c>
      <c r="E1422" s="14" t="s">
        <v>5521</v>
      </c>
      <c r="F1422" s="14" t="s">
        <v>5522</v>
      </c>
      <c r="G1422" s="14" t="s">
        <v>226</v>
      </c>
      <c r="H1422" s="14" t="s">
        <v>1105</v>
      </c>
    </row>
    <row r="1423" spans="1:8" x14ac:dyDescent="0.25">
      <c r="A1423">
        <v>1423</v>
      </c>
      <c r="B1423" s="14" t="s">
        <v>5523</v>
      </c>
      <c r="C1423" s="14" t="s">
        <v>1102</v>
      </c>
      <c r="E1423" s="14" t="s">
        <v>5524</v>
      </c>
      <c r="F1423" s="14" t="s">
        <v>5525</v>
      </c>
      <c r="G1423" s="14" t="s">
        <v>236</v>
      </c>
      <c r="H1423" s="14" t="s">
        <v>1110</v>
      </c>
    </row>
    <row r="1424" spans="1:8" x14ac:dyDescent="0.25">
      <c r="A1424">
        <v>1424</v>
      </c>
      <c r="B1424" s="14" t="s">
        <v>5343</v>
      </c>
      <c r="C1424" s="14" t="s">
        <v>1102</v>
      </c>
      <c r="E1424" s="14" t="s">
        <v>5526</v>
      </c>
      <c r="F1424" s="14" t="s">
        <v>5527</v>
      </c>
      <c r="G1424" s="14" t="s">
        <v>2576</v>
      </c>
      <c r="H1424" s="14" t="s">
        <v>1110</v>
      </c>
    </row>
    <row r="1425" spans="1:8" x14ac:dyDescent="0.25">
      <c r="A1425">
        <v>1425</v>
      </c>
      <c r="B1425" s="14" t="s">
        <v>5528</v>
      </c>
      <c r="C1425" s="14" t="s">
        <v>1102</v>
      </c>
      <c r="E1425" s="14" t="s">
        <v>5529</v>
      </c>
      <c r="F1425" s="14" t="s">
        <v>5530</v>
      </c>
      <c r="G1425" s="14" t="s">
        <v>4000</v>
      </c>
      <c r="H1425" s="14" t="s">
        <v>1110</v>
      </c>
    </row>
    <row r="1426" spans="1:8" x14ac:dyDescent="0.25">
      <c r="A1426">
        <v>1426</v>
      </c>
      <c r="B1426" s="14" t="s">
        <v>5531</v>
      </c>
      <c r="C1426" s="14" t="s">
        <v>1102</v>
      </c>
      <c r="E1426" s="14" t="s">
        <v>5532</v>
      </c>
      <c r="F1426" s="14" t="s">
        <v>5533</v>
      </c>
      <c r="G1426" s="14" t="s">
        <v>86</v>
      </c>
      <c r="H1426" s="14" t="s">
        <v>1110</v>
      </c>
    </row>
    <row r="1427" spans="1:8" x14ac:dyDescent="0.25">
      <c r="A1427">
        <v>1427</v>
      </c>
      <c r="B1427" s="14" t="s">
        <v>5534</v>
      </c>
      <c r="C1427" s="14" t="s">
        <v>1102</v>
      </c>
      <c r="D1427" s="14" t="s">
        <v>427</v>
      </c>
      <c r="E1427" s="14" t="s">
        <v>5535</v>
      </c>
      <c r="F1427" s="14" t="s">
        <v>5536</v>
      </c>
      <c r="G1427" s="14" t="s">
        <v>82</v>
      </c>
      <c r="H1427" s="14" t="s">
        <v>1105</v>
      </c>
    </row>
    <row r="1428" spans="1:8" x14ac:dyDescent="0.25">
      <c r="A1428">
        <v>1428</v>
      </c>
      <c r="B1428" s="14" t="s">
        <v>5537</v>
      </c>
      <c r="C1428" s="14" t="s">
        <v>1102</v>
      </c>
      <c r="E1428" s="14" t="s">
        <v>5538</v>
      </c>
      <c r="F1428" s="14" t="s">
        <v>5539</v>
      </c>
      <c r="G1428" s="14" t="s">
        <v>24</v>
      </c>
      <c r="H1428" s="14" t="s">
        <v>1110</v>
      </c>
    </row>
    <row r="1429" spans="1:8" x14ac:dyDescent="0.25">
      <c r="A1429">
        <v>1429</v>
      </c>
      <c r="B1429" s="14" t="s">
        <v>5540</v>
      </c>
      <c r="C1429" s="14" t="s">
        <v>1102</v>
      </c>
      <c r="E1429" s="14" t="s">
        <v>5541</v>
      </c>
      <c r="F1429" s="14" t="s">
        <v>5542</v>
      </c>
      <c r="G1429" s="14" t="s">
        <v>1109</v>
      </c>
      <c r="H1429" s="14" t="s">
        <v>1110</v>
      </c>
    </row>
    <row r="1430" spans="1:8" x14ac:dyDescent="0.25">
      <c r="A1430">
        <v>1430</v>
      </c>
      <c r="B1430" s="14" t="s">
        <v>5543</v>
      </c>
      <c r="C1430" s="14" t="s">
        <v>1102</v>
      </c>
      <c r="E1430" s="14" t="s">
        <v>5544</v>
      </c>
      <c r="F1430" s="14" t="s">
        <v>5545</v>
      </c>
      <c r="G1430" s="14" t="s">
        <v>192</v>
      </c>
      <c r="H1430" s="14" t="s">
        <v>1110</v>
      </c>
    </row>
    <row r="1431" spans="1:8" x14ac:dyDescent="0.25">
      <c r="A1431">
        <v>1431</v>
      </c>
      <c r="B1431" s="14" t="s">
        <v>5546</v>
      </c>
      <c r="C1431" s="14" t="s">
        <v>1102</v>
      </c>
      <c r="E1431" s="14" t="s">
        <v>5547</v>
      </c>
      <c r="F1431" s="14" t="s">
        <v>5548</v>
      </c>
      <c r="G1431" s="14" t="s">
        <v>178</v>
      </c>
      <c r="H1431" s="14" t="s">
        <v>1105</v>
      </c>
    </row>
    <row r="1432" spans="1:8" x14ac:dyDescent="0.25">
      <c r="A1432">
        <v>1432</v>
      </c>
      <c r="B1432" s="14" t="s">
        <v>5549</v>
      </c>
      <c r="C1432" s="14" t="s">
        <v>1102</v>
      </c>
      <c r="E1432" s="14" t="s">
        <v>5550</v>
      </c>
      <c r="F1432" s="14" t="s">
        <v>5551</v>
      </c>
      <c r="G1432" s="14" t="s">
        <v>2474</v>
      </c>
      <c r="H1432" s="14" t="s">
        <v>1110</v>
      </c>
    </row>
    <row r="1433" spans="1:8" x14ac:dyDescent="0.25">
      <c r="A1433">
        <v>1433</v>
      </c>
      <c r="B1433" s="14" t="s">
        <v>5552</v>
      </c>
      <c r="C1433" s="14" t="s">
        <v>1102</v>
      </c>
      <c r="E1433" s="14" t="s">
        <v>5553</v>
      </c>
      <c r="F1433" s="14" t="s">
        <v>5554</v>
      </c>
      <c r="G1433" s="14" t="s">
        <v>114</v>
      </c>
      <c r="H1433" s="14" t="s">
        <v>1110</v>
      </c>
    </row>
    <row r="1434" spans="1:8" x14ac:dyDescent="0.25">
      <c r="A1434">
        <v>1434</v>
      </c>
      <c r="B1434" s="14" t="s">
        <v>5555</v>
      </c>
      <c r="C1434" s="14" t="s">
        <v>1102</v>
      </c>
      <c r="D1434" s="14" t="s">
        <v>5556</v>
      </c>
      <c r="E1434" s="14" t="s">
        <v>5557</v>
      </c>
      <c r="F1434" s="14" t="s">
        <v>5558</v>
      </c>
      <c r="G1434" s="14" t="s">
        <v>40</v>
      </c>
      <c r="H1434" s="14" t="s">
        <v>1105</v>
      </c>
    </row>
    <row r="1435" spans="1:8" x14ac:dyDescent="0.25">
      <c r="A1435">
        <v>1435</v>
      </c>
      <c r="B1435" s="14" t="s">
        <v>5559</v>
      </c>
      <c r="C1435" s="14" t="s">
        <v>1102</v>
      </c>
      <c r="E1435" s="14" t="s">
        <v>5560</v>
      </c>
      <c r="F1435" s="14" t="s">
        <v>5561</v>
      </c>
      <c r="G1435" s="14" t="s">
        <v>1109</v>
      </c>
      <c r="H1435" s="14" t="s">
        <v>1110</v>
      </c>
    </row>
    <row r="1436" spans="1:8" x14ac:dyDescent="0.25">
      <c r="A1436">
        <v>1436</v>
      </c>
      <c r="B1436" s="14" t="s">
        <v>5562</v>
      </c>
      <c r="C1436" s="14" t="s">
        <v>1102</v>
      </c>
      <c r="D1436" s="14" t="s">
        <v>521</v>
      </c>
      <c r="E1436" s="14" t="s">
        <v>5563</v>
      </c>
      <c r="F1436" s="14" t="s">
        <v>5564</v>
      </c>
      <c r="G1436" s="14" t="s">
        <v>1348</v>
      </c>
      <c r="H1436" s="14" t="s">
        <v>1105</v>
      </c>
    </row>
    <row r="1437" spans="1:8" x14ac:dyDescent="0.25">
      <c r="A1437">
        <v>1437</v>
      </c>
      <c r="B1437" s="14" t="s">
        <v>5565</v>
      </c>
      <c r="C1437" s="14" t="s">
        <v>5566</v>
      </c>
      <c r="D1437" s="14" t="s">
        <v>5567</v>
      </c>
      <c r="E1437" s="14" t="s">
        <v>5568</v>
      </c>
      <c r="F1437" s="14" t="s">
        <v>5569</v>
      </c>
      <c r="G1437" s="14" t="s">
        <v>243</v>
      </c>
      <c r="H1437" s="14" t="s">
        <v>1105</v>
      </c>
    </row>
    <row r="1438" spans="1:8" x14ac:dyDescent="0.25">
      <c r="A1438">
        <v>1438</v>
      </c>
      <c r="B1438" s="14" t="s">
        <v>5570</v>
      </c>
      <c r="C1438" s="14" t="s">
        <v>1102</v>
      </c>
      <c r="E1438" s="14" t="s">
        <v>5571</v>
      </c>
      <c r="F1438" s="14" t="s">
        <v>5572</v>
      </c>
      <c r="G1438" s="14" t="s">
        <v>243</v>
      </c>
      <c r="H1438" s="14" t="s">
        <v>1110</v>
      </c>
    </row>
    <row r="1439" spans="1:8" x14ac:dyDescent="0.25">
      <c r="A1439">
        <v>1439</v>
      </c>
      <c r="B1439" s="14" t="s">
        <v>5573</v>
      </c>
      <c r="C1439" s="14" t="s">
        <v>1102</v>
      </c>
      <c r="E1439" s="14" t="s">
        <v>5574</v>
      </c>
      <c r="F1439" s="14" t="s">
        <v>5575</v>
      </c>
      <c r="G1439" s="14" t="s">
        <v>243</v>
      </c>
      <c r="H1439" s="14" t="s">
        <v>1110</v>
      </c>
    </row>
    <row r="1440" spans="1:8" x14ac:dyDescent="0.25">
      <c r="A1440">
        <v>1440</v>
      </c>
      <c r="B1440" s="14" t="s">
        <v>5576</v>
      </c>
      <c r="C1440" s="14" t="s">
        <v>1102</v>
      </c>
      <c r="E1440" s="14" t="s">
        <v>5577</v>
      </c>
      <c r="F1440" s="14" t="s">
        <v>5578</v>
      </c>
      <c r="G1440" s="14" t="s">
        <v>114</v>
      </c>
      <c r="H1440" s="14" t="s">
        <v>1110</v>
      </c>
    </row>
    <row r="1441" spans="1:8" x14ac:dyDescent="0.25">
      <c r="A1441">
        <v>1441</v>
      </c>
      <c r="B1441" s="14" t="s">
        <v>5579</v>
      </c>
      <c r="C1441" s="14" t="s">
        <v>1102</v>
      </c>
      <c r="D1441" s="14" t="s">
        <v>446</v>
      </c>
      <c r="E1441" s="14" t="s">
        <v>5580</v>
      </c>
      <c r="F1441" s="14" t="s">
        <v>5581</v>
      </c>
      <c r="G1441" s="14" t="s">
        <v>243</v>
      </c>
      <c r="H1441" s="14" t="s">
        <v>1105</v>
      </c>
    </row>
    <row r="1442" spans="1:8" x14ac:dyDescent="0.25">
      <c r="A1442">
        <v>1442</v>
      </c>
      <c r="B1442" s="14" t="s">
        <v>5582</v>
      </c>
      <c r="C1442" s="14" t="s">
        <v>1102</v>
      </c>
      <c r="D1442" s="14" t="s">
        <v>5583</v>
      </c>
      <c r="E1442" s="14" t="s">
        <v>5584</v>
      </c>
      <c r="F1442" s="14" t="s">
        <v>5585</v>
      </c>
      <c r="G1442" s="14" t="s">
        <v>1109</v>
      </c>
      <c r="H1442" s="14" t="s">
        <v>1105</v>
      </c>
    </row>
    <row r="1443" spans="1:8" x14ac:dyDescent="0.25">
      <c r="A1443">
        <v>1443</v>
      </c>
      <c r="B1443" s="14" t="s">
        <v>5586</v>
      </c>
      <c r="C1443" s="14" t="s">
        <v>1102</v>
      </c>
      <c r="D1443" s="14" t="s">
        <v>5587</v>
      </c>
      <c r="E1443" s="14" t="s">
        <v>5588</v>
      </c>
      <c r="F1443" s="14" t="s">
        <v>5589</v>
      </c>
      <c r="G1443" s="14" t="s">
        <v>2837</v>
      </c>
      <c r="H1443" s="14" t="s">
        <v>1110</v>
      </c>
    </row>
    <row r="1444" spans="1:8" x14ac:dyDescent="0.25">
      <c r="A1444">
        <v>1444</v>
      </c>
      <c r="B1444" s="14" t="s">
        <v>5590</v>
      </c>
      <c r="C1444" s="14" t="s">
        <v>1102</v>
      </c>
      <c r="E1444" s="14" t="s">
        <v>5591</v>
      </c>
      <c r="F1444" s="14" t="s">
        <v>5592</v>
      </c>
      <c r="G1444" s="14" t="s">
        <v>1109</v>
      </c>
      <c r="H1444" s="14" t="s">
        <v>1110</v>
      </c>
    </row>
    <row r="1445" spans="1:8" x14ac:dyDescent="0.25">
      <c r="A1445">
        <v>1445</v>
      </c>
      <c r="B1445" s="14" t="s">
        <v>5593</v>
      </c>
      <c r="C1445" s="14" t="s">
        <v>1102</v>
      </c>
      <c r="E1445" s="14" t="s">
        <v>5594</v>
      </c>
      <c r="G1445" s="14" t="s">
        <v>243</v>
      </c>
      <c r="H1445" s="14" t="s">
        <v>1105</v>
      </c>
    </row>
    <row r="1446" spans="1:8" x14ac:dyDescent="0.25">
      <c r="A1446">
        <v>1446</v>
      </c>
      <c r="B1446" s="14" t="s">
        <v>5595</v>
      </c>
      <c r="C1446" s="14" t="s">
        <v>1102</v>
      </c>
      <c r="E1446" s="14" t="s">
        <v>5595</v>
      </c>
      <c r="F1446" s="14" t="s">
        <v>5596</v>
      </c>
      <c r="G1446" s="14" t="s">
        <v>91</v>
      </c>
      <c r="H1446" s="14" t="s">
        <v>1110</v>
      </c>
    </row>
    <row r="1447" spans="1:8" x14ac:dyDescent="0.25">
      <c r="A1447">
        <v>1447</v>
      </c>
      <c r="B1447" s="14" t="s">
        <v>5597</v>
      </c>
      <c r="C1447" s="14" t="s">
        <v>1102</v>
      </c>
      <c r="E1447" s="14" t="s">
        <v>5598</v>
      </c>
      <c r="F1447" s="14" t="s">
        <v>5599</v>
      </c>
      <c r="G1447" s="14" t="s">
        <v>149</v>
      </c>
      <c r="H1447" s="14" t="s">
        <v>1110</v>
      </c>
    </row>
    <row r="1448" spans="1:8" x14ac:dyDescent="0.25">
      <c r="A1448">
        <v>1448</v>
      </c>
      <c r="B1448" s="14" t="s">
        <v>5600</v>
      </c>
      <c r="C1448" s="14" t="s">
        <v>1102</v>
      </c>
      <c r="E1448" s="14" t="s">
        <v>5601</v>
      </c>
      <c r="F1448" s="14" t="s">
        <v>5602</v>
      </c>
      <c r="G1448" s="14" t="s">
        <v>243</v>
      </c>
      <c r="H1448" s="14" t="s">
        <v>1110</v>
      </c>
    </row>
    <row r="1449" spans="1:8" x14ac:dyDescent="0.25">
      <c r="A1449">
        <v>1449</v>
      </c>
      <c r="B1449" s="14" t="s">
        <v>5603</v>
      </c>
      <c r="C1449" s="14" t="s">
        <v>1102</v>
      </c>
      <c r="E1449" s="14" t="s">
        <v>5604</v>
      </c>
      <c r="F1449" s="14" t="s">
        <v>5605</v>
      </c>
      <c r="G1449" s="14" t="s">
        <v>1207</v>
      </c>
      <c r="H1449" s="14" t="s">
        <v>1110</v>
      </c>
    </row>
    <row r="1450" spans="1:8" x14ac:dyDescent="0.25">
      <c r="A1450">
        <v>1450</v>
      </c>
      <c r="B1450" s="14" t="s">
        <v>5606</v>
      </c>
      <c r="C1450" s="14" t="s">
        <v>1102</v>
      </c>
      <c r="E1450" s="14" t="s">
        <v>5607</v>
      </c>
      <c r="F1450" s="14" t="s">
        <v>5608</v>
      </c>
      <c r="G1450" s="14" t="s">
        <v>243</v>
      </c>
      <c r="H1450" s="14" t="s">
        <v>1110</v>
      </c>
    </row>
    <row r="1451" spans="1:8" x14ac:dyDescent="0.25">
      <c r="A1451">
        <v>1451</v>
      </c>
      <c r="B1451" s="14" t="s">
        <v>5609</v>
      </c>
      <c r="C1451" s="14" t="s">
        <v>1102</v>
      </c>
      <c r="E1451" s="14" t="s">
        <v>5610</v>
      </c>
      <c r="F1451" s="14" t="s">
        <v>5611</v>
      </c>
      <c r="G1451" s="14" t="s">
        <v>3683</v>
      </c>
      <c r="H1451" s="14" t="s">
        <v>1110</v>
      </c>
    </row>
    <row r="1452" spans="1:8" x14ac:dyDescent="0.25">
      <c r="A1452">
        <v>1452</v>
      </c>
      <c r="B1452" s="14" t="s">
        <v>5612</v>
      </c>
      <c r="C1452" s="14" t="s">
        <v>1102</v>
      </c>
      <c r="E1452" s="14" t="s">
        <v>5613</v>
      </c>
      <c r="F1452" s="14" t="s">
        <v>5614</v>
      </c>
      <c r="G1452" s="14" t="s">
        <v>40</v>
      </c>
      <c r="H1452" s="14" t="s">
        <v>1110</v>
      </c>
    </row>
    <row r="1453" spans="1:8" x14ac:dyDescent="0.25">
      <c r="A1453">
        <v>1453</v>
      </c>
      <c r="B1453" s="14" t="s">
        <v>5615</v>
      </c>
      <c r="C1453" s="14" t="s">
        <v>1102</v>
      </c>
      <c r="E1453" s="14" t="s">
        <v>5616</v>
      </c>
      <c r="F1453" s="14" t="s">
        <v>5617</v>
      </c>
      <c r="G1453" s="14" t="s">
        <v>1109</v>
      </c>
      <c r="H1453" s="14" t="s">
        <v>1110</v>
      </c>
    </row>
    <row r="1454" spans="1:8" x14ac:dyDescent="0.25">
      <c r="A1454">
        <v>1454</v>
      </c>
      <c r="B1454" s="14" t="s">
        <v>5618</v>
      </c>
      <c r="C1454" s="14" t="s">
        <v>1102</v>
      </c>
      <c r="E1454" s="14" t="s">
        <v>839</v>
      </c>
      <c r="F1454" s="14" t="s">
        <v>5619</v>
      </c>
      <c r="G1454" s="14" t="s">
        <v>2576</v>
      </c>
      <c r="H1454" s="14" t="s">
        <v>1110</v>
      </c>
    </row>
    <row r="1455" spans="1:8" x14ac:dyDescent="0.25">
      <c r="A1455">
        <v>1455</v>
      </c>
      <c r="B1455" s="14" t="s">
        <v>5620</v>
      </c>
      <c r="C1455" s="14" t="s">
        <v>1102</v>
      </c>
      <c r="E1455" s="14" t="s">
        <v>5621</v>
      </c>
      <c r="F1455" s="14" t="s">
        <v>5622</v>
      </c>
      <c r="G1455" s="14" t="s">
        <v>3873</v>
      </c>
      <c r="H1455" s="14" t="s">
        <v>1110</v>
      </c>
    </row>
    <row r="1456" spans="1:8" x14ac:dyDescent="0.25">
      <c r="A1456">
        <v>1456</v>
      </c>
      <c r="B1456" s="14" t="s">
        <v>5623</v>
      </c>
      <c r="C1456" s="14" t="s">
        <v>1102</v>
      </c>
      <c r="E1456" s="14" t="s">
        <v>5624</v>
      </c>
      <c r="F1456" s="14" t="s">
        <v>5625</v>
      </c>
      <c r="G1456" s="14" t="s">
        <v>243</v>
      </c>
      <c r="H1456" s="14" t="s">
        <v>1110</v>
      </c>
    </row>
    <row r="1457" spans="1:8" x14ac:dyDescent="0.25">
      <c r="A1457">
        <v>1457</v>
      </c>
      <c r="B1457" s="14" t="s">
        <v>5626</v>
      </c>
      <c r="C1457" s="14" t="s">
        <v>1102</v>
      </c>
      <c r="E1457" s="14" t="s">
        <v>5627</v>
      </c>
      <c r="F1457" s="14" t="s">
        <v>5628</v>
      </c>
      <c r="G1457" s="14" t="s">
        <v>2976</v>
      </c>
      <c r="H1457" s="14" t="s">
        <v>1110</v>
      </c>
    </row>
    <row r="1458" spans="1:8" x14ac:dyDescent="0.25">
      <c r="A1458">
        <v>1458</v>
      </c>
      <c r="B1458" s="14" t="s">
        <v>5629</v>
      </c>
      <c r="C1458" s="14" t="s">
        <v>1102</v>
      </c>
      <c r="E1458" s="14" t="s">
        <v>5630</v>
      </c>
      <c r="F1458" s="14" t="s">
        <v>5631</v>
      </c>
      <c r="G1458" s="14" t="s">
        <v>1514</v>
      </c>
      <c r="H1458" s="14" t="s">
        <v>1110</v>
      </c>
    </row>
    <row r="1459" spans="1:8" x14ac:dyDescent="0.25">
      <c r="A1459">
        <v>1459</v>
      </c>
      <c r="B1459" s="14" t="s">
        <v>5632</v>
      </c>
      <c r="C1459" s="14" t="s">
        <v>1102</v>
      </c>
      <c r="E1459" s="14" t="s">
        <v>5633</v>
      </c>
      <c r="F1459" s="14" t="s">
        <v>5634</v>
      </c>
      <c r="G1459" s="14" t="s">
        <v>1109</v>
      </c>
      <c r="H1459" s="14" t="s">
        <v>1110</v>
      </c>
    </row>
    <row r="1460" spans="1:8" x14ac:dyDescent="0.25">
      <c r="A1460">
        <v>1460</v>
      </c>
      <c r="B1460" s="14" t="s">
        <v>5635</v>
      </c>
      <c r="C1460" s="14" t="s">
        <v>1102</v>
      </c>
      <c r="E1460" s="14" t="s">
        <v>5636</v>
      </c>
      <c r="F1460" s="14" t="s">
        <v>5637</v>
      </c>
      <c r="G1460" s="14" t="s">
        <v>40</v>
      </c>
      <c r="H1460" s="14" t="s">
        <v>1110</v>
      </c>
    </row>
    <row r="1461" spans="1:8" x14ac:dyDescent="0.25">
      <c r="A1461">
        <v>1461</v>
      </c>
      <c r="B1461" s="14" t="s">
        <v>5638</v>
      </c>
      <c r="C1461" s="14" t="s">
        <v>1102</v>
      </c>
      <c r="E1461" s="14" t="s">
        <v>5639</v>
      </c>
      <c r="F1461" s="14" t="s">
        <v>5640</v>
      </c>
      <c r="G1461" s="14" t="s">
        <v>243</v>
      </c>
      <c r="H1461" s="14" t="s">
        <v>1110</v>
      </c>
    </row>
    <row r="1462" spans="1:8" x14ac:dyDescent="0.25">
      <c r="A1462">
        <v>1462</v>
      </c>
      <c r="B1462" s="14" t="s">
        <v>5641</v>
      </c>
      <c r="C1462" s="14" t="s">
        <v>1102</v>
      </c>
      <c r="D1462" s="14" t="s">
        <v>5642</v>
      </c>
      <c r="E1462" s="14" t="s">
        <v>5643</v>
      </c>
      <c r="F1462" s="14" t="s">
        <v>5644</v>
      </c>
      <c r="G1462" s="14" t="s">
        <v>114</v>
      </c>
      <c r="H1462" s="14" t="s">
        <v>1110</v>
      </c>
    </row>
    <row r="1463" spans="1:8" x14ac:dyDescent="0.25">
      <c r="A1463">
        <v>1463</v>
      </c>
      <c r="B1463" s="14" t="s">
        <v>5645</v>
      </c>
      <c r="C1463" s="14" t="s">
        <v>1102</v>
      </c>
      <c r="D1463" s="14" t="s">
        <v>5646</v>
      </c>
      <c r="E1463" s="14" t="s">
        <v>5647</v>
      </c>
      <c r="F1463" s="14" t="s">
        <v>5648</v>
      </c>
      <c r="G1463" s="14" t="s">
        <v>126</v>
      </c>
      <c r="H1463" s="14" t="s">
        <v>1105</v>
      </c>
    </row>
    <row r="1464" spans="1:8" x14ac:dyDescent="0.25">
      <c r="A1464">
        <v>1464</v>
      </c>
      <c r="B1464" s="14" t="s">
        <v>5649</v>
      </c>
      <c r="C1464" s="14" t="s">
        <v>1102</v>
      </c>
      <c r="E1464" s="14" t="s">
        <v>5650</v>
      </c>
      <c r="F1464" s="14" t="s">
        <v>5651</v>
      </c>
      <c r="G1464" s="14" t="s">
        <v>1938</v>
      </c>
      <c r="H1464" s="14" t="s">
        <v>1110</v>
      </c>
    </row>
    <row r="1465" spans="1:8" x14ac:dyDescent="0.25">
      <c r="A1465">
        <v>1465</v>
      </c>
      <c r="B1465" s="14" t="s">
        <v>5652</v>
      </c>
      <c r="C1465" s="14" t="s">
        <v>1102</v>
      </c>
      <c r="E1465" s="14" t="s">
        <v>5653</v>
      </c>
      <c r="F1465" s="14" t="s">
        <v>5654</v>
      </c>
      <c r="G1465" s="14" t="s">
        <v>91</v>
      </c>
      <c r="H1465" s="14" t="s">
        <v>1110</v>
      </c>
    </row>
    <row r="1466" spans="1:8" x14ac:dyDescent="0.25">
      <c r="A1466">
        <v>1466</v>
      </c>
      <c r="B1466" s="14" t="s">
        <v>5655</v>
      </c>
      <c r="C1466" s="14" t="s">
        <v>1102</v>
      </c>
      <c r="E1466" s="14" t="s">
        <v>5656</v>
      </c>
      <c r="F1466" s="14" t="s">
        <v>5657</v>
      </c>
      <c r="G1466" s="14" t="s">
        <v>1737</v>
      </c>
      <c r="H1466" s="14" t="s">
        <v>1105</v>
      </c>
    </row>
    <row r="1467" spans="1:8" x14ac:dyDescent="0.25">
      <c r="A1467">
        <v>1467</v>
      </c>
      <c r="B1467" s="14" t="s">
        <v>5658</v>
      </c>
      <c r="C1467" s="14" t="s">
        <v>1102</v>
      </c>
      <c r="E1467" s="14" t="s">
        <v>5659</v>
      </c>
      <c r="F1467" s="14" t="s">
        <v>5660</v>
      </c>
      <c r="G1467" s="14" t="s">
        <v>243</v>
      </c>
      <c r="H1467" s="14" t="s">
        <v>1110</v>
      </c>
    </row>
    <row r="1468" spans="1:8" x14ac:dyDescent="0.25">
      <c r="A1468">
        <v>1468</v>
      </c>
      <c r="B1468" s="14" t="s">
        <v>5661</v>
      </c>
      <c r="C1468" s="14" t="s">
        <v>1102</v>
      </c>
      <c r="E1468" s="14" t="s">
        <v>5662</v>
      </c>
      <c r="G1468" s="14" t="s">
        <v>1251</v>
      </c>
      <c r="H1468" s="14" t="s">
        <v>1110</v>
      </c>
    </row>
    <row r="1469" spans="1:8" x14ac:dyDescent="0.25">
      <c r="A1469">
        <v>1469</v>
      </c>
      <c r="B1469" s="14" t="s">
        <v>5663</v>
      </c>
      <c r="C1469" s="14" t="s">
        <v>1102</v>
      </c>
      <c r="D1469" s="14" t="s">
        <v>5664</v>
      </c>
      <c r="E1469" s="14" t="s">
        <v>5665</v>
      </c>
      <c r="F1469" s="14" t="s">
        <v>5666</v>
      </c>
      <c r="G1469" s="14" t="s">
        <v>28</v>
      </c>
      <c r="H1469" s="14" t="s">
        <v>1110</v>
      </c>
    </row>
    <row r="1470" spans="1:8" x14ac:dyDescent="0.25">
      <c r="A1470">
        <v>1470</v>
      </c>
      <c r="B1470" s="14" t="s">
        <v>5667</v>
      </c>
      <c r="C1470" s="14" t="s">
        <v>1102</v>
      </c>
      <c r="E1470" s="14" t="s">
        <v>5668</v>
      </c>
      <c r="F1470" s="14" t="s">
        <v>5669</v>
      </c>
      <c r="G1470" s="14" t="s">
        <v>40</v>
      </c>
      <c r="H1470" s="14" t="s">
        <v>1110</v>
      </c>
    </row>
    <row r="1471" spans="1:8" x14ac:dyDescent="0.25">
      <c r="A1471">
        <v>1471</v>
      </c>
      <c r="B1471" s="14" t="s">
        <v>5670</v>
      </c>
      <c r="C1471" s="14" t="s">
        <v>1102</v>
      </c>
      <c r="E1471" s="14" t="s">
        <v>5671</v>
      </c>
      <c r="F1471" s="14" t="s">
        <v>5672</v>
      </c>
      <c r="G1471" s="14" t="s">
        <v>236</v>
      </c>
      <c r="H1471" s="14" t="s">
        <v>1110</v>
      </c>
    </row>
    <row r="1472" spans="1:8" x14ac:dyDescent="0.25">
      <c r="A1472">
        <v>1472</v>
      </c>
      <c r="B1472" s="14" t="s">
        <v>5673</v>
      </c>
      <c r="C1472" s="14" t="s">
        <v>1102</v>
      </c>
      <c r="D1472" s="14" t="s">
        <v>5674</v>
      </c>
      <c r="E1472" s="14" t="s">
        <v>5675</v>
      </c>
      <c r="F1472" s="14" t="s">
        <v>5676</v>
      </c>
      <c r="G1472" s="14" t="s">
        <v>1109</v>
      </c>
      <c r="H1472" s="14" t="s">
        <v>1105</v>
      </c>
    </row>
    <row r="1473" spans="1:8" x14ac:dyDescent="0.25">
      <c r="A1473">
        <v>1473</v>
      </c>
      <c r="B1473" s="14" t="s">
        <v>5677</v>
      </c>
      <c r="C1473" s="14" t="s">
        <v>1102</v>
      </c>
      <c r="E1473" s="14" t="s">
        <v>5678</v>
      </c>
      <c r="F1473" s="14" t="s">
        <v>5679</v>
      </c>
      <c r="G1473" s="14" t="s">
        <v>178</v>
      </c>
      <c r="H1473" s="14" t="s">
        <v>1110</v>
      </c>
    </row>
    <row r="1474" spans="1:8" x14ac:dyDescent="0.25">
      <c r="A1474">
        <v>1474</v>
      </c>
      <c r="B1474" s="14" t="s">
        <v>5680</v>
      </c>
      <c r="C1474" s="14" t="s">
        <v>1102</v>
      </c>
      <c r="E1474" s="14" t="s">
        <v>5681</v>
      </c>
      <c r="F1474" s="14" t="s">
        <v>5682</v>
      </c>
      <c r="G1474" s="14" t="s">
        <v>1109</v>
      </c>
      <c r="H1474" s="14" t="s">
        <v>1110</v>
      </c>
    </row>
    <row r="1475" spans="1:8" x14ac:dyDescent="0.25">
      <c r="A1475">
        <v>1475</v>
      </c>
      <c r="B1475" s="14" t="s">
        <v>5683</v>
      </c>
      <c r="C1475" s="14" t="s">
        <v>1102</v>
      </c>
      <c r="E1475" s="14" t="s">
        <v>5684</v>
      </c>
      <c r="F1475" s="14" t="s">
        <v>5685</v>
      </c>
      <c r="G1475" s="14" t="s">
        <v>153</v>
      </c>
      <c r="H1475" s="14" t="s">
        <v>1110</v>
      </c>
    </row>
    <row r="1476" spans="1:8" x14ac:dyDescent="0.25">
      <c r="A1476">
        <v>1476</v>
      </c>
      <c r="B1476" s="14" t="s">
        <v>5686</v>
      </c>
      <c r="C1476" s="14" t="s">
        <v>1102</v>
      </c>
      <c r="E1476" s="14" t="s">
        <v>5687</v>
      </c>
      <c r="F1476" s="14" t="s">
        <v>5688</v>
      </c>
      <c r="G1476" s="14" t="s">
        <v>28</v>
      </c>
      <c r="H1476" s="14" t="s">
        <v>1105</v>
      </c>
    </row>
    <row r="1477" spans="1:8" x14ac:dyDescent="0.25">
      <c r="A1477">
        <v>1477</v>
      </c>
      <c r="B1477" s="14" t="s">
        <v>5689</v>
      </c>
      <c r="C1477" s="14" t="s">
        <v>1102</v>
      </c>
      <c r="E1477" s="14" t="s">
        <v>5690</v>
      </c>
      <c r="F1477" s="14" t="s">
        <v>5691</v>
      </c>
      <c r="G1477" s="14" t="s">
        <v>243</v>
      </c>
      <c r="H1477" s="14" t="s">
        <v>1110</v>
      </c>
    </row>
    <row r="1478" spans="1:8" x14ac:dyDescent="0.25">
      <c r="A1478">
        <v>1478</v>
      </c>
      <c r="B1478" s="14" t="s">
        <v>5692</v>
      </c>
      <c r="C1478" s="14" t="s">
        <v>1102</v>
      </c>
      <c r="D1478" s="14" t="s">
        <v>522</v>
      </c>
      <c r="E1478" s="14" t="s">
        <v>22</v>
      </c>
      <c r="F1478" s="14" t="s">
        <v>5693</v>
      </c>
      <c r="G1478" s="14" t="s">
        <v>4000</v>
      </c>
      <c r="H1478" s="14" t="s">
        <v>1105</v>
      </c>
    </row>
    <row r="1479" spans="1:8" x14ac:dyDescent="0.25">
      <c r="A1479">
        <v>1479</v>
      </c>
      <c r="B1479" s="14" t="s">
        <v>5694</v>
      </c>
      <c r="C1479" s="14" t="s">
        <v>1102</v>
      </c>
      <c r="D1479" s="14" t="s">
        <v>5695</v>
      </c>
      <c r="E1479" s="14" t="s">
        <v>5696</v>
      </c>
      <c r="F1479" s="14" t="s">
        <v>5697</v>
      </c>
      <c r="G1479" s="14" t="s">
        <v>1228</v>
      </c>
      <c r="H1479" s="14" t="s">
        <v>1110</v>
      </c>
    </row>
    <row r="1480" spans="1:8" x14ac:dyDescent="0.25">
      <c r="A1480">
        <v>1480</v>
      </c>
      <c r="B1480" s="14" t="s">
        <v>5698</v>
      </c>
      <c r="C1480" s="14" t="s">
        <v>1102</v>
      </c>
      <c r="E1480" s="14" t="s">
        <v>5699</v>
      </c>
      <c r="F1480" s="14" t="s">
        <v>5700</v>
      </c>
      <c r="G1480" s="14" t="s">
        <v>33</v>
      </c>
      <c r="H1480" s="14" t="s">
        <v>1110</v>
      </c>
    </row>
    <row r="1481" spans="1:8" x14ac:dyDescent="0.25">
      <c r="A1481">
        <v>1481</v>
      </c>
      <c r="B1481" s="14" t="s">
        <v>5701</v>
      </c>
      <c r="C1481" s="14" t="s">
        <v>1102</v>
      </c>
      <c r="D1481" s="14" t="s">
        <v>5702</v>
      </c>
      <c r="E1481" s="14" t="s">
        <v>5703</v>
      </c>
      <c r="F1481" s="14" t="s">
        <v>5704</v>
      </c>
      <c r="G1481" s="14" t="s">
        <v>1109</v>
      </c>
      <c r="H1481" s="14" t="s">
        <v>1110</v>
      </c>
    </row>
    <row r="1482" spans="1:8" x14ac:dyDescent="0.25">
      <c r="A1482">
        <v>1482</v>
      </c>
      <c r="B1482" s="14" t="s">
        <v>5705</v>
      </c>
      <c r="C1482" s="14" t="s">
        <v>1102</v>
      </c>
      <c r="E1482" s="14" t="s">
        <v>5706</v>
      </c>
      <c r="F1482" s="14" t="s">
        <v>5707</v>
      </c>
      <c r="G1482" s="14" t="s">
        <v>1109</v>
      </c>
      <c r="H1482" s="14" t="s">
        <v>1110</v>
      </c>
    </row>
    <row r="1483" spans="1:8" x14ac:dyDescent="0.25">
      <c r="A1483">
        <v>1483</v>
      </c>
      <c r="B1483" s="14" t="s">
        <v>5708</v>
      </c>
      <c r="C1483" s="14" t="s">
        <v>1102</v>
      </c>
      <c r="E1483" s="14" t="s">
        <v>5709</v>
      </c>
      <c r="F1483" s="14" t="s">
        <v>5710</v>
      </c>
      <c r="G1483" s="14" t="s">
        <v>1938</v>
      </c>
      <c r="H1483" s="14" t="s">
        <v>1110</v>
      </c>
    </row>
    <row r="1484" spans="1:8" x14ac:dyDescent="0.25">
      <c r="A1484">
        <v>1484</v>
      </c>
      <c r="B1484" s="14" t="s">
        <v>5711</v>
      </c>
      <c r="C1484" s="14" t="s">
        <v>1102</v>
      </c>
      <c r="E1484" s="14" t="s">
        <v>5712</v>
      </c>
      <c r="F1484" s="14" t="s">
        <v>5713</v>
      </c>
      <c r="G1484" s="14" t="s">
        <v>1945</v>
      </c>
      <c r="H1484" s="14" t="s">
        <v>1110</v>
      </c>
    </row>
    <row r="1485" spans="1:8" x14ac:dyDescent="0.25">
      <c r="A1485">
        <v>1485</v>
      </c>
      <c r="B1485" s="14" t="s">
        <v>5714</v>
      </c>
      <c r="C1485" s="14" t="s">
        <v>1102</v>
      </c>
      <c r="E1485" s="14" t="s">
        <v>5715</v>
      </c>
      <c r="F1485" s="14" t="s">
        <v>5716</v>
      </c>
      <c r="G1485" s="14" t="s">
        <v>149</v>
      </c>
      <c r="H1485" s="14" t="s">
        <v>1110</v>
      </c>
    </row>
    <row r="1486" spans="1:8" x14ac:dyDescent="0.25">
      <c r="A1486">
        <v>1486</v>
      </c>
      <c r="B1486" s="14" t="s">
        <v>5717</v>
      </c>
      <c r="C1486" s="14" t="s">
        <v>1102</v>
      </c>
      <c r="E1486" s="14" t="s">
        <v>5718</v>
      </c>
      <c r="F1486" s="14" t="s">
        <v>5719</v>
      </c>
      <c r="G1486" s="14" t="s">
        <v>28</v>
      </c>
      <c r="H1486" s="14" t="s">
        <v>1110</v>
      </c>
    </row>
    <row r="1487" spans="1:8" x14ac:dyDescent="0.25">
      <c r="A1487">
        <v>1487</v>
      </c>
      <c r="B1487" s="14" t="s">
        <v>5720</v>
      </c>
      <c r="C1487" s="14" t="s">
        <v>1102</v>
      </c>
      <c r="E1487" s="14" t="s">
        <v>5721</v>
      </c>
      <c r="F1487" s="14" t="s">
        <v>5722</v>
      </c>
      <c r="G1487" s="14" t="s">
        <v>243</v>
      </c>
      <c r="H1487" s="14" t="s">
        <v>1110</v>
      </c>
    </row>
    <row r="1488" spans="1:8" x14ac:dyDescent="0.25">
      <c r="A1488">
        <v>1488</v>
      </c>
      <c r="B1488" s="14" t="s">
        <v>5723</v>
      </c>
      <c r="C1488" s="14" t="s">
        <v>1102</v>
      </c>
      <c r="E1488" s="14" t="s">
        <v>5724</v>
      </c>
      <c r="G1488" s="14" t="s">
        <v>3071</v>
      </c>
      <c r="H1488" s="14" t="s">
        <v>1110</v>
      </c>
    </row>
    <row r="1489" spans="1:8" x14ac:dyDescent="0.25">
      <c r="A1489">
        <v>1489</v>
      </c>
      <c r="B1489" s="14" t="s">
        <v>5725</v>
      </c>
      <c r="C1489" s="14" t="s">
        <v>1102</v>
      </c>
      <c r="E1489" s="14" t="s">
        <v>5726</v>
      </c>
      <c r="F1489" s="14" t="s">
        <v>5727</v>
      </c>
      <c r="G1489" s="14" t="s">
        <v>2584</v>
      </c>
      <c r="H1489" s="14" t="s">
        <v>1110</v>
      </c>
    </row>
    <row r="1490" spans="1:8" x14ac:dyDescent="0.25">
      <c r="A1490">
        <v>1490</v>
      </c>
      <c r="B1490" s="14" t="s">
        <v>5728</v>
      </c>
      <c r="C1490" s="14" t="s">
        <v>1102</v>
      </c>
      <c r="E1490" s="14" t="s">
        <v>5729</v>
      </c>
      <c r="F1490" s="14" t="s">
        <v>5730</v>
      </c>
      <c r="G1490" s="14" t="s">
        <v>230</v>
      </c>
      <c r="H1490" s="14" t="s">
        <v>1110</v>
      </c>
    </row>
    <row r="1491" spans="1:8" x14ac:dyDescent="0.25">
      <c r="A1491">
        <v>1491</v>
      </c>
      <c r="B1491" s="14" t="s">
        <v>5731</v>
      </c>
      <c r="C1491" s="14" t="s">
        <v>1102</v>
      </c>
      <c r="E1491" s="14" t="s">
        <v>5732</v>
      </c>
      <c r="F1491" s="14" t="s">
        <v>5733</v>
      </c>
      <c r="G1491" s="14" t="s">
        <v>72</v>
      </c>
      <c r="H1491" s="14" t="s">
        <v>1110</v>
      </c>
    </row>
    <row r="1492" spans="1:8" x14ac:dyDescent="0.25">
      <c r="A1492">
        <v>1492</v>
      </c>
      <c r="B1492" s="14" t="s">
        <v>5734</v>
      </c>
      <c r="C1492" s="14" t="s">
        <v>1102</v>
      </c>
      <c r="D1492" s="14" t="s">
        <v>5735</v>
      </c>
      <c r="E1492" s="14" t="s">
        <v>5736</v>
      </c>
      <c r="F1492" s="14" t="s">
        <v>5737</v>
      </c>
      <c r="G1492" s="14" t="s">
        <v>1109</v>
      </c>
      <c r="H1492" s="14" t="s">
        <v>1110</v>
      </c>
    </row>
    <row r="1493" spans="1:8" x14ac:dyDescent="0.25">
      <c r="A1493">
        <v>1493</v>
      </c>
      <c r="B1493" s="14" t="s">
        <v>5738</v>
      </c>
      <c r="C1493" s="14" t="s">
        <v>1102</v>
      </c>
      <c r="D1493" s="14" t="s">
        <v>5739</v>
      </c>
      <c r="E1493" s="14" t="s">
        <v>5740</v>
      </c>
      <c r="F1493" s="14" t="s">
        <v>5741</v>
      </c>
      <c r="G1493" s="14" t="s">
        <v>178</v>
      </c>
      <c r="H1493" s="14" t="s">
        <v>1110</v>
      </c>
    </row>
    <row r="1494" spans="1:8" x14ac:dyDescent="0.25">
      <c r="A1494">
        <v>1494</v>
      </c>
      <c r="B1494" s="14" t="s">
        <v>5742</v>
      </c>
      <c r="C1494" s="14" t="s">
        <v>1102</v>
      </c>
      <c r="E1494" s="14" t="s">
        <v>5743</v>
      </c>
      <c r="F1494" s="14" t="s">
        <v>5744</v>
      </c>
      <c r="G1494" s="14" t="s">
        <v>2179</v>
      </c>
      <c r="H1494" s="14" t="s">
        <v>1110</v>
      </c>
    </row>
    <row r="1495" spans="1:8" x14ac:dyDescent="0.25">
      <c r="A1495">
        <v>1495</v>
      </c>
      <c r="B1495" s="14" t="s">
        <v>5745</v>
      </c>
      <c r="C1495" s="14" t="s">
        <v>1102</v>
      </c>
      <c r="E1495" s="14" t="s">
        <v>5746</v>
      </c>
      <c r="F1495" s="14" t="s">
        <v>5747</v>
      </c>
      <c r="G1495" s="14" t="s">
        <v>236</v>
      </c>
      <c r="H1495" s="14" t="s">
        <v>1110</v>
      </c>
    </row>
    <row r="1496" spans="1:8" x14ac:dyDescent="0.25">
      <c r="A1496">
        <v>1496</v>
      </c>
      <c r="B1496" s="14" t="s">
        <v>5748</v>
      </c>
      <c r="C1496" s="14" t="s">
        <v>1102</v>
      </c>
      <c r="E1496" s="14" t="s">
        <v>5749</v>
      </c>
      <c r="F1496" s="14" t="s">
        <v>5750</v>
      </c>
      <c r="G1496" s="14" t="s">
        <v>1109</v>
      </c>
      <c r="H1496" s="14" t="s">
        <v>1110</v>
      </c>
    </row>
    <row r="1497" spans="1:8" x14ac:dyDescent="0.25">
      <c r="A1497">
        <v>1497</v>
      </c>
      <c r="B1497" s="14" t="s">
        <v>5751</v>
      </c>
      <c r="C1497" s="14" t="s">
        <v>1102</v>
      </c>
      <c r="E1497" s="14" t="s">
        <v>5752</v>
      </c>
      <c r="F1497" s="14" t="s">
        <v>5753</v>
      </c>
      <c r="G1497" s="14" t="s">
        <v>1945</v>
      </c>
      <c r="H1497" s="14" t="s">
        <v>1110</v>
      </c>
    </row>
    <row r="1498" spans="1:8" x14ac:dyDescent="0.25">
      <c r="A1498">
        <v>1498</v>
      </c>
      <c r="B1498" s="14" t="s">
        <v>5754</v>
      </c>
      <c r="C1498" s="14" t="s">
        <v>1102</v>
      </c>
      <c r="E1498" s="14" t="s">
        <v>5755</v>
      </c>
      <c r="F1498" s="14" t="s">
        <v>5756</v>
      </c>
      <c r="G1498" s="14" t="s">
        <v>1109</v>
      </c>
      <c r="H1498" s="14" t="s">
        <v>1110</v>
      </c>
    </row>
    <row r="1499" spans="1:8" x14ac:dyDescent="0.25">
      <c r="A1499">
        <v>1499</v>
      </c>
      <c r="B1499" s="14" t="s">
        <v>5757</v>
      </c>
      <c r="C1499" s="14" t="s">
        <v>1102</v>
      </c>
      <c r="E1499" s="14" t="s">
        <v>5758</v>
      </c>
      <c r="F1499" s="14" t="s">
        <v>5759</v>
      </c>
      <c r="G1499" s="14" t="s">
        <v>236</v>
      </c>
      <c r="H1499" s="14" t="s">
        <v>1110</v>
      </c>
    </row>
    <row r="1500" spans="1:8" x14ac:dyDescent="0.25">
      <c r="A1500">
        <v>1500</v>
      </c>
      <c r="B1500" s="14" t="s">
        <v>5760</v>
      </c>
      <c r="C1500" s="14" t="s">
        <v>1102</v>
      </c>
      <c r="D1500" s="14" t="s">
        <v>5761</v>
      </c>
      <c r="E1500" s="14" t="s">
        <v>5762</v>
      </c>
      <c r="F1500" s="14" t="s">
        <v>5763</v>
      </c>
      <c r="G1500" s="14" t="s">
        <v>114</v>
      </c>
      <c r="H1500" s="14" t="s">
        <v>1105</v>
      </c>
    </row>
    <row r="1501" spans="1:8" x14ac:dyDescent="0.25">
      <c r="A1501">
        <v>1501</v>
      </c>
      <c r="B1501" s="14" t="s">
        <v>5764</v>
      </c>
      <c r="C1501" s="14" t="s">
        <v>1102</v>
      </c>
      <c r="E1501" s="14" t="s">
        <v>5765</v>
      </c>
      <c r="F1501" s="14" t="s">
        <v>5766</v>
      </c>
      <c r="G1501" s="14" t="s">
        <v>33</v>
      </c>
      <c r="H1501" s="14" t="s">
        <v>1110</v>
      </c>
    </row>
    <row r="1502" spans="1:8" x14ac:dyDescent="0.25">
      <c r="A1502">
        <v>1502</v>
      </c>
      <c r="B1502" s="14" t="s">
        <v>5767</v>
      </c>
      <c r="C1502" s="14" t="s">
        <v>1102</v>
      </c>
      <c r="E1502" s="14" t="s">
        <v>5768</v>
      </c>
      <c r="F1502" s="14" t="s">
        <v>5769</v>
      </c>
      <c r="G1502" s="14" t="s">
        <v>1228</v>
      </c>
      <c r="H1502" s="14" t="s">
        <v>1110</v>
      </c>
    </row>
    <row r="1503" spans="1:8" x14ac:dyDescent="0.25">
      <c r="A1503">
        <v>1503</v>
      </c>
      <c r="B1503" s="14" t="s">
        <v>5770</v>
      </c>
      <c r="C1503" s="14" t="s">
        <v>1102</v>
      </c>
      <c r="E1503" s="14" t="s">
        <v>5771</v>
      </c>
      <c r="F1503" s="14" t="s">
        <v>5772</v>
      </c>
      <c r="G1503" s="14" t="s">
        <v>178</v>
      </c>
      <c r="H1503" s="14" t="s">
        <v>1110</v>
      </c>
    </row>
    <row r="1504" spans="1:8" x14ac:dyDescent="0.25">
      <c r="A1504">
        <v>1504</v>
      </c>
      <c r="B1504" s="14" t="s">
        <v>5773</v>
      </c>
      <c r="C1504" s="14" t="s">
        <v>1102</v>
      </c>
      <c r="E1504" s="14" t="s">
        <v>5774</v>
      </c>
      <c r="F1504" s="14" t="s">
        <v>5775</v>
      </c>
      <c r="G1504" s="14" t="s">
        <v>243</v>
      </c>
      <c r="H1504" s="14" t="s">
        <v>1110</v>
      </c>
    </row>
    <row r="1505" spans="1:8" x14ac:dyDescent="0.25">
      <c r="A1505">
        <v>1505</v>
      </c>
      <c r="B1505" s="14" t="s">
        <v>5403</v>
      </c>
      <c r="C1505" s="14" t="s">
        <v>1102</v>
      </c>
      <c r="E1505" s="14" t="s">
        <v>5776</v>
      </c>
      <c r="F1505" s="14" t="s">
        <v>5777</v>
      </c>
      <c r="G1505" s="14" t="s">
        <v>1109</v>
      </c>
      <c r="H1505" s="14" t="s">
        <v>1110</v>
      </c>
    </row>
    <row r="1506" spans="1:8" x14ac:dyDescent="0.25">
      <c r="A1506">
        <v>1506</v>
      </c>
      <c r="B1506" s="14" t="s">
        <v>5778</v>
      </c>
      <c r="C1506" s="14" t="s">
        <v>1102</v>
      </c>
      <c r="E1506" s="14" t="s">
        <v>5779</v>
      </c>
      <c r="F1506" s="14" t="s">
        <v>5780</v>
      </c>
      <c r="G1506" s="14" t="s">
        <v>33</v>
      </c>
      <c r="H1506" s="14" t="s">
        <v>1110</v>
      </c>
    </row>
    <row r="1507" spans="1:8" x14ac:dyDescent="0.25">
      <c r="A1507">
        <v>1507</v>
      </c>
      <c r="B1507" s="14" t="s">
        <v>5781</v>
      </c>
      <c r="C1507" s="14" t="s">
        <v>1102</v>
      </c>
      <c r="E1507" s="14" t="s">
        <v>5782</v>
      </c>
      <c r="F1507" s="14" t="s">
        <v>5783</v>
      </c>
      <c r="G1507" s="14" t="s">
        <v>1109</v>
      </c>
      <c r="H1507" s="14" t="s">
        <v>1110</v>
      </c>
    </row>
    <row r="1508" spans="1:8" x14ac:dyDescent="0.25">
      <c r="A1508">
        <v>1508</v>
      </c>
      <c r="B1508" s="14" t="s">
        <v>5784</v>
      </c>
      <c r="C1508" s="14" t="s">
        <v>1102</v>
      </c>
      <c r="D1508" s="14" t="s">
        <v>5785</v>
      </c>
      <c r="E1508" s="14" t="s">
        <v>5786</v>
      </c>
      <c r="F1508" s="14" t="s">
        <v>5787</v>
      </c>
      <c r="G1508" s="14" t="s">
        <v>1076</v>
      </c>
      <c r="H1508" s="14" t="s">
        <v>1105</v>
      </c>
    </row>
    <row r="1509" spans="1:8" x14ac:dyDescent="0.25">
      <c r="A1509">
        <v>1509</v>
      </c>
      <c r="B1509" s="14" t="s">
        <v>5562</v>
      </c>
      <c r="C1509" s="14" t="s">
        <v>1102</v>
      </c>
      <c r="E1509" s="14" t="s">
        <v>5788</v>
      </c>
      <c r="F1509" s="14" t="s">
        <v>5789</v>
      </c>
      <c r="H1509" s="14" t="s">
        <v>1110</v>
      </c>
    </row>
    <row r="1510" spans="1:8" x14ac:dyDescent="0.25">
      <c r="A1510">
        <v>1510</v>
      </c>
      <c r="B1510" s="14" t="s">
        <v>5790</v>
      </c>
      <c r="C1510" s="14" t="s">
        <v>1102</v>
      </c>
      <c r="D1510" s="14" t="s">
        <v>5791</v>
      </c>
      <c r="E1510" s="14" t="s">
        <v>5792</v>
      </c>
      <c r="F1510" s="14" t="s">
        <v>5793</v>
      </c>
      <c r="G1510" s="14" t="s">
        <v>91</v>
      </c>
      <c r="H1510" s="14" t="s">
        <v>1105</v>
      </c>
    </row>
    <row r="1511" spans="1:8" x14ac:dyDescent="0.25">
      <c r="A1511">
        <v>1511</v>
      </c>
      <c r="B1511" s="14" t="s">
        <v>5794</v>
      </c>
      <c r="C1511" s="14" t="s">
        <v>1102</v>
      </c>
      <c r="E1511" s="14" t="s">
        <v>5795</v>
      </c>
      <c r="F1511" s="14" t="s">
        <v>5796</v>
      </c>
      <c r="G1511" s="14" t="s">
        <v>209</v>
      </c>
      <c r="H1511" s="14" t="s">
        <v>1110</v>
      </c>
    </row>
    <row r="1512" spans="1:8" x14ac:dyDescent="0.25">
      <c r="A1512">
        <v>1512</v>
      </c>
      <c r="B1512" s="14" t="s">
        <v>5797</v>
      </c>
      <c r="C1512" s="14" t="s">
        <v>1102</v>
      </c>
      <c r="E1512" s="14" t="s">
        <v>5798</v>
      </c>
      <c r="F1512" s="14" t="s">
        <v>5799</v>
      </c>
      <c r="G1512" s="14" t="s">
        <v>243</v>
      </c>
      <c r="H1512" s="14" t="s">
        <v>1110</v>
      </c>
    </row>
    <row r="1513" spans="1:8" x14ac:dyDescent="0.25">
      <c r="A1513">
        <v>1513</v>
      </c>
      <c r="B1513" s="14" t="s">
        <v>5800</v>
      </c>
      <c r="C1513" s="14" t="s">
        <v>1102</v>
      </c>
      <c r="E1513" s="14" t="s">
        <v>5801</v>
      </c>
      <c r="F1513" s="14" t="s">
        <v>5802</v>
      </c>
      <c r="G1513" s="14" t="s">
        <v>3178</v>
      </c>
      <c r="H1513" s="14" t="s">
        <v>1110</v>
      </c>
    </row>
    <row r="1514" spans="1:8" x14ac:dyDescent="0.25">
      <c r="A1514">
        <v>1514</v>
      </c>
      <c r="B1514" s="14" t="s">
        <v>5803</v>
      </c>
      <c r="C1514" s="14" t="s">
        <v>1102</v>
      </c>
      <c r="E1514" s="14" t="s">
        <v>5804</v>
      </c>
      <c r="F1514" s="14" t="s">
        <v>5805</v>
      </c>
      <c r="G1514" s="14" t="s">
        <v>40</v>
      </c>
      <c r="H1514" s="14" t="s">
        <v>1110</v>
      </c>
    </row>
    <row r="1515" spans="1:8" x14ac:dyDescent="0.25">
      <c r="A1515">
        <v>1515</v>
      </c>
      <c r="B1515" s="14" t="s">
        <v>5806</v>
      </c>
      <c r="C1515" s="14" t="s">
        <v>1102</v>
      </c>
      <c r="E1515" s="14" t="s">
        <v>5807</v>
      </c>
      <c r="F1515" s="14" t="s">
        <v>5808</v>
      </c>
      <c r="G1515" s="14" t="s">
        <v>24</v>
      </c>
      <c r="H1515" s="14" t="s">
        <v>1110</v>
      </c>
    </row>
    <row r="1516" spans="1:8" x14ac:dyDescent="0.25">
      <c r="A1516">
        <v>1516</v>
      </c>
      <c r="B1516" s="14" t="s">
        <v>5809</v>
      </c>
      <c r="C1516" s="14" t="s">
        <v>1102</v>
      </c>
      <c r="D1516" s="14" t="s">
        <v>5810</v>
      </c>
      <c r="H1516" s="14" t="s">
        <v>1110</v>
      </c>
    </row>
    <row r="1517" spans="1:8" x14ac:dyDescent="0.25">
      <c r="A1517">
        <v>1517</v>
      </c>
      <c r="B1517" s="14" t="s">
        <v>5811</v>
      </c>
      <c r="C1517" s="14" t="s">
        <v>1102</v>
      </c>
      <c r="E1517" s="14" t="s">
        <v>5812</v>
      </c>
      <c r="F1517" s="14" t="s">
        <v>5813</v>
      </c>
      <c r="G1517" s="14" t="s">
        <v>1109</v>
      </c>
      <c r="H1517" s="14" t="s">
        <v>1110</v>
      </c>
    </row>
    <row r="1518" spans="1:8" x14ac:dyDescent="0.25">
      <c r="A1518">
        <v>1518</v>
      </c>
      <c r="B1518" s="14" t="s">
        <v>5814</v>
      </c>
      <c r="C1518" s="14" t="s">
        <v>1102</v>
      </c>
      <c r="E1518" s="14" t="s">
        <v>5815</v>
      </c>
      <c r="F1518" s="14" t="s">
        <v>5816</v>
      </c>
      <c r="G1518" s="14" t="s">
        <v>1109</v>
      </c>
      <c r="H1518" s="14" t="s">
        <v>1110</v>
      </c>
    </row>
    <row r="1519" spans="1:8" x14ac:dyDescent="0.25">
      <c r="A1519">
        <v>1519</v>
      </c>
      <c r="B1519" s="14" t="s">
        <v>5817</v>
      </c>
      <c r="C1519" s="14" t="s">
        <v>1102</v>
      </c>
      <c r="E1519" s="14" t="s">
        <v>5818</v>
      </c>
      <c r="F1519" s="14" t="s">
        <v>5819</v>
      </c>
      <c r="G1519" s="14" t="s">
        <v>178</v>
      </c>
      <c r="H1519" s="14" t="s">
        <v>1110</v>
      </c>
    </row>
    <row r="1520" spans="1:8" x14ac:dyDescent="0.25">
      <c r="A1520">
        <v>1520</v>
      </c>
      <c r="B1520" s="14" t="s">
        <v>5820</v>
      </c>
      <c r="C1520" s="14" t="s">
        <v>1102</v>
      </c>
      <c r="E1520" s="14" t="s">
        <v>5821</v>
      </c>
      <c r="G1520" s="14" t="s">
        <v>3071</v>
      </c>
      <c r="H1520" s="14" t="s">
        <v>1110</v>
      </c>
    </row>
    <row r="1521" spans="1:8" x14ac:dyDescent="0.25">
      <c r="A1521">
        <v>1521</v>
      </c>
      <c r="B1521" s="14" t="s">
        <v>5822</v>
      </c>
      <c r="C1521" s="14" t="s">
        <v>1102</v>
      </c>
      <c r="D1521" s="14" t="s">
        <v>2112</v>
      </c>
      <c r="E1521" s="14" t="s">
        <v>5823</v>
      </c>
      <c r="F1521" s="14" t="s">
        <v>5824</v>
      </c>
      <c r="G1521" s="14" t="s">
        <v>114</v>
      </c>
      <c r="H1521" s="14" t="s">
        <v>1110</v>
      </c>
    </row>
    <row r="1522" spans="1:8" x14ac:dyDescent="0.25">
      <c r="A1522">
        <v>1522</v>
      </c>
      <c r="B1522" s="14" t="s">
        <v>5825</v>
      </c>
      <c r="C1522" s="14" t="s">
        <v>1102</v>
      </c>
      <c r="E1522" s="14" t="s">
        <v>5826</v>
      </c>
      <c r="F1522" s="14" t="s">
        <v>5827</v>
      </c>
      <c r="G1522" s="14" t="s">
        <v>91</v>
      </c>
      <c r="H1522" s="14" t="s">
        <v>1110</v>
      </c>
    </row>
    <row r="1523" spans="1:8" x14ac:dyDescent="0.25">
      <c r="A1523">
        <v>1523</v>
      </c>
      <c r="B1523" s="14" t="s">
        <v>5828</v>
      </c>
      <c r="C1523" s="14" t="s">
        <v>1102</v>
      </c>
      <c r="D1523" s="14" t="s">
        <v>5829</v>
      </c>
      <c r="E1523" s="14" t="s">
        <v>5830</v>
      </c>
      <c r="F1523" s="14" t="s">
        <v>5831</v>
      </c>
      <c r="G1523" s="14" t="s">
        <v>86</v>
      </c>
      <c r="H1523" s="14" t="s">
        <v>1105</v>
      </c>
    </row>
    <row r="1524" spans="1:8" x14ac:dyDescent="0.25">
      <c r="A1524">
        <v>1524</v>
      </c>
      <c r="B1524" s="14" t="s">
        <v>5832</v>
      </c>
      <c r="C1524" s="14" t="s">
        <v>1102</v>
      </c>
      <c r="E1524" s="14" t="s">
        <v>5833</v>
      </c>
      <c r="F1524" s="14" t="s">
        <v>5834</v>
      </c>
      <c r="G1524" s="14" t="s">
        <v>243</v>
      </c>
      <c r="H1524" s="14" t="s">
        <v>1110</v>
      </c>
    </row>
    <row r="1525" spans="1:8" x14ac:dyDescent="0.25">
      <c r="A1525">
        <v>1525</v>
      </c>
      <c r="B1525" s="14" t="s">
        <v>5835</v>
      </c>
      <c r="C1525" s="14" t="s">
        <v>1102</v>
      </c>
      <c r="E1525" s="14" t="s">
        <v>5836</v>
      </c>
      <c r="F1525" s="14" t="s">
        <v>5837</v>
      </c>
      <c r="G1525" s="14" t="s">
        <v>16</v>
      </c>
      <c r="H1525" s="14" t="s">
        <v>1110</v>
      </c>
    </row>
    <row r="1526" spans="1:8" x14ac:dyDescent="0.25">
      <c r="A1526">
        <v>1526</v>
      </c>
      <c r="B1526" s="14" t="s">
        <v>5838</v>
      </c>
      <c r="C1526" s="14" t="s">
        <v>1102</v>
      </c>
      <c r="E1526" s="14" t="s">
        <v>5839</v>
      </c>
      <c r="F1526" s="14" t="s">
        <v>5840</v>
      </c>
      <c r="G1526" s="14" t="s">
        <v>192</v>
      </c>
      <c r="H1526" s="14" t="s">
        <v>1110</v>
      </c>
    </row>
    <row r="1527" spans="1:8" x14ac:dyDescent="0.25">
      <c r="A1527">
        <v>1527</v>
      </c>
      <c r="B1527" s="14" t="s">
        <v>5841</v>
      </c>
      <c r="C1527" s="14" t="s">
        <v>1102</v>
      </c>
      <c r="E1527" s="14" t="s">
        <v>5842</v>
      </c>
      <c r="F1527" s="14" t="s">
        <v>5843</v>
      </c>
      <c r="G1527" s="14" t="s">
        <v>243</v>
      </c>
      <c r="H1527" s="14" t="s">
        <v>1110</v>
      </c>
    </row>
    <row r="1528" spans="1:8" x14ac:dyDescent="0.25">
      <c r="A1528">
        <v>1528</v>
      </c>
      <c r="B1528" s="14" t="s">
        <v>5844</v>
      </c>
      <c r="C1528" s="14" t="s">
        <v>1102</v>
      </c>
      <c r="E1528" s="14" t="s">
        <v>5845</v>
      </c>
      <c r="F1528" s="14" t="s">
        <v>5846</v>
      </c>
      <c r="G1528" s="14" t="s">
        <v>243</v>
      </c>
      <c r="H1528" s="14" t="s">
        <v>1110</v>
      </c>
    </row>
    <row r="1529" spans="1:8" x14ac:dyDescent="0.25">
      <c r="A1529">
        <v>1529</v>
      </c>
      <c r="B1529" s="14" t="s">
        <v>5847</v>
      </c>
      <c r="C1529" s="14" t="s">
        <v>1102</v>
      </c>
      <c r="E1529" s="14" t="s">
        <v>5848</v>
      </c>
      <c r="F1529" s="14" t="s">
        <v>5849</v>
      </c>
      <c r="G1529" s="14" t="s">
        <v>1109</v>
      </c>
      <c r="H1529" s="14" t="s">
        <v>1110</v>
      </c>
    </row>
    <row r="1530" spans="1:8" x14ac:dyDescent="0.25">
      <c r="A1530">
        <v>1530</v>
      </c>
      <c r="B1530" s="14" t="s">
        <v>5850</v>
      </c>
      <c r="C1530" s="14" t="s">
        <v>1102</v>
      </c>
      <c r="D1530" s="14" t="s">
        <v>5851</v>
      </c>
      <c r="E1530" s="14" t="s">
        <v>5852</v>
      </c>
      <c r="F1530" s="14" t="s">
        <v>5853</v>
      </c>
      <c r="G1530" s="14" t="s">
        <v>1109</v>
      </c>
      <c r="H1530" s="14" t="s">
        <v>1110</v>
      </c>
    </row>
    <row r="1531" spans="1:8" x14ac:dyDescent="0.25">
      <c r="A1531">
        <v>1531</v>
      </c>
      <c r="B1531" s="14" t="s">
        <v>468</v>
      </c>
      <c r="C1531" s="14" t="s">
        <v>5854</v>
      </c>
      <c r="D1531" s="14" t="s">
        <v>467</v>
      </c>
      <c r="E1531" s="14" t="s">
        <v>5855</v>
      </c>
      <c r="F1531" s="14" t="s">
        <v>5856</v>
      </c>
      <c r="G1531" s="14" t="s">
        <v>24</v>
      </c>
      <c r="H1531" s="14" t="s">
        <v>1105</v>
      </c>
    </row>
    <row r="1532" spans="1:8" x14ac:dyDescent="0.25">
      <c r="A1532">
        <v>1532</v>
      </c>
      <c r="B1532" s="14" t="s">
        <v>5857</v>
      </c>
      <c r="C1532" s="14" t="s">
        <v>1102</v>
      </c>
      <c r="E1532" s="14" t="s">
        <v>5858</v>
      </c>
      <c r="F1532" s="14" t="s">
        <v>5859</v>
      </c>
      <c r="G1532" s="14" t="s">
        <v>1109</v>
      </c>
      <c r="H1532" s="14" t="s">
        <v>1110</v>
      </c>
    </row>
    <row r="1533" spans="1:8" x14ac:dyDescent="0.25">
      <c r="A1533">
        <v>1533</v>
      </c>
      <c r="B1533" s="14" t="s">
        <v>5860</v>
      </c>
      <c r="C1533" s="14" t="s">
        <v>1102</v>
      </c>
      <c r="E1533" s="14" t="s">
        <v>5861</v>
      </c>
      <c r="F1533" s="14" t="s">
        <v>5862</v>
      </c>
      <c r="G1533" s="14" t="s">
        <v>126</v>
      </c>
      <c r="H1533" s="14" t="s">
        <v>1110</v>
      </c>
    </row>
    <row r="1534" spans="1:8" x14ac:dyDescent="0.25">
      <c r="A1534">
        <v>1534</v>
      </c>
      <c r="B1534" s="14" t="s">
        <v>5863</v>
      </c>
      <c r="C1534" s="14" t="s">
        <v>1102</v>
      </c>
      <c r="E1534" s="14" t="s">
        <v>5864</v>
      </c>
      <c r="F1534" s="14" t="s">
        <v>5865</v>
      </c>
      <c r="G1534" s="14" t="s">
        <v>28</v>
      </c>
      <c r="H1534" s="14" t="s">
        <v>1110</v>
      </c>
    </row>
    <row r="1535" spans="1:8" x14ac:dyDescent="0.25">
      <c r="A1535">
        <v>1535</v>
      </c>
      <c r="B1535" s="14" t="s">
        <v>5866</v>
      </c>
      <c r="C1535" s="14" t="s">
        <v>1102</v>
      </c>
      <c r="E1535" s="14" t="s">
        <v>5867</v>
      </c>
      <c r="F1535" s="14" t="s">
        <v>5868</v>
      </c>
      <c r="G1535" s="14" t="s">
        <v>40</v>
      </c>
      <c r="H1535" s="14" t="s">
        <v>1110</v>
      </c>
    </row>
    <row r="1536" spans="1:8" x14ac:dyDescent="0.25">
      <c r="A1536">
        <v>1536</v>
      </c>
      <c r="B1536" s="14" t="s">
        <v>5869</v>
      </c>
      <c r="C1536" s="14" t="s">
        <v>1102</v>
      </c>
      <c r="E1536" s="14" t="s">
        <v>5870</v>
      </c>
      <c r="G1536" s="14" t="s">
        <v>178</v>
      </c>
      <c r="H1536" s="14" t="s">
        <v>1110</v>
      </c>
    </row>
    <row r="1537" spans="1:8" x14ac:dyDescent="0.25">
      <c r="A1537">
        <v>1537</v>
      </c>
      <c r="B1537" s="14" t="s">
        <v>5871</v>
      </c>
      <c r="C1537" s="14" t="s">
        <v>1102</v>
      </c>
      <c r="E1537" s="14" t="s">
        <v>5872</v>
      </c>
      <c r="F1537" s="14" t="s">
        <v>5873</v>
      </c>
      <c r="G1537" s="14" t="s">
        <v>226</v>
      </c>
      <c r="H1537" s="14" t="s">
        <v>1110</v>
      </c>
    </row>
    <row r="1538" spans="1:8" x14ac:dyDescent="0.25">
      <c r="A1538">
        <v>1538</v>
      </c>
      <c r="B1538" s="14" t="s">
        <v>5874</v>
      </c>
      <c r="C1538" s="14" t="s">
        <v>1102</v>
      </c>
      <c r="E1538" s="14" t="s">
        <v>5875</v>
      </c>
      <c r="F1538" s="14" t="s">
        <v>5876</v>
      </c>
      <c r="G1538" s="14" t="s">
        <v>163</v>
      </c>
      <c r="H1538" s="14" t="s">
        <v>1110</v>
      </c>
    </row>
    <row r="1539" spans="1:8" x14ac:dyDescent="0.25">
      <c r="A1539">
        <v>1539</v>
      </c>
      <c r="B1539" s="14" t="s">
        <v>5877</v>
      </c>
      <c r="C1539" s="14" t="s">
        <v>1102</v>
      </c>
      <c r="D1539" s="14" t="s">
        <v>5878</v>
      </c>
      <c r="E1539" s="14" t="s">
        <v>5879</v>
      </c>
      <c r="G1539" s="14" t="s">
        <v>192</v>
      </c>
      <c r="H1539" s="14" t="s">
        <v>1105</v>
      </c>
    </row>
    <row r="1540" spans="1:8" x14ac:dyDescent="0.25">
      <c r="A1540">
        <v>1540</v>
      </c>
      <c r="B1540" s="14" t="s">
        <v>5880</v>
      </c>
      <c r="C1540" s="14" t="s">
        <v>1102</v>
      </c>
      <c r="E1540" s="14" t="s">
        <v>5881</v>
      </c>
      <c r="F1540" s="14" t="s">
        <v>5882</v>
      </c>
      <c r="G1540" s="14" t="s">
        <v>117</v>
      </c>
      <c r="H1540" s="14" t="s">
        <v>1110</v>
      </c>
    </row>
    <row r="1541" spans="1:8" x14ac:dyDescent="0.25">
      <c r="A1541">
        <v>1541</v>
      </c>
      <c r="B1541" s="14" t="s">
        <v>5883</v>
      </c>
      <c r="C1541" s="14" t="s">
        <v>1102</v>
      </c>
      <c r="E1541" s="14" t="s">
        <v>5884</v>
      </c>
      <c r="F1541" s="14" t="s">
        <v>5885</v>
      </c>
      <c r="G1541" s="14" t="s">
        <v>1938</v>
      </c>
      <c r="H1541" s="14" t="s">
        <v>1110</v>
      </c>
    </row>
    <row r="1542" spans="1:8" x14ac:dyDescent="0.25">
      <c r="A1542">
        <v>1542</v>
      </c>
      <c r="B1542" s="14" t="s">
        <v>5886</v>
      </c>
      <c r="C1542" s="14" t="s">
        <v>1102</v>
      </c>
      <c r="D1542" s="14" t="s">
        <v>5887</v>
      </c>
      <c r="E1542" s="14" t="s">
        <v>5888</v>
      </c>
      <c r="F1542" s="14" t="s">
        <v>5889</v>
      </c>
      <c r="G1542" s="14" t="s">
        <v>4925</v>
      </c>
      <c r="H1542" s="14" t="s">
        <v>1105</v>
      </c>
    </row>
    <row r="1543" spans="1:8" x14ac:dyDescent="0.25">
      <c r="A1543">
        <v>1543</v>
      </c>
      <c r="B1543" s="14" t="s">
        <v>5890</v>
      </c>
      <c r="C1543" s="14" t="s">
        <v>1102</v>
      </c>
      <c r="D1543" s="14" t="s">
        <v>5891</v>
      </c>
      <c r="E1543" s="14" t="s">
        <v>5892</v>
      </c>
      <c r="F1543" s="14" t="s">
        <v>5893</v>
      </c>
      <c r="G1543" s="14" t="s">
        <v>243</v>
      </c>
      <c r="H1543" s="14" t="s">
        <v>1105</v>
      </c>
    </row>
    <row r="1544" spans="1:8" x14ac:dyDescent="0.25">
      <c r="A1544">
        <v>1544</v>
      </c>
      <c r="B1544" s="14" t="s">
        <v>5894</v>
      </c>
      <c r="C1544" s="14" t="s">
        <v>1102</v>
      </c>
      <c r="E1544" s="14" t="s">
        <v>5895</v>
      </c>
      <c r="F1544" s="14" t="s">
        <v>5896</v>
      </c>
      <c r="G1544" s="14" t="s">
        <v>1334</v>
      </c>
      <c r="H1544" s="14" t="s">
        <v>1110</v>
      </c>
    </row>
    <row r="1545" spans="1:8" x14ac:dyDescent="0.25">
      <c r="A1545">
        <v>1545</v>
      </c>
      <c r="B1545" s="14" t="s">
        <v>5897</v>
      </c>
      <c r="C1545" s="14" t="s">
        <v>1102</v>
      </c>
      <c r="E1545" s="14" t="s">
        <v>179</v>
      </c>
      <c r="F1545" s="14" t="s">
        <v>5898</v>
      </c>
      <c r="G1545" s="14" t="s">
        <v>163</v>
      </c>
      <c r="H1545" s="14" t="s">
        <v>1110</v>
      </c>
    </row>
    <row r="1546" spans="1:8" x14ac:dyDescent="0.25">
      <c r="A1546">
        <v>1546</v>
      </c>
      <c r="B1546" s="14" t="s">
        <v>5899</v>
      </c>
      <c r="C1546" s="14" t="s">
        <v>1102</v>
      </c>
      <c r="E1546" s="14" t="s">
        <v>5900</v>
      </c>
      <c r="F1546" s="14" t="s">
        <v>5901</v>
      </c>
      <c r="G1546" s="14" t="s">
        <v>1400</v>
      </c>
      <c r="H1546" s="14" t="s">
        <v>1110</v>
      </c>
    </row>
    <row r="1547" spans="1:8" x14ac:dyDescent="0.25">
      <c r="A1547">
        <v>1547</v>
      </c>
      <c r="B1547" s="14" t="s">
        <v>5902</v>
      </c>
      <c r="C1547" s="14" t="s">
        <v>1102</v>
      </c>
      <c r="E1547" s="14" t="s">
        <v>5903</v>
      </c>
      <c r="F1547" s="14" t="s">
        <v>5904</v>
      </c>
      <c r="G1547" s="14" t="s">
        <v>1109</v>
      </c>
      <c r="H1547" s="14" t="s">
        <v>1110</v>
      </c>
    </row>
    <row r="1548" spans="1:8" x14ac:dyDescent="0.25">
      <c r="A1548">
        <v>1548</v>
      </c>
      <c r="B1548" s="14" t="s">
        <v>5905</v>
      </c>
      <c r="C1548" s="14" t="s">
        <v>1102</v>
      </c>
      <c r="D1548" s="14" t="s">
        <v>398</v>
      </c>
      <c r="E1548" s="14" t="s">
        <v>5906</v>
      </c>
      <c r="F1548" s="14" t="s">
        <v>5907</v>
      </c>
      <c r="G1548" s="14" t="s">
        <v>33</v>
      </c>
      <c r="H1548" s="14" t="s">
        <v>1105</v>
      </c>
    </row>
    <row r="1549" spans="1:8" x14ac:dyDescent="0.25">
      <c r="A1549">
        <v>1549</v>
      </c>
      <c r="B1549" s="14" t="s">
        <v>5908</v>
      </c>
      <c r="C1549" s="14" t="s">
        <v>1102</v>
      </c>
      <c r="E1549" s="14" t="s">
        <v>5909</v>
      </c>
      <c r="F1549" s="14" t="s">
        <v>5910</v>
      </c>
      <c r="G1549" s="14" t="s">
        <v>28</v>
      </c>
      <c r="H1549" s="14" t="s">
        <v>1110</v>
      </c>
    </row>
    <row r="1550" spans="1:8" x14ac:dyDescent="0.25">
      <c r="A1550">
        <v>1550</v>
      </c>
      <c r="B1550" s="14" t="s">
        <v>5911</v>
      </c>
      <c r="C1550" s="14" t="s">
        <v>1102</v>
      </c>
      <c r="D1550" s="14" t="s">
        <v>5912</v>
      </c>
      <c r="E1550" s="14" t="s">
        <v>5913</v>
      </c>
      <c r="F1550" s="14" t="s">
        <v>5914</v>
      </c>
      <c r="G1550" s="14" t="s">
        <v>212</v>
      </c>
      <c r="H1550" s="14" t="s">
        <v>1105</v>
      </c>
    </row>
    <row r="1551" spans="1:8" x14ac:dyDescent="0.25">
      <c r="A1551">
        <v>1551</v>
      </c>
      <c r="B1551" s="14" t="s">
        <v>5915</v>
      </c>
      <c r="C1551" s="14" t="s">
        <v>1102</v>
      </c>
      <c r="E1551" s="14" t="s">
        <v>5916</v>
      </c>
      <c r="F1551" s="14" t="s">
        <v>5917</v>
      </c>
      <c r="G1551" s="14" t="s">
        <v>24</v>
      </c>
      <c r="H1551" s="14" t="s">
        <v>1110</v>
      </c>
    </row>
    <row r="1552" spans="1:8" x14ac:dyDescent="0.25">
      <c r="A1552">
        <v>1552</v>
      </c>
      <c r="B1552" s="14" t="s">
        <v>5918</v>
      </c>
      <c r="C1552" s="14" t="s">
        <v>1102</v>
      </c>
      <c r="E1552" s="14" t="s">
        <v>5919</v>
      </c>
      <c r="F1552" s="14" t="s">
        <v>5920</v>
      </c>
      <c r="G1552" s="14" t="s">
        <v>1348</v>
      </c>
      <c r="H1552" s="14" t="s">
        <v>1110</v>
      </c>
    </row>
    <row r="1553" spans="1:8" x14ac:dyDescent="0.25">
      <c r="A1553">
        <v>1553</v>
      </c>
      <c r="B1553" s="14" t="s">
        <v>5921</v>
      </c>
      <c r="C1553" s="14" t="s">
        <v>1102</v>
      </c>
      <c r="E1553" s="14" t="s">
        <v>5922</v>
      </c>
      <c r="F1553" s="14" t="s">
        <v>5923</v>
      </c>
      <c r="G1553" s="14" t="s">
        <v>212</v>
      </c>
      <c r="H1553" s="14" t="s">
        <v>1110</v>
      </c>
    </row>
    <row r="1554" spans="1:8" x14ac:dyDescent="0.25">
      <c r="A1554">
        <v>1554</v>
      </c>
      <c r="B1554" s="14" t="s">
        <v>5924</v>
      </c>
      <c r="C1554" s="14" t="s">
        <v>1102</v>
      </c>
      <c r="E1554" s="14" t="s">
        <v>5925</v>
      </c>
      <c r="F1554" s="14" t="s">
        <v>5926</v>
      </c>
      <c r="G1554" s="14" t="s">
        <v>187</v>
      </c>
      <c r="H1554" s="14" t="s">
        <v>1110</v>
      </c>
    </row>
    <row r="1555" spans="1:8" x14ac:dyDescent="0.25">
      <c r="A1555">
        <v>1555</v>
      </c>
      <c r="B1555" s="14" t="s">
        <v>5927</v>
      </c>
      <c r="C1555" s="14" t="s">
        <v>1102</v>
      </c>
      <c r="E1555" s="14" t="s">
        <v>5928</v>
      </c>
      <c r="F1555" s="14" t="s">
        <v>5929</v>
      </c>
      <c r="G1555" s="14" t="s">
        <v>1938</v>
      </c>
      <c r="H1555" s="14" t="s">
        <v>1110</v>
      </c>
    </row>
    <row r="1556" spans="1:8" x14ac:dyDescent="0.25">
      <c r="A1556">
        <v>1556</v>
      </c>
      <c r="B1556" s="14" t="s">
        <v>5930</v>
      </c>
      <c r="C1556" s="14" t="s">
        <v>1102</v>
      </c>
      <c r="E1556" s="14" t="s">
        <v>5931</v>
      </c>
      <c r="F1556" s="14" t="s">
        <v>5932</v>
      </c>
      <c r="G1556" s="14" t="s">
        <v>1109</v>
      </c>
      <c r="H1556" s="14" t="s">
        <v>1110</v>
      </c>
    </row>
    <row r="1557" spans="1:8" x14ac:dyDescent="0.25">
      <c r="A1557">
        <v>1557</v>
      </c>
      <c r="B1557" s="14" t="s">
        <v>5629</v>
      </c>
      <c r="C1557" s="14" t="s">
        <v>1102</v>
      </c>
      <c r="E1557" s="14" t="s">
        <v>5933</v>
      </c>
      <c r="F1557" s="14" t="s">
        <v>5934</v>
      </c>
      <c r="G1557" s="14" t="s">
        <v>243</v>
      </c>
      <c r="H1557" s="14" t="s">
        <v>1110</v>
      </c>
    </row>
    <row r="1558" spans="1:8" x14ac:dyDescent="0.25">
      <c r="A1558">
        <v>1558</v>
      </c>
      <c r="B1558" s="14" t="s">
        <v>5935</v>
      </c>
      <c r="C1558" s="14" t="s">
        <v>1102</v>
      </c>
      <c r="E1558" s="14" t="s">
        <v>5936</v>
      </c>
      <c r="F1558" s="14" t="s">
        <v>5937</v>
      </c>
      <c r="G1558" s="14" t="s">
        <v>1109</v>
      </c>
      <c r="H1558" s="14" t="s">
        <v>1110</v>
      </c>
    </row>
    <row r="1559" spans="1:8" x14ac:dyDescent="0.25">
      <c r="A1559">
        <v>1559</v>
      </c>
      <c r="B1559" s="14" t="s">
        <v>5938</v>
      </c>
      <c r="C1559" s="14" t="s">
        <v>1102</v>
      </c>
      <c r="E1559" s="14" t="s">
        <v>5939</v>
      </c>
      <c r="F1559" s="14" t="s">
        <v>5940</v>
      </c>
      <c r="G1559" s="14" t="s">
        <v>243</v>
      </c>
      <c r="H1559" s="14" t="s">
        <v>1110</v>
      </c>
    </row>
    <row r="1560" spans="1:8" x14ac:dyDescent="0.25">
      <c r="A1560">
        <v>1560</v>
      </c>
      <c r="B1560" s="14" t="s">
        <v>5941</v>
      </c>
      <c r="C1560" s="14" t="s">
        <v>1102</v>
      </c>
      <c r="E1560" s="14" t="s">
        <v>5942</v>
      </c>
      <c r="F1560" s="14" t="s">
        <v>5943</v>
      </c>
      <c r="G1560" s="14" t="s">
        <v>243</v>
      </c>
      <c r="H1560" s="14" t="s">
        <v>1110</v>
      </c>
    </row>
    <row r="1561" spans="1:8" x14ac:dyDescent="0.25">
      <c r="A1561">
        <v>1561</v>
      </c>
      <c r="B1561" s="14" t="s">
        <v>5944</v>
      </c>
      <c r="C1561" s="14" t="s">
        <v>1102</v>
      </c>
      <c r="E1561" s="14" t="s">
        <v>5945</v>
      </c>
      <c r="F1561" s="14" t="s">
        <v>5946</v>
      </c>
      <c r="G1561" s="14" t="s">
        <v>212</v>
      </c>
      <c r="H1561" s="14" t="s">
        <v>1110</v>
      </c>
    </row>
    <row r="1562" spans="1:8" x14ac:dyDescent="0.25">
      <c r="A1562">
        <v>1562</v>
      </c>
      <c r="B1562" s="14" t="s">
        <v>5947</v>
      </c>
      <c r="C1562" s="14" t="s">
        <v>1102</v>
      </c>
      <c r="E1562" s="14" t="s">
        <v>5948</v>
      </c>
      <c r="F1562" s="14" t="s">
        <v>5949</v>
      </c>
      <c r="G1562" s="14" t="s">
        <v>243</v>
      </c>
      <c r="H1562" s="14" t="s">
        <v>1110</v>
      </c>
    </row>
    <row r="1563" spans="1:8" x14ac:dyDescent="0.25">
      <c r="A1563">
        <v>1563</v>
      </c>
      <c r="B1563" s="14" t="s">
        <v>5950</v>
      </c>
      <c r="C1563" s="14" t="s">
        <v>1102</v>
      </c>
      <c r="E1563" s="14" t="s">
        <v>5951</v>
      </c>
      <c r="F1563" s="14" t="s">
        <v>5952</v>
      </c>
      <c r="G1563" s="14" t="s">
        <v>243</v>
      </c>
      <c r="H1563" s="14" t="s">
        <v>1110</v>
      </c>
    </row>
    <row r="1564" spans="1:8" x14ac:dyDescent="0.25">
      <c r="A1564">
        <v>1564</v>
      </c>
      <c r="B1564" s="14" t="s">
        <v>5953</v>
      </c>
      <c r="C1564" s="14" t="s">
        <v>1102</v>
      </c>
      <c r="E1564" s="14" t="s">
        <v>5954</v>
      </c>
      <c r="F1564" s="14" t="s">
        <v>5955</v>
      </c>
      <c r="G1564" s="14" t="s">
        <v>40</v>
      </c>
      <c r="H1564" s="14" t="s">
        <v>1110</v>
      </c>
    </row>
    <row r="1565" spans="1:8" x14ac:dyDescent="0.25">
      <c r="A1565">
        <v>1565</v>
      </c>
      <c r="B1565" s="14" t="s">
        <v>5956</v>
      </c>
      <c r="C1565" s="14" t="s">
        <v>1102</v>
      </c>
      <c r="E1565" s="14" t="s">
        <v>5957</v>
      </c>
      <c r="F1565" s="14" t="s">
        <v>5958</v>
      </c>
      <c r="G1565" s="14" t="s">
        <v>243</v>
      </c>
      <c r="H1565" s="14" t="s">
        <v>1110</v>
      </c>
    </row>
    <row r="1566" spans="1:8" x14ac:dyDescent="0.25">
      <c r="A1566">
        <v>1566</v>
      </c>
      <c r="B1566" s="14" t="s">
        <v>5959</v>
      </c>
      <c r="C1566" s="14" t="s">
        <v>1102</v>
      </c>
      <c r="E1566" s="14" t="s">
        <v>5960</v>
      </c>
      <c r="F1566" s="14" t="s">
        <v>5961</v>
      </c>
      <c r="G1566" s="14" t="s">
        <v>1109</v>
      </c>
      <c r="H1566" s="14" t="s">
        <v>1110</v>
      </c>
    </row>
    <row r="1567" spans="1:8" x14ac:dyDescent="0.25">
      <c r="A1567">
        <v>1567</v>
      </c>
      <c r="B1567" s="14" t="s">
        <v>5962</v>
      </c>
      <c r="C1567" s="14" t="s">
        <v>1102</v>
      </c>
      <c r="E1567" s="14" t="s">
        <v>5963</v>
      </c>
      <c r="F1567" s="14" t="s">
        <v>5964</v>
      </c>
      <c r="G1567" s="14" t="s">
        <v>212</v>
      </c>
      <c r="H1567" s="14" t="s">
        <v>1110</v>
      </c>
    </row>
    <row r="1568" spans="1:8" x14ac:dyDescent="0.25">
      <c r="A1568">
        <v>1568</v>
      </c>
      <c r="B1568" s="14" t="s">
        <v>5288</v>
      </c>
      <c r="C1568" s="14" t="s">
        <v>1102</v>
      </c>
      <c r="E1568" s="14" t="s">
        <v>5965</v>
      </c>
      <c r="F1568" s="14" t="s">
        <v>5966</v>
      </c>
      <c r="G1568" s="14" t="s">
        <v>243</v>
      </c>
      <c r="H1568" s="14" t="s">
        <v>1110</v>
      </c>
    </row>
    <row r="1569" spans="1:8" x14ac:dyDescent="0.25">
      <c r="A1569">
        <v>1569</v>
      </c>
      <c r="B1569" s="14" t="s">
        <v>5288</v>
      </c>
      <c r="C1569" s="14" t="s">
        <v>1102</v>
      </c>
      <c r="E1569" s="14" t="s">
        <v>5967</v>
      </c>
      <c r="F1569" s="14" t="s">
        <v>5968</v>
      </c>
      <c r="G1569" s="14" t="s">
        <v>243</v>
      </c>
      <c r="H1569" s="14" t="s">
        <v>1110</v>
      </c>
    </row>
    <row r="1570" spans="1:8" x14ac:dyDescent="0.25">
      <c r="A1570">
        <v>1570</v>
      </c>
      <c r="B1570" s="14" t="s">
        <v>5969</v>
      </c>
      <c r="C1570" s="14" t="s">
        <v>1102</v>
      </c>
      <c r="E1570" s="14" t="s">
        <v>5970</v>
      </c>
      <c r="G1570" s="14" t="s">
        <v>1109</v>
      </c>
      <c r="H1570" s="14" t="s">
        <v>1110</v>
      </c>
    </row>
    <row r="1571" spans="1:8" x14ac:dyDescent="0.25">
      <c r="A1571">
        <v>1571</v>
      </c>
      <c r="B1571" s="14" t="s">
        <v>5971</v>
      </c>
      <c r="C1571" s="14" t="s">
        <v>1102</v>
      </c>
      <c r="E1571" s="14" t="s">
        <v>5972</v>
      </c>
      <c r="G1571" s="14" t="s">
        <v>86</v>
      </c>
      <c r="H1571" s="14" t="s">
        <v>1110</v>
      </c>
    </row>
    <row r="1572" spans="1:8" x14ac:dyDescent="0.25">
      <c r="A1572">
        <v>1572</v>
      </c>
      <c r="B1572" s="14" t="s">
        <v>5319</v>
      </c>
      <c r="C1572" s="14" t="s">
        <v>1102</v>
      </c>
      <c r="E1572" s="14" t="s">
        <v>5973</v>
      </c>
      <c r="F1572" s="14" t="s">
        <v>5974</v>
      </c>
      <c r="G1572" s="14" t="s">
        <v>243</v>
      </c>
      <c r="H1572" s="14" t="s">
        <v>1110</v>
      </c>
    </row>
    <row r="1573" spans="1:8" x14ac:dyDescent="0.25">
      <c r="A1573">
        <v>1573</v>
      </c>
      <c r="B1573" s="14" t="s">
        <v>5975</v>
      </c>
      <c r="C1573" s="14" t="s">
        <v>1102</v>
      </c>
      <c r="E1573" s="14" t="s">
        <v>5976</v>
      </c>
      <c r="F1573" s="14" t="s">
        <v>5977</v>
      </c>
      <c r="G1573" s="14" t="s">
        <v>137</v>
      </c>
      <c r="H1573" s="14" t="s">
        <v>1110</v>
      </c>
    </row>
    <row r="1574" spans="1:8" x14ac:dyDescent="0.25">
      <c r="A1574">
        <v>1574</v>
      </c>
      <c r="B1574" s="14" t="s">
        <v>5978</v>
      </c>
      <c r="C1574" s="14" t="s">
        <v>1102</v>
      </c>
      <c r="E1574" s="14" t="s">
        <v>5979</v>
      </c>
      <c r="F1574" s="14" t="s">
        <v>5980</v>
      </c>
      <c r="G1574" s="14" t="s">
        <v>5981</v>
      </c>
      <c r="H1574" s="14" t="s">
        <v>1110</v>
      </c>
    </row>
    <row r="1575" spans="1:8" x14ac:dyDescent="0.25">
      <c r="A1575">
        <v>1575</v>
      </c>
      <c r="B1575" s="14" t="s">
        <v>5982</v>
      </c>
      <c r="C1575" s="14" t="s">
        <v>1102</v>
      </c>
      <c r="E1575" s="14" t="s">
        <v>5983</v>
      </c>
      <c r="F1575" s="14" t="s">
        <v>5984</v>
      </c>
      <c r="G1575" s="14" t="s">
        <v>192</v>
      </c>
      <c r="H1575" s="14" t="s">
        <v>1110</v>
      </c>
    </row>
    <row r="1576" spans="1:8" x14ac:dyDescent="0.25">
      <c r="A1576">
        <v>1576</v>
      </c>
      <c r="B1576" s="14" t="s">
        <v>5985</v>
      </c>
      <c r="C1576" s="14" t="s">
        <v>1102</v>
      </c>
      <c r="E1576" s="14" t="s">
        <v>5986</v>
      </c>
      <c r="F1576" s="14" t="s">
        <v>5987</v>
      </c>
      <c r="G1576" s="14" t="s">
        <v>1109</v>
      </c>
      <c r="H1576" s="14" t="s">
        <v>1110</v>
      </c>
    </row>
    <row r="1577" spans="1:8" x14ac:dyDescent="0.25">
      <c r="A1577">
        <v>1577</v>
      </c>
      <c r="B1577" s="14" t="s">
        <v>5988</v>
      </c>
      <c r="C1577" s="14" t="s">
        <v>1102</v>
      </c>
      <c r="E1577" s="14" t="s">
        <v>5989</v>
      </c>
      <c r="F1577" s="14" t="s">
        <v>5990</v>
      </c>
      <c r="G1577" s="14" t="s">
        <v>1109</v>
      </c>
      <c r="H1577" s="14" t="s">
        <v>1110</v>
      </c>
    </row>
    <row r="1578" spans="1:8" x14ac:dyDescent="0.25">
      <c r="A1578">
        <v>1578</v>
      </c>
      <c r="B1578" s="14" t="s">
        <v>5991</v>
      </c>
      <c r="C1578" s="14" t="s">
        <v>1102</v>
      </c>
      <c r="E1578" s="14" t="s">
        <v>5992</v>
      </c>
      <c r="F1578" s="14" t="s">
        <v>5993</v>
      </c>
      <c r="G1578" s="14" t="s">
        <v>5994</v>
      </c>
      <c r="H1578" s="14" t="s">
        <v>1110</v>
      </c>
    </row>
    <row r="1579" spans="1:8" x14ac:dyDescent="0.25">
      <c r="A1579">
        <v>1579</v>
      </c>
      <c r="B1579" s="14" t="s">
        <v>5995</v>
      </c>
      <c r="C1579" s="14" t="s">
        <v>1102</v>
      </c>
      <c r="E1579" s="14" t="s">
        <v>5996</v>
      </c>
      <c r="F1579" s="14" t="s">
        <v>5995</v>
      </c>
      <c r="G1579" s="14" t="s">
        <v>236</v>
      </c>
      <c r="H1579" s="14" t="s">
        <v>1110</v>
      </c>
    </row>
    <row r="1580" spans="1:8" x14ac:dyDescent="0.25">
      <c r="A1580">
        <v>1580</v>
      </c>
      <c r="B1580" s="14" t="s">
        <v>75</v>
      </c>
      <c r="C1580" s="14" t="s">
        <v>1102</v>
      </c>
      <c r="E1580" s="14" t="s">
        <v>5997</v>
      </c>
      <c r="F1580" s="14" t="s">
        <v>5998</v>
      </c>
      <c r="G1580" s="14" t="s">
        <v>126</v>
      </c>
      <c r="H1580" s="14" t="s">
        <v>1110</v>
      </c>
    </row>
    <row r="1581" spans="1:8" x14ac:dyDescent="0.25">
      <c r="A1581">
        <v>1581</v>
      </c>
      <c r="B1581" s="14" t="s">
        <v>5999</v>
      </c>
      <c r="C1581" s="14" t="s">
        <v>1102</v>
      </c>
      <c r="D1581" s="14" t="s">
        <v>6000</v>
      </c>
      <c r="E1581" s="14" t="s">
        <v>6001</v>
      </c>
      <c r="F1581" s="14" t="s">
        <v>6002</v>
      </c>
      <c r="G1581" s="14" t="s">
        <v>123</v>
      </c>
      <c r="H1581" s="14" t="s">
        <v>1105</v>
      </c>
    </row>
    <row r="1582" spans="1:8" x14ac:dyDescent="0.25">
      <c r="A1582">
        <v>1582</v>
      </c>
      <c r="B1582" s="14" t="s">
        <v>6003</v>
      </c>
      <c r="C1582" s="14" t="s">
        <v>1102</v>
      </c>
      <c r="E1582" s="14" t="s">
        <v>6004</v>
      </c>
      <c r="F1582" s="14" t="s">
        <v>6005</v>
      </c>
      <c r="G1582" s="14" t="s">
        <v>243</v>
      </c>
      <c r="H1582" s="14" t="s">
        <v>1110</v>
      </c>
    </row>
    <row r="1583" spans="1:8" x14ac:dyDescent="0.25">
      <c r="A1583">
        <v>1583</v>
      </c>
      <c r="B1583" s="14" t="s">
        <v>6006</v>
      </c>
      <c r="C1583" s="14" t="s">
        <v>1102</v>
      </c>
      <c r="E1583" s="14" t="s">
        <v>6007</v>
      </c>
      <c r="F1583" s="14" t="s">
        <v>6008</v>
      </c>
      <c r="G1583" s="14" t="s">
        <v>9</v>
      </c>
      <c r="H1583" s="14" t="s">
        <v>1110</v>
      </c>
    </row>
    <row r="1584" spans="1:8" x14ac:dyDescent="0.25">
      <c r="A1584">
        <v>1584</v>
      </c>
      <c r="B1584" s="14" t="s">
        <v>6009</v>
      </c>
      <c r="C1584" s="14" t="s">
        <v>1102</v>
      </c>
      <c r="E1584" s="14" t="s">
        <v>6010</v>
      </c>
      <c r="F1584" s="14" t="s">
        <v>6011</v>
      </c>
      <c r="G1584" s="14" t="s">
        <v>91</v>
      </c>
      <c r="H1584" s="14" t="s">
        <v>1110</v>
      </c>
    </row>
    <row r="1585" spans="1:8" x14ac:dyDescent="0.25">
      <c r="A1585">
        <v>1585</v>
      </c>
      <c r="B1585" s="14" t="s">
        <v>6012</v>
      </c>
      <c r="C1585" s="14" t="s">
        <v>1102</v>
      </c>
      <c r="E1585" s="14" t="s">
        <v>6013</v>
      </c>
      <c r="F1585" s="14" t="s">
        <v>6014</v>
      </c>
      <c r="G1585" s="14" t="s">
        <v>2692</v>
      </c>
      <c r="H1585" s="14" t="s">
        <v>1110</v>
      </c>
    </row>
    <row r="1586" spans="1:8" x14ac:dyDescent="0.25">
      <c r="A1586">
        <v>1586</v>
      </c>
      <c r="B1586" s="14" t="s">
        <v>6015</v>
      </c>
      <c r="C1586" s="14" t="s">
        <v>1102</v>
      </c>
      <c r="E1586" s="14" t="s">
        <v>6016</v>
      </c>
      <c r="F1586" s="14" t="s">
        <v>6017</v>
      </c>
      <c r="G1586" s="14" t="s">
        <v>7</v>
      </c>
      <c r="H1586" s="14" t="s">
        <v>1110</v>
      </c>
    </row>
    <row r="1587" spans="1:8" x14ac:dyDescent="0.25">
      <c r="A1587">
        <v>1587</v>
      </c>
      <c r="B1587" s="14" t="s">
        <v>6018</v>
      </c>
      <c r="C1587" s="14" t="s">
        <v>1102</v>
      </c>
      <c r="E1587" s="14" t="s">
        <v>6019</v>
      </c>
      <c r="F1587" s="14" t="s">
        <v>6020</v>
      </c>
      <c r="G1587" s="14" t="s">
        <v>1144</v>
      </c>
      <c r="H1587" s="14" t="s">
        <v>1110</v>
      </c>
    </row>
    <row r="1588" spans="1:8" x14ac:dyDescent="0.25">
      <c r="A1588">
        <v>1588</v>
      </c>
      <c r="B1588" s="14" t="s">
        <v>6021</v>
      </c>
      <c r="C1588" s="14" t="s">
        <v>1102</v>
      </c>
      <c r="D1588" s="14" t="s">
        <v>6022</v>
      </c>
      <c r="E1588" s="14" t="s">
        <v>6023</v>
      </c>
      <c r="G1588" s="14" t="s">
        <v>153</v>
      </c>
      <c r="H1588" s="14" t="s">
        <v>1110</v>
      </c>
    </row>
    <row r="1589" spans="1:8" x14ac:dyDescent="0.25">
      <c r="A1589">
        <v>1589</v>
      </c>
      <c r="B1589" s="14" t="s">
        <v>6024</v>
      </c>
      <c r="C1589" s="14" t="s">
        <v>1102</v>
      </c>
      <c r="E1589" s="14" t="s">
        <v>6025</v>
      </c>
      <c r="F1589" s="14" t="s">
        <v>6026</v>
      </c>
      <c r="G1589" s="14" t="s">
        <v>163</v>
      </c>
      <c r="H1589" s="14" t="s">
        <v>1110</v>
      </c>
    </row>
    <row r="1590" spans="1:8" x14ac:dyDescent="0.25">
      <c r="A1590">
        <v>1590</v>
      </c>
      <c r="B1590" s="14" t="s">
        <v>6027</v>
      </c>
      <c r="C1590" s="14" t="s">
        <v>1102</v>
      </c>
      <c r="E1590" s="14" t="s">
        <v>6028</v>
      </c>
      <c r="F1590" s="14" t="s">
        <v>6029</v>
      </c>
      <c r="G1590" s="14" t="s">
        <v>1215</v>
      </c>
      <c r="H1590" s="14" t="s">
        <v>1110</v>
      </c>
    </row>
    <row r="1591" spans="1:8" x14ac:dyDescent="0.25">
      <c r="A1591">
        <v>1591</v>
      </c>
      <c r="B1591" s="14" t="s">
        <v>6030</v>
      </c>
      <c r="C1591" s="14" t="s">
        <v>1102</v>
      </c>
      <c r="E1591" s="14" t="s">
        <v>6031</v>
      </c>
      <c r="G1591" s="14" t="s">
        <v>1109</v>
      </c>
      <c r="H1591" s="14" t="s">
        <v>1110</v>
      </c>
    </row>
    <row r="1592" spans="1:8" x14ac:dyDescent="0.25">
      <c r="A1592">
        <v>1592</v>
      </c>
      <c r="B1592" s="14" t="s">
        <v>6032</v>
      </c>
      <c r="C1592" s="14" t="s">
        <v>1102</v>
      </c>
      <c r="E1592" s="14" t="s">
        <v>6033</v>
      </c>
      <c r="F1592" s="14" t="s">
        <v>6034</v>
      </c>
      <c r="G1592" s="14" t="s">
        <v>3873</v>
      </c>
      <c r="H1592" s="14" t="s">
        <v>1110</v>
      </c>
    </row>
    <row r="1593" spans="1:8" x14ac:dyDescent="0.25">
      <c r="A1593">
        <v>1593</v>
      </c>
      <c r="B1593" s="14" t="s">
        <v>6035</v>
      </c>
      <c r="C1593" s="14" t="s">
        <v>1102</v>
      </c>
      <c r="E1593" s="14" t="s">
        <v>6036</v>
      </c>
      <c r="F1593" s="14" t="s">
        <v>6037</v>
      </c>
      <c r="G1593" s="14" t="s">
        <v>86</v>
      </c>
      <c r="H1593" s="14" t="s">
        <v>1110</v>
      </c>
    </row>
    <row r="1594" spans="1:8" x14ac:dyDescent="0.25">
      <c r="A1594">
        <v>1594</v>
      </c>
      <c r="B1594" s="14" t="s">
        <v>6038</v>
      </c>
      <c r="C1594" s="14" t="s">
        <v>1102</v>
      </c>
      <c r="E1594" s="14" t="s">
        <v>6039</v>
      </c>
      <c r="F1594" s="14" t="s">
        <v>6040</v>
      </c>
      <c r="G1594" s="14" t="s">
        <v>149</v>
      </c>
      <c r="H1594" s="14" t="s">
        <v>1110</v>
      </c>
    </row>
    <row r="1595" spans="1:8" x14ac:dyDescent="0.25">
      <c r="A1595">
        <v>1595</v>
      </c>
      <c r="B1595" s="14" t="s">
        <v>6041</v>
      </c>
      <c r="C1595" s="14" t="s">
        <v>1102</v>
      </c>
      <c r="E1595" s="14" t="s">
        <v>6042</v>
      </c>
      <c r="F1595" s="14" t="s">
        <v>6043</v>
      </c>
      <c r="G1595" s="14" t="s">
        <v>1601</v>
      </c>
      <c r="H1595" s="14" t="s">
        <v>1110</v>
      </c>
    </row>
    <row r="1596" spans="1:8" x14ac:dyDescent="0.25">
      <c r="A1596">
        <v>1596</v>
      </c>
      <c r="B1596" s="14" t="s">
        <v>6044</v>
      </c>
      <c r="C1596" s="14" t="s">
        <v>1102</v>
      </c>
      <c r="E1596" s="14" t="s">
        <v>6045</v>
      </c>
      <c r="F1596" s="14" t="s">
        <v>6046</v>
      </c>
      <c r="G1596" s="14" t="s">
        <v>149</v>
      </c>
      <c r="H1596" s="14" t="s">
        <v>1110</v>
      </c>
    </row>
    <row r="1597" spans="1:8" x14ac:dyDescent="0.25">
      <c r="A1597">
        <v>1597</v>
      </c>
      <c r="B1597" s="14" t="s">
        <v>6047</v>
      </c>
      <c r="C1597" s="14" t="s">
        <v>1102</v>
      </c>
      <c r="E1597" s="14" t="s">
        <v>6048</v>
      </c>
      <c r="F1597" s="14" t="s">
        <v>6049</v>
      </c>
      <c r="G1597" s="14" t="s">
        <v>1109</v>
      </c>
      <c r="H1597" s="14" t="s">
        <v>1110</v>
      </c>
    </row>
    <row r="1598" spans="1:8" x14ac:dyDescent="0.25">
      <c r="A1598">
        <v>1598</v>
      </c>
      <c r="B1598" s="14" t="s">
        <v>6050</v>
      </c>
      <c r="C1598" s="14" t="s">
        <v>1102</v>
      </c>
      <c r="E1598" s="14" t="s">
        <v>6051</v>
      </c>
      <c r="F1598" s="14" t="s">
        <v>6052</v>
      </c>
      <c r="G1598" s="14" t="s">
        <v>243</v>
      </c>
      <c r="H1598" s="14" t="s">
        <v>1110</v>
      </c>
    </row>
    <row r="1599" spans="1:8" x14ac:dyDescent="0.25">
      <c r="A1599">
        <v>1599</v>
      </c>
      <c r="B1599" s="14" t="s">
        <v>6053</v>
      </c>
      <c r="C1599" s="14" t="s">
        <v>1102</v>
      </c>
      <c r="E1599" s="14" t="s">
        <v>6054</v>
      </c>
      <c r="F1599" s="14" t="s">
        <v>6055</v>
      </c>
      <c r="G1599" s="14" t="s">
        <v>1262</v>
      </c>
      <c r="H1599" s="14" t="s">
        <v>1110</v>
      </c>
    </row>
    <row r="1600" spans="1:8" x14ac:dyDescent="0.25">
      <c r="A1600">
        <v>1600</v>
      </c>
      <c r="B1600" s="14" t="s">
        <v>6056</v>
      </c>
      <c r="C1600" s="14" t="s">
        <v>1102</v>
      </c>
      <c r="E1600" s="14" t="s">
        <v>6057</v>
      </c>
      <c r="F1600" s="14" t="s">
        <v>6058</v>
      </c>
      <c r="G1600" s="14" t="s">
        <v>243</v>
      </c>
      <c r="H1600" s="14" t="s">
        <v>1110</v>
      </c>
    </row>
    <row r="1601" spans="1:8" x14ac:dyDescent="0.25">
      <c r="A1601">
        <v>1601</v>
      </c>
      <c r="B1601" s="14" t="s">
        <v>6059</v>
      </c>
      <c r="C1601" s="14" t="s">
        <v>1102</v>
      </c>
      <c r="E1601" s="14" t="s">
        <v>6060</v>
      </c>
      <c r="F1601" s="14" t="s">
        <v>6061</v>
      </c>
      <c r="G1601" s="14" t="s">
        <v>6062</v>
      </c>
      <c r="H1601" s="14" t="s">
        <v>1110</v>
      </c>
    </row>
    <row r="1602" spans="1:8" x14ac:dyDescent="0.25">
      <c r="A1602">
        <v>1602</v>
      </c>
      <c r="B1602" s="14" t="s">
        <v>6063</v>
      </c>
      <c r="C1602" s="14" t="s">
        <v>1102</v>
      </c>
      <c r="E1602" s="14" t="s">
        <v>6064</v>
      </c>
      <c r="F1602" s="14" t="s">
        <v>6065</v>
      </c>
      <c r="G1602" s="14" t="s">
        <v>243</v>
      </c>
      <c r="H1602" s="14" t="s">
        <v>1110</v>
      </c>
    </row>
    <row r="1603" spans="1:8" x14ac:dyDescent="0.25">
      <c r="A1603">
        <v>1603</v>
      </c>
      <c r="B1603" s="14" t="s">
        <v>6066</v>
      </c>
      <c r="C1603" s="14" t="s">
        <v>1102</v>
      </c>
      <c r="E1603" s="14" t="s">
        <v>6067</v>
      </c>
      <c r="G1603" s="14" t="s">
        <v>77</v>
      </c>
      <c r="H1603" s="14" t="s">
        <v>1110</v>
      </c>
    </row>
    <row r="1604" spans="1:8" x14ac:dyDescent="0.25">
      <c r="A1604">
        <v>1604</v>
      </c>
      <c r="B1604" s="14" t="s">
        <v>6068</v>
      </c>
      <c r="C1604" s="14" t="s">
        <v>1102</v>
      </c>
      <c r="E1604" s="14" t="s">
        <v>6069</v>
      </c>
      <c r="F1604" s="14" t="s">
        <v>6070</v>
      </c>
      <c r="G1604" s="14" t="s">
        <v>2043</v>
      </c>
      <c r="H1604" s="14" t="s">
        <v>1110</v>
      </c>
    </row>
    <row r="1605" spans="1:8" x14ac:dyDescent="0.25">
      <c r="A1605">
        <v>1605</v>
      </c>
      <c r="B1605" s="14" t="s">
        <v>6071</v>
      </c>
      <c r="C1605" s="14" t="s">
        <v>1102</v>
      </c>
      <c r="E1605" s="14" t="s">
        <v>6072</v>
      </c>
      <c r="F1605" s="14" t="s">
        <v>6073</v>
      </c>
      <c r="G1605" s="14" t="s">
        <v>1109</v>
      </c>
      <c r="H1605" s="14" t="s">
        <v>1110</v>
      </c>
    </row>
    <row r="1606" spans="1:8" x14ac:dyDescent="0.25">
      <c r="A1606">
        <v>1606</v>
      </c>
      <c r="B1606" s="14" t="s">
        <v>6074</v>
      </c>
      <c r="C1606" s="14" t="s">
        <v>1102</v>
      </c>
      <c r="E1606" s="14" t="s">
        <v>6075</v>
      </c>
      <c r="F1606" s="14" t="s">
        <v>6076</v>
      </c>
      <c r="G1606" s="14" t="s">
        <v>1109</v>
      </c>
      <c r="H1606" s="14" t="s">
        <v>1110</v>
      </c>
    </row>
    <row r="1607" spans="1:8" x14ac:dyDescent="0.25">
      <c r="A1607">
        <v>1607</v>
      </c>
      <c r="B1607" s="14" t="s">
        <v>6077</v>
      </c>
      <c r="C1607" s="14" t="s">
        <v>1102</v>
      </c>
      <c r="D1607" s="14" t="s">
        <v>6078</v>
      </c>
      <c r="E1607" s="14" t="s">
        <v>6079</v>
      </c>
      <c r="F1607" s="14" t="s">
        <v>6080</v>
      </c>
      <c r="G1607" s="14" t="s">
        <v>192</v>
      </c>
      <c r="H1607" s="14" t="s">
        <v>1105</v>
      </c>
    </row>
    <row r="1608" spans="1:8" x14ac:dyDescent="0.25">
      <c r="A1608">
        <v>1608</v>
      </c>
      <c r="B1608" s="14" t="s">
        <v>6081</v>
      </c>
      <c r="C1608" s="14" t="s">
        <v>1102</v>
      </c>
      <c r="D1608" s="14" t="s">
        <v>2706</v>
      </c>
      <c r="E1608" s="14" t="s">
        <v>6082</v>
      </c>
      <c r="F1608" s="14" t="s">
        <v>6083</v>
      </c>
      <c r="G1608" s="14" t="s">
        <v>40</v>
      </c>
      <c r="H1608" s="14" t="s">
        <v>1110</v>
      </c>
    </row>
    <row r="1609" spans="1:8" x14ac:dyDescent="0.25">
      <c r="A1609">
        <v>1609</v>
      </c>
      <c r="B1609" s="14" t="s">
        <v>6084</v>
      </c>
      <c r="C1609" s="14" t="s">
        <v>1102</v>
      </c>
      <c r="D1609" s="14" t="s">
        <v>6085</v>
      </c>
      <c r="E1609" s="14" t="s">
        <v>6086</v>
      </c>
      <c r="F1609" s="14" t="s">
        <v>6087</v>
      </c>
      <c r="G1609" s="14" t="s">
        <v>1109</v>
      </c>
      <c r="H1609" s="14" t="s">
        <v>1110</v>
      </c>
    </row>
    <row r="1610" spans="1:8" x14ac:dyDescent="0.25">
      <c r="A1610">
        <v>1610</v>
      </c>
      <c r="B1610" s="14" t="s">
        <v>6088</v>
      </c>
      <c r="C1610" s="14" t="s">
        <v>1102</v>
      </c>
      <c r="E1610" s="14" t="s">
        <v>6089</v>
      </c>
      <c r="F1610" s="14" t="s">
        <v>6090</v>
      </c>
      <c r="G1610" s="14" t="s">
        <v>36</v>
      </c>
      <c r="H1610" s="14" t="s">
        <v>1110</v>
      </c>
    </row>
    <row r="1611" spans="1:8" x14ac:dyDescent="0.25">
      <c r="A1611">
        <v>1611</v>
      </c>
      <c r="B1611" s="14" t="s">
        <v>6091</v>
      </c>
      <c r="C1611" s="14" t="s">
        <v>1102</v>
      </c>
      <c r="D1611" s="14" t="s">
        <v>6092</v>
      </c>
      <c r="E1611" s="14" t="s">
        <v>6093</v>
      </c>
      <c r="F1611" s="14" t="s">
        <v>6094</v>
      </c>
      <c r="G1611" s="14" t="s">
        <v>3896</v>
      </c>
      <c r="H1611" s="14" t="s">
        <v>1110</v>
      </c>
    </row>
    <row r="1612" spans="1:8" x14ac:dyDescent="0.25">
      <c r="A1612">
        <v>1612</v>
      </c>
      <c r="B1612" s="14" t="s">
        <v>6095</v>
      </c>
      <c r="C1612" s="14" t="s">
        <v>1102</v>
      </c>
      <c r="E1612" s="14" t="s">
        <v>6096</v>
      </c>
      <c r="F1612" s="14" t="s">
        <v>6097</v>
      </c>
      <c r="G1612" s="14" t="s">
        <v>192</v>
      </c>
      <c r="H1612" s="14" t="s">
        <v>1110</v>
      </c>
    </row>
    <row r="1613" spans="1:8" x14ac:dyDescent="0.25">
      <c r="A1613">
        <v>1613</v>
      </c>
      <c r="B1613" s="14" t="s">
        <v>6098</v>
      </c>
      <c r="C1613" s="14" t="s">
        <v>1102</v>
      </c>
      <c r="D1613" s="14" t="s">
        <v>529</v>
      </c>
      <c r="E1613" s="14" t="s">
        <v>6099</v>
      </c>
      <c r="F1613" s="14" t="s">
        <v>6100</v>
      </c>
      <c r="G1613" s="14" t="s">
        <v>40</v>
      </c>
      <c r="H1613" s="14" t="s">
        <v>1110</v>
      </c>
    </row>
    <row r="1614" spans="1:8" x14ac:dyDescent="0.25">
      <c r="A1614">
        <v>1614</v>
      </c>
      <c r="B1614" s="14" t="s">
        <v>6101</v>
      </c>
      <c r="C1614" s="14" t="s">
        <v>1102</v>
      </c>
      <c r="E1614" s="14" t="s">
        <v>6102</v>
      </c>
      <c r="F1614" s="14" t="s">
        <v>6103</v>
      </c>
      <c r="G1614" s="14" t="s">
        <v>40</v>
      </c>
      <c r="H1614" s="14" t="s">
        <v>1110</v>
      </c>
    </row>
    <row r="1615" spans="1:8" x14ac:dyDescent="0.25">
      <c r="A1615">
        <v>1615</v>
      </c>
      <c r="B1615" s="14" t="s">
        <v>6104</v>
      </c>
      <c r="C1615" s="14" t="s">
        <v>1102</v>
      </c>
      <c r="D1615" s="14" t="s">
        <v>6105</v>
      </c>
      <c r="E1615" s="14" t="s">
        <v>6106</v>
      </c>
      <c r="F1615" s="14" t="s">
        <v>6107</v>
      </c>
      <c r="G1615" s="14" t="s">
        <v>40</v>
      </c>
      <c r="H1615" s="14" t="s">
        <v>1105</v>
      </c>
    </row>
    <row r="1616" spans="1:8" x14ac:dyDescent="0.25">
      <c r="A1616">
        <v>1616</v>
      </c>
      <c r="B1616" s="14" t="s">
        <v>6108</v>
      </c>
      <c r="C1616" s="14" t="s">
        <v>1102</v>
      </c>
      <c r="E1616" s="14" t="s">
        <v>6109</v>
      </c>
      <c r="F1616" s="14" t="s">
        <v>6110</v>
      </c>
      <c r="G1616" s="14" t="s">
        <v>40</v>
      </c>
      <c r="H1616" s="14" t="s">
        <v>1110</v>
      </c>
    </row>
    <row r="1617" spans="1:8" x14ac:dyDescent="0.25">
      <c r="A1617">
        <v>1617</v>
      </c>
      <c r="B1617" s="14" t="s">
        <v>6111</v>
      </c>
      <c r="C1617" s="14" t="s">
        <v>1102</v>
      </c>
      <c r="E1617" s="14" t="s">
        <v>6112</v>
      </c>
      <c r="F1617" s="14" t="s">
        <v>6113</v>
      </c>
      <c r="G1617" s="14" t="s">
        <v>40</v>
      </c>
      <c r="H1617" s="14" t="s">
        <v>1110</v>
      </c>
    </row>
    <row r="1618" spans="1:8" x14ac:dyDescent="0.25">
      <c r="A1618">
        <v>1618</v>
      </c>
      <c r="B1618" s="14" t="s">
        <v>6114</v>
      </c>
      <c r="C1618" s="14" t="s">
        <v>1102</v>
      </c>
      <c r="E1618" s="14" t="s">
        <v>6115</v>
      </c>
      <c r="F1618" s="14" t="s">
        <v>6116</v>
      </c>
      <c r="G1618" s="14" t="s">
        <v>40</v>
      </c>
      <c r="H1618" s="14" t="s">
        <v>1110</v>
      </c>
    </row>
    <row r="1619" spans="1:8" x14ac:dyDescent="0.25">
      <c r="A1619">
        <v>1619</v>
      </c>
      <c r="B1619" s="14" t="s">
        <v>6117</v>
      </c>
      <c r="C1619" s="14" t="s">
        <v>1102</v>
      </c>
      <c r="E1619" s="14" t="s">
        <v>6118</v>
      </c>
      <c r="F1619" s="14" t="s">
        <v>6119</v>
      </c>
      <c r="G1619" s="14" t="s">
        <v>40</v>
      </c>
      <c r="H1619" s="14" t="s">
        <v>1110</v>
      </c>
    </row>
    <row r="1620" spans="1:8" x14ac:dyDescent="0.25">
      <c r="A1620">
        <v>1620</v>
      </c>
      <c r="B1620" s="14" t="s">
        <v>6120</v>
      </c>
      <c r="C1620" s="14" t="s">
        <v>1102</v>
      </c>
      <c r="E1620" s="14" t="s">
        <v>6106</v>
      </c>
      <c r="F1620" s="14" t="s">
        <v>6107</v>
      </c>
      <c r="G1620" s="14" t="s">
        <v>40</v>
      </c>
      <c r="H1620" s="14" t="s">
        <v>1110</v>
      </c>
    </row>
    <row r="1621" spans="1:8" x14ac:dyDescent="0.25">
      <c r="A1621">
        <v>1621</v>
      </c>
      <c r="B1621" s="14" t="s">
        <v>6121</v>
      </c>
      <c r="C1621" s="14" t="s">
        <v>1102</v>
      </c>
      <c r="E1621" s="14" t="s">
        <v>6122</v>
      </c>
      <c r="F1621" s="14" t="s">
        <v>6123</v>
      </c>
      <c r="G1621" s="14" t="s">
        <v>40</v>
      </c>
      <c r="H1621" s="14" t="s">
        <v>1110</v>
      </c>
    </row>
    <row r="1622" spans="1:8" x14ac:dyDescent="0.25">
      <c r="A1622">
        <v>1622</v>
      </c>
      <c r="B1622" s="14" t="s">
        <v>6124</v>
      </c>
      <c r="C1622" s="14" t="s">
        <v>1102</v>
      </c>
      <c r="E1622" s="14" t="s">
        <v>6125</v>
      </c>
      <c r="G1622" s="14" t="s">
        <v>40</v>
      </c>
      <c r="H1622" s="14" t="s">
        <v>1110</v>
      </c>
    </row>
    <row r="1623" spans="1:8" x14ac:dyDescent="0.25">
      <c r="A1623">
        <v>1623</v>
      </c>
      <c r="B1623" s="14" t="s">
        <v>6126</v>
      </c>
      <c r="C1623" s="14" t="s">
        <v>1102</v>
      </c>
      <c r="D1623" s="14" t="s">
        <v>6127</v>
      </c>
      <c r="E1623" s="14" t="s">
        <v>6128</v>
      </c>
      <c r="F1623" s="14" t="s">
        <v>6129</v>
      </c>
      <c r="G1623" s="14" t="s">
        <v>40</v>
      </c>
      <c r="H1623" s="14" t="s">
        <v>1105</v>
      </c>
    </row>
    <row r="1624" spans="1:8" x14ac:dyDescent="0.25">
      <c r="A1624">
        <v>1624</v>
      </c>
      <c r="B1624" s="14" t="s">
        <v>6130</v>
      </c>
      <c r="C1624" s="14" t="s">
        <v>1102</v>
      </c>
      <c r="E1624" s="14" t="s">
        <v>6131</v>
      </c>
      <c r="F1624" s="14" t="s">
        <v>6132</v>
      </c>
      <c r="G1624" s="14" t="s">
        <v>40</v>
      </c>
      <c r="H1624" s="14" t="s">
        <v>1110</v>
      </c>
    </row>
    <row r="1625" spans="1:8" x14ac:dyDescent="0.25">
      <c r="A1625">
        <v>1625</v>
      </c>
      <c r="B1625" s="14" t="s">
        <v>6133</v>
      </c>
      <c r="C1625" s="14" t="s">
        <v>1102</v>
      </c>
      <c r="E1625" s="14" t="s">
        <v>6134</v>
      </c>
      <c r="F1625" s="14" t="s">
        <v>6135</v>
      </c>
      <c r="G1625" s="14" t="s">
        <v>40</v>
      </c>
      <c r="H1625" s="14" t="s">
        <v>1110</v>
      </c>
    </row>
    <row r="1626" spans="1:8" x14ac:dyDescent="0.25">
      <c r="A1626">
        <v>1626</v>
      </c>
      <c r="B1626" s="14" t="s">
        <v>6136</v>
      </c>
      <c r="C1626" s="14" t="s">
        <v>1102</v>
      </c>
      <c r="D1626" s="14" t="s">
        <v>6137</v>
      </c>
      <c r="E1626" s="14" t="s">
        <v>6138</v>
      </c>
      <c r="F1626" s="14" t="s">
        <v>6139</v>
      </c>
      <c r="G1626" s="14" t="s">
        <v>40</v>
      </c>
      <c r="H1626" s="14" t="s">
        <v>1110</v>
      </c>
    </row>
    <row r="1627" spans="1:8" x14ac:dyDescent="0.25">
      <c r="A1627">
        <v>1627</v>
      </c>
      <c r="B1627" s="14" t="s">
        <v>6140</v>
      </c>
      <c r="C1627" s="14" t="s">
        <v>1102</v>
      </c>
      <c r="E1627" s="14" t="s">
        <v>6141</v>
      </c>
      <c r="F1627" s="14" t="s">
        <v>6142</v>
      </c>
      <c r="G1627" s="14" t="s">
        <v>52</v>
      </c>
      <c r="H1627" s="14" t="s">
        <v>1110</v>
      </c>
    </row>
    <row r="1628" spans="1:8" x14ac:dyDescent="0.25">
      <c r="A1628">
        <v>1628</v>
      </c>
      <c r="B1628" s="14" t="s">
        <v>6143</v>
      </c>
      <c r="C1628" s="14" t="s">
        <v>1102</v>
      </c>
      <c r="E1628" s="14" t="s">
        <v>6144</v>
      </c>
      <c r="F1628" s="14" t="s">
        <v>6145</v>
      </c>
      <c r="G1628" s="14" t="s">
        <v>149</v>
      </c>
      <c r="H1628" s="14" t="s">
        <v>1110</v>
      </c>
    </row>
    <row r="1629" spans="1:8" x14ac:dyDescent="0.25">
      <c r="A1629">
        <v>1629</v>
      </c>
      <c r="B1629" s="14" t="s">
        <v>6146</v>
      </c>
      <c r="C1629" s="14" t="s">
        <v>1102</v>
      </c>
      <c r="D1629" s="14" t="s">
        <v>6147</v>
      </c>
      <c r="E1629" s="14" t="s">
        <v>6148</v>
      </c>
      <c r="F1629" s="14" t="s">
        <v>6149</v>
      </c>
      <c r="G1629" s="14" t="s">
        <v>1109</v>
      </c>
      <c r="H1629" s="14" t="s">
        <v>1105</v>
      </c>
    </row>
    <row r="1630" spans="1:8" x14ac:dyDescent="0.25">
      <c r="A1630">
        <v>1630</v>
      </c>
      <c r="B1630" s="14" t="s">
        <v>6150</v>
      </c>
      <c r="C1630" s="14" t="s">
        <v>1102</v>
      </c>
      <c r="E1630" s="14" t="s">
        <v>6151</v>
      </c>
      <c r="G1630" s="14" t="s">
        <v>1144</v>
      </c>
      <c r="H1630" s="14" t="s">
        <v>1110</v>
      </c>
    </row>
    <row r="1631" spans="1:8" x14ac:dyDescent="0.25">
      <c r="A1631">
        <v>1631</v>
      </c>
      <c r="B1631" s="14" t="s">
        <v>6152</v>
      </c>
      <c r="C1631" s="14" t="s">
        <v>1102</v>
      </c>
      <c r="E1631" s="14" t="s">
        <v>6153</v>
      </c>
      <c r="F1631" s="14" t="s">
        <v>6154</v>
      </c>
      <c r="G1631" s="14" t="s">
        <v>1109</v>
      </c>
      <c r="H1631" s="14" t="s">
        <v>1110</v>
      </c>
    </row>
    <row r="1632" spans="1:8" x14ac:dyDescent="0.25">
      <c r="A1632">
        <v>1632</v>
      </c>
      <c r="B1632" s="14" t="s">
        <v>6155</v>
      </c>
      <c r="C1632" s="14" t="s">
        <v>1102</v>
      </c>
      <c r="E1632" s="14" t="s">
        <v>6156</v>
      </c>
      <c r="F1632" s="14" t="s">
        <v>6157</v>
      </c>
      <c r="G1632" s="14" t="s">
        <v>1109</v>
      </c>
      <c r="H1632" s="14" t="s">
        <v>1110</v>
      </c>
    </row>
    <row r="1633" spans="1:8" x14ac:dyDescent="0.25">
      <c r="A1633">
        <v>1633</v>
      </c>
      <c r="B1633" s="14" t="s">
        <v>6158</v>
      </c>
      <c r="C1633" s="14" t="s">
        <v>1102</v>
      </c>
      <c r="E1633" s="14" t="s">
        <v>6159</v>
      </c>
      <c r="F1633" s="14" t="s">
        <v>6160</v>
      </c>
      <c r="G1633" s="14" t="s">
        <v>1109</v>
      </c>
      <c r="H1633" s="14" t="s">
        <v>1110</v>
      </c>
    </row>
    <row r="1634" spans="1:8" x14ac:dyDescent="0.25">
      <c r="A1634">
        <v>1634</v>
      </c>
      <c r="B1634" s="14" t="s">
        <v>6161</v>
      </c>
      <c r="C1634" s="14" t="s">
        <v>1102</v>
      </c>
      <c r="E1634" s="14" t="s">
        <v>6162</v>
      </c>
      <c r="F1634" s="14" t="s">
        <v>6163</v>
      </c>
      <c r="G1634" s="14" t="s">
        <v>137</v>
      </c>
      <c r="H1634" s="14" t="s">
        <v>1110</v>
      </c>
    </row>
    <row r="1635" spans="1:8" x14ac:dyDescent="0.25">
      <c r="A1635">
        <v>1635</v>
      </c>
      <c r="B1635" s="14" t="s">
        <v>6164</v>
      </c>
      <c r="C1635" s="14" t="s">
        <v>1102</v>
      </c>
      <c r="E1635" s="14" t="s">
        <v>6165</v>
      </c>
      <c r="F1635" s="14" t="s">
        <v>6166</v>
      </c>
      <c r="G1635" s="14" t="s">
        <v>1348</v>
      </c>
      <c r="H1635" s="14" t="s">
        <v>1110</v>
      </c>
    </row>
    <row r="1636" spans="1:8" x14ac:dyDescent="0.25">
      <c r="A1636">
        <v>1636</v>
      </c>
      <c r="B1636" s="14" t="s">
        <v>6167</v>
      </c>
      <c r="C1636" s="14" t="s">
        <v>1102</v>
      </c>
      <c r="D1636" s="14" t="s">
        <v>6168</v>
      </c>
      <c r="E1636" s="14" t="s">
        <v>6169</v>
      </c>
      <c r="F1636" s="14" t="s">
        <v>6170</v>
      </c>
      <c r="G1636" s="14" t="s">
        <v>1109</v>
      </c>
      <c r="H1636" s="14" t="s">
        <v>1110</v>
      </c>
    </row>
    <row r="1637" spans="1:8" x14ac:dyDescent="0.25">
      <c r="A1637">
        <v>1637</v>
      </c>
      <c r="B1637" s="14" t="s">
        <v>6171</v>
      </c>
      <c r="C1637" s="14" t="s">
        <v>1102</v>
      </c>
      <c r="E1637" s="14" t="s">
        <v>6172</v>
      </c>
      <c r="F1637" s="14" t="s">
        <v>6173</v>
      </c>
      <c r="G1637" s="14" t="s">
        <v>1109</v>
      </c>
      <c r="H1637" s="14" t="s">
        <v>1110</v>
      </c>
    </row>
    <row r="1638" spans="1:8" x14ac:dyDescent="0.25">
      <c r="A1638">
        <v>1638</v>
      </c>
      <c r="B1638" s="14" t="s">
        <v>6174</v>
      </c>
      <c r="C1638" s="14" t="s">
        <v>1102</v>
      </c>
      <c r="E1638" s="14" t="s">
        <v>6175</v>
      </c>
      <c r="F1638" s="14" t="s">
        <v>6176</v>
      </c>
      <c r="G1638" s="14" t="s">
        <v>243</v>
      </c>
      <c r="H1638" s="14" t="s">
        <v>1110</v>
      </c>
    </row>
    <row r="1639" spans="1:8" x14ac:dyDescent="0.25">
      <c r="A1639">
        <v>1639</v>
      </c>
      <c r="B1639" s="14" t="s">
        <v>6177</v>
      </c>
      <c r="C1639" s="14" t="s">
        <v>1102</v>
      </c>
      <c r="E1639" s="14" t="s">
        <v>6178</v>
      </c>
      <c r="F1639" s="14" t="s">
        <v>6179</v>
      </c>
      <c r="G1639" s="14" t="s">
        <v>1109</v>
      </c>
      <c r="H1639" s="14" t="s">
        <v>1110</v>
      </c>
    </row>
    <row r="1640" spans="1:8" x14ac:dyDescent="0.25">
      <c r="A1640">
        <v>1640</v>
      </c>
      <c r="B1640" s="14" t="s">
        <v>6180</v>
      </c>
      <c r="C1640" s="14" t="s">
        <v>1102</v>
      </c>
      <c r="E1640" s="14" t="s">
        <v>6181</v>
      </c>
      <c r="F1640" s="14" t="s">
        <v>6182</v>
      </c>
      <c r="G1640" s="14" t="s">
        <v>1109</v>
      </c>
      <c r="H1640" s="14" t="s">
        <v>1110</v>
      </c>
    </row>
    <row r="1641" spans="1:8" x14ac:dyDescent="0.25">
      <c r="A1641">
        <v>1641</v>
      </c>
      <c r="B1641" s="14" t="s">
        <v>6183</v>
      </c>
      <c r="C1641" s="14" t="s">
        <v>1102</v>
      </c>
      <c r="E1641" s="14" t="s">
        <v>6184</v>
      </c>
      <c r="F1641" s="14" t="s">
        <v>6185</v>
      </c>
      <c r="G1641" s="14" t="s">
        <v>3873</v>
      </c>
      <c r="H1641" s="14" t="s">
        <v>1110</v>
      </c>
    </row>
    <row r="1642" spans="1:8" x14ac:dyDescent="0.25">
      <c r="A1642">
        <v>1642</v>
      </c>
      <c r="B1642" s="14" t="s">
        <v>6186</v>
      </c>
      <c r="C1642" s="14" t="s">
        <v>1102</v>
      </c>
      <c r="E1642" s="14" t="s">
        <v>6187</v>
      </c>
      <c r="F1642" s="14" t="s">
        <v>6188</v>
      </c>
      <c r="G1642" s="14" t="s">
        <v>243</v>
      </c>
      <c r="H1642" s="14" t="s">
        <v>1110</v>
      </c>
    </row>
    <row r="1643" spans="1:8" x14ac:dyDescent="0.25">
      <c r="A1643">
        <v>1643</v>
      </c>
      <c r="B1643" s="14" t="s">
        <v>6189</v>
      </c>
      <c r="C1643" s="14" t="s">
        <v>1102</v>
      </c>
      <c r="E1643" s="14" t="s">
        <v>6190</v>
      </c>
      <c r="F1643" s="14" t="s">
        <v>6191</v>
      </c>
      <c r="G1643" s="14" t="s">
        <v>1109</v>
      </c>
      <c r="H1643" s="14" t="s">
        <v>1110</v>
      </c>
    </row>
    <row r="1644" spans="1:8" x14ac:dyDescent="0.25">
      <c r="A1644">
        <v>1644</v>
      </c>
      <c r="B1644" s="14" t="s">
        <v>6192</v>
      </c>
      <c r="C1644" s="14" t="s">
        <v>1102</v>
      </c>
      <c r="E1644" s="14" t="s">
        <v>6193</v>
      </c>
      <c r="F1644" s="14" t="s">
        <v>6194</v>
      </c>
      <c r="G1644" s="14" t="s">
        <v>1601</v>
      </c>
      <c r="H1644" s="14" t="s">
        <v>1110</v>
      </c>
    </row>
    <row r="1645" spans="1:8" x14ac:dyDescent="0.25">
      <c r="A1645">
        <v>1645</v>
      </c>
      <c r="B1645" s="14" t="s">
        <v>6195</v>
      </c>
      <c r="C1645" s="14" t="s">
        <v>1102</v>
      </c>
      <c r="E1645" s="14" t="s">
        <v>6196</v>
      </c>
      <c r="F1645" s="14" t="s">
        <v>6197</v>
      </c>
      <c r="G1645" s="14" t="s">
        <v>166</v>
      </c>
      <c r="H1645" s="14" t="s">
        <v>1110</v>
      </c>
    </row>
    <row r="1646" spans="1:8" x14ac:dyDescent="0.25">
      <c r="A1646">
        <v>1646</v>
      </c>
      <c r="B1646" s="14" t="s">
        <v>6198</v>
      </c>
      <c r="C1646" s="14" t="s">
        <v>1102</v>
      </c>
      <c r="E1646" s="14" t="s">
        <v>6199</v>
      </c>
      <c r="F1646" s="14" t="s">
        <v>6200</v>
      </c>
      <c r="G1646" s="14" t="s">
        <v>1144</v>
      </c>
      <c r="H1646" s="14" t="s">
        <v>1110</v>
      </c>
    </row>
    <row r="1647" spans="1:8" x14ac:dyDescent="0.25">
      <c r="A1647">
        <v>1647</v>
      </c>
      <c r="B1647" s="14" t="s">
        <v>6201</v>
      </c>
      <c r="C1647" s="14" t="s">
        <v>1102</v>
      </c>
      <c r="E1647" s="14" t="s">
        <v>6202</v>
      </c>
      <c r="F1647" s="14" t="s">
        <v>6203</v>
      </c>
      <c r="G1647" s="14" t="s">
        <v>1327</v>
      </c>
      <c r="H1647" s="14" t="s">
        <v>1110</v>
      </c>
    </row>
    <row r="1648" spans="1:8" x14ac:dyDescent="0.25">
      <c r="A1648">
        <v>1648</v>
      </c>
      <c r="B1648" s="14" t="s">
        <v>6204</v>
      </c>
      <c r="C1648" s="14" t="s">
        <v>1102</v>
      </c>
      <c r="E1648" s="14" t="s">
        <v>6205</v>
      </c>
      <c r="F1648" s="14" t="s">
        <v>6206</v>
      </c>
      <c r="G1648" s="14" t="s">
        <v>149</v>
      </c>
      <c r="H1648" s="14" t="s">
        <v>1110</v>
      </c>
    </row>
    <row r="1649" spans="1:8" x14ac:dyDescent="0.25">
      <c r="A1649">
        <v>1649</v>
      </c>
      <c r="B1649" s="14" t="s">
        <v>6207</v>
      </c>
      <c r="C1649" s="14" t="s">
        <v>1102</v>
      </c>
      <c r="D1649" s="14" t="s">
        <v>4021</v>
      </c>
      <c r="E1649" s="14" t="s">
        <v>6208</v>
      </c>
      <c r="F1649" s="14" t="s">
        <v>6209</v>
      </c>
      <c r="G1649" s="14" t="s">
        <v>1109</v>
      </c>
      <c r="H1649" s="14" t="s">
        <v>1110</v>
      </c>
    </row>
    <row r="1650" spans="1:8" x14ac:dyDescent="0.25">
      <c r="A1650">
        <v>1650</v>
      </c>
      <c r="B1650" s="14" t="s">
        <v>6210</v>
      </c>
      <c r="C1650" s="14" t="s">
        <v>1102</v>
      </c>
      <c r="E1650" s="14" t="s">
        <v>6211</v>
      </c>
      <c r="F1650" s="14" t="s">
        <v>6212</v>
      </c>
      <c r="G1650" s="14" t="s">
        <v>3873</v>
      </c>
      <c r="H1650" s="14" t="s">
        <v>1110</v>
      </c>
    </row>
    <row r="1651" spans="1:8" x14ac:dyDescent="0.25">
      <c r="A1651">
        <v>1651</v>
      </c>
      <c r="B1651" s="14" t="s">
        <v>6213</v>
      </c>
      <c r="C1651" s="14" t="s">
        <v>1102</v>
      </c>
      <c r="E1651" s="14" t="s">
        <v>810</v>
      </c>
      <c r="F1651" s="14" t="s">
        <v>6214</v>
      </c>
      <c r="G1651" s="14" t="s">
        <v>1215</v>
      </c>
      <c r="H1651" s="14" t="s">
        <v>1110</v>
      </c>
    </row>
    <row r="1652" spans="1:8" x14ac:dyDescent="0.25">
      <c r="A1652">
        <v>1652</v>
      </c>
      <c r="B1652" s="14" t="s">
        <v>6215</v>
      </c>
      <c r="C1652" s="14" t="s">
        <v>1102</v>
      </c>
      <c r="E1652" s="14" t="s">
        <v>6216</v>
      </c>
      <c r="F1652" s="14" t="s">
        <v>6217</v>
      </c>
      <c r="G1652" s="14" t="s">
        <v>3182</v>
      </c>
      <c r="H1652" s="14" t="s">
        <v>1110</v>
      </c>
    </row>
    <row r="1653" spans="1:8" x14ac:dyDescent="0.25">
      <c r="A1653">
        <v>1653</v>
      </c>
      <c r="B1653" s="14" t="s">
        <v>6218</v>
      </c>
      <c r="C1653" s="14" t="s">
        <v>1102</v>
      </c>
      <c r="E1653" s="14" t="s">
        <v>6219</v>
      </c>
      <c r="F1653" s="14" t="s">
        <v>6220</v>
      </c>
      <c r="G1653" s="14" t="s">
        <v>2580</v>
      </c>
      <c r="H1653" s="14" t="s">
        <v>1110</v>
      </c>
    </row>
    <row r="1654" spans="1:8" x14ac:dyDescent="0.25">
      <c r="A1654">
        <v>1654</v>
      </c>
      <c r="B1654" s="14" t="s">
        <v>6221</v>
      </c>
      <c r="C1654" s="14" t="s">
        <v>1102</v>
      </c>
      <c r="D1654" s="14" t="s">
        <v>6222</v>
      </c>
      <c r="E1654" s="14" t="s">
        <v>6223</v>
      </c>
      <c r="F1654" s="14" t="s">
        <v>6224</v>
      </c>
      <c r="G1654" s="14" t="s">
        <v>126</v>
      </c>
      <c r="H1654" s="14" t="s">
        <v>1110</v>
      </c>
    </row>
    <row r="1655" spans="1:8" x14ac:dyDescent="0.25">
      <c r="A1655">
        <v>1655</v>
      </c>
      <c r="B1655" s="14" t="s">
        <v>6225</v>
      </c>
      <c r="C1655" s="14" t="s">
        <v>1102</v>
      </c>
      <c r="D1655" s="14" t="s">
        <v>6226</v>
      </c>
      <c r="E1655" s="14" t="s">
        <v>6227</v>
      </c>
      <c r="F1655" s="14" t="s">
        <v>6228</v>
      </c>
      <c r="G1655" s="14" t="s">
        <v>40</v>
      </c>
      <c r="H1655" s="14" t="s">
        <v>1110</v>
      </c>
    </row>
    <row r="1656" spans="1:8" x14ac:dyDescent="0.25">
      <c r="A1656">
        <v>1656</v>
      </c>
      <c r="B1656" s="14" t="s">
        <v>6229</v>
      </c>
      <c r="C1656" s="14" t="s">
        <v>1102</v>
      </c>
      <c r="D1656" s="14" t="s">
        <v>3574</v>
      </c>
      <c r="E1656" s="14" t="s">
        <v>6230</v>
      </c>
      <c r="F1656" s="14" t="s">
        <v>6231</v>
      </c>
      <c r="G1656" s="14" t="s">
        <v>6232</v>
      </c>
      <c r="H1656" s="14" t="s">
        <v>1110</v>
      </c>
    </row>
    <row r="1657" spans="1:8" x14ac:dyDescent="0.25">
      <c r="A1657">
        <v>1657</v>
      </c>
      <c r="B1657" s="14" t="s">
        <v>6233</v>
      </c>
      <c r="C1657" s="14" t="s">
        <v>1102</v>
      </c>
      <c r="E1657" s="14" t="s">
        <v>6234</v>
      </c>
      <c r="F1657" s="14" t="s">
        <v>6235</v>
      </c>
      <c r="G1657" s="14" t="s">
        <v>6236</v>
      </c>
      <c r="H1657" s="14" t="s">
        <v>1110</v>
      </c>
    </row>
    <row r="1658" spans="1:8" x14ac:dyDescent="0.25">
      <c r="A1658">
        <v>1658</v>
      </c>
      <c r="B1658" s="14" t="s">
        <v>6237</v>
      </c>
      <c r="C1658" s="14" t="s">
        <v>1102</v>
      </c>
      <c r="E1658" s="14" t="s">
        <v>110</v>
      </c>
      <c r="F1658" s="14" t="s">
        <v>6238</v>
      </c>
      <c r="G1658" s="14" t="s">
        <v>6239</v>
      </c>
      <c r="H1658" s="14" t="s">
        <v>1110</v>
      </c>
    </row>
    <row r="1659" spans="1:8" x14ac:dyDescent="0.25">
      <c r="A1659">
        <v>1659</v>
      </c>
      <c r="B1659" s="14" t="s">
        <v>6240</v>
      </c>
      <c r="C1659" s="14" t="s">
        <v>1102</v>
      </c>
      <c r="E1659" s="14" t="s">
        <v>6241</v>
      </c>
      <c r="F1659" s="14" t="s">
        <v>6242</v>
      </c>
      <c r="G1659" s="14" t="s">
        <v>3182</v>
      </c>
      <c r="H1659" s="14" t="s">
        <v>1110</v>
      </c>
    </row>
    <row r="1660" spans="1:8" x14ac:dyDescent="0.25">
      <c r="A1660">
        <v>1660</v>
      </c>
      <c r="B1660" s="14" t="s">
        <v>6243</v>
      </c>
      <c r="C1660" s="14" t="s">
        <v>1102</v>
      </c>
      <c r="E1660" s="14" t="s">
        <v>6244</v>
      </c>
      <c r="F1660" s="14" t="s">
        <v>6245</v>
      </c>
      <c r="G1660" s="14" t="s">
        <v>1327</v>
      </c>
      <c r="H1660" s="14" t="s">
        <v>1110</v>
      </c>
    </row>
    <row r="1661" spans="1:8" x14ac:dyDescent="0.25">
      <c r="A1661">
        <v>1661</v>
      </c>
      <c r="B1661" s="14" t="s">
        <v>6246</v>
      </c>
      <c r="C1661" s="14" t="s">
        <v>1102</v>
      </c>
      <c r="E1661" s="14" t="s">
        <v>6247</v>
      </c>
      <c r="F1661" s="14" t="s">
        <v>6248</v>
      </c>
      <c r="G1661" s="14" t="s">
        <v>3182</v>
      </c>
      <c r="H1661" s="14" t="s">
        <v>1110</v>
      </c>
    </row>
    <row r="1662" spans="1:8" x14ac:dyDescent="0.25">
      <c r="A1662">
        <v>1662</v>
      </c>
      <c r="B1662" s="14" t="s">
        <v>6249</v>
      </c>
      <c r="C1662" s="14" t="s">
        <v>1102</v>
      </c>
      <c r="E1662" s="14" t="s">
        <v>6250</v>
      </c>
      <c r="F1662" s="14" t="s">
        <v>6251</v>
      </c>
      <c r="G1662" s="14" t="s">
        <v>153</v>
      </c>
      <c r="H1662" s="14" t="s">
        <v>1110</v>
      </c>
    </row>
    <row r="1663" spans="1:8" x14ac:dyDescent="0.25">
      <c r="A1663">
        <v>1663</v>
      </c>
      <c r="B1663" s="14" t="s">
        <v>6252</v>
      </c>
      <c r="C1663" s="14" t="s">
        <v>1102</v>
      </c>
      <c r="D1663" s="14" t="s">
        <v>457</v>
      </c>
      <c r="E1663" s="14" t="s">
        <v>6253</v>
      </c>
      <c r="F1663" s="14" t="s">
        <v>6254</v>
      </c>
      <c r="G1663" s="14" t="s">
        <v>6255</v>
      </c>
      <c r="H1663" s="14" t="s">
        <v>1105</v>
      </c>
    </row>
    <row r="1664" spans="1:8" x14ac:dyDescent="0.25">
      <c r="A1664">
        <v>1664</v>
      </c>
      <c r="B1664" s="14" t="s">
        <v>6256</v>
      </c>
      <c r="C1664" s="14" t="s">
        <v>1102</v>
      </c>
      <c r="E1664" s="14" t="s">
        <v>6257</v>
      </c>
      <c r="F1664" s="14" t="s">
        <v>6258</v>
      </c>
      <c r="G1664" s="14" t="s">
        <v>3182</v>
      </c>
      <c r="H1664" s="14" t="s">
        <v>1110</v>
      </c>
    </row>
    <row r="1665" spans="1:8" x14ac:dyDescent="0.25">
      <c r="A1665">
        <v>1665</v>
      </c>
      <c r="B1665" s="14" t="s">
        <v>6259</v>
      </c>
      <c r="C1665" s="14" t="s">
        <v>1102</v>
      </c>
      <c r="E1665" s="14" t="s">
        <v>6260</v>
      </c>
      <c r="F1665" s="14" t="s">
        <v>6261</v>
      </c>
      <c r="G1665" s="14" t="s">
        <v>1109</v>
      </c>
      <c r="H1665" s="14" t="s">
        <v>1110</v>
      </c>
    </row>
    <row r="1666" spans="1:8" x14ac:dyDescent="0.25">
      <c r="A1666">
        <v>1666</v>
      </c>
      <c r="B1666" s="14" t="s">
        <v>6262</v>
      </c>
      <c r="C1666" s="14" t="s">
        <v>1102</v>
      </c>
      <c r="D1666" s="14" t="s">
        <v>6263</v>
      </c>
      <c r="E1666" s="14" t="s">
        <v>6264</v>
      </c>
      <c r="F1666" s="14" t="s">
        <v>6265</v>
      </c>
      <c r="G1666" s="14" t="s">
        <v>6239</v>
      </c>
      <c r="H1666" s="14" t="s">
        <v>1110</v>
      </c>
    </row>
    <row r="1667" spans="1:8" x14ac:dyDescent="0.25">
      <c r="A1667">
        <v>1667</v>
      </c>
      <c r="B1667" s="14" t="s">
        <v>6266</v>
      </c>
      <c r="C1667" s="14" t="s">
        <v>1102</v>
      </c>
      <c r="E1667" s="14" t="s">
        <v>6267</v>
      </c>
      <c r="F1667" s="14" t="s">
        <v>6268</v>
      </c>
      <c r="G1667" s="14" t="s">
        <v>106</v>
      </c>
      <c r="H1667" s="14" t="s">
        <v>1110</v>
      </c>
    </row>
    <row r="1668" spans="1:8" x14ac:dyDescent="0.25">
      <c r="A1668">
        <v>1668</v>
      </c>
      <c r="B1668" s="14" t="s">
        <v>6269</v>
      </c>
      <c r="C1668" s="14" t="s">
        <v>1102</v>
      </c>
      <c r="E1668" s="14" t="s">
        <v>6270</v>
      </c>
      <c r="F1668" s="14" t="s">
        <v>6271</v>
      </c>
      <c r="G1668" s="14" t="s">
        <v>243</v>
      </c>
      <c r="H1668" s="14" t="s">
        <v>1110</v>
      </c>
    </row>
    <row r="1669" spans="1:8" x14ac:dyDescent="0.25">
      <c r="A1669">
        <v>1669</v>
      </c>
      <c r="B1669" s="14" t="s">
        <v>6272</v>
      </c>
      <c r="C1669" s="14" t="s">
        <v>1102</v>
      </c>
      <c r="D1669" s="14" t="s">
        <v>6273</v>
      </c>
      <c r="E1669" s="14" t="s">
        <v>6274</v>
      </c>
      <c r="F1669" s="14" t="s">
        <v>6275</v>
      </c>
      <c r="G1669" s="14" t="s">
        <v>4925</v>
      </c>
      <c r="H1669" s="14" t="s">
        <v>1105</v>
      </c>
    </row>
    <row r="1670" spans="1:8" x14ac:dyDescent="0.25">
      <c r="A1670">
        <v>1670</v>
      </c>
      <c r="B1670" s="14" t="s">
        <v>6276</v>
      </c>
      <c r="C1670" s="14" t="s">
        <v>1102</v>
      </c>
      <c r="E1670" s="14" t="s">
        <v>6277</v>
      </c>
      <c r="F1670" s="14" t="s">
        <v>6278</v>
      </c>
      <c r="G1670" s="14" t="s">
        <v>1413</v>
      </c>
      <c r="H1670" s="14" t="s">
        <v>1110</v>
      </c>
    </row>
    <row r="1671" spans="1:8" x14ac:dyDescent="0.25">
      <c r="A1671">
        <v>1671</v>
      </c>
      <c r="B1671" s="14" t="s">
        <v>6279</v>
      </c>
      <c r="C1671" s="14" t="s">
        <v>1102</v>
      </c>
      <c r="E1671" s="14" t="s">
        <v>6280</v>
      </c>
      <c r="F1671" s="14" t="s">
        <v>6281</v>
      </c>
      <c r="G1671" s="14" t="s">
        <v>1109</v>
      </c>
      <c r="H1671" s="14" t="s">
        <v>1110</v>
      </c>
    </row>
    <row r="1672" spans="1:8" x14ac:dyDescent="0.25">
      <c r="A1672">
        <v>1672</v>
      </c>
      <c r="B1672" s="14" t="s">
        <v>6282</v>
      </c>
      <c r="C1672" s="14" t="s">
        <v>1102</v>
      </c>
      <c r="E1672" s="14" t="s">
        <v>6283</v>
      </c>
      <c r="F1672" s="14" t="s">
        <v>6284</v>
      </c>
      <c r="G1672" s="14" t="s">
        <v>1109</v>
      </c>
      <c r="H1672" s="14" t="s">
        <v>1110</v>
      </c>
    </row>
    <row r="1673" spans="1:8" x14ac:dyDescent="0.25">
      <c r="A1673">
        <v>1673</v>
      </c>
      <c r="B1673" s="14" t="s">
        <v>6285</v>
      </c>
      <c r="C1673" s="14" t="s">
        <v>1102</v>
      </c>
      <c r="E1673" s="14" t="s">
        <v>6286</v>
      </c>
      <c r="F1673" s="14" t="s">
        <v>6287</v>
      </c>
      <c r="G1673" s="14" t="s">
        <v>1109</v>
      </c>
      <c r="H1673" s="14" t="s">
        <v>1110</v>
      </c>
    </row>
    <row r="1674" spans="1:8" x14ac:dyDescent="0.25">
      <c r="A1674">
        <v>1674</v>
      </c>
      <c r="B1674" s="14" t="s">
        <v>6288</v>
      </c>
      <c r="C1674" s="14" t="s">
        <v>1102</v>
      </c>
      <c r="E1674" s="14" t="s">
        <v>6289</v>
      </c>
      <c r="F1674" s="14" t="s">
        <v>6290</v>
      </c>
      <c r="G1674" s="14" t="s">
        <v>1109</v>
      </c>
      <c r="H1674" s="14" t="s">
        <v>1110</v>
      </c>
    </row>
    <row r="1675" spans="1:8" x14ac:dyDescent="0.25">
      <c r="A1675">
        <v>1675</v>
      </c>
      <c r="B1675" s="14" t="s">
        <v>6291</v>
      </c>
      <c r="C1675" s="14" t="s">
        <v>1102</v>
      </c>
      <c r="D1675" s="14" t="s">
        <v>6292</v>
      </c>
      <c r="E1675" s="14" t="s">
        <v>6293</v>
      </c>
      <c r="F1675" s="14" t="s">
        <v>6294</v>
      </c>
      <c r="G1675" s="14" t="s">
        <v>117</v>
      </c>
      <c r="H1675" s="14" t="s">
        <v>1105</v>
      </c>
    </row>
    <row r="1676" spans="1:8" x14ac:dyDescent="0.25">
      <c r="A1676">
        <v>1676</v>
      </c>
      <c r="B1676" s="14" t="s">
        <v>6295</v>
      </c>
      <c r="C1676" s="14" t="s">
        <v>1102</v>
      </c>
      <c r="E1676" s="14" t="s">
        <v>6296</v>
      </c>
      <c r="F1676" s="14" t="s">
        <v>6297</v>
      </c>
      <c r="G1676" s="14" t="s">
        <v>1109</v>
      </c>
      <c r="H1676" s="14" t="s">
        <v>1110</v>
      </c>
    </row>
    <row r="1677" spans="1:8" x14ac:dyDescent="0.25">
      <c r="A1677">
        <v>1677</v>
      </c>
      <c r="B1677" s="14" t="s">
        <v>6298</v>
      </c>
      <c r="C1677" s="14" t="s">
        <v>1102</v>
      </c>
      <c r="E1677" s="14" t="s">
        <v>6299</v>
      </c>
      <c r="F1677" s="14" t="s">
        <v>6300</v>
      </c>
      <c r="G1677" s="14" t="s">
        <v>215</v>
      </c>
      <c r="H1677" s="14" t="s">
        <v>1110</v>
      </c>
    </row>
    <row r="1678" spans="1:8" x14ac:dyDescent="0.25">
      <c r="A1678">
        <v>1678</v>
      </c>
      <c r="B1678" s="14" t="s">
        <v>6301</v>
      </c>
      <c r="C1678" s="14" t="s">
        <v>1102</v>
      </c>
      <c r="E1678" s="14" t="s">
        <v>6302</v>
      </c>
      <c r="F1678" s="14" t="s">
        <v>6303</v>
      </c>
      <c r="G1678" s="14" t="s">
        <v>1109</v>
      </c>
      <c r="H1678" s="14" t="s">
        <v>1110</v>
      </c>
    </row>
    <row r="1679" spans="1:8" x14ac:dyDescent="0.25">
      <c r="A1679">
        <v>1679</v>
      </c>
      <c r="B1679" s="14" t="s">
        <v>6304</v>
      </c>
      <c r="C1679" s="14" t="s">
        <v>1102</v>
      </c>
      <c r="E1679" s="14" t="s">
        <v>6305</v>
      </c>
      <c r="F1679" s="14" t="s">
        <v>6306</v>
      </c>
      <c r="G1679" s="14" t="s">
        <v>86</v>
      </c>
      <c r="H1679" s="14" t="s">
        <v>1110</v>
      </c>
    </row>
    <row r="1680" spans="1:8" x14ac:dyDescent="0.25">
      <c r="A1680">
        <v>1680</v>
      </c>
      <c r="B1680" s="14" t="s">
        <v>6307</v>
      </c>
      <c r="C1680" s="14" t="s">
        <v>1102</v>
      </c>
      <c r="D1680" s="14" t="s">
        <v>386</v>
      </c>
      <c r="E1680" s="14" t="s">
        <v>6308</v>
      </c>
      <c r="F1680" s="14" t="s">
        <v>6309</v>
      </c>
      <c r="G1680" s="14" t="s">
        <v>6310</v>
      </c>
      <c r="H1680" s="14" t="s">
        <v>1105</v>
      </c>
    </row>
    <row r="1681" spans="1:8" x14ac:dyDescent="0.25">
      <c r="A1681">
        <v>1681</v>
      </c>
      <c r="B1681" s="14" t="s">
        <v>6311</v>
      </c>
      <c r="C1681" s="14" t="s">
        <v>1102</v>
      </c>
      <c r="E1681" s="14" t="s">
        <v>6312</v>
      </c>
      <c r="F1681" s="14" t="s">
        <v>6313</v>
      </c>
      <c r="G1681" s="14" t="s">
        <v>1348</v>
      </c>
      <c r="H1681" s="14" t="s">
        <v>1110</v>
      </c>
    </row>
    <row r="1682" spans="1:8" x14ac:dyDescent="0.25">
      <c r="A1682">
        <v>1682</v>
      </c>
      <c r="B1682" s="14" t="s">
        <v>6314</v>
      </c>
      <c r="C1682" s="14" t="s">
        <v>1102</v>
      </c>
      <c r="D1682" s="14" t="s">
        <v>6315</v>
      </c>
      <c r="E1682" s="14" t="s">
        <v>6316</v>
      </c>
      <c r="F1682" s="14" t="s">
        <v>6317</v>
      </c>
      <c r="G1682" s="14" t="s">
        <v>6318</v>
      </c>
      <c r="H1682" s="14" t="s">
        <v>1105</v>
      </c>
    </row>
    <row r="1683" spans="1:8" x14ac:dyDescent="0.25">
      <c r="A1683">
        <v>1683</v>
      </c>
      <c r="B1683" s="14" t="s">
        <v>6319</v>
      </c>
      <c r="C1683" s="14" t="s">
        <v>1102</v>
      </c>
      <c r="D1683" s="14" t="s">
        <v>6320</v>
      </c>
      <c r="E1683" s="14" t="s">
        <v>6321</v>
      </c>
      <c r="F1683" s="14" t="s">
        <v>6322</v>
      </c>
      <c r="G1683" s="14" t="s">
        <v>166</v>
      </c>
      <c r="H1683" s="14" t="s">
        <v>1105</v>
      </c>
    </row>
    <row r="1684" spans="1:8" x14ac:dyDescent="0.25">
      <c r="A1684">
        <v>1684</v>
      </c>
      <c r="B1684" s="14" t="s">
        <v>6323</v>
      </c>
      <c r="C1684" s="14" t="s">
        <v>1102</v>
      </c>
      <c r="E1684" s="14" t="s">
        <v>6324</v>
      </c>
      <c r="F1684" s="14" t="s">
        <v>6325</v>
      </c>
      <c r="G1684" s="14" t="s">
        <v>243</v>
      </c>
      <c r="H1684" s="14" t="s">
        <v>1110</v>
      </c>
    </row>
    <row r="1685" spans="1:8" x14ac:dyDescent="0.25">
      <c r="A1685">
        <v>1685</v>
      </c>
      <c r="B1685" s="14" t="s">
        <v>6326</v>
      </c>
      <c r="C1685" s="14" t="s">
        <v>1102</v>
      </c>
      <c r="E1685" s="14" t="s">
        <v>6327</v>
      </c>
      <c r="F1685" s="14" t="s">
        <v>6328</v>
      </c>
      <c r="G1685" s="14" t="s">
        <v>243</v>
      </c>
      <c r="H1685" s="14" t="s">
        <v>1110</v>
      </c>
    </row>
    <row r="1686" spans="1:8" x14ac:dyDescent="0.25">
      <c r="A1686">
        <v>1686</v>
      </c>
      <c r="B1686" s="14" t="s">
        <v>6329</v>
      </c>
      <c r="C1686" s="14" t="s">
        <v>1102</v>
      </c>
      <c r="E1686" s="14" t="s">
        <v>6330</v>
      </c>
      <c r="F1686" s="14" t="s">
        <v>6331</v>
      </c>
      <c r="G1686" s="14" t="s">
        <v>243</v>
      </c>
      <c r="H1686" s="14" t="s">
        <v>1110</v>
      </c>
    </row>
    <row r="1687" spans="1:8" x14ac:dyDescent="0.25">
      <c r="A1687">
        <v>1687</v>
      </c>
      <c r="B1687" s="14" t="s">
        <v>6332</v>
      </c>
      <c r="C1687" s="14" t="s">
        <v>1102</v>
      </c>
      <c r="E1687" s="14" t="s">
        <v>6333</v>
      </c>
      <c r="F1687" s="14" t="s">
        <v>6334</v>
      </c>
      <c r="G1687" s="14" t="s">
        <v>243</v>
      </c>
      <c r="H1687" s="14" t="s">
        <v>1110</v>
      </c>
    </row>
    <row r="1688" spans="1:8" x14ac:dyDescent="0.25">
      <c r="A1688">
        <v>1688</v>
      </c>
      <c r="B1688" s="14" t="s">
        <v>6335</v>
      </c>
      <c r="C1688" s="14" t="s">
        <v>1102</v>
      </c>
      <c r="D1688" s="14" t="s">
        <v>6336</v>
      </c>
      <c r="E1688" s="14" t="s">
        <v>6337</v>
      </c>
      <c r="G1688" s="14" t="s">
        <v>1671</v>
      </c>
      <c r="H1688" s="14" t="s">
        <v>1110</v>
      </c>
    </row>
    <row r="1689" spans="1:8" x14ac:dyDescent="0.25">
      <c r="A1689">
        <v>1689</v>
      </c>
      <c r="B1689" s="14" t="s">
        <v>6338</v>
      </c>
      <c r="C1689" s="14" t="s">
        <v>1102</v>
      </c>
      <c r="E1689" s="14" t="s">
        <v>6339</v>
      </c>
      <c r="F1689" s="14" t="s">
        <v>6340</v>
      </c>
      <c r="G1689" s="14" t="s">
        <v>86</v>
      </c>
      <c r="H1689" s="14" t="s">
        <v>1110</v>
      </c>
    </row>
    <row r="1690" spans="1:8" x14ac:dyDescent="0.25">
      <c r="A1690">
        <v>1690</v>
      </c>
      <c r="B1690" s="14" t="s">
        <v>6341</v>
      </c>
      <c r="C1690" s="14" t="s">
        <v>1102</v>
      </c>
      <c r="E1690" s="14" t="s">
        <v>6342</v>
      </c>
      <c r="F1690" s="14" t="s">
        <v>6343</v>
      </c>
      <c r="G1690" s="14" t="s">
        <v>1109</v>
      </c>
      <c r="H1690" s="14" t="s">
        <v>1110</v>
      </c>
    </row>
    <row r="1691" spans="1:8" x14ac:dyDescent="0.25">
      <c r="A1691">
        <v>1691</v>
      </c>
      <c r="B1691" s="14" t="s">
        <v>6344</v>
      </c>
      <c r="C1691" s="14" t="s">
        <v>1102</v>
      </c>
      <c r="E1691" s="14" t="s">
        <v>6345</v>
      </c>
      <c r="F1691" s="14" t="s">
        <v>6346</v>
      </c>
      <c r="G1691" s="14" t="s">
        <v>40</v>
      </c>
      <c r="H1691" s="14" t="s">
        <v>1110</v>
      </c>
    </row>
    <row r="1692" spans="1:8" x14ac:dyDescent="0.25">
      <c r="A1692">
        <v>1692</v>
      </c>
      <c r="B1692" s="14" t="s">
        <v>6347</v>
      </c>
      <c r="C1692" s="14" t="s">
        <v>1102</v>
      </c>
      <c r="E1692" s="14" t="s">
        <v>6348</v>
      </c>
      <c r="F1692" s="14" t="s">
        <v>6349</v>
      </c>
      <c r="G1692" s="14" t="s">
        <v>192</v>
      </c>
      <c r="H1692" s="14" t="s">
        <v>1110</v>
      </c>
    </row>
    <row r="1693" spans="1:8" x14ac:dyDescent="0.25">
      <c r="A1693">
        <v>1693</v>
      </c>
      <c r="B1693" s="14" t="s">
        <v>6350</v>
      </c>
      <c r="C1693" s="14" t="s">
        <v>1102</v>
      </c>
      <c r="E1693" s="14" t="s">
        <v>6351</v>
      </c>
      <c r="F1693" s="14" t="s">
        <v>6352</v>
      </c>
      <c r="G1693" s="14" t="s">
        <v>178</v>
      </c>
      <c r="H1693" s="14" t="s">
        <v>1110</v>
      </c>
    </row>
    <row r="1694" spans="1:8" x14ac:dyDescent="0.25">
      <c r="A1694">
        <v>1694</v>
      </c>
      <c r="B1694" s="14" t="s">
        <v>6353</v>
      </c>
      <c r="C1694" s="14" t="s">
        <v>1102</v>
      </c>
      <c r="E1694" s="14" t="s">
        <v>6354</v>
      </c>
      <c r="F1694" s="14" t="s">
        <v>6355</v>
      </c>
      <c r="G1694" s="14" t="s">
        <v>6356</v>
      </c>
      <c r="H1694" s="14" t="s">
        <v>1110</v>
      </c>
    </row>
    <row r="1695" spans="1:8" x14ac:dyDescent="0.25">
      <c r="A1695">
        <v>1695</v>
      </c>
      <c r="B1695" s="14" t="s">
        <v>6357</v>
      </c>
      <c r="C1695" s="14" t="s">
        <v>1102</v>
      </c>
      <c r="E1695" s="14" t="s">
        <v>6358</v>
      </c>
      <c r="F1695" s="14" t="s">
        <v>6359</v>
      </c>
      <c r="G1695" s="14" t="s">
        <v>6360</v>
      </c>
      <c r="H1695" s="14" t="s">
        <v>1110</v>
      </c>
    </row>
    <row r="1696" spans="1:8" x14ac:dyDescent="0.25">
      <c r="A1696">
        <v>1696</v>
      </c>
      <c r="B1696" s="14" t="s">
        <v>6361</v>
      </c>
      <c r="C1696" s="14" t="s">
        <v>1102</v>
      </c>
      <c r="E1696" s="14" t="s">
        <v>6362</v>
      </c>
      <c r="F1696" s="14" t="s">
        <v>6363</v>
      </c>
      <c r="G1696" s="14" t="s">
        <v>1109</v>
      </c>
      <c r="H1696" s="14" t="s">
        <v>1110</v>
      </c>
    </row>
    <row r="1697" spans="1:8" x14ac:dyDescent="0.25">
      <c r="A1697">
        <v>1697</v>
      </c>
      <c r="B1697" s="14" t="s">
        <v>6364</v>
      </c>
      <c r="C1697" s="14" t="s">
        <v>1102</v>
      </c>
      <c r="E1697" s="14" t="s">
        <v>6365</v>
      </c>
      <c r="F1697" s="14" t="s">
        <v>6366</v>
      </c>
      <c r="G1697" s="14" t="s">
        <v>1493</v>
      </c>
      <c r="H1697" s="14" t="s">
        <v>1110</v>
      </c>
    </row>
    <row r="1698" spans="1:8" x14ac:dyDescent="0.25">
      <c r="A1698">
        <v>1698</v>
      </c>
      <c r="B1698" s="14" t="s">
        <v>6367</v>
      </c>
      <c r="C1698" s="14" t="s">
        <v>1102</v>
      </c>
      <c r="E1698" s="14" t="s">
        <v>6368</v>
      </c>
      <c r="F1698" s="14" t="s">
        <v>6369</v>
      </c>
      <c r="G1698" s="14" t="s">
        <v>5023</v>
      </c>
      <c r="H1698" s="14" t="s">
        <v>1110</v>
      </c>
    </row>
    <row r="1699" spans="1:8" x14ac:dyDescent="0.25">
      <c r="A1699">
        <v>1699</v>
      </c>
      <c r="B1699" s="14" t="s">
        <v>6370</v>
      </c>
      <c r="C1699" s="14" t="s">
        <v>1102</v>
      </c>
      <c r="E1699" s="14" t="s">
        <v>6371</v>
      </c>
      <c r="F1699" s="14" t="s">
        <v>6372</v>
      </c>
      <c r="G1699" s="14" t="s">
        <v>1109</v>
      </c>
      <c r="H1699" s="14" t="s">
        <v>1110</v>
      </c>
    </row>
    <row r="1700" spans="1:8" x14ac:dyDescent="0.25">
      <c r="A1700">
        <v>1700</v>
      </c>
      <c r="B1700" s="14" t="s">
        <v>6373</v>
      </c>
      <c r="C1700" s="14" t="s">
        <v>1102</v>
      </c>
      <c r="E1700" s="14" t="s">
        <v>6374</v>
      </c>
      <c r="G1700" s="14" t="s">
        <v>72</v>
      </c>
      <c r="H1700" s="14" t="s">
        <v>1105</v>
      </c>
    </row>
    <row r="1701" spans="1:8" x14ac:dyDescent="0.25">
      <c r="A1701">
        <v>1701</v>
      </c>
      <c r="B1701" s="14" t="s">
        <v>6375</v>
      </c>
      <c r="C1701" s="14" t="s">
        <v>1102</v>
      </c>
      <c r="E1701" s="14" t="s">
        <v>6376</v>
      </c>
      <c r="F1701" s="14" t="s">
        <v>6377</v>
      </c>
      <c r="G1701" s="14" t="s">
        <v>149</v>
      </c>
      <c r="H1701" s="14" t="s">
        <v>1110</v>
      </c>
    </row>
    <row r="1702" spans="1:8" x14ac:dyDescent="0.25">
      <c r="A1702">
        <v>1702</v>
      </c>
      <c r="B1702" s="14" t="s">
        <v>6378</v>
      </c>
      <c r="C1702" s="14" t="s">
        <v>1102</v>
      </c>
      <c r="E1702" s="14" t="s">
        <v>6379</v>
      </c>
      <c r="F1702" s="14" t="s">
        <v>6380</v>
      </c>
      <c r="G1702" s="14" t="s">
        <v>72</v>
      </c>
      <c r="H1702" s="14" t="s">
        <v>1110</v>
      </c>
    </row>
    <row r="1703" spans="1:8" x14ac:dyDescent="0.25">
      <c r="A1703">
        <v>1703</v>
      </c>
      <c r="B1703" s="14" t="s">
        <v>6381</v>
      </c>
      <c r="C1703" s="14" t="s">
        <v>1102</v>
      </c>
      <c r="E1703" s="14" t="s">
        <v>6382</v>
      </c>
      <c r="F1703" s="14" t="s">
        <v>6383</v>
      </c>
      <c r="G1703" s="14" t="s">
        <v>1109</v>
      </c>
      <c r="H1703" s="14" t="s">
        <v>1110</v>
      </c>
    </row>
    <row r="1704" spans="1:8" x14ac:dyDescent="0.25">
      <c r="A1704">
        <v>1704</v>
      </c>
      <c r="B1704" s="14" t="s">
        <v>6384</v>
      </c>
      <c r="C1704" s="14" t="s">
        <v>1102</v>
      </c>
      <c r="E1704" s="14" t="s">
        <v>6385</v>
      </c>
      <c r="F1704" s="14" t="s">
        <v>6386</v>
      </c>
      <c r="G1704" s="14" t="s">
        <v>4487</v>
      </c>
      <c r="H1704" s="14" t="s">
        <v>1110</v>
      </c>
    </row>
    <row r="1705" spans="1:8" x14ac:dyDescent="0.25">
      <c r="A1705">
        <v>1705</v>
      </c>
      <c r="B1705" s="14" t="s">
        <v>6387</v>
      </c>
      <c r="C1705" s="14" t="s">
        <v>1102</v>
      </c>
      <c r="E1705" s="14" t="s">
        <v>6388</v>
      </c>
      <c r="F1705" s="14" t="s">
        <v>6389</v>
      </c>
      <c r="G1705" s="14" t="s">
        <v>40</v>
      </c>
      <c r="H1705" s="14" t="s">
        <v>1110</v>
      </c>
    </row>
    <row r="1706" spans="1:8" x14ac:dyDescent="0.25">
      <c r="A1706">
        <v>1706</v>
      </c>
      <c r="B1706" s="14" t="s">
        <v>6390</v>
      </c>
      <c r="C1706" s="14" t="s">
        <v>1102</v>
      </c>
      <c r="E1706" s="14" t="s">
        <v>6391</v>
      </c>
      <c r="G1706" s="14" t="s">
        <v>1144</v>
      </c>
      <c r="H1706" s="14" t="s">
        <v>1110</v>
      </c>
    </row>
    <row r="1707" spans="1:8" x14ac:dyDescent="0.25">
      <c r="A1707">
        <v>1707</v>
      </c>
      <c r="B1707" s="14" t="s">
        <v>6392</v>
      </c>
      <c r="C1707" s="14" t="s">
        <v>1102</v>
      </c>
      <c r="E1707" s="14" t="s">
        <v>6393</v>
      </c>
      <c r="F1707" s="14" t="s">
        <v>6394</v>
      </c>
      <c r="G1707" s="14" t="s">
        <v>1109</v>
      </c>
      <c r="H1707" s="14" t="s">
        <v>1110</v>
      </c>
    </row>
    <row r="1708" spans="1:8" x14ac:dyDescent="0.25">
      <c r="A1708">
        <v>1708</v>
      </c>
      <c r="B1708" s="14" t="s">
        <v>6395</v>
      </c>
      <c r="C1708" s="14" t="s">
        <v>1102</v>
      </c>
      <c r="D1708" s="14" t="s">
        <v>6396</v>
      </c>
      <c r="E1708" s="14" t="s">
        <v>6397</v>
      </c>
      <c r="F1708" s="14" t="s">
        <v>6398</v>
      </c>
      <c r="G1708" s="14" t="s">
        <v>170</v>
      </c>
      <c r="H1708" s="14" t="s">
        <v>1105</v>
      </c>
    </row>
    <row r="1709" spans="1:8" x14ac:dyDescent="0.25">
      <c r="A1709">
        <v>1709</v>
      </c>
      <c r="B1709" s="14" t="s">
        <v>6399</v>
      </c>
      <c r="C1709" s="14" t="s">
        <v>1102</v>
      </c>
      <c r="E1709" s="14" t="s">
        <v>6400</v>
      </c>
      <c r="F1709" s="14" t="s">
        <v>6401</v>
      </c>
      <c r="G1709" s="14" t="s">
        <v>1109</v>
      </c>
      <c r="H1709" s="14" t="s">
        <v>1110</v>
      </c>
    </row>
    <row r="1710" spans="1:8" x14ac:dyDescent="0.25">
      <c r="A1710">
        <v>1710</v>
      </c>
      <c r="B1710" s="14" t="s">
        <v>6402</v>
      </c>
      <c r="C1710" s="14" t="s">
        <v>1102</v>
      </c>
      <c r="E1710" s="14" t="s">
        <v>6403</v>
      </c>
      <c r="F1710" s="14" t="s">
        <v>6404</v>
      </c>
      <c r="G1710" s="14" t="s">
        <v>178</v>
      </c>
      <c r="H1710" s="14" t="s">
        <v>1110</v>
      </c>
    </row>
    <row r="1711" spans="1:8" x14ac:dyDescent="0.25">
      <c r="A1711">
        <v>1711</v>
      </c>
      <c r="B1711" s="14" t="s">
        <v>6405</v>
      </c>
      <c r="C1711" s="14" t="s">
        <v>1102</v>
      </c>
      <c r="D1711" s="14" t="s">
        <v>6406</v>
      </c>
      <c r="E1711" s="14" t="s">
        <v>6407</v>
      </c>
      <c r="F1711" s="14" t="s">
        <v>6408</v>
      </c>
      <c r="G1711" s="14" t="s">
        <v>178</v>
      </c>
      <c r="H1711" s="14" t="s">
        <v>1110</v>
      </c>
    </row>
    <row r="1712" spans="1:8" x14ac:dyDescent="0.25">
      <c r="A1712">
        <v>1712</v>
      </c>
      <c r="B1712" s="14" t="s">
        <v>6409</v>
      </c>
      <c r="C1712" s="14" t="s">
        <v>1102</v>
      </c>
      <c r="E1712" s="14" t="s">
        <v>6410</v>
      </c>
      <c r="F1712" s="14" t="s">
        <v>6411</v>
      </c>
      <c r="G1712" s="14" t="s">
        <v>149</v>
      </c>
      <c r="H1712" s="14" t="s">
        <v>1110</v>
      </c>
    </row>
    <row r="1713" spans="1:8" x14ac:dyDescent="0.25">
      <c r="A1713">
        <v>1713</v>
      </c>
      <c r="B1713" s="14" t="s">
        <v>6412</v>
      </c>
      <c r="C1713" s="14" t="s">
        <v>1102</v>
      </c>
      <c r="E1713" s="14" t="s">
        <v>6413</v>
      </c>
      <c r="F1713" s="14" t="s">
        <v>6414</v>
      </c>
      <c r="G1713" s="14" t="s">
        <v>192</v>
      </c>
      <c r="H1713" s="14" t="s">
        <v>1110</v>
      </c>
    </row>
    <row r="1714" spans="1:8" x14ac:dyDescent="0.25">
      <c r="A1714">
        <v>1714</v>
      </c>
      <c r="B1714" s="14" t="s">
        <v>6415</v>
      </c>
      <c r="C1714" s="14" t="s">
        <v>1102</v>
      </c>
      <c r="D1714" s="14" t="s">
        <v>6416</v>
      </c>
      <c r="E1714" s="14" t="s">
        <v>798</v>
      </c>
      <c r="F1714" s="14" t="s">
        <v>6417</v>
      </c>
      <c r="G1714" s="14" t="s">
        <v>1109</v>
      </c>
      <c r="H1714" s="14" t="s">
        <v>1110</v>
      </c>
    </row>
    <row r="1715" spans="1:8" x14ac:dyDescent="0.25">
      <c r="A1715">
        <v>1715</v>
      </c>
      <c r="B1715" s="14" t="s">
        <v>6418</v>
      </c>
      <c r="C1715" s="14" t="s">
        <v>1102</v>
      </c>
      <c r="E1715" s="14" t="s">
        <v>6419</v>
      </c>
      <c r="F1715" s="14" t="s">
        <v>6420</v>
      </c>
      <c r="G1715" s="14" t="s">
        <v>149</v>
      </c>
      <c r="H1715" s="14" t="s">
        <v>1110</v>
      </c>
    </row>
    <row r="1716" spans="1:8" x14ac:dyDescent="0.25">
      <c r="A1716">
        <v>1716</v>
      </c>
      <c r="B1716" s="14" t="s">
        <v>6421</v>
      </c>
      <c r="C1716" s="14" t="s">
        <v>1102</v>
      </c>
      <c r="E1716" s="14" t="s">
        <v>6422</v>
      </c>
      <c r="G1716" s="14" t="s">
        <v>40</v>
      </c>
      <c r="H1716" s="14" t="s">
        <v>1110</v>
      </c>
    </row>
    <row r="1717" spans="1:8" x14ac:dyDescent="0.25">
      <c r="A1717">
        <v>1717</v>
      </c>
      <c r="B1717" s="14" t="s">
        <v>6423</v>
      </c>
      <c r="C1717" s="14" t="s">
        <v>1102</v>
      </c>
      <c r="E1717" s="14" t="s">
        <v>6424</v>
      </c>
      <c r="G1717" s="14" t="s">
        <v>1109</v>
      </c>
      <c r="H1717" s="14" t="s">
        <v>1110</v>
      </c>
    </row>
    <row r="1718" spans="1:8" x14ac:dyDescent="0.25">
      <c r="A1718">
        <v>1718</v>
      </c>
      <c r="B1718" s="14" t="s">
        <v>6425</v>
      </c>
      <c r="C1718" s="14" t="s">
        <v>1102</v>
      </c>
      <c r="E1718" s="14" t="s">
        <v>6426</v>
      </c>
      <c r="F1718" s="14" t="s">
        <v>6427</v>
      </c>
      <c r="G1718" s="14" t="s">
        <v>1228</v>
      </c>
      <c r="H1718" s="14" t="s">
        <v>1110</v>
      </c>
    </row>
    <row r="1719" spans="1:8" x14ac:dyDescent="0.25">
      <c r="A1719">
        <v>1719</v>
      </c>
      <c r="B1719" s="14" t="s">
        <v>6428</v>
      </c>
      <c r="C1719" s="14" t="s">
        <v>1102</v>
      </c>
      <c r="E1719" s="14" t="s">
        <v>6429</v>
      </c>
      <c r="F1719" s="14" t="s">
        <v>6430</v>
      </c>
      <c r="G1719" s="14" t="s">
        <v>117</v>
      </c>
      <c r="H1719" s="14" t="s">
        <v>1110</v>
      </c>
    </row>
    <row r="1720" spans="1:8" x14ac:dyDescent="0.25">
      <c r="A1720">
        <v>1720</v>
      </c>
      <c r="B1720" s="14" t="s">
        <v>6431</v>
      </c>
      <c r="C1720" s="14" t="s">
        <v>1102</v>
      </c>
      <c r="E1720" s="14" t="s">
        <v>6432</v>
      </c>
      <c r="F1720" s="14" t="s">
        <v>6433</v>
      </c>
      <c r="G1720" s="14" t="s">
        <v>86</v>
      </c>
      <c r="H1720" s="14" t="s">
        <v>1110</v>
      </c>
    </row>
    <row r="1721" spans="1:8" x14ac:dyDescent="0.25">
      <c r="A1721">
        <v>1721</v>
      </c>
      <c r="B1721" s="14" t="s">
        <v>6434</v>
      </c>
      <c r="C1721" s="14" t="s">
        <v>1102</v>
      </c>
      <c r="D1721" s="14" t="s">
        <v>6435</v>
      </c>
      <c r="E1721" s="14" t="s">
        <v>6436</v>
      </c>
      <c r="F1721" s="14" t="s">
        <v>6437</v>
      </c>
      <c r="G1721" s="14" t="s">
        <v>1109</v>
      </c>
      <c r="H1721" s="14" t="s">
        <v>1110</v>
      </c>
    </row>
    <row r="1722" spans="1:8" x14ac:dyDescent="0.25">
      <c r="A1722">
        <v>1722</v>
      </c>
      <c r="B1722" s="14" t="s">
        <v>6438</v>
      </c>
      <c r="C1722" s="14" t="s">
        <v>1102</v>
      </c>
      <c r="E1722" s="14" t="s">
        <v>6439</v>
      </c>
      <c r="F1722" s="14" t="s">
        <v>6440</v>
      </c>
      <c r="G1722" s="14" t="s">
        <v>91</v>
      </c>
      <c r="H1722" s="14" t="s">
        <v>1110</v>
      </c>
    </row>
    <row r="1723" spans="1:8" x14ac:dyDescent="0.25">
      <c r="A1723">
        <v>1723</v>
      </c>
      <c r="B1723" s="14" t="s">
        <v>6441</v>
      </c>
      <c r="C1723" s="14" t="s">
        <v>1102</v>
      </c>
      <c r="E1723" s="14" t="s">
        <v>6442</v>
      </c>
      <c r="F1723" s="14" t="s">
        <v>6443</v>
      </c>
      <c r="G1723" s="14" t="s">
        <v>1144</v>
      </c>
      <c r="H1723" s="14" t="s">
        <v>1110</v>
      </c>
    </row>
    <row r="1724" spans="1:8" x14ac:dyDescent="0.25">
      <c r="A1724">
        <v>1724</v>
      </c>
      <c r="B1724" s="14" t="s">
        <v>6444</v>
      </c>
      <c r="C1724" s="14" t="s">
        <v>1102</v>
      </c>
      <c r="E1724" s="14" t="s">
        <v>6445</v>
      </c>
      <c r="F1724" s="14" t="s">
        <v>6446</v>
      </c>
      <c r="G1724" s="14" t="s">
        <v>1109</v>
      </c>
      <c r="H1724" s="14" t="s">
        <v>1110</v>
      </c>
    </row>
    <row r="1725" spans="1:8" x14ac:dyDescent="0.25">
      <c r="A1725">
        <v>1725</v>
      </c>
      <c r="B1725" s="14" t="s">
        <v>6447</v>
      </c>
      <c r="C1725" s="14" t="s">
        <v>1102</v>
      </c>
      <c r="E1725" s="14" t="s">
        <v>6448</v>
      </c>
      <c r="F1725" s="14" t="s">
        <v>6449</v>
      </c>
      <c r="G1725" s="14" t="s">
        <v>236</v>
      </c>
      <c r="H1725" s="14" t="s">
        <v>1110</v>
      </c>
    </row>
    <row r="1726" spans="1:8" x14ac:dyDescent="0.25">
      <c r="A1726">
        <v>1726</v>
      </c>
      <c r="B1726" s="14" t="s">
        <v>6450</v>
      </c>
      <c r="C1726" s="14" t="s">
        <v>1102</v>
      </c>
      <c r="E1726" s="14" t="s">
        <v>73</v>
      </c>
      <c r="F1726" s="14" t="s">
        <v>6451</v>
      </c>
      <c r="G1726" s="14" t="s">
        <v>86</v>
      </c>
      <c r="H1726" s="14" t="s">
        <v>1110</v>
      </c>
    </row>
    <row r="1727" spans="1:8" x14ac:dyDescent="0.25">
      <c r="A1727">
        <v>1727</v>
      </c>
      <c r="B1727" s="14" t="s">
        <v>6452</v>
      </c>
      <c r="C1727" s="14" t="s">
        <v>1102</v>
      </c>
      <c r="D1727" s="14" t="s">
        <v>6453</v>
      </c>
      <c r="E1727" s="14" t="s">
        <v>6454</v>
      </c>
      <c r="F1727" s="14" t="s">
        <v>6455</v>
      </c>
      <c r="G1727" s="14" t="s">
        <v>1109</v>
      </c>
      <c r="H1727" s="14" t="s">
        <v>1110</v>
      </c>
    </row>
    <row r="1728" spans="1:8" x14ac:dyDescent="0.25">
      <c r="A1728">
        <v>1728</v>
      </c>
      <c r="B1728" s="14" t="s">
        <v>6456</v>
      </c>
      <c r="C1728" s="14" t="s">
        <v>1102</v>
      </c>
      <c r="E1728" s="14" t="s">
        <v>6457</v>
      </c>
      <c r="F1728" s="14" t="s">
        <v>6458</v>
      </c>
      <c r="G1728" s="14" t="s">
        <v>1348</v>
      </c>
      <c r="H1728" s="14" t="s">
        <v>1110</v>
      </c>
    </row>
    <row r="1729" spans="1:8" x14ac:dyDescent="0.25">
      <c r="A1729">
        <v>1729</v>
      </c>
      <c r="B1729" s="14" t="s">
        <v>6459</v>
      </c>
      <c r="C1729" s="14" t="s">
        <v>1102</v>
      </c>
      <c r="D1729" s="14" t="s">
        <v>6460</v>
      </c>
      <c r="E1729" s="14" t="s">
        <v>6461</v>
      </c>
      <c r="F1729" s="14" t="s">
        <v>6462</v>
      </c>
      <c r="G1729" s="14" t="s">
        <v>52</v>
      </c>
      <c r="H1729" s="14" t="s">
        <v>1110</v>
      </c>
    </row>
    <row r="1730" spans="1:8" x14ac:dyDescent="0.25">
      <c r="A1730">
        <v>1730</v>
      </c>
      <c r="B1730" s="14" t="s">
        <v>6463</v>
      </c>
      <c r="C1730" s="14" t="s">
        <v>1102</v>
      </c>
      <c r="E1730" s="14" t="s">
        <v>6464</v>
      </c>
      <c r="F1730" s="14" t="s">
        <v>6465</v>
      </c>
      <c r="G1730" s="14" t="s">
        <v>1109</v>
      </c>
      <c r="H1730" s="14" t="s">
        <v>1110</v>
      </c>
    </row>
    <row r="1731" spans="1:8" x14ac:dyDescent="0.25">
      <c r="A1731">
        <v>1731</v>
      </c>
      <c r="B1731" s="14" t="s">
        <v>6466</v>
      </c>
      <c r="C1731" s="14" t="s">
        <v>1102</v>
      </c>
      <c r="E1731" s="14" t="s">
        <v>6467</v>
      </c>
      <c r="F1731" s="14" t="s">
        <v>6468</v>
      </c>
      <c r="G1731" s="14" t="s">
        <v>1109</v>
      </c>
      <c r="H1731" s="14" t="s">
        <v>1110</v>
      </c>
    </row>
    <row r="1732" spans="1:8" x14ac:dyDescent="0.25">
      <c r="A1732">
        <v>1732</v>
      </c>
      <c r="B1732" s="14" t="s">
        <v>6469</v>
      </c>
      <c r="C1732" s="14" t="s">
        <v>1102</v>
      </c>
      <c r="E1732" s="14" t="s">
        <v>6470</v>
      </c>
      <c r="F1732" s="14" t="s">
        <v>6471</v>
      </c>
      <c r="G1732" s="14" t="s">
        <v>1109</v>
      </c>
      <c r="H1732" s="14" t="s">
        <v>1110</v>
      </c>
    </row>
    <row r="1733" spans="1:8" x14ac:dyDescent="0.25">
      <c r="A1733">
        <v>1733</v>
      </c>
      <c r="B1733" s="14" t="s">
        <v>6472</v>
      </c>
      <c r="C1733" s="14" t="s">
        <v>1102</v>
      </c>
      <c r="D1733" s="14" t="s">
        <v>6473</v>
      </c>
      <c r="E1733" s="14" t="s">
        <v>6474</v>
      </c>
      <c r="F1733" s="14" t="s">
        <v>6475</v>
      </c>
      <c r="G1733" s="14" t="s">
        <v>2496</v>
      </c>
      <c r="H1733" s="14" t="s">
        <v>1110</v>
      </c>
    </row>
    <row r="1734" spans="1:8" x14ac:dyDescent="0.25">
      <c r="A1734">
        <v>1734</v>
      </c>
      <c r="B1734" s="14" t="s">
        <v>6476</v>
      </c>
      <c r="C1734" s="14" t="s">
        <v>1102</v>
      </c>
      <c r="E1734" s="14" t="s">
        <v>6477</v>
      </c>
      <c r="F1734" s="14" t="s">
        <v>6478</v>
      </c>
      <c r="G1734" s="14" t="s">
        <v>187</v>
      </c>
      <c r="H1734" s="14" t="s">
        <v>1110</v>
      </c>
    </row>
    <row r="1735" spans="1:8" x14ac:dyDescent="0.25">
      <c r="A1735">
        <v>1735</v>
      </c>
      <c r="B1735" s="14" t="s">
        <v>6479</v>
      </c>
      <c r="C1735" s="14" t="s">
        <v>1102</v>
      </c>
      <c r="E1735" s="14" t="s">
        <v>6480</v>
      </c>
      <c r="F1735" s="14" t="s">
        <v>6481</v>
      </c>
      <c r="G1735" s="14" t="s">
        <v>1109</v>
      </c>
      <c r="H1735" s="14" t="s">
        <v>1110</v>
      </c>
    </row>
    <row r="1736" spans="1:8" x14ac:dyDescent="0.25">
      <c r="A1736">
        <v>1736</v>
      </c>
      <c r="B1736" s="14" t="s">
        <v>6482</v>
      </c>
      <c r="C1736" s="14" t="s">
        <v>1102</v>
      </c>
      <c r="E1736" s="14" t="s">
        <v>6483</v>
      </c>
      <c r="G1736" s="14" t="s">
        <v>1109</v>
      </c>
      <c r="H1736" s="14" t="s">
        <v>1110</v>
      </c>
    </row>
    <row r="1737" spans="1:8" x14ac:dyDescent="0.25">
      <c r="A1737">
        <v>1737</v>
      </c>
      <c r="B1737" s="14" t="s">
        <v>6484</v>
      </c>
      <c r="C1737" s="14" t="s">
        <v>1102</v>
      </c>
      <c r="E1737" s="14" t="s">
        <v>6485</v>
      </c>
      <c r="F1737" s="14" t="s">
        <v>6486</v>
      </c>
      <c r="G1737" s="14" t="s">
        <v>16</v>
      </c>
      <c r="H1737" s="14" t="s">
        <v>1105</v>
      </c>
    </row>
    <row r="1738" spans="1:8" x14ac:dyDescent="0.25">
      <c r="A1738">
        <v>1738</v>
      </c>
      <c r="B1738" s="14" t="s">
        <v>6487</v>
      </c>
      <c r="C1738" s="14" t="s">
        <v>1102</v>
      </c>
      <c r="E1738" s="14" t="s">
        <v>6488</v>
      </c>
      <c r="F1738" s="14" t="s">
        <v>6489</v>
      </c>
      <c r="G1738" s="14" t="s">
        <v>40</v>
      </c>
      <c r="H1738" s="14" t="s">
        <v>1110</v>
      </c>
    </row>
    <row r="1739" spans="1:8" x14ac:dyDescent="0.25">
      <c r="A1739">
        <v>1739</v>
      </c>
      <c r="B1739" s="14" t="s">
        <v>6490</v>
      </c>
      <c r="C1739" s="14" t="s">
        <v>1102</v>
      </c>
      <c r="D1739" s="14" t="s">
        <v>6491</v>
      </c>
      <c r="E1739" s="14" t="s">
        <v>6492</v>
      </c>
      <c r="F1739" s="14" t="s">
        <v>6493</v>
      </c>
      <c r="G1739" s="14" t="s">
        <v>1109</v>
      </c>
      <c r="H1739" s="14" t="s">
        <v>1105</v>
      </c>
    </row>
    <row r="1740" spans="1:8" x14ac:dyDescent="0.25">
      <c r="A1740">
        <v>1740</v>
      </c>
      <c r="B1740" s="14" t="s">
        <v>6494</v>
      </c>
      <c r="C1740" s="14" t="s">
        <v>1102</v>
      </c>
      <c r="E1740" s="14" t="s">
        <v>6495</v>
      </c>
      <c r="F1740" s="14" t="s">
        <v>6496</v>
      </c>
      <c r="G1740" s="14" t="s">
        <v>178</v>
      </c>
      <c r="H1740" s="14" t="s">
        <v>1110</v>
      </c>
    </row>
    <row r="1741" spans="1:8" x14ac:dyDescent="0.25">
      <c r="A1741">
        <v>1741</v>
      </c>
      <c r="B1741" s="14" t="s">
        <v>6497</v>
      </c>
      <c r="C1741" s="14" t="s">
        <v>1102</v>
      </c>
      <c r="E1741" s="14" t="s">
        <v>6498</v>
      </c>
      <c r="G1741" s="14" t="s">
        <v>1196</v>
      </c>
      <c r="H1741" s="14" t="s">
        <v>1110</v>
      </c>
    </row>
    <row r="1742" spans="1:8" x14ac:dyDescent="0.25">
      <c r="A1742">
        <v>1742</v>
      </c>
      <c r="B1742" s="14" t="s">
        <v>6499</v>
      </c>
      <c r="C1742" s="14" t="s">
        <v>1102</v>
      </c>
      <c r="E1742" s="14" t="s">
        <v>6500</v>
      </c>
      <c r="F1742" s="14" t="s">
        <v>6501</v>
      </c>
      <c r="G1742" s="14" t="s">
        <v>178</v>
      </c>
      <c r="H1742" s="14" t="s">
        <v>1110</v>
      </c>
    </row>
    <row r="1743" spans="1:8" x14ac:dyDescent="0.25">
      <c r="A1743">
        <v>1743</v>
      </c>
      <c r="B1743" s="14" t="s">
        <v>6502</v>
      </c>
      <c r="C1743" s="14" t="s">
        <v>1102</v>
      </c>
      <c r="E1743" s="14" t="s">
        <v>6503</v>
      </c>
      <c r="F1743" s="14" t="s">
        <v>6504</v>
      </c>
      <c r="G1743" s="14" t="s">
        <v>178</v>
      </c>
      <c r="H1743" s="14" t="s">
        <v>1110</v>
      </c>
    </row>
    <row r="1744" spans="1:8" x14ac:dyDescent="0.25">
      <c r="A1744">
        <v>1744</v>
      </c>
      <c r="B1744" s="14" t="s">
        <v>6505</v>
      </c>
      <c r="C1744" s="14" t="s">
        <v>1102</v>
      </c>
      <c r="E1744" s="14" t="s">
        <v>6506</v>
      </c>
      <c r="F1744" s="14" t="s">
        <v>6507</v>
      </c>
      <c r="G1744" s="14" t="s">
        <v>1109</v>
      </c>
      <c r="H1744" s="14" t="s">
        <v>1110</v>
      </c>
    </row>
    <row r="1745" spans="1:8" x14ac:dyDescent="0.25">
      <c r="A1745">
        <v>1745</v>
      </c>
      <c r="B1745" s="14" t="s">
        <v>6508</v>
      </c>
      <c r="C1745" s="14" t="s">
        <v>1102</v>
      </c>
      <c r="E1745" s="14" t="s">
        <v>6509</v>
      </c>
      <c r="F1745" s="14" t="s">
        <v>6510</v>
      </c>
      <c r="G1745" s="14" t="s">
        <v>1109</v>
      </c>
      <c r="H1745" s="14" t="s">
        <v>1110</v>
      </c>
    </row>
    <row r="1746" spans="1:8" x14ac:dyDescent="0.25">
      <c r="A1746">
        <v>1746</v>
      </c>
      <c r="B1746" s="14" t="s">
        <v>6511</v>
      </c>
      <c r="C1746" s="14" t="s">
        <v>1102</v>
      </c>
      <c r="E1746" s="14" t="s">
        <v>6512</v>
      </c>
      <c r="F1746" s="14" t="s">
        <v>6513</v>
      </c>
      <c r="G1746" s="14" t="s">
        <v>1109</v>
      </c>
      <c r="H1746" s="14" t="s">
        <v>1110</v>
      </c>
    </row>
    <row r="1747" spans="1:8" x14ac:dyDescent="0.25">
      <c r="A1747">
        <v>1747</v>
      </c>
      <c r="B1747" s="14" t="s">
        <v>6514</v>
      </c>
      <c r="C1747" s="14" t="s">
        <v>1102</v>
      </c>
      <c r="E1747" s="14" t="s">
        <v>6515</v>
      </c>
      <c r="F1747" s="14" t="s">
        <v>6516</v>
      </c>
      <c r="G1747" s="14" t="s">
        <v>1109</v>
      </c>
      <c r="H1747" s="14" t="s">
        <v>1110</v>
      </c>
    </row>
    <row r="1748" spans="1:8" x14ac:dyDescent="0.25">
      <c r="A1748">
        <v>1748</v>
      </c>
      <c r="B1748" s="14" t="s">
        <v>6517</v>
      </c>
      <c r="C1748" s="14" t="s">
        <v>1102</v>
      </c>
      <c r="E1748" s="14" t="s">
        <v>6518</v>
      </c>
      <c r="F1748" s="14" t="s">
        <v>6519</v>
      </c>
      <c r="G1748" s="14" t="s">
        <v>1109</v>
      </c>
      <c r="H1748" s="14" t="s">
        <v>1110</v>
      </c>
    </row>
    <row r="1749" spans="1:8" x14ac:dyDescent="0.25">
      <c r="A1749">
        <v>1749</v>
      </c>
      <c r="B1749" s="14" t="s">
        <v>6520</v>
      </c>
      <c r="C1749" s="14" t="s">
        <v>1102</v>
      </c>
      <c r="E1749" s="14" t="s">
        <v>58</v>
      </c>
      <c r="F1749" s="14" t="s">
        <v>6521</v>
      </c>
      <c r="G1749" s="14" t="s">
        <v>1109</v>
      </c>
      <c r="H1749" s="14" t="s">
        <v>1110</v>
      </c>
    </row>
    <row r="1750" spans="1:8" x14ac:dyDescent="0.25">
      <c r="A1750">
        <v>1750</v>
      </c>
      <c r="B1750" s="14" t="s">
        <v>6522</v>
      </c>
      <c r="C1750" s="14" t="s">
        <v>1102</v>
      </c>
      <c r="D1750" s="14" t="s">
        <v>6523</v>
      </c>
      <c r="E1750" s="14" t="s">
        <v>6524</v>
      </c>
      <c r="F1750" s="14" t="s">
        <v>6525</v>
      </c>
      <c r="G1750" s="14" t="s">
        <v>1109</v>
      </c>
      <c r="H1750" s="14" t="s">
        <v>1110</v>
      </c>
    </row>
    <row r="1751" spans="1:8" x14ac:dyDescent="0.25">
      <c r="A1751">
        <v>1751</v>
      </c>
      <c r="B1751" s="14" t="s">
        <v>6526</v>
      </c>
      <c r="C1751" s="14" t="s">
        <v>1102</v>
      </c>
      <c r="E1751" s="14" t="s">
        <v>6527</v>
      </c>
      <c r="F1751" s="14" t="s">
        <v>6528</v>
      </c>
      <c r="G1751" s="14" t="s">
        <v>187</v>
      </c>
      <c r="H1751" s="14" t="s">
        <v>1110</v>
      </c>
    </row>
    <row r="1752" spans="1:8" x14ac:dyDescent="0.25">
      <c r="A1752">
        <v>1752</v>
      </c>
      <c r="B1752" s="14" t="s">
        <v>6529</v>
      </c>
      <c r="C1752" s="14" t="s">
        <v>1102</v>
      </c>
      <c r="E1752" s="14" t="s">
        <v>6530</v>
      </c>
      <c r="F1752" s="14" t="s">
        <v>6531</v>
      </c>
      <c r="G1752" s="14" t="s">
        <v>149</v>
      </c>
      <c r="H1752" s="14" t="s">
        <v>1110</v>
      </c>
    </row>
    <row r="1753" spans="1:8" x14ac:dyDescent="0.25">
      <c r="A1753">
        <v>1753</v>
      </c>
      <c r="B1753" s="14" t="s">
        <v>6532</v>
      </c>
      <c r="C1753" s="14" t="s">
        <v>1102</v>
      </c>
      <c r="E1753" s="14" t="s">
        <v>6533</v>
      </c>
      <c r="F1753" s="14" t="s">
        <v>6534</v>
      </c>
      <c r="G1753" s="14" t="s">
        <v>40</v>
      </c>
      <c r="H1753" s="14" t="s">
        <v>1110</v>
      </c>
    </row>
    <row r="1754" spans="1:8" x14ac:dyDescent="0.25">
      <c r="A1754">
        <v>1754</v>
      </c>
      <c r="B1754" s="14" t="s">
        <v>6535</v>
      </c>
      <c r="C1754" s="14" t="s">
        <v>1102</v>
      </c>
      <c r="E1754" s="14" t="s">
        <v>6536</v>
      </c>
      <c r="F1754" s="14" t="s">
        <v>6537</v>
      </c>
      <c r="G1754" s="14" t="s">
        <v>40</v>
      </c>
      <c r="H1754" s="14" t="s">
        <v>1110</v>
      </c>
    </row>
    <row r="1755" spans="1:8" x14ac:dyDescent="0.25">
      <c r="A1755">
        <v>1755</v>
      </c>
      <c r="B1755" s="14" t="s">
        <v>6538</v>
      </c>
      <c r="C1755" s="14" t="s">
        <v>1102</v>
      </c>
      <c r="E1755" s="14" t="s">
        <v>6539</v>
      </c>
      <c r="F1755" s="14" t="s">
        <v>6540</v>
      </c>
      <c r="G1755" s="14" t="s">
        <v>123</v>
      </c>
      <c r="H1755" s="14" t="s">
        <v>1110</v>
      </c>
    </row>
    <row r="1756" spans="1:8" x14ac:dyDescent="0.25">
      <c r="A1756">
        <v>1756</v>
      </c>
      <c r="B1756" s="14" t="s">
        <v>6541</v>
      </c>
      <c r="C1756" s="14" t="s">
        <v>1102</v>
      </c>
      <c r="D1756" s="14" t="s">
        <v>379</v>
      </c>
      <c r="E1756" s="14" t="s">
        <v>6002</v>
      </c>
      <c r="F1756" s="14" t="s">
        <v>6542</v>
      </c>
      <c r="G1756" s="14" t="s">
        <v>220</v>
      </c>
      <c r="H1756" s="14" t="s">
        <v>1105</v>
      </c>
    </row>
    <row r="1757" spans="1:8" x14ac:dyDescent="0.25">
      <c r="A1757">
        <v>1757</v>
      </c>
      <c r="B1757" s="14" t="s">
        <v>6543</v>
      </c>
      <c r="C1757" s="14" t="s">
        <v>1102</v>
      </c>
      <c r="D1757" s="14" t="s">
        <v>6544</v>
      </c>
      <c r="E1757" s="14" t="s">
        <v>6545</v>
      </c>
      <c r="F1757" s="14" t="s">
        <v>6546</v>
      </c>
      <c r="G1757" s="14" t="s">
        <v>52</v>
      </c>
      <c r="H1757" s="14" t="s">
        <v>1110</v>
      </c>
    </row>
    <row r="1758" spans="1:8" x14ac:dyDescent="0.25">
      <c r="A1758">
        <v>1758</v>
      </c>
      <c r="B1758" s="14" t="s">
        <v>1056</v>
      </c>
      <c r="C1758" s="14" t="s">
        <v>1102</v>
      </c>
      <c r="D1758" s="14" t="s">
        <v>1055</v>
      </c>
      <c r="E1758" s="14" t="s">
        <v>6547</v>
      </c>
      <c r="F1758" s="14" t="s">
        <v>6548</v>
      </c>
      <c r="G1758" s="14" t="s">
        <v>52</v>
      </c>
      <c r="H1758" s="14" t="s">
        <v>1105</v>
      </c>
    </row>
    <row r="1759" spans="1:8" x14ac:dyDescent="0.25">
      <c r="A1759">
        <v>1759</v>
      </c>
      <c r="B1759" s="14" t="s">
        <v>6549</v>
      </c>
      <c r="C1759" s="14" t="s">
        <v>1102</v>
      </c>
      <c r="E1759" s="14" t="s">
        <v>6550</v>
      </c>
      <c r="F1759" s="14" t="s">
        <v>6551</v>
      </c>
      <c r="G1759" s="14" t="s">
        <v>52</v>
      </c>
      <c r="H1759" s="14" t="s">
        <v>1110</v>
      </c>
    </row>
    <row r="1760" spans="1:8" x14ac:dyDescent="0.25">
      <c r="A1760">
        <v>1760</v>
      </c>
      <c r="B1760" s="14" t="s">
        <v>6552</v>
      </c>
      <c r="C1760" s="14" t="s">
        <v>1102</v>
      </c>
      <c r="E1760" s="14" t="s">
        <v>6553</v>
      </c>
      <c r="F1760" s="14" t="s">
        <v>6554</v>
      </c>
      <c r="G1760" s="14" t="s">
        <v>52</v>
      </c>
      <c r="H1760" s="14" t="s">
        <v>1110</v>
      </c>
    </row>
    <row r="1761" spans="1:8" x14ac:dyDescent="0.25">
      <c r="A1761">
        <v>1761</v>
      </c>
      <c r="B1761" s="14" t="s">
        <v>6555</v>
      </c>
      <c r="C1761" s="14" t="s">
        <v>1102</v>
      </c>
      <c r="E1761" s="14" t="s">
        <v>6556</v>
      </c>
      <c r="F1761" s="14" t="s">
        <v>6557</v>
      </c>
      <c r="G1761" s="14" t="s">
        <v>52</v>
      </c>
      <c r="H1761" s="14" t="s">
        <v>1110</v>
      </c>
    </row>
    <row r="1762" spans="1:8" x14ac:dyDescent="0.25">
      <c r="A1762">
        <v>1762</v>
      </c>
      <c r="B1762" s="14" t="s">
        <v>6558</v>
      </c>
      <c r="C1762" s="14" t="s">
        <v>1102</v>
      </c>
      <c r="E1762" s="14" t="s">
        <v>6559</v>
      </c>
      <c r="F1762" s="14" t="s">
        <v>6560</v>
      </c>
      <c r="G1762" s="14" t="s">
        <v>52</v>
      </c>
      <c r="H1762" s="14" t="s">
        <v>1110</v>
      </c>
    </row>
    <row r="1763" spans="1:8" x14ac:dyDescent="0.25">
      <c r="A1763">
        <v>1763</v>
      </c>
      <c r="B1763" s="14" t="s">
        <v>6561</v>
      </c>
      <c r="C1763" s="14" t="s">
        <v>1102</v>
      </c>
      <c r="D1763" s="14" t="s">
        <v>6562</v>
      </c>
      <c r="E1763" s="14" t="s">
        <v>6563</v>
      </c>
      <c r="F1763" s="14" t="s">
        <v>6564</v>
      </c>
      <c r="G1763" s="14" t="s">
        <v>52</v>
      </c>
      <c r="H1763" s="14" t="s">
        <v>1110</v>
      </c>
    </row>
    <row r="1764" spans="1:8" x14ac:dyDescent="0.25">
      <c r="A1764">
        <v>1764</v>
      </c>
      <c r="B1764" s="14" t="s">
        <v>6565</v>
      </c>
      <c r="C1764" s="14" t="s">
        <v>1102</v>
      </c>
      <c r="D1764" s="14" t="s">
        <v>6566</v>
      </c>
      <c r="E1764" s="14" t="s">
        <v>6567</v>
      </c>
      <c r="F1764" s="14" t="s">
        <v>6568</v>
      </c>
      <c r="G1764" s="14" t="s">
        <v>52</v>
      </c>
      <c r="H1764" s="14" t="s">
        <v>1110</v>
      </c>
    </row>
    <row r="1765" spans="1:8" x14ac:dyDescent="0.25">
      <c r="A1765">
        <v>1765</v>
      </c>
      <c r="B1765" s="14" t="s">
        <v>6569</v>
      </c>
      <c r="C1765" s="14" t="s">
        <v>1102</v>
      </c>
      <c r="E1765" s="14" t="s">
        <v>6570</v>
      </c>
      <c r="F1765" s="14" t="s">
        <v>6571</v>
      </c>
      <c r="G1765" s="14" t="s">
        <v>52</v>
      </c>
      <c r="H1765" s="14" t="s">
        <v>1110</v>
      </c>
    </row>
    <row r="1766" spans="1:8" x14ac:dyDescent="0.25">
      <c r="A1766">
        <v>1766</v>
      </c>
      <c r="B1766" s="14" t="s">
        <v>6572</v>
      </c>
      <c r="C1766" s="14" t="s">
        <v>1102</v>
      </c>
      <c r="D1766" s="14" t="s">
        <v>4646</v>
      </c>
      <c r="E1766" s="14" t="s">
        <v>6573</v>
      </c>
      <c r="F1766" s="14" t="s">
        <v>6574</v>
      </c>
      <c r="G1766" s="14" t="s">
        <v>52</v>
      </c>
      <c r="H1766" s="14" t="s">
        <v>1110</v>
      </c>
    </row>
    <row r="1767" spans="1:8" x14ac:dyDescent="0.25">
      <c r="A1767">
        <v>1767</v>
      </c>
      <c r="B1767" s="14" t="s">
        <v>6575</v>
      </c>
      <c r="C1767" s="14" t="s">
        <v>1102</v>
      </c>
      <c r="D1767" s="14" t="s">
        <v>396</v>
      </c>
      <c r="E1767" s="14" t="s">
        <v>6576</v>
      </c>
      <c r="F1767" s="14" t="s">
        <v>6577</v>
      </c>
      <c r="G1767" s="14" t="s">
        <v>52</v>
      </c>
      <c r="H1767" s="14" t="s">
        <v>1105</v>
      </c>
    </row>
    <row r="1768" spans="1:8" x14ac:dyDescent="0.25">
      <c r="A1768">
        <v>1768</v>
      </c>
      <c r="B1768" s="14" t="s">
        <v>6578</v>
      </c>
      <c r="C1768" s="14" t="s">
        <v>1102</v>
      </c>
      <c r="E1768" s="14" t="s">
        <v>6579</v>
      </c>
      <c r="F1768" s="14" t="s">
        <v>6580</v>
      </c>
      <c r="G1768" s="14" t="s">
        <v>52</v>
      </c>
      <c r="H1768" s="14" t="s">
        <v>1110</v>
      </c>
    </row>
    <row r="1769" spans="1:8" x14ac:dyDescent="0.25">
      <c r="A1769">
        <v>1769</v>
      </c>
      <c r="B1769" s="14" t="s">
        <v>6581</v>
      </c>
      <c r="C1769" s="14" t="s">
        <v>1102</v>
      </c>
      <c r="D1769" s="14" t="s">
        <v>6582</v>
      </c>
      <c r="E1769" s="14" t="s">
        <v>6583</v>
      </c>
      <c r="F1769" s="14" t="s">
        <v>6584</v>
      </c>
      <c r="G1769" s="14" t="s">
        <v>52</v>
      </c>
      <c r="H1769" s="14" t="s">
        <v>1105</v>
      </c>
    </row>
    <row r="1770" spans="1:8" x14ac:dyDescent="0.25">
      <c r="A1770">
        <v>1770</v>
      </c>
      <c r="B1770" s="14" t="s">
        <v>6585</v>
      </c>
      <c r="C1770" s="14" t="s">
        <v>1102</v>
      </c>
      <c r="D1770" s="14" t="s">
        <v>6586</v>
      </c>
      <c r="E1770" s="14" t="s">
        <v>6587</v>
      </c>
      <c r="F1770" s="14" t="s">
        <v>6588</v>
      </c>
      <c r="G1770" s="14" t="s">
        <v>52</v>
      </c>
      <c r="H1770" s="14" t="s">
        <v>1110</v>
      </c>
    </row>
    <row r="1771" spans="1:8" x14ac:dyDescent="0.25">
      <c r="A1771">
        <v>1771</v>
      </c>
      <c r="B1771" s="14" t="s">
        <v>6589</v>
      </c>
      <c r="C1771" s="14" t="s">
        <v>1102</v>
      </c>
      <c r="D1771" s="14" t="s">
        <v>6590</v>
      </c>
      <c r="E1771" s="14" t="s">
        <v>6591</v>
      </c>
      <c r="F1771" s="14" t="s">
        <v>6592</v>
      </c>
      <c r="G1771" s="14" t="s">
        <v>52</v>
      </c>
      <c r="H1771" s="14" t="s">
        <v>1105</v>
      </c>
    </row>
    <row r="1772" spans="1:8" x14ac:dyDescent="0.25">
      <c r="A1772">
        <v>1772</v>
      </c>
      <c r="B1772" s="14" t="s">
        <v>6593</v>
      </c>
      <c r="C1772" s="14" t="s">
        <v>1102</v>
      </c>
      <c r="E1772" s="14" t="s">
        <v>6594</v>
      </c>
      <c r="F1772" s="14" t="s">
        <v>6595</v>
      </c>
      <c r="G1772" s="14" t="s">
        <v>3873</v>
      </c>
      <c r="H1772" s="14" t="s">
        <v>1110</v>
      </c>
    </row>
    <row r="1773" spans="1:8" x14ac:dyDescent="0.25">
      <c r="A1773">
        <v>1773</v>
      </c>
      <c r="B1773" s="14" t="s">
        <v>6596</v>
      </c>
      <c r="C1773" s="14" t="s">
        <v>1102</v>
      </c>
      <c r="E1773" s="14" t="s">
        <v>6597</v>
      </c>
      <c r="F1773" s="14" t="s">
        <v>6598</v>
      </c>
      <c r="G1773" s="14" t="s">
        <v>1109</v>
      </c>
      <c r="H1773" s="14" t="s">
        <v>1110</v>
      </c>
    </row>
    <row r="1774" spans="1:8" x14ac:dyDescent="0.25">
      <c r="A1774">
        <v>1774</v>
      </c>
      <c r="B1774" s="14" t="s">
        <v>6599</v>
      </c>
      <c r="C1774" s="14" t="s">
        <v>1102</v>
      </c>
      <c r="E1774" s="14" t="s">
        <v>6600</v>
      </c>
      <c r="F1774" s="14" t="s">
        <v>6601</v>
      </c>
      <c r="G1774" s="14" t="s">
        <v>1109</v>
      </c>
      <c r="H1774" s="14" t="s">
        <v>1110</v>
      </c>
    </row>
    <row r="1775" spans="1:8" x14ac:dyDescent="0.25">
      <c r="A1775">
        <v>1775</v>
      </c>
      <c r="B1775" s="14" t="s">
        <v>6602</v>
      </c>
      <c r="C1775" s="14" t="s">
        <v>1102</v>
      </c>
      <c r="D1775" s="14" t="s">
        <v>6603</v>
      </c>
      <c r="E1775" s="14" t="s">
        <v>6604</v>
      </c>
      <c r="F1775" s="14" t="s">
        <v>6605</v>
      </c>
      <c r="G1775" s="14" t="s">
        <v>178</v>
      </c>
      <c r="H1775" s="14" t="s">
        <v>1110</v>
      </c>
    </row>
    <row r="1776" spans="1:8" x14ac:dyDescent="0.25">
      <c r="A1776">
        <v>1776</v>
      </c>
      <c r="B1776" s="14" t="s">
        <v>6606</v>
      </c>
      <c r="C1776" s="14" t="s">
        <v>1102</v>
      </c>
      <c r="E1776" s="14" t="s">
        <v>6607</v>
      </c>
      <c r="F1776" s="14" t="s">
        <v>6608</v>
      </c>
      <c r="G1776" s="14" t="s">
        <v>1109</v>
      </c>
      <c r="H1776" s="14" t="s">
        <v>1110</v>
      </c>
    </row>
    <row r="1777" spans="1:8" x14ac:dyDescent="0.25">
      <c r="A1777">
        <v>1777</v>
      </c>
      <c r="B1777" s="14" t="s">
        <v>6609</v>
      </c>
      <c r="C1777" s="14" t="s">
        <v>1102</v>
      </c>
      <c r="E1777" s="14" t="s">
        <v>6610</v>
      </c>
      <c r="F1777" s="14" t="s">
        <v>6611</v>
      </c>
      <c r="G1777" s="14" t="s">
        <v>16</v>
      </c>
      <c r="H1777" s="14" t="s">
        <v>1110</v>
      </c>
    </row>
    <row r="1778" spans="1:8" x14ac:dyDescent="0.25">
      <c r="A1778">
        <v>1778</v>
      </c>
      <c r="B1778" s="14" t="s">
        <v>6612</v>
      </c>
      <c r="C1778" s="14" t="s">
        <v>1102</v>
      </c>
      <c r="E1778" s="14" t="s">
        <v>6613</v>
      </c>
      <c r="F1778" s="14" t="s">
        <v>6614</v>
      </c>
      <c r="G1778" s="14" t="s">
        <v>1109</v>
      </c>
      <c r="H1778" s="14" t="s">
        <v>1110</v>
      </c>
    </row>
    <row r="1779" spans="1:8" x14ac:dyDescent="0.25">
      <c r="A1779">
        <v>1779</v>
      </c>
      <c r="B1779" s="14" t="s">
        <v>6615</v>
      </c>
      <c r="C1779" s="14" t="s">
        <v>1102</v>
      </c>
      <c r="E1779" s="14" t="s">
        <v>6616</v>
      </c>
      <c r="F1779" s="14" t="s">
        <v>6617</v>
      </c>
      <c r="G1779" s="14" t="s">
        <v>1109</v>
      </c>
      <c r="H1779" s="14" t="s">
        <v>1110</v>
      </c>
    </row>
    <row r="1780" spans="1:8" x14ac:dyDescent="0.25">
      <c r="A1780">
        <v>1780</v>
      </c>
      <c r="B1780" s="14" t="s">
        <v>6618</v>
      </c>
      <c r="C1780" s="14" t="s">
        <v>1102</v>
      </c>
      <c r="D1780" s="14" t="s">
        <v>514</v>
      </c>
      <c r="E1780" s="14" t="s">
        <v>6619</v>
      </c>
      <c r="F1780" s="14" t="s">
        <v>6620</v>
      </c>
      <c r="G1780" s="14" t="s">
        <v>1682</v>
      </c>
      <c r="H1780" s="14" t="s">
        <v>1110</v>
      </c>
    </row>
    <row r="1781" spans="1:8" x14ac:dyDescent="0.25">
      <c r="A1781">
        <v>1781</v>
      </c>
      <c r="B1781" s="14" t="s">
        <v>6621</v>
      </c>
      <c r="C1781" s="14" t="s">
        <v>1102</v>
      </c>
      <c r="D1781" s="14" t="s">
        <v>6622</v>
      </c>
      <c r="E1781" s="14" t="s">
        <v>6623</v>
      </c>
      <c r="F1781" s="14" t="s">
        <v>6624</v>
      </c>
      <c r="G1781" s="14" t="s">
        <v>7</v>
      </c>
      <c r="H1781" s="14" t="s">
        <v>1105</v>
      </c>
    </row>
    <row r="1782" spans="1:8" x14ac:dyDescent="0.25">
      <c r="A1782">
        <v>1782</v>
      </c>
      <c r="B1782" s="14" t="s">
        <v>6625</v>
      </c>
      <c r="C1782" s="14" t="s">
        <v>1102</v>
      </c>
      <c r="E1782" s="14" t="s">
        <v>6626</v>
      </c>
      <c r="F1782" s="14" t="s">
        <v>6627</v>
      </c>
      <c r="G1782" s="14" t="s">
        <v>1413</v>
      </c>
      <c r="H1782" s="14" t="s">
        <v>1110</v>
      </c>
    </row>
    <row r="1783" spans="1:8" x14ac:dyDescent="0.25">
      <c r="A1783">
        <v>1783</v>
      </c>
      <c r="B1783" s="14" t="s">
        <v>6628</v>
      </c>
      <c r="C1783" s="14" t="s">
        <v>1102</v>
      </c>
      <c r="E1783" s="14" t="s">
        <v>6629</v>
      </c>
      <c r="F1783" s="14" t="s">
        <v>6630</v>
      </c>
      <c r="G1783" s="14" t="s">
        <v>1109</v>
      </c>
      <c r="H1783" s="14" t="s">
        <v>1110</v>
      </c>
    </row>
    <row r="1784" spans="1:8" x14ac:dyDescent="0.25">
      <c r="A1784">
        <v>1784</v>
      </c>
      <c r="B1784" s="14" t="s">
        <v>6631</v>
      </c>
      <c r="C1784" s="14" t="s">
        <v>1102</v>
      </c>
      <c r="D1784" s="14" t="s">
        <v>6632</v>
      </c>
      <c r="E1784" s="14" t="s">
        <v>6633</v>
      </c>
      <c r="F1784" s="14" t="s">
        <v>6634</v>
      </c>
      <c r="G1784" s="14" t="s">
        <v>91</v>
      </c>
      <c r="H1784" s="14" t="s">
        <v>1105</v>
      </c>
    </row>
    <row r="1785" spans="1:8" x14ac:dyDescent="0.25">
      <c r="A1785">
        <v>1785</v>
      </c>
      <c r="B1785" s="14" t="s">
        <v>6635</v>
      </c>
      <c r="C1785" s="14" t="s">
        <v>1102</v>
      </c>
      <c r="E1785" s="14" t="s">
        <v>6636</v>
      </c>
      <c r="G1785" s="14" t="s">
        <v>3071</v>
      </c>
      <c r="H1785" s="14" t="s">
        <v>1110</v>
      </c>
    </row>
    <row r="1786" spans="1:8" x14ac:dyDescent="0.25">
      <c r="A1786">
        <v>1786</v>
      </c>
      <c r="B1786" s="14" t="s">
        <v>6637</v>
      </c>
      <c r="C1786" s="14" t="s">
        <v>1102</v>
      </c>
      <c r="E1786" s="14" t="s">
        <v>6638</v>
      </c>
      <c r="F1786" s="14" t="s">
        <v>6639</v>
      </c>
      <c r="G1786" s="14" t="s">
        <v>1109</v>
      </c>
      <c r="H1786" s="14" t="s">
        <v>1110</v>
      </c>
    </row>
    <row r="1787" spans="1:8" x14ac:dyDescent="0.25">
      <c r="A1787">
        <v>1787</v>
      </c>
      <c r="B1787" s="14" t="s">
        <v>6640</v>
      </c>
      <c r="C1787" s="14" t="s">
        <v>1102</v>
      </c>
      <c r="E1787" s="14" t="s">
        <v>6641</v>
      </c>
      <c r="G1787" s="14" t="s">
        <v>1109</v>
      </c>
      <c r="H1787" s="14" t="s">
        <v>1110</v>
      </c>
    </row>
    <row r="1788" spans="1:8" x14ac:dyDescent="0.25">
      <c r="A1788">
        <v>1788</v>
      </c>
      <c r="B1788" s="14" t="s">
        <v>6642</v>
      </c>
      <c r="C1788" s="14" t="s">
        <v>1102</v>
      </c>
      <c r="E1788" s="14" t="s">
        <v>6643</v>
      </c>
      <c r="F1788" s="14" t="s">
        <v>6644</v>
      </c>
      <c r="G1788" s="14" t="s">
        <v>52</v>
      </c>
      <c r="H1788" s="14" t="s">
        <v>1110</v>
      </c>
    </row>
    <row r="1789" spans="1:8" x14ac:dyDescent="0.25">
      <c r="A1789">
        <v>1789</v>
      </c>
      <c r="B1789" s="14" t="s">
        <v>6645</v>
      </c>
      <c r="C1789" s="14" t="s">
        <v>1102</v>
      </c>
      <c r="D1789" s="14" t="s">
        <v>6646</v>
      </c>
      <c r="E1789" s="14" t="s">
        <v>6647</v>
      </c>
      <c r="F1789" s="14" t="s">
        <v>6648</v>
      </c>
      <c r="G1789" s="14" t="s">
        <v>212</v>
      </c>
      <c r="H1789" s="14" t="s">
        <v>1105</v>
      </c>
    </row>
    <row r="1790" spans="1:8" x14ac:dyDescent="0.25">
      <c r="A1790">
        <v>1790</v>
      </c>
      <c r="B1790" s="14" t="s">
        <v>6649</v>
      </c>
      <c r="C1790" s="14" t="s">
        <v>1102</v>
      </c>
      <c r="D1790" s="14" t="s">
        <v>6650</v>
      </c>
      <c r="E1790" s="14" t="s">
        <v>6651</v>
      </c>
      <c r="F1790" s="14" t="s">
        <v>6652</v>
      </c>
      <c r="G1790" s="14" t="s">
        <v>4649</v>
      </c>
      <c r="H1790" s="14" t="s">
        <v>1105</v>
      </c>
    </row>
    <row r="1791" spans="1:8" x14ac:dyDescent="0.25">
      <c r="A1791">
        <v>1791</v>
      </c>
      <c r="B1791" s="14" t="s">
        <v>6653</v>
      </c>
      <c r="C1791" s="14" t="s">
        <v>1102</v>
      </c>
      <c r="E1791" s="14" t="s">
        <v>6654</v>
      </c>
      <c r="G1791" s="14" t="s">
        <v>1109</v>
      </c>
      <c r="H1791" s="14" t="s">
        <v>1110</v>
      </c>
    </row>
    <row r="1792" spans="1:8" x14ac:dyDescent="0.25">
      <c r="A1792">
        <v>1792</v>
      </c>
      <c r="B1792" s="14" t="s">
        <v>6655</v>
      </c>
      <c r="C1792" s="14" t="s">
        <v>1102</v>
      </c>
      <c r="D1792" s="14" t="s">
        <v>6656</v>
      </c>
      <c r="E1792" s="14" t="s">
        <v>6657</v>
      </c>
      <c r="F1792" s="14" t="s">
        <v>6658</v>
      </c>
      <c r="G1792" s="14" t="s">
        <v>120</v>
      </c>
      <c r="H1792" s="14" t="s">
        <v>1105</v>
      </c>
    </row>
    <row r="1793" spans="1:8" x14ac:dyDescent="0.25">
      <c r="A1793">
        <v>1793</v>
      </c>
      <c r="B1793" s="14" t="s">
        <v>6659</v>
      </c>
      <c r="C1793" s="14" t="s">
        <v>1102</v>
      </c>
      <c r="E1793" s="14" t="s">
        <v>6660</v>
      </c>
      <c r="F1793" s="14" t="s">
        <v>6661</v>
      </c>
      <c r="G1793" s="14" t="s">
        <v>243</v>
      </c>
      <c r="H1793" s="14" t="s">
        <v>1110</v>
      </c>
    </row>
    <row r="1794" spans="1:8" x14ac:dyDescent="0.25">
      <c r="A1794">
        <v>1794</v>
      </c>
      <c r="B1794" s="14" t="s">
        <v>6662</v>
      </c>
      <c r="C1794" s="14" t="s">
        <v>1102</v>
      </c>
      <c r="E1794" s="14" t="s">
        <v>6663</v>
      </c>
      <c r="F1794" s="14" t="s">
        <v>6664</v>
      </c>
      <c r="G1794" s="14" t="s">
        <v>126</v>
      </c>
      <c r="H1794" s="14" t="s">
        <v>1110</v>
      </c>
    </row>
    <row r="1795" spans="1:8" x14ac:dyDescent="0.25">
      <c r="A1795">
        <v>1795</v>
      </c>
      <c r="B1795" s="14" t="s">
        <v>6665</v>
      </c>
      <c r="C1795" s="14" t="s">
        <v>1102</v>
      </c>
      <c r="D1795" s="14" t="s">
        <v>6562</v>
      </c>
      <c r="E1795" s="14" t="s">
        <v>6666</v>
      </c>
      <c r="F1795" s="14" t="s">
        <v>6667</v>
      </c>
      <c r="G1795" s="14" t="s">
        <v>243</v>
      </c>
      <c r="H1795" s="14" t="s">
        <v>1105</v>
      </c>
    </row>
    <row r="1796" spans="1:8" x14ac:dyDescent="0.25">
      <c r="A1796">
        <v>1796</v>
      </c>
      <c r="B1796" s="14" t="s">
        <v>6668</v>
      </c>
      <c r="C1796" s="14" t="s">
        <v>1102</v>
      </c>
      <c r="E1796" s="14" t="s">
        <v>6669</v>
      </c>
      <c r="F1796" s="14" t="s">
        <v>6670</v>
      </c>
      <c r="G1796" s="14" t="s">
        <v>1737</v>
      </c>
      <c r="H1796" s="14" t="s">
        <v>1110</v>
      </c>
    </row>
    <row r="1797" spans="1:8" x14ac:dyDescent="0.25">
      <c r="A1797">
        <v>1797</v>
      </c>
      <c r="B1797" s="14" t="s">
        <v>6671</v>
      </c>
      <c r="C1797" s="14" t="s">
        <v>1102</v>
      </c>
      <c r="E1797" s="14" t="s">
        <v>6672</v>
      </c>
      <c r="F1797" s="14" t="s">
        <v>6673</v>
      </c>
      <c r="G1797" s="14" t="s">
        <v>1109</v>
      </c>
      <c r="H1797" s="14" t="s">
        <v>1110</v>
      </c>
    </row>
    <row r="1798" spans="1:8" x14ac:dyDescent="0.25">
      <c r="A1798">
        <v>1798</v>
      </c>
      <c r="B1798" s="14" t="s">
        <v>6674</v>
      </c>
      <c r="C1798" s="14" t="s">
        <v>1102</v>
      </c>
      <c r="E1798" s="14" t="s">
        <v>6675</v>
      </c>
      <c r="F1798" s="14" t="s">
        <v>6676</v>
      </c>
      <c r="G1798" s="14" t="s">
        <v>187</v>
      </c>
      <c r="H1798" s="14" t="s">
        <v>1110</v>
      </c>
    </row>
    <row r="1799" spans="1:8" x14ac:dyDescent="0.25">
      <c r="A1799">
        <v>1799</v>
      </c>
      <c r="B1799" s="14" t="s">
        <v>6677</v>
      </c>
      <c r="C1799" s="14" t="s">
        <v>1102</v>
      </c>
      <c r="E1799" s="14" t="s">
        <v>6678</v>
      </c>
      <c r="F1799" s="14" t="s">
        <v>6679</v>
      </c>
      <c r="G1799" s="14" t="s">
        <v>1109</v>
      </c>
      <c r="H1799" s="14" t="s">
        <v>1110</v>
      </c>
    </row>
    <row r="1800" spans="1:8" x14ac:dyDescent="0.25">
      <c r="A1800">
        <v>1800</v>
      </c>
      <c r="B1800" s="14" t="s">
        <v>6680</v>
      </c>
      <c r="C1800" s="14" t="s">
        <v>1102</v>
      </c>
      <c r="D1800" s="14" t="s">
        <v>6681</v>
      </c>
      <c r="E1800" s="14" t="s">
        <v>6682</v>
      </c>
      <c r="F1800" s="14" t="s">
        <v>6683</v>
      </c>
      <c r="G1800" s="14" t="s">
        <v>220</v>
      </c>
      <c r="H1800" s="14" t="s">
        <v>1110</v>
      </c>
    </row>
    <row r="1801" spans="1:8" x14ac:dyDescent="0.25">
      <c r="A1801">
        <v>1801</v>
      </c>
      <c r="B1801" s="14" t="s">
        <v>6684</v>
      </c>
      <c r="C1801" s="14" t="s">
        <v>1102</v>
      </c>
      <c r="E1801" s="14" t="s">
        <v>6685</v>
      </c>
      <c r="F1801" s="14" t="s">
        <v>6686</v>
      </c>
      <c r="G1801" s="14" t="s">
        <v>1695</v>
      </c>
      <c r="H1801" s="14" t="s">
        <v>1110</v>
      </c>
    </row>
    <row r="1802" spans="1:8" x14ac:dyDescent="0.25">
      <c r="A1802">
        <v>1802</v>
      </c>
      <c r="B1802" s="14" t="s">
        <v>6687</v>
      </c>
      <c r="C1802" s="14" t="s">
        <v>1102</v>
      </c>
      <c r="E1802" s="14" t="s">
        <v>6688</v>
      </c>
      <c r="F1802" s="14" t="s">
        <v>6689</v>
      </c>
      <c r="G1802" s="14" t="s">
        <v>2223</v>
      </c>
      <c r="H1802" s="14" t="s">
        <v>1110</v>
      </c>
    </row>
    <row r="1803" spans="1:8" x14ac:dyDescent="0.25">
      <c r="A1803">
        <v>1803</v>
      </c>
      <c r="B1803" s="14" t="s">
        <v>6690</v>
      </c>
      <c r="C1803" s="14" t="s">
        <v>1102</v>
      </c>
      <c r="E1803" s="14" t="s">
        <v>6691</v>
      </c>
      <c r="F1803" s="14" t="s">
        <v>6692</v>
      </c>
      <c r="G1803" s="14" t="s">
        <v>72</v>
      </c>
      <c r="H1803" s="14" t="s">
        <v>1110</v>
      </c>
    </row>
    <row r="1804" spans="1:8" x14ac:dyDescent="0.25">
      <c r="A1804">
        <v>1804</v>
      </c>
      <c r="B1804" s="14" t="s">
        <v>6693</v>
      </c>
      <c r="C1804" s="14" t="s">
        <v>1102</v>
      </c>
      <c r="E1804" s="14" t="s">
        <v>6694</v>
      </c>
      <c r="F1804" s="14" t="s">
        <v>6695</v>
      </c>
      <c r="G1804" s="14" t="s">
        <v>243</v>
      </c>
      <c r="H1804" s="14" t="s">
        <v>1110</v>
      </c>
    </row>
    <row r="1805" spans="1:8" x14ac:dyDescent="0.25">
      <c r="A1805">
        <v>1805</v>
      </c>
      <c r="B1805" s="14" t="s">
        <v>6696</v>
      </c>
      <c r="C1805" s="14" t="s">
        <v>1102</v>
      </c>
      <c r="E1805" s="14" t="s">
        <v>6697</v>
      </c>
      <c r="F1805" s="14" t="s">
        <v>6698</v>
      </c>
      <c r="G1805" s="14" t="s">
        <v>1109</v>
      </c>
      <c r="H1805" s="14" t="s">
        <v>1110</v>
      </c>
    </row>
    <row r="1806" spans="1:8" x14ac:dyDescent="0.25">
      <c r="A1806">
        <v>1806</v>
      </c>
      <c r="B1806" s="14" t="s">
        <v>6699</v>
      </c>
      <c r="C1806" s="14" t="s">
        <v>1102</v>
      </c>
      <c r="E1806" s="14" t="s">
        <v>6700</v>
      </c>
      <c r="F1806" s="14" t="s">
        <v>6701</v>
      </c>
      <c r="G1806" s="14" t="s">
        <v>243</v>
      </c>
      <c r="H1806" s="14" t="s">
        <v>1110</v>
      </c>
    </row>
    <row r="1807" spans="1:8" x14ac:dyDescent="0.25">
      <c r="A1807">
        <v>1807</v>
      </c>
      <c r="B1807" s="14" t="s">
        <v>6702</v>
      </c>
      <c r="C1807" s="14" t="s">
        <v>1102</v>
      </c>
      <c r="E1807" s="14" t="s">
        <v>6703</v>
      </c>
      <c r="F1807" s="14" t="s">
        <v>6704</v>
      </c>
      <c r="G1807" s="14" t="s">
        <v>1109</v>
      </c>
      <c r="H1807" s="14" t="s">
        <v>1110</v>
      </c>
    </row>
    <row r="1808" spans="1:8" x14ac:dyDescent="0.25">
      <c r="A1808">
        <v>1808</v>
      </c>
      <c r="B1808" s="14" t="s">
        <v>6705</v>
      </c>
      <c r="C1808" s="14" t="s">
        <v>1102</v>
      </c>
      <c r="E1808" s="14" t="s">
        <v>112</v>
      </c>
      <c r="F1808" s="14" t="s">
        <v>6706</v>
      </c>
      <c r="G1808" s="14" t="s">
        <v>1945</v>
      </c>
      <c r="H1808" s="14" t="s">
        <v>1105</v>
      </c>
    </row>
    <row r="1809" spans="1:8" x14ac:dyDescent="0.25">
      <c r="A1809">
        <v>1809</v>
      </c>
      <c r="B1809" s="14" t="s">
        <v>6707</v>
      </c>
      <c r="C1809" s="14" t="s">
        <v>1102</v>
      </c>
      <c r="E1809" s="14" t="s">
        <v>6708</v>
      </c>
      <c r="F1809" s="14" t="s">
        <v>6709</v>
      </c>
      <c r="G1809" s="14" t="s">
        <v>187</v>
      </c>
      <c r="H1809" s="14" t="s">
        <v>1110</v>
      </c>
    </row>
    <row r="1810" spans="1:8" x14ac:dyDescent="0.25">
      <c r="A1810">
        <v>1810</v>
      </c>
      <c r="B1810" s="14" t="s">
        <v>6710</v>
      </c>
      <c r="C1810" s="14" t="s">
        <v>1102</v>
      </c>
      <c r="E1810" s="14" t="s">
        <v>6711</v>
      </c>
      <c r="F1810" s="14" t="s">
        <v>6712</v>
      </c>
      <c r="G1810" s="14" t="s">
        <v>243</v>
      </c>
      <c r="H1810" s="14" t="s">
        <v>1110</v>
      </c>
    </row>
    <row r="1811" spans="1:8" x14ac:dyDescent="0.25">
      <c r="A1811">
        <v>1811</v>
      </c>
      <c r="B1811" s="14" t="s">
        <v>6713</v>
      </c>
      <c r="C1811" s="14" t="s">
        <v>1102</v>
      </c>
      <c r="E1811" s="14" t="s">
        <v>6714</v>
      </c>
      <c r="F1811" s="14" t="s">
        <v>6715</v>
      </c>
      <c r="G1811" s="14" t="s">
        <v>243</v>
      </c>
      <c r="H1811" s="14" t="s">
        <v>1110</v>
      </c>
    </row>
    <row r="1812" spans="1:8" x14ac:dyDescent="0.25">
      <c r="A1812">
        <v>1812</v>
      </c>
      <c r="B1812" s="14" t="s">
        <v>6716</v>
      </c>
      <c r="C1812" s="14" t="s">
        <v>1102</v>
      </c>
      <c r="D1812" s="14" t="s">
        <v>6717</v>
      </c>
      <c r="E1812" s="14" t="s">
        <v>6718</v>
      </c>
      <c r="F1812" s="14" t="s">
        <v>6719</v>
      </c>
      <c r="G1812" s="14" t="s">
        <v>126</v>
      </c>
      <c r="H1812" s="14" t="s">
        <v>1110</v>
      </c>
    </row>
    <row r="1813" spans="1:8" x14ac:dyDescent="0.25">
      <c r="A1813">
        <v>1813</v>
      </c>
      <c r="B1813" s="14" t="s">
        <v>6720</v>
      </c>
      <c r="C1813" s="14" t="s">
        <v>1102</v>
      </c>
      <c r="D1813" s="14" t="s">
        <v>6721</v>
      </c>
      <c r="E1813" s="14" t="s">
        <v>6722</v>
      </c>
      <c r="F1813" s="14" t="s">
        <v>6723</v>
      </c>
      <c r="G1813" s="14" t="s">
        <v>163</v>
      </c>
      <c r="H1813" s="14" t="s">
        <v>1110</v>
      </c>
    </row>
    <row r="1814" spans="1:8" x14ac:dyDescent="0.25">
      <c r="A1814">
        <v>1814</v>
      </c>
      <c r="B1814" s="14" t="s">
        <v>6724</v>
      </c>
      <c r="C1814" s="14" t="s">
        <v>1102</v>
      </c>
      <c r="D1814" s="14" t="s">
        <v>6725</v>
      </c>
      <c r="F1814" s="14" t="s">
        <v>6726</v>
      </c>
      <c r="G1814" s="14" t="s">
        <v>1109</v>
      </c>
      <c r="H1814" s="14" t="s">
        <v>1105</v>
      </c>
    </row>
    <row r="1815" spans="1:8" x14ac:dyDescent="0.25">
      <c r="A1815">
        <v>1815</v>
      </c>
      <c r="B1815" s="14" t="s">
        <v>6727</v>
      </c>
      <c r="C1815" s="14" t="s">
        <v>1102</v>
      </c>
      <c r="E1815" s="14" t="s">
        <v>6728</v>
      </c>
      <c r="F1815" s="14" t="s">
        <v>6729</v>
      </c>
      <c r="G1815" s="14" t="s">
        <v>1109</v>
      </c>
      <c r="H1815" s="14" t="s">
        <v>1110</v>
      </c>
    </row>
    <row r="1816" spans="1:8" x14ac:dyDescent="0.25">
      <c r="A1816">
        <v>1816</v>
      </c>
      <c r="B1816" s="14" t="s">
        <v>6730</v>
      </c>
      <c r="C1816" s="14" t="s">
        <v>1102</v>
      </c>
      <c r="E1816" s="14" t="s">
        <v>6731</v>
      </c>
      <c r="F1816" s="14" t="s">
        <v>6732</v>
      </c>
      <c r="G1816" s="14" t="s">
        <v>1109</v>
      </c>
      <c r="H1816" s="14" t="s">
        <v>1110</v>
      </c>
    </row>
    <row r="1817" spans="1:8" x14ac:dyDescent="0.25">
      <c r="A1817">
        <v>1817</v>
      </c>
      <c r="B1817" s="14" t="s">
        <v>6733</v>
      </c>
      <c r="C1817" s="14" t="s">
        <v>1102</v>
      </c>
      <c r="E1817" s="14" t="s">
        <v>6734</v>
      </c>
      <c r="F1817" s="14" t="s">
        <v>6735</v>
      </c>
      <c r="G1817" s="14" t="s">
        <v>223</v>
      </c>
      <c r="H1817" s="14" t="s">
        <v>1110</v>
      </c>
    </row>
    <row r="1818" spans="1:8" x14ac:dyDescent="0.25">
      <c r="A1818">
        <v>1818</v>
      </c>
      <c r="B1818" s="14" t="s">
        <v>6736</v>
      </c>
      <c r="C1818" s="14" t="s">
        <v>1102</v>
      </c>
      <c r="E1818" s="14" t="s">
        <v>6737</v>
      </c>
      <c r="F1818" s="14" t="s">
        <v>6738</v>
      </c>
      <c r="G1818" s="14" t="s">
        <v>1109</v>
      </c>
      <c r="H1818" s="14" t="s">
        <v>1110</v>
      </c>
    </row>
    <row r="1819" spans="1:8" x14ac:dyDescent="0.25">
      <c r="A1819">
        <v>1819</v>
      </c>
      <c r="B1819" s="14" t="s">
        <v>6739</v>
      </c>
      <c r="C1819" s="14" t="s">
        <v>1102</v>
      </c>
      <c r="E1819" s="14" t="s">
        <v>6740</v>
      </c>
      <c r="F1819" s="14" t="s">
        <v>6741</v>
      </c>
      <c r="G1819" s="14" t="s">
        <v>2692</v>
      </c>
      <c r="H1819" s="14" t="s">
        <v>1110</v>
      </c>
    </row>
    <row r="1820" spans="1:8" x14ac:dyDescent="0.25">
      <c r="A1820">
        <v>1820</v>
      </c>
      <c r="B1820" s="14" t="s">
        <v>6742</v>
      </c>
      <c r="C1820" s="14" t="s">
        <v>1102</v>
      </c>
      <c r="E1820" s="14" t="s">
        <v>6743</v>
      </c>
      <c r="F1820" s="14" t="s">
        <v>6744</v>
      </c>
      <c r="G1820" s="14" t="s">
        <v>1109</v>
      </c>
      <c r="H1820" s="14" t="s">
        <v>1110</v>
      </c>
    </row>
    <row r="1821" spans="1:8" x14ac:dyDescent="0.25">
      <c r="A1821">
        <v>1821</v>
      </c>
      <c r="B1821" s="14" t="s">
        <v>6745</v>
      </c>
      <c r="C1821" s="14" t="s">
        <v>1102</v>
      </c>
      <c r="D1821" s="14" t="s">
        <v>6746</v>
      </c>
      <c r="E1821" s="14" t="s">
        <v>6747</v>
      </c>
      <c r="F1821" s="14" t="s">
        <v>6748</v>
      </c>
      <c r="G1821" s="14" t="s">
        <v>1109</v>
      </c>
      <c r="H1821" s="14" t="s">
        <v>1105</v>
      </c>
    </row>
    <row r="1822" spans="1:8" x14ac:dyDescent="0.25">
      <c r="A1822">
        <v>1822</v>
      </c>
      <c r="B1822" s="14" t="s">
        <v>6749</v>
      </c>
      <c r="C1822" s="14" t="s">
        <v>1102</v>
      </c>
      <c r="E1822" s="14" t="s">
        <v>6750</v>
      </c>
      <c r="F1822" s="14" t="s">
        <v>6751</v>
      </c>
      <c r="G1822" s="14" t="s">
        <v>40</v>
      </c>
      <c r="H1822" s="14" t="s">
        <v>1110</v>
      </c>
    </row>
    <row r="1823" spans="1:8" x14ac:dyDescent="0.25">
      <c r="A1823">
        <v>1823</v>
      </c>
      <c r="B1823" s="14" t="s">
        <v>6752</v>
      </c>
      <c r="C1823" s="14" t="s">
        <v>1102</v>
      </c>
      <c r="E1823" s="14" t="s">
        <v>833</v>
      </c>
      <c r="G1823" s="14" t="s">
        <v>1109</v>
      </c>
      <c r="H1823" s="14" t="s">
        <v>1110</v>
      </c>
    </row>
    <row r="1824" spans="1:8" x14ac:dyDescent="0.25">
      <c r="A1824">
        <v>1824</v>
      </c>
      <c r="B1824" s="14" t="s">
        <v>6753</v>
      </c>
      <c r="C1824" s="14" t="s">
        <v>1102</v>
      </c>
      <c r="E1824" s="14" t="s">
        <v>6754</v>
      </c>
      <c r="F1824" s="14" t="s">
        <v>6755</v>
      </c>
      <c r="G1824" s="14" t="s">
        <v>40</v>
      </c>
      <c r="H1824" s="14" t="s">
        <v>1110</v>
      </c>
    </row>
    <row r="1825" spans="1:8" x14ac:dyDescent="0.25">
      <c r="A1825">
        <v>1825</v>
      </c>
      <c r="B1825" s="14" t="s">
        <v>6756</v>
      </c>
      <c r="C1825" s="14" t="s">
        <v>1102</v>
      </c>
      <c r="E1825" s="14" t="s">
        <v>6757</v>
      </c>
      <c r="F1825" s="14" t="s">
        <v>6758</v>
      </c>
      <c r="G1825" s="14" t="s">
        <v>1109</v>
      </c>
      <c r="H1825" s="14" t="s">
        <v>1110</v>
      </c>
    </row>
    <row r="1826" spans="1:8" x14ac:dyDescent="0.25">
      <c r="A1826">
        <v>1826</v>
      </c>
      <c r="B1826" s="14" t="s">
        <v>6759</v>
      </c>
      <c r="C1826" s="14" t="s">
        <v>1102</v>
      </c>
      <c r="E1826" s="14" t="s">
        <v>6760</v>
      </c>
      <c r="F1826" s="14" t="s">
        <v>6761</v>
      </c>
      <c r="G1826" s="14" t="s">
        <v>1109</v>
      </c>
      <c r="H1826" s="14" t="s">
        <v>1110</v>
      </c>
    </row>
    <row r="1827" spans="1:8" x14ac:dyDescent="0.25">
      <c r="A1827">
        <v>1827</v>
      </c>
      <c r="B1827" s="14" t="s">
        <v>6762</v>
      </c>
      <c r="C1827" s="14" t="s">
        <v>1102</v>
      </c>
      <c r="E1827" s="14" t="s">
        <v>6763</v>
      </c>
      <c r="F1827" s="14" t="s">
        <v>6764</v>
      </c>
      <c r="G1827" s="14" t="s">
        <v>1109</v>
      </c>
      <c r="H1827" s="14" t="s">
        <v>1110</v>
      </c>
    </row>
    <row r="1828" spans="1:8" x14ac:dyDescent="0.25">
      <c r="A1828">
        <v>1828</v>
      </c>
      <c r="B1828" s="14" t="s">
        <v>6765</v>
      </c>
      <c r="C1828" s="14" t="s">
        <v>1102</v>
      </c>
      <c r="D1828" s="14" t="s">
        <v>6766</v>
      </c>
      <c r="E1828" s="14" t="s">
        <v>6767</v>
      </c>
      <c r="F1828" s="14" t="s">
        <v>6768</v>
      </c>
      <c r="G1828" s="14" t="s">
        <v>1109</v>
      </c>
      <c r="H1828" s="14" t="s">
        <v>1105</v>
      </c>
    </row>
    <row r="1829" spans="1:8" x14ac:dyDescent="0.25">
      <c r="A1829">
        <v>1829</v>
      </c>
      <c r="B1829" s="14" t="s">
        <v>6765</v>
      </c>
      <c r="C1829" s="14" t="s">
        <v>1102</v>
      </c>
      <c r="D1829" s="14" t="s">
        <v>6769</v>
      </c>
      <c r="E1829" s="14" t="s">
        <v>6770</v>
      </c>
      <c r="F1829" s="14" t="s">
        <v>6771</v>
      </c>
      <c r="G1829" s="14" t="s">
        <v>187</v>
      </c>
      <c r="H1829" s="14" t="s">
        <v>1105</v>
      </c>
    </row>
    <row r="1830" spans="1:8" x14ac:dyDescent="0.25">
      <c r="A1830">
        <v>1830</v>
      </c>
      <c r="B1830" s="14" t="s">
        <v>6772</v>
      </c>
      <c r="C1830" s="14" t="s">
        <v>1102</v>
      </c>
      <c r="E1830" s="14" t="s">
        <v>6773</v>
      </c>
      <c r="F1830" s="14" t="s">
        <v>6774</v>
      </c>
      <c r="G1830" s="14" t="s">
        <v>243</v>
      </c>
      <c r="H1830" s="14" t="s">
        <v>1110</v>
      </c>
    </row>
    <row r="1831" spans="1:8" x14ac:dyDescent="0.25">
      <c r="A1831">
        <v>1831</v>
      </c>
      <c r="B1831" s="14" t="s">
        <v>6775</v>
      </c>
      <c r="C1831" s="14" t="s">
        <v>1102</v>
      </c>
      <c r="E1831" s="14" t="s">
        <v>6776</v>
      </c>
      <c r="F1831" s="14" t="s">
        <v>6777</v>
      </c>
      <c r="G1831" s="14" t="s">
        <v>1625</v>
      </c>
      <c r="H1831" s="14" t="s">
        <v>1110</v>
      </c>
    </row>
    <row r="1832" spans="1:8" x14ac:dyDescent="0.25">
      <c r="A1832">
        <v>1832</v>
      </c>
      <c r="B1832" s="14" t="s">
        <v>6778</v>
      </c>
      <c r="C1832" s="14" t="s">
        <v>1102</v>
      </c>
      <c r="E1832" s="14" t="s">
        <v>6779</v>
      </c>
      <c r="F1832" s="14" t="s">
        <v>6780</v>
      </c>
      <c r="G1832" s="14" t="s">
        <v>149</v>
      </c>
      <c r="H1832" s="14" t="s">
        <v>1110</v>
      </c>
    </row>
    <row r="1833" spans="1:8" x14ac:dyDescent="0.25">
      <c r="A1833">
        <v>1833</v>
      </c>
      <c r="B1833" s="14" t="s">
        <v>6781</v>
      </c>
      <c r="C1833" s="14" t="s">
        <v>1102</v>
      </c>
      <c r="E1833" s="14" t="s">
        <v>6782</v>
      </c>
      <c r="F1833" s="14" t="s">
        <v>6783</v>
      </c>
      <c r="G1833" s="14" t="s">
        <v>1348</v>
      </c>
      <c r="H1833" s="14" t="s">
        <v>1110</v>
      </c>
    </row>
    <row r="1834" spans="1:8" x14ac:dyDescent="0.25">
      <c r="A1834">
        <v>1834</v>
      </c>
      <c r="B1834" s="14" t="s">
        <v>6784</v>
      </c>
      <c r="C1834" s="14" t="s">
        <v>1102</v>
      </c>
      <c r="E1834" s="14" t="s">
        <v>6785</v>
      </c>
      <c r="F1834" s="14" t="s">
        <v>6786</v>
      </c>
      <c r="G1834" s="14" t="s">
        <v>91</v>
      </c>
      <c r="H1834" s="14" t="s">
        <v>1110</v>
      </c>
    </row>
    <row r="1835" spans="1:8" x14ac:dyDescent="0.25">
      <c r="A1835">
        <v>1835</v>
      </c>
      <c r="B1835" s="14" t="s">
        <v>6787</v>
      </c>
      <c r="C1835" s="14" t="s">
        <v>1102</v>
      </c>
      <c r="E1835" s="14" t="s">
        <v>6788</v>
      </c>
      <c r="F1835" s="14" t="s">
        <v>6789</v>
      </c>
      <c r="G1835" s="14" t="s">
        <v>215</v>
      </c>
      <c r="H1835" s="14" t="s">
        <v>1110</v>
      </c>
    </row>
    <row r="1836" spans="1:8" x14ac:dyDescent="0.25">
      <c r="A1836">
        <v>1836</v>
      </c>
      <c r="B1836" s="14" t="s">
        <v>6790</v>
      </c>
      <c r="C1836" s="14" t="s">
        <v>1102</v>
      </c>
      <c r="E1836" s="14" t="s">
        <v>6791</v>
      </c>
      <c r="F1836" s="14" t="s">
        <v>6792</v>
      </c>
      <c r="G1836" s="14" t="s">
        <v>243</v>
      </c>
      <c r="H1836" s="14" t="s">
        <v>1110</v>
      </c>
    </row>
    <row r="1837" spans="1:8" x14ac:dyDescent="0.25">
      <c r="A1837">
        <v>1837</v>
      </c>
      <c r="B1837" s="14" t="s">
        <v>6793</v>
      </c>
      <c r="C1837" s="14" t="s">
        <v>1102</v>
      </c>
      <c r="E1837" s="14" t="s">
        <v>6794</v>
      </c>
      <c r="F1837" s="14" t="s">
        <v>6795</v>
      </c>
      <c r="G1837" s="14" t="s">
        <v>86</v>
      </c>
      <c r="H1837" s="14" t="s">
        <v>1110</v>
      </c>
    </row>
    <row r="1838" spans="1:8" x14ac:dyDescent="0.25">
      <c r="A1838">
        <v>1838</v>
      </c>
      <c r="B1838" s="14" t="s">
        <v>6796</v>
      </c>
      <c r="C1838" s="14" t="s">
        <v>1102</v>
      </c>
      <c r="E1838" s="14" t="s">
        <v>6797</v>
      </c>
      <c r="F1838" s="14" t="s">
        <v>6798</v>
      </c>
      <c r="G1838" s="14" t="s">
        <v>40</v>
      </c>
      <c r="H1838" s="14" t="s">
        <v>1110</v>
      </c>
    </row>
    <row r="1839" spans="1:8" x14ac:dyDescent="0.25">
      <c r="A1839">
        <v>1839</v>
      </c>
      <c r="B1839" s="14" t="s">
        <v>6799</v>
      </c>
      <c r="C1839" s="14" t="s">
        <v>1102</v>
      </c>
      <c r="E1839" s="14" t="s">
        <v>6800</v>
      </c>
      <c r="F1839" s="14" t="s">
        <v>6801</v>
      </c>
      <c r="G1839" s="14" t="s">
        <v>149</v>
      </c>
      <c r="H1839" s="14" t="s">
        <v>1110</v>
      </c>
    </row>
    <row r="1840" spans="1:8" x14ac:dyDescent="0.25">
      <c r="A1840">
        <v>1840</v>
      </c>
      <c r="B1840" s="14" t="s">
        <v>6802</v>
      </c>
      <c r="C1840" s="14" t="s">
        <v>1102</v>
      </c>
      <c r="E1840" s="14" t="s">
        <v>6803</v>
      </c>
      <c r="F1840" s="14" t="s">
        <v>6804</v>
      </c>
      <c r="G1840" s="14" t="s">
        <v>40</v>
      </c>
      <c r="H1840" s="14" t="s">
        <v>1110</v>
      </c>
    </row>
    <row r="1841" spans="1:8" x14ac:dyDescent="0.25">
      <c r="A1841">
        <v>1841</v>
      </c>
      <c r="B1841" s="14" t="s">
        <v>6805</v>
      </c>
      <c r="C1841" s="14" t="s">
        <v>1102</v>
      </c>
      <c r="E1841" s="14" t="s">
        <v>6806</v>
      </c>
      <c r="G1841" s="14" t="s">
        <v>1144</v>
      </c>
      <c r="H1841" s="14" t="s">
        <v>1110</v>
      </c>
    </row>
    <row r="1842" spans="1:8" x14ac:dyDescent="0.25">
      <c r="A1842">
        <v>1842</v>
      </c>
      <c r="B1842" s="14" t="s">
        <v>6807</v>
      </c>
      <c r="C1842" s="14" t="s">
        <v>1102</v>
      </c>
      <c r="E1842" s="14" t="s">
        <v>6808</v>
      </c>
      <c r="F1842" s="14" t="s">
        <v>6809</v>
      </c>
      <c r="G1842" s="14" t="s">
        <v>1109</v>
      </c>
      <c r="H1842" s="14" t="s">
        <v>1110</v>
      </c>
    </row>
    <row r="1843" spans="1:8" x14ac:dyDescent="0.25">
      <c r="A1843">
        <v>1843</v>
      </c>
      <c r="B1843" s="14" t="s">
        <v>6810</v>
      </c>
      <c r="C1843" s="14" t="s">
        <v>1102</v>
      </c>
      <c r="D1843" s="14" t="s">
        <v>530</v>
      </c>
      <c r="E1843" s="14" t="s">
        <v>6811</v>
      </c>
      <c r="F1843" s="14" t="s">
        <v>6812</v>
      </c>
      <c r="G1843" s="14" t="s">
        <v>1109</v>
      </c>
      <c r="H1843" s="14" t="s">
        <v>1105</v>
      </c>
    </row>
    <row r="1844" spans="1:8" x14ac:dyDescent="0.25">
      <c r="A1844">
        <v>1844</v>
      </c>
      <c r="B1844" s="14" t="s">
        <v>6813</v>
      </c>
      <c r="C1844" s="14" t="s">
        <v>1102</v>
      </c>
      <c r="D1844" s="14" t="s">
        <v>6814</v>
      </c>
      <c r="E1844" s="14" t="s">
        <v>6815</v>
      </c>
      <c r="F1844" s="14" t="s">
        <v>6816</v>
      </c>
      <c r="G1844" s="14" t="s">
        <v>4035</v>
      </c>
      <c r="H1844" s="14" t="s">
        <v>1105</v>
      </c>
    </row>
    <row r="1845" spans="1:8" x14ac:dyDescent="0.25">
      <c r="A1845">
        <v>1845</v>
      </c>
      <c r="B1845" s="14" t="s">
        <v>6817</v>
      </c>
      <c r="C1845" s="14" t="s">
        <v>1102</v>
      </c>
      <c r="E1845" s="14" t="s">
        <v>6818</v>
      </c>
      <c r="F1845" s="14" t="s">
        <v>6819</v>
      </c>
      <c r="G1845" s="14" t="s">
        <v>126</v>
      </c>
      <c r="H1845" s="14" t="s">
        <v>1110</v>
      </c>
    </row>
    <row r="1846" spans="1:8" x14ac:dyDescent="0.25">
      <c r="A1846">
        <v>1846</v>
      </c>
      <c r="B1846" s="14" t="s">
        <v>6820</v>
      </c>
      <c r="C1846" s="14" t="s">
        <v>1102</v>
      </c>
      <c r="E1846" s="14" t="s">
        <v>6821</v>
      </c>
      <c r="F1846" s="14" t="s">
        <v>6822</v>
      </c>
      <c r="G1846" s="14" t="s">
        <v>3837</v>
      </c>
      <c r="H1846" s="14" t="s">
        <v>1110</v>
      </c>
    </row>
    <row r="1847" spans="1:8" x14ac:dyDescent="0.25">
      <c r="A1847">
        <v>1847</v>
      </c>
      <c r="B1847" s="14" t="s">
        <v>6823</v>
      </c>
      <c r="C1847" s="14" t="s">
        <v>1102</v>
      </c>
      <c r="E1847" s="14" t="s">
        <v>6824</v>
      </c>
      <c r="G1847" s="14" t="s">
        <v>3873</v>
      </c>
      <c r="H1847" s="14" t="s">
        <v>1110</v>
      </c>
    </row>
    <row r="1848" spans="1:8" x14ac:dyDescent="0.25">
      <c r="A1848">
        <v>1848</v>
      </c>
      <c r="B1848" s="14" t="s">
        <v>6825</v>
      </c>
      <c r="C1848" s="14" t="s">
        <v>1102</v>
      </c>
      <c r="E1848" s="14" t="s">
        <v>6826</v>
      </c>
      <c r="F1848" s="14" t="s">
        <v>6827</v>
      </c>
      <c r="G1848" s="14" t="s">
        <v>3948</v>
      </c>
      <c r="H1848" s="14" t="s">
        <v>1110</v>
      </c>
    </row>
    <row r="1849" spans="1:8" x14ac:dyDescent="0.25">
      <c r="A1849">
        <v>1849</v>
      </c>
      <c r="B1849" s="14" t="s">
        <v>6828</v>
      </c>
      <c r="C1849" s="14" t="s">
        <v>1102</v>
      </c>
      <c r="E1849" s="14" t="s">
        <v>6829</v>
      </c>
      <c r="G1849" s="14" t="s">
        <v>192</v>
      </c>
      <c r="H1849" s="14" t="s">
        <v>1110</v>
      </c>
    </row>
    <row r="1850" spans="1:8" x14ac:dyDescent="0.25">
      <c r="A1850">
        <v>1850</v>
      </c>
      <c r="B1850" s="14" t="s">
        <v>6830</v>
      </c>
      <c r="C1850" s="14" t="s">
        <v>1102</v>
      </c>
      <c r="E1850" s="14" t="s">
        <v>6831</v>
      </c>
      <c r="F1850" s="14" t="s">
        <v>6832</v>
      </c>
      <c r="G1850" s="14" t="s">
        <v>192</v>
      </c>
      <c r="H1850" s="14" t="s">
        <v>1110</v>
      </c>
    </row>
    <row r="1851" spans="1:8" x14ac:dyDescent="0.25">
      <c r="A1851">
        <v>1851</v>
      </c>
      <c r="B1851" s="14" t="s">
        <v>6833</v>
      </c>
      <c r="C1851" s="14" t="s">
        <v>1102</v>
      </c>
      <c r="E1851" s="14" t="s">
        <v>6834</v>
      </c>
      <c r="F1851" s="14" t="s">
        <v>2049</v>
      </c>
      <c r="G1851" s="14" t="s">
        <v>6835</v>
      </c>
      <c r="H1851" s="14" t="s">
        <v>1110</v>
      </c>
    </row>
    <row r="1852" spans="1:8" x14ac:dyDescent="0.25">
      <c r="A1852">
        <v>1852</v>
      </c>
      <c r="B1852" s="14" t="s">
        <v>6836</v>
      </c>
      <c r="C1852" s="14" t="s">
        <v>1102</v>
      </c>
      <c r="E1852" s="14" t="s">
        <v>6837</v>
      </c>
      <c r="F1852" s="14" t="s">
        <v>6838</v>
      </c>
      <c r="G1852" s="14" t="s">
        <v>192</v>
      </c>
      <c r="H1852" s="14" t="s">
        <v>1110</v>
      </c>
    </row>
    <row r="1853" spans="1:8" x14ac:dyDescent="0.25">
      <c r="A1853">
        <v>1853</v>
      </c>
      <c r="B1853" s="14" t="s">
        <v>6839</v>
      </c>
      <c r="C1853" s="14" t="s">
        <v>1102</v>
      </c>
      <c r="E1853" s="14" t="s">
        <v>6840</v>
      </c>
      <c r="F1853" s="14" t="s">
        <v>6841</v>
      </c>
      <c r="G1853" s="14" t="s">
        <v>149</v>
      </c>
      <c r="H1853" s="14" t="s">
        <v>1110</v>
      </c>
    </row>
    <row r="1854" spans="1:8" x14ac:dyDescent="0.25">
      <c r="A1854">
        <v>1854</v>
      </c>
      <c r="B1854" s="14" t="s">
        <v>6842</v>
      </c>
      <c r="C1854" s="14" t="s">
        <v>1102</v>
      </c>
      <c r="E1854" s="14" t="s">
        <v>6843</v>
      </c>
      <c r="F1854" s="14" t="s">
        <v>6844</v>
      </c>
      <c r="G1854" s="14" t="s">
        <v>192</v>
      </c>
      <c r="H1854" s="14" t="s">
        <v>1110</v>
      </c>
    </row>
    <row r="1855" spans="1:8" x14ac:dyDescent="0.25">
      <c r="A1855">
        <v>1855</v>
      </c>
      <c r="B1855" s="14" t="s">
        <v>6845</v>
      </c>
      <c r="C1855" s="14" t="s">
        <v>1102</v>
      </c>
      <c r="E1855" s="14" t="s">
        <v>6846</v>
      </c>
      <c r="F1855" s="14" t="s">
        <v>6847</v>
      </c>
      <c r="G1855" s="14" t="s">
        <v>149</v>
      </c>
      <c r="H1855" s="14" t="s">
        <v>1110</v>
      </c>
    </row>
    <row r="1856" spans="1:8" x14ac:dyDescent="0.25">
      <c r="A1856">
        <v>1856</v>
      </c>
      <c r="B1856" s="14" t="s">
        <v>6848</v>
      </c>
      <c r="C1856" s="14" t="s">
        <v>1102</v>
      </c>
      <c r="D1856" s="14" t="s">
        <v>6849</v>
      </c>
      <c r="E1856" s="14" t="s">
        <v>6850</v>
      </c>
      <c r="F1856" s="14" t="s">
        <v>6851</v>
      </c>
      <c r="G1856" s="14" t="s">
        <v>149</v>
      </c>
      <c r="H1856" s="14" t="s">
        <v>1110</v>
      </c>
    </row>
    <row r="1857" spans="1:8" x14ac:dyDescent="0.25">
      <c r="A1857">
        <v>1857</v>
      </c>
      <c r="B1857" s="14" t="s">
        <v>6852</v>
      </c>
      <c r="C1857" s="14" t="s">
        <v>1102</v>
      </c>
      <c r="E1857" s="14" t="s">
        <v>6853</v>
      </c>
      <c r="F1857" s="14" t="s">
        <v>6854</v>
      </c>
      <c r="G1857" s="14" t="s">
        <v>192</v>
      </c>
      <c r="H1857" s="14" t="s">
        <v>1110</v>
      </c>
    </row>
    <row r="1858" spans="1:8" x14ac:dyDescent="0.25">
      <c r="A1858">
        <v>1858</v>
      </c>
      <c r="B1858" s="14" t="s">
        <v>6855</v>
      </c>
      <c r="C1858" s="14" t="s">
        <v>1102</v>
      </c>
      <c r="E1858" s="14" t="s">
        <v>6856</v>
      </c>
      <c r="F1858" s="14" t="s">
        <v>6857</v>
      </c>
      <c r="G1858" s="14" t="s">
        <v>192</v>
      </c>
      <c r="H1858" s="14" t="s">
        <v>1110</v>
      </c>
    </row>
    <row r="1859" spans="1:8" x14ac:dyDescent="0.25">
      <c r="A1859">
        <v>1859</v>
      </c>
      <c r="B1859" s="14" t="s">
        <v>6858</v>
      </c>
      <c r="C1859" s="14" t="s">
        <v>1102</v>
      </c>
      <c r="E1859" s="14" t="s">
        <v>6859</v>
      </c>
      <c r="F1859" s="14" t="s">
        <v>6860</v>
      </c>
      <c r="G1859" s="14" t="s">
        <v>7</v>
      </c>
      <c r="H1859" s="14" t="s">
        <v>1110</v>
      </c>
    </row>
    <row r="1860" spans="1:8" x14ac:dyDescent="0.25">
      <c r="A1860">
        <v>1860</v>
      </c>
      <c r="B1860" s="14" t="s">
        <v>6861</v>
      </c>
      <c r="C1860" s="14" t="s">
        <v>1102</v>
      </c>
      <c r="D1860" s="14" t="s">
        <v>6105</v>
      </c>
      <c r="E1860" s="14" t="s">
        <v>6862</v>
      </c>
      <c r="F1860" s="14" t="s">
        <v>6863</v>
      </c>
      <c r="G1860" s="14" t="s">
        <v>1109</v>
      </c>
      <c r="H1860" s="14" t="s">
        <v>1105</v>
      </c>
    </row>
    <row r="1861" spans="1:8" x14ac:dyDescent="0.25">
      <c r="A1861">
        <v>1861</v>
      </c>
      <c r="B1861" s="14" t="s">
        <v>6864</v>
      </c>
      <c r="C1861" s="14" t="s">
        <v>1102</v>
      </c>
      <c r="E1861" s="14" t="s">
        <v>6865</v>
      </c>
      <c r="F1861" s="14" t="s">
        <v>6866</v>
      </c>
      <c r="G1861" s="14" t="s">
        <v>243</v>
      </c>
      <c r="H1861" s="14" t="s">
        <v>1110</v>
      </c>
    </row>
    <row r="1862" spans="1:8" x14ac:dyDescent="0.25">
      <c r="A1862">
        <v>1862</v>
      </c>
      <c r="B1862" s="14" t="s">
        <v>6867</v>
      </c>
      <c r="C1862" s="14" t="s">
        <v>1102</v>
      </c>
      <c r="E1862" s="14" t="s">
        <v>6868</v>
      </c>
      <c r="G1862" s="14" t="s">
        <v>1109</v>
      </c>
      <c r="H1862" s="14" t="s">
        <v>1110</v>
      </c>
    </row>
    <row r="1863" spans="1:8" x14ac:dyDescent="0.25">
      <c r="A1863">
        <v>1863</v>
      </c>
      <c r="B1863" s="14" t="s">
        <v>6869</v>
      </c>
      <c r="C1863" s="14" t="s">
        <v>1102</v>
      </c>
      <c r="E1863" s="14" t="s">
        <v>6870</v>
      </c>
      <c r="G1863" s="14" t="s">
        <v>1109</v>
      </c>
      <c r="H1863" s="14" t="s">
        <v>1110</v>
      </c>
    </row>
    <row r="1864" spans="1:8" x14ac:dyDescent="0.25">
      <c r="A1864">
        <v>1864</v>
      </c>
      <c r="B1864" s="14" t="s">
        <v>6871</v>
      </c>
      <c r="C1864" s="14" t="s">
        <v>1102</v>
      </c>
      <c r="E1864" s="14" t="s">
        <v>6872</v>
      </c>
      <c r="F1864" s="14" t="s">
        <v>6873</v>
      </c>
      <c r="G1864" s="14" t="s">
        <v>40</v>
      </c>
      <c r="H1864" s="14" t="s">
        <v>1110</v>
      </c>
    </row>
    <row r="1865" spans="1:8" x14ac:dyDescent="0.25">
      <c r="A1865">
        <v>1865</v>
      </c>
      <c r="B1865" s="14" t="s">
        <v>6874</v>
      </c>
      <c r="C1865" s="14" t="s">
        <v>1102</v>
      </c>
      <c r="E1865" s="14" t="s">
        <v>6875</v>
      </c>
      <c r="F1865" s="14" t="s">
        <v>6876</v>
      </c>
      <c r="G1865" s="14" t="s">
        <v>236</v>
      </c>
      <c r="H1865" s="14" t="s">
        <v>1110</v>
      </c>
    </row>
    <row r="1866" spans="1:8" x14ac:dyDescent="0.25">
      <c r="A1866">
        <v>1866</v>
      </c>
      <c r="B1866" s="14" t="s">
        <v>6877</v>
      </c>
      <c r="C1866" s="14" t="s">
        <v>1102</v>
      </c>
      <c r="E1866" s="14" t="s">
        <v>6878</v>
      </c>
      <c r="F1866" s="14" t="s">
        <v>6879</v>
      </c>
      <c r="G1866" s="14" t="s">
        <v>1109</v>
      </c>
      <c r="H1866" s="14" t="s">
        <v>1110</v>
      </c>
    </row>
    <row r="1867" spans="1:8" x14ac:dyDescent="0.25">
      <c r="A1867">
        <v>1867</v>
      </c>
      <c r="B1867" s="14" t="s">
        <v>6880</v>
      </c>
      <c r="C1867" s="14" t="s">
        <v>1102</v>
      </c>
      <c r="E1867" s="14" t="s">
        <v>6881</v>
      </c>
      <c r="F1867" s="14" t="s">
        <v>6882</v>
      </c>
      <c r="G1867" s="14" t="s">
        <v>91</v>
      </c>
      <c r="H1867" s="14" t="s">
        <v>1110</v>
      </c>
    </row>
    <row r="1868" spans="1:8" x14ac:dyDescent="0.25">
      <c r="A1868">
        <v>1868</v>
      </c>
      <c r="B1868" s="14" t="s">
        <v>6883</v>
      </c>
      <c r="C1868" s="14" t="s">
        <v>1102</v>
      </c>
      <c r="D1868" s="14" t="s">
        <v>6884</v>
      </c>
      <c r="E1868" s="14" t="s">
        <v>6885</v>
      </c>
      <c r="F1868" s="14" t="s">
        <v>6886</v>
      </c>
      <c r="G1868" s="14" t="s">
        <v>91</v>
      </c>
      <c r="H1868" s="14" t="s">
        <v>1105</v>
      </c>
    </row>
    <row r="1869" spans="1:8" x14ac:dyDescent="0.25">
      <c r="A1869">
        <v>1869</v>
      </c>
      <c r="B1869" s="14" t="s">
        <v>6887</v>
      </c>
      <c r="C1869" s="14" t="s">
        <v>1102</v>
      </c>
      <c r="E1869" s="14" t="s">
        <v>6888</v>
      </c>
      <c r="F1869" s="14" t="s">
        <v>6889</v>
      </c>
      <c r="G1869" s="14" t="s">
        <v>40</v>
      </c>
      <c r="H1869" s="14" t="s">
        <v>1110</v>
      </c>
    </row>
    <row r="1870" spans="1:8" x14ac:dyDescent="0.25">
      <c r="A1870">
        <v>1870</v>
      </c>
      <c r="B1870" s="14" t="s">
        <v>6890</v>
      </c>
      <c r="C1870" s="14" t="s">
        <v>1102</v>
      </c>
      <c r="E1870" s="14" t="s">
        <v>6891</v>
      </c>
      <c r="G1870" s="14" t="s">
        <v>19</v>
      </c>
      <c r="H1870" s="14" t="s">
        <v>1110</v>
      </c>
    </row>
    <row r="1871" spans="1:8" x14ac:dyDescent="0.25">
      <c r="A1871">
        <v>1871</v>
      </c>
      <c r="B1871" s="14" t="s">
        <v>6892</v>
      </c>
      <c r="C1871" s="14" t="s">
        <v>1102</v>
      </c>
      <c r="E1871" s="14" t="s">
        <v>6893</v>
      </c>
      <c r="F1871" s="14" t="s">
        <v>6894</v>
      </c>
      <c r="G1871" s="14" t="s">
        <v>1109</v>
      </c>
      <c r="H1871" s="14" t="s">
        <v>1110</v>
      </c>
    </row>
    <row r="1872" spans="1:8" x14ac:dyDescent="0.25">
      <c r="A1872">
        <v>1872</v>
      </c>
      <c r="B1872" s="14" t="s">
        <v>6895</v>
      </c>
      <c r="C1872" s="14" t="s">
        <v>1102</v>
      </c>
      <c r="E1872" s="14" t="s">
        <v>6896</v>
      </c>
      <c r="G1872" s="14" t="s">
        <v>40</v>
      </c>
      <c r="H1872" s="14" t="s">
        <v>1110</v>
      </c>
    </row>
    <row r="1873" spans="1:8" x14ac:dyDescent="0.25">
      <c r="A1873">
        <v>1873</v>
      </c>
      <c r="B1873" s="14" t="s">
        <v>6897</v>
      </c>
      <c r="C1873" s="14" t="s">
        <v>1102</v>
      </c>
      <c r="E1873" s="14" t="s">
        <v>6898</v>
      </c>
      <c r="F1873" s="14" t="s">
        <v>6899</v>
      </c>
      <c r="G1873" s="14" t="s">
        <v>40</v>
      </c>
      <c r="H1873" s="14" t="s">
        <v>1110</v>
      </c>
    </row>
    <row r="1874" spans="1:8" x14ac:dyDescent="0.25">
      <c r="A1874">
        <v>1874</v>
      </c>
      <c r="B1874" s="14" t="s">
        <v>6900</v>
      </c>
      <c r="C1874" s="14" t="s">
        <v>1102</v>
      </c>
      <c r="E1874" s="14" t="s">
        <v>6901</v>
      </c>
      <c r="F1874" s="14" t="s">
        <v>6902</v>
      </c>
      <c r="G1874" s="14" t="s">
        <v>1109</v>
      </c>
      <c r="H1874" s="14" t="s">
        <v>1110</v>
      </c>
    </row>
    <row r="1875" spans="1:8" x14ac:dyDescent="0.25">
      <c r="A1875">
        <v>1875</v>
      </c>
      <c r="B1875" s="14" t="s">
        <v>6903</v>
      </c>
      <c r="C1875" s="14" t="s">
        <v>1102</v>
      </c>
      <c r="E1875" s="14" t="s">
        <v>6904</v>
      </c>
      <c r="F1875" s="14" t="s">
        <v>6905</v>
      </c>
      <c r="G1875" s="14" t="s">
        <v>1109</v>
      </c>
      <c r="H1875" s="14" t="s">
        <v>1110</v>
      </c>
    </row>
    <row r="1876" spans="1:8" x14ac:dyDescent="0.25">
      <c r="A1876">
        <v>1876</v>
      </c>
      <c r="B1876" s="14" t="s">
        <v>6906</v>
      </c>
      <c r="C1876" s="14" t="s">
        <v>1102</v>
      </c>
      <c r="D1876" s="14" t="s">
        <v>6907</v>
      </c>
      <c r="E1876" s="14" t="s">
        <v>6908</v>
      </c>
      <c r="F1876" s="14" t="s">
        <v>6909</v>
      </c>
      <c r="G1876" s="14" t="s">
        <v>149</v>
      </c>
      <c r="H1876" s="14" t="s">
        <v>1105</v>
      </c>
    </row>
    <row r="1877" spans="1:8" x14ac:dyDescent="0.25">
      <c r="A1877">
        <v>1877</v>
      </c>
      <c r="B1877" s="14" t="s">
        <v>6910</v>
      </c>
      <c r="C1877" s="14" t="s">
        <v>1102</v>
      </c>
      <c r="E1877" s="14" t="s">
        <v>6911</v>
      </c>
      <c r="F1877" s="14" t="s">
        <v>6912</v>
      </c>
      <c r="G1877" s="14" t="s">
        <v>1625</v>
      </c>
      <c r="H1877" s="14" t="s">
        <v>1110</v>
      </c>
    </row>
    <row r="1878" spans="1:8" x14ac:dyDescent="0.25">
      <c r="A1878">
        <v>1878</v>
      </c>
      <c r="B1878" s="14" t="s">
        <v>6913</v>
      </c>
      <c r="C1878" s="14" t="s">
        <v>1102</v>
      </c>
      <c r="E1878" s="14" t="s">
        <v>6914</v>
      </c>
      <c r="F1878" s="14" t="s">
        <v>6915</v>
      </c>
      <c r="G1878" s="14" t="s">
        <v>236</v>
      </c>
      <c r="H1878" s="14" t="s">
        <v>1110</v>
      </c>
    </row>
    <row r="1879" spans="1:8" x14ac:dyDescent="0.25">
      <c r="A1879">
        <v>1879</v>
      </c>
      <c r="B1879" s="14" t="s">
        <v>6916</v>
      </c>
      <c r="C1879" s="14" t="s">
        <v>6917</v>
      </c>
      <c r="D1879" s="14" t="s">
        <v>528</v>
      </c>
      <c r="E1879" s="14" t="s">
        <v>6918</v>
      </c>
      <c r="F1879" s="14" t="s">
        <v>6919</v>
      </c>
      <c r="G1879" s="14" t="s">
        <v>91</v>
      </c>
      <c r="H1879" s="14" t="s">
        <v>1105</v>
      </c>
    </row>
    <row r="1880" spans="1:8" x14ac:dyDescent="0.25">
      <c r="A1880">
        <v>1880</v>
      </c>
      <c r="B1880" s="14" t="s">
        <v>6920</v>
      </c>
      <c r="C1880" s="14" t="s">
        <v>1102</v>
      </c>
      <c r="E1880" s="14" t="s">
        <v>6921</v>
      </c>
      <c r="G1880" s="14" t="s">
        <v>1109</v>
      </c>
      <c r="H1880" s="14" t="s">
        <v>1110</v>
      </c>
    </row>
    <row r="1881" spans="1:8" x14ac:dyDescent="0.25">
      <c r="A1881">
        <v>1881</v>
      </c>
      <c r="B1881" s="14" t="s">
        <v>6922</v>
      </c>
      <c r="C1881" s="14" t="s">
        <v>1102</v>
      </c>
      <c r="D1881" s="14" t="s">
        <v>6923</v>
      </c>
      <c r="E1881" s="14" t="s">
        <v>6924</v>
      </c>
      <c r="F1881" s="14" t="s">
        <v>6925</v>
      </c>
      <c r="G1881" s="14" t="s">
        <v>1109</v>
      </c>
      <c r="H1881" s="14" t="s">
        <v>1105</v>
      </c>
    </row>
    <row r="1882" spans="1:8" x14ac:dyDescent="0.25">
      <c r="A1882">
        <v>1882</v>
      </c>
      <c r="B1882" s="14" t="s">
        <v>6926</v>
      </c>
      <c r="C1882" s="14" t="s">
        <v>1102</v>
      </c>
      <c r="D1882" s="14" t="s">
        <v>3818</v>
      </c>
      <c r="E1882" s="14" t="s">
        <v>6927</v>
      </c>
      <c r="F1882" s="14" t="s">
        <v>6928</v>
      </c>
      <c r="G1882" s="14" t="s">
        <v>178</v>
      </c>
      <c r="H1882" s="14" t="s">
        <v>1110</v>
      </c>
    </row>
    <row r="1883" spans="1:8" x14ac:dyDescent="0.25">
      <c r="A1883">
        <v>1883</v>
      </c>
      <c r="B1883" s="14" t="s">
        <v>6929</v>
      </c>
      <c r="C1883" s="14" t="s">
        <v>1102</v>
      </c>
      <c r="D1883" s="14" t="s">
        <v>6923</v>
      </c>
      <c r="F1883" s="14" t="s">
        <v>6930</v>
      </c>
      <c r="G1883" s="14" t="s">
        <v>1109</v>
      </c>
      <c r="H1883" s="14" t="s">
        <v>1105</v>
      </c>
    </row>
    <row r="1884" spans="1:8" x14ac:dyDescent="0.25">
      <c r="A1884">
        <v>1884</v>
      </c>
      <c r="B1884" s="14" t="s">
        <v>6931</v>
      </c>
      <c r="C1884" s="14" t="s">
        <v>1102</v>
      </c>
      <c r="D1884" s="14" t="s">
        <v>6932</v>
      </c>
      <c r="E1884" s="14" t="s">
        <v>6933</v>
      </c>
      <c r="F1884" s="14" t="s">
        <v>6934</v>
      </c>
      <c r="G1884" s="14" t="s">
        <v>1109</v>
      </c>
      <c r="H1884" s="14" t="s">
        <v>1105</v>
      </c>
    </row>
    <row r="1885" spans="1:8" x14ac:dyDescent="0.25">
      <c r="A1885">
        <v>1885</v>
      </c>
      <c r="B1885" s="14" t="s">
        <v>6935</v>
      </c>
      <c r="C1885" s="14" t="s">
        <v>1102</v>
      </c>
      <c r="E1885" s="14" t="s">
        <v>6936</v>
      </c>
      <c r="F1885" s="14" t="s">
        <v>6937</v>
      </c>
      <c r="G1885" s="14" t="s">
        <v>1109</v>
      </c>
      <c r="H1885" s="14" t="s">
        <v>1110</v>
      </c>
    </row>
    <row r="1886" spans="1:8" x14ac:dyDescent="0.25">
      <c r="A1886">
        <v>1886</v>
      </c>
      <c r="B1886" s="14" t="s">
        <v>6938</v>
      </c>
      <c r="C1886" s="14" t="s">
        <v>1102</v>
      </c>
      <c r="D1886" s="14" t="s">
        <v>6939</v>
      </c>
      <c r="E1886" s="14" t="s">
        <v>567</v>
      </c>
      <c r="F1886" s="14" t="s">
        <v>6940</v>
      </c>
      <c r="G1886" s="14" t="s">
        <v>1625</v>
      </c>
      <c r="H1886" s="14" t="s">
        <v>1105</v>
      </c>
    </row>
    <row r="1887" spans="1:8" x14ac:dyDescent="0.25">
      <c r="A1887">
        <v>1887</v>
      </c>
      <c r="B1887" s="14" t="s">
        <v>6941</v>
      </c>
      <c r="C1887" s="14" t="s">
        <v>1102</v>
      </c>
      <c r="E1887" s="14" t="s">
        <v>6942</v>
      </c>
      <c r="F1887" s="14" t="s">
        <v>6943</v>
      </c>
      <c r="G1887" s="14" t="s">
        <v>1109</v>
      </c>
      <c r="H1887" s="14" t="s">
        <v>1110</v>
      </c>
    </row>
    <row r="1888" spans="1:8" x14ac:dyDescent="0.25">
      <c r="A1888">
        <v>1888</v>
      </c>
      <c r="B1888" s="14" t="s">
        <v>6944</v>
      </c>
      <c r="C1888" s="14" t="s">
        <v>1102</v>
      </c>
      <c r="E1888" s="14" t="s">
        <v>6945</v>
      </c>
      <c r="F1888" s="14" t="s">
        <v>6946</v>
      </c>
      <c r="G1888" s="14" t="s">
        <v>243</v>
      </c>
      <c r="H1888" s="14" t="s">
        <v>1110</v>
      </c>
    </row>
    <row r="1889" spans="1:8" x14ac:dyDescent="0.25">
      <c r="A1889">
        <v>1889</v>
      </c>
      <c r="B1889" s="14" t="s">
        <v>6947</v>
      </c>
      <c r="C1889" s="14" t="s">
        <v>1102</v>
      </c>
      <c r="D1889" s="14" t="s">
        <v>6948</v>
      </c>
      <c r="E1889" s="14" t="s">
        <v>6949</v>
      </c>
      <c r="F1889" s="14" t="s">
        <v>6950</v>
      </c>
      <c r="G1889" s="14" t="s">
        <v>2580</v>
      </c>
      <c r="H1889" s="14" t="s">
        <v>1105</v>
      </c>
    </row>
    <row r="1890" spans="1:8" x14ac:dyDescent="0.25">
      <c r="A1890">
        <v>1890</v>
      </c>
      <c r="B1890" s="14" t="s">
        <v>6951</v>
      </c>
      <c r="C1890" s="14" t="s">
        <v>1102</v>
      </c>
      <c r="E1890" s="14" t="s">
        <v>6682</v>
      </c>
      <c r="F1890" s="14" t="s">
        <v>6952</v>
      </c>
      <c r="G1890" s="14" t="s">
        <v>7</v>
      </c>
      <c r="H1890" s="14" t="s">
        <v>1110</v>
      </c>
    </row>
    <row r="1891" spans="1:8" x14ac:dyDescent="0.25">
      <c r="A1891">
        <v>1891</v>
      </c>
      <c r="B1891" s="14" t="s">
        <v>6953</v>
      </c>
      <c r="C1891" s="14" t="s">
        <v>1102</v>
      </c>
      <c r="E1891" s="14" t="s">
        <v>6954</v>
      </c>
      <c r="F1891" s="14" t="s">
        <v>6955</v>
      </c>
      <c r="G1891" s="14" t="s">
        <v>1109</v>
      </c>
      <c r="H1891" s="14" t="s">
        <v>1110</v>
      </c>
    </row>
    <row r="1892" spans="1:8" x14ac:dyDescent="0.25">
      <c r="A1892">
        <v>1892</v>
      </c>
      <c r="B1892" s="14" t="s">
        <v>6956</v>
      </c>
      <c r="C1892" s="14" t="s">
        <v>1102</v>
      </c>
      <c r="E1892" s="14" t="s">
        <v>6957</v>
      </c>
      <c r="F1892" s="14" t="s">
        <v>6958</v>
      </c>
      <c r="G1892" s="14" t="s">
        <v>82</v>
      </c>
      <c r="H1892" s="14" t="s">
        <v>1105</v>
      </c>
    </row>
    <row r="1893" spans="1:8" x14ac:dyDescent="0.25">
      <c r="A1893">
        <v>1893</v>
      </c>
      <c r="B1893" s="14" t="s">
        <v>6959</v>
      </c>
      <c r="C1893" s="14" t="s">
        <v>1102</v>
      </c>
      <c r="E1893" s="14" t="s">
        <v>6960</v>
      </c>
      <c r="F1893" s="14" t="s">
        <v>6961</v>
      </c>
      <c r="G1893" s="14" t="s">
        <v>2576</v>
      </c>
      <c r="H1893" s="14" t="s">
        <v>1110</v>
      </c>
    </row>
    <row r="1894" spans="1:8" x14ac:dyDescent="0.25">
      <c r="A1894">
        <v>1894</v>
      </c>
      <c r="B1894" s="14" t="s">
        <v>6962</v>
      </c>
      <c r="C1894" s="14" t="s">
        <v>1102</v>
      </c>
      <c r="E1894" s="14" t="s">
        <v>75</v>
      </c>
      <c r="F1894" s="14" t="s">
        <v>6963</v>
      </c>
      <c r="G1894" s="14" t="s">
        <v>230</v>
      </c>
      <c r="H1894" s="14" t="s">
        <v>1105</v>
      </c>
    </row>
    <row r="1895" spans="1:8" x14ac:dyDescent="0.25">
      <c r="A1895">
        <v>1895</v>
      </c>
      <c r="B1895" s="14" t="s">
        <v>6964</v>
      </c>
      <c r="C1895" s="14" t="s">
        <v>1102</v>
      </c>
      <c r="E1895" s="14" t="s">
        <v>6965</v>
      </c>
      <c r="F1895" s="14" t="s">
        <v>6966</v>
      </c>
      <c r="G1895" s="14" t="s">
        <v>1251</v>
      </c>
      <c r="H1895" s="14" t="s">
        <v>1110</v>
      </c>
    </row>
    <row r="1896" spans="1:8" x14ac:dyDescent="0.25">
      <c r="A1896">
        <v>1896</v>
      </c>
      <c r="B1896" s="14" t="s">
        <v>6967</v>
      </c>
      <c r="C1896" s="14" t="s">
        <v>1102</v>
      </c>
      <c r="E1896" s="14" t="s">
        <v>6968</v>
      </c>
      <c r="F1896" s="14" t="s">
        <v>6969</v>
      </c>
      <c r="G1896" s="14" t="s">
        <v>40</v>
      </c>
      <c r="H1896" s="14" t="s">
        <v>1110</v>
      </c>
    </row>
    <row r="1897" spans="1:8" x14ac:dyDescent="0.25">
      <c r="A1897">
        <v>1897</v>
      </c>
      <c r="B1897" s="14" t="s">
        <v>6970</v>
      </c>
      <c r="C1897" s="14" t="s">
        <v>1102</v>
      </c>
      <c r="E1897" s="14" t="s">
        <v>6971</v>
      </c>
      <c r="F1897" s="14" t="s">
        <v>6972</v>
      </c>
      <c r="G1897" s="14" t="s">
        <v>149</v>
      </c>
      <c r="H1897" s="14" t="s">
        <v>1110</v>
      </c>
    </row>
    <row r="1898" spans="1:8" x14ac:dyDescent="0.25">
      <c r="A1898">
        <v>1898</v>
      </c>
      <c r="B1898" s="14" t="s">
        <v>6973</v>
      </c>
      <c r="C1898" s="14" t="s">
        <v>1102</v>
      </c>
      <c r="E1898" s="14" t="s">
        <v>6974</v>
      </c>
      <c r="F1898" s="14" t="s">
        <v>6975</v>
      </c>
      <c r="G1898" s="14" t="s">
        <v>149</v>
      </c>
      <c r="H1898" s="14" t="s">
        <v>1110</v>
      </c>
    </row>
    <row r="1899" spans="1:8" x14ac:dyDescent="0.25">
      <c r="A1899">
        <v>1899</v>
      </c>
      <c r="B1899" s="14" t="s">
        <v>6976</v>
      </c>
      <c r="C1899" s="14" t="s">
        <v>1102</v>
      </c>
      <c r="E1899" s="14" t="s">
        <v>6977</v>
      </c>
      <c r="G1899" s="14" t="s">
        <v>6978</v>
      </c>
      <c r="H1899" s="14" t="s">
        <v>1110</v>
      </c>
    </row>
    <row r="1900" spans="1:8" x14ac:dyDescent="0.25">
      <c r="A1900">
        <v>1900</v>
      </c>
      <c r="B1900" s="14" t="s">
        <v>6979</v>
      </c>
      <c r="C1900" s="14" t="s">
        <v>1102</v>
      </c>
      <c r="E1900" s="14" t="s">
        <v>185</v>
      </c>
      <c r="F1900" s="14" t="s">
        <v>6980</v>
      </c>
      <c r="G1900" s="14" t="s">
        <v>1109</v>
      </c>
      <c r="H1900" s="14" t="s">
        <v>1110</v>
      </c>
    </row>
    <row r="1901" spans="1:8" x14ac:dyDescent="0.25">
      <c r="A1901">
        <v>1901</v>
      </c>
      <c r="B1901" s="14" t="s">
        <v>6979</v>
      </c>
      <c r="C1901" s="14" t="s">
        <v>1102</v>
      </c>
      <c r="E1901" s="14" t="s">
        <v>6981</v>
      </c>
      <c r="F1901" s="14" t="s">
        <v>6982</v>
      </c>
      <c r="G1901" s="14" t="s">
        <v>1109</v>
      </c>
      <c r="H1901" s="14" t="s">
        <v>1110</v>
      </c>
    </row>
    <row r="1902" spans="1:8" x14ac:dyDescent="0.25">
      <c r="A1902">
        <v>1902</v>
      </c>
      <c r="B1902" s="14" t="s">
        <v>6983</v>
      </c>
      <c r="C1902" s="14" t="s">
        <v>1102</v>
      </c>
      <c r="E1902" s="14" t="s">
        <v>6984</v>
      </c>
      <c r="F1902" s="14" t="s">
        <v>6985</v>
      </c>
      <c r="G1902" s="14" t="s">
        <v>1109</v>
      </c>
      <c r="H1902" s="14" t="s">
        <v>1110</v>
      </c>
    </row>
    <row r="1903" spans="1:8" x14ac:dyDescent="0.25">
      <c r="A1903">
        <v>1903</v>
      </c>
      <c r="B1903" s="14" t="s">
        <v>6986</v>
      </c>
      <c r="C1903" s="14" t="s">
        <v>1102</v>
      </c>
      <c r="E1903" s="14" t="s">
        <v>6987</v>
      </c>
      <c r="F1903" s="14" t="s">
        <v>6988</v>
      </c>
      <c r="G1903" s="14" t="s">
        <v>40</v>
      </c>
      <c r="H1903" s="14" t="s">
        <v>1110</v>
      </c>
    </row>
    <row r="1904" spans="1:8" x14ac:dyDescent="0.25">
      <c r="A1904">
        <v>1904</v>
      </c>
      <c r="B1904" s="14" t="s">
        <v>6989</v>
      </c>
      <c r="C1904" s="14" t="s">
        <v>1102</v>
      </c>
      <c r="E1904" s="14" t="s">
        <v>6990</v>
      </c>
      <c r="F1904" s="14" t="s">
        <v>6991</v>
      </c>
      <c r="G1904" s="14" t="s">
        <v>1109</v>
      </c>
      <c r="H1904" s="14" t="s">
        <v>1110</v>
      </c>
    </row>
    <row r="1905" spans="1:8" x14ac:dyDescent="0.25">
      <c r="A1905">
        <v>1905</v>
      </c>
      <c r="B1905" s="14" t="s">
        <v>6992</v>
      </c>
      <c r="C1905" s="14" t="s">
        <v>1102</v>
      </c>
      <c r="E1905" s="14" t="s">
        <v>6993</v>
      </c>
      <c r="F1905" s="14" t="s">
        <v>6994</v>
      </c>
      <c r="G1905" s="14" t="s">
        <v>1109</v>
      </c>
      <c r="H1905" s="14" t="s">
        <v>1110</v>
      </c>
    </row>
    <row r="1906" spans="1:8" x14ac:dyDescent="0.25">
      <c r="A1906">
        <v>1906</v>
      </c>
      <c r="B1906" s="14" t="s">
        <v>6995</v>
      </c>
      <c r="C1906" s="14" t="s">
        <v>1102</v>
      </c>
      <c r="E1906" s="14" t="s">
        <v>138</v>
      </c>
      <c r="F1906" s="14" t="s">
        <v>6996</v>
      </c>
      <c r="G1906" s="14" t="s">
        <v>1109</v>
      </c>
      <c r="H1906" s="14" t="s">
        <v>1110</v>
      </c>
    </row>
    <row r="1907" spans="1:8" x14ac:dyDescent="0.25">
      <c r="A1907">
        <v>1907</v>
      </c>
      <c r="B1907" s="14" t="s">
        <v>6997</v>
      </c>
      <c r="C1907" s="14" t="s">
        <v>1102</v>
      </c>
      <c r="E1907" s="14" t="s">
        <v>6998</v>
      </c>
      <c r="F1907" s="14" t="s">
        <v>6999</v>
      </c>
      <c r="G1907" s="14" t="s">
        <v>1109</v>
      </c>
      <c r="H1907" s="14" t="s">
        <v>1110</v>
      </c>
    </row>
    <row r="1908" spans="1:8" x14ac:dyDescent="0.25">
      <c r="A1908">
        <v>1908</v>
      </c>
      <c r="B1908" s="14" t="s">
        <v>7000</v>
      </c>
      <c r="C1908" s="14" t="s">
        <v>1102</v>
      </c>
      <c r="D1908" s="14" t="s">
        <v>7001</v>
      </c>
      <c r="E1908" s="14" t="s">
        <v>7002</v>
      </c>
      <c r="F1908" s="14" t="s">
        <v>7003</v>
      </c>
      <c r="G1908" s="14" t="s">
        <v>86</v>
      </c>
      <c r="H1908" s="14" t="s">
        <v>1105</v>
      </c>
    </row>
    <row r="1909" spans="1:8" x14ac:dyDescent="0.25">
      <c r="A1909">
        <v>1909</v>
      </c>
      <c r="B1909" s="14" t="s">
        <v>7004</v>
      </c>
      <c r="C1909" s="14" t="s">
        <v>1102</v>
      </c>
      <c r="D1909" s="14" t="s">
        <v>7005</v>
      </c>
      <c r="E1909" s="14" t="s">
        <v>7006</v>
      </c>
      <c r="F1909" s="14" t="s">
        <v>7007</v>
      </c>
      <c r="G1909" s="14" t="s">
        <v>86</v>
      </c>
      <c r="H1909" s="14" t="s">
        <v>1105</v>
      </c>
    </row>
    <row r="1910" spans="1:8" x14ac:dyDescent="0.25">
      <c r="A1910">
        <v>1910</v>
      </c>
      <c r="B1910" s="14" t="s">
        <v>7008</v>
      </c>
      <c r="C1910" s="14" t="s">
        <v>1102</v>
      </c>
      <c r="D1910" s="14" t="s">
        <v>7009</v>
      </c>
      <c r="E1910" s="14" t="s">
        <v>7010</v>
      </c>
      <c r="F1910" s="14" t="s">
        <v>7011</v>
      </c>
      <c r="G1910" s="14" t="s">
        <v>2570</v>
      </c>
      <c r="H1910" s="14" t="s">
        <v>1110</v>
      </c>
    </row>
    <row r="1911" spans="1:8" x14ac:dyDescent="0.25">
      <c r="A1911">
        <v>1911</v>
      </c>
      <c r="B1911" s="14" t="s">
        <v>7012</v>
      </c>
      <c r="C1911" s="14" t="s">
        <v>1102</v>
      </c>
      <c r="E1911" s="14" t="s">
        <v>7013</v>
      </c>
      <c r="F1911" s="14" t="s">
        <v>7014</v>
      </c>
      <c r="G1911" s="14" t="s">
        <v>40</v>
      </c>
      <c r="H1911" s="14" t="s">
        <v>1110</v>
      </c>
    </row>
    <row r="1912" spans="1:8" x14ac:dyDescent="0.25">
      <c r="A1912">
        <v>1912</v>
      </c>
      <c r="B1912" s="14" t="s">
        <v>7015</v>
      </c>
      <c r="C1912" s="14" t="s">
        <v>1102</v>
      </c>
      <c r="E1912" s="14" t="s">
        <v>7016</v>
      </c>
      <c r="F1912" s="14" t="s">
        <v>7017</v>
      </c>
      <c r="G1912" s="14" t="s">
        <v>243</v>
      </c>
      <c r="H1912" s="14" t="s">
        <v>1110</v>
      </c>
    </row>
    <row r="1913" spans="1:8" x14ac:dyDescent="0.25">
      <c r="A1913">
        <v>1913</v>
      </c>
      <c r="B1913" s="14" t="s">
        <v>7018</v>
      </c>
      <c r="C1913" s="14" t="s">
        <v>1102</v>
      </c>
      <c r="E1913" s="14" t="s">
        <v>7019</v>
      </c>
      <c r="G1913" s="14" t="s">
        <v>1144</v>
      </c>
      <c r="H1913" s="14" t="s">
        <v>1110</v>
      </c>
    </row>
    <row r="1914" spans="1:8" x14ac:dyDescent="0.25">
      <c r="A1914">
        <v>1914</v>
      </c>
      <c r="B1914" s="14" t="s">
        <v>7020</v>
      </c>
      <c r="C1914" s="14" t="s">
        <v>1102</v>
      </c>
      <c r="E1914" s="14" t="s">
        <v>7021</v>
      </c>
      <c r="F1914" s="14" t="s">
        <v>7022</v>
      </c>
      <c r="G1914" s="14" t="s">
        <v>1945</v>
      </c>
      <c r="H1914" s="14" t="s">
        <v>1110</v>
      </c>
    </row>
    <row r="1915" spans="1:8" x14ac:dyDescent="0.25">
      <c r="A1915">
        <v>1915</v>
      </c>
      <c r="B1915" s="14" t="s">
        <v>7023</v>
      </c>
      <c r="C1915" s="14" t="s">
        <v>1102</v>
      </c>
      <c r="E1915" s="14" t="s">
        <v>7024</v>
      </c>
      <c r="F1915" s="14" t="s">
        <v>7025</v>
      </c>
      <c r="G1915" s="14" t="s">
        <v>1109</v>
      </c>
      <c r="H1915" s="14" t="s">
        <v>1110</v>
      </c>
    </row>
    <row r="1916" spans="1:8" x14ac:dyDescent="0.25">
      <c r="A1916">
        <v>1916</v>
      </c>
      <c r="B1916" s="14" t="s">
        <v>7026</v>
      </c>
      <c r="C1916" s="14" t="s">
        <v>1102</v>
      </c>
      <c r="E1916" s="14" t="s">
        <v>7027</v>
      </c>
      <c r="F1916" s="14" t="s">
        <v>7028</v>
      </c>
      <c r="G1916" s="14" t="s">
        <v>187</v>
      </c>
      <c r="H1916" s="14" t="s">
        <v>1110</v>
      </c>
    </row>
    <row r="1917" spans="1:8" x14ac:dyDescent="0.25">
      <c r="A1917">
        <v>1917</v>
      </c>
      <c r="B1917" s="14" t="s">
        <v>7029</v>
      </c>
      <c r="C1917" s="14" t="s">
        <v>1102</v>
      </c>
      <c r="E1917" s="14" t="s">
        <v>7030</v>
      </c>
      <c r="F1917" s="14" t="s">
        <v>7031</v>
      </c>
      <c r="G1917" s="14" t="s">
        <v>40</v>
      </c>
      <c r="H1917" s="14" t="s">
        <v>1110</v>
      </c>
    </row>
    <row r="1918" spans="1:8" x14ac:dyDescent="0.25">
      <c r="A1918">
        <v>1918</v>
      </c>
      <c r="B1918" s="14" t="s">
        <v>7032</v>
      </c>
      <c r="C1918" s="14" t="s">
        <v>1102</v>
      </c>
      <c r="E1918" s="14" t="s">
        <v>7033</v>
      </c>
      <c r="F1918" s="14" t="s">
        <v>7034</v>
      </c>
      <c r="G1918" s="14" t="s">
        <v>153</v>
      </c>
      <c r="H1918" s="14" t="s">
        <v>1110</v>
      </c>
    </row>
    <row r="1919" spans="1:8" x14ac:dyDescent="0.25">
      <c r="A1919">
        <v>1919</v>
      </c>
      <c r="B1919" s="14" t="s">
        <v>7035</v>
      </c>
      <c r="C1919" s="14" t="s">
        <v>1102</v>
      </c>
      <c r="E1919" s="14" t="s">
        <v>7036</v>
      </c>
      <c r="F1919" s="14" t="s">
        <v>7037</v>
      </c>
      <c r="G1919" s="14" t="s">
        <v>243</v>
      </c>
      <c r="H1919" s="14" t="s">
        <v>1110</v>
      </c>
    </row>
    <row r="1920" spans="1:8" x14ac:dyDescent="0.25">
      <c r="A1920">
        <v>1920</v>
      </c>
      <c r="B1920" s="14" t="s">
        <v>7038</v>
      </c>
      <c r="C1920" s="14" t="s">
        <v>1102</v>
      </c>
      <c r="E1920" s="14" t="s">
        <v>7039</v>
      </c>
      <c r="F1920" s="14" t="s">
        <v>7040</v>
      </c>
      <c r="G1920" s="14" t="s">
        <v>243</v>
      </c>
      <c r="H1920" s="14" t="s">
        <v>1110</v>
      </c>
    </row>
    <row r="1921" spans="1:8" x14ac:dyDescent="0.25">
      <c r="A1921">
        <v>1921</v>
      </c>
      <c r="B1921" s="14" t="s">
        <v>7041</v>
      </c>
      <c r="C1921" s="14" t="s">
        <v>1102</v>
      </c>
      <c r="E1921" s="14" t="s">
        <v>7042</v>
      </c>
      <c r="F1921" s="14" t="s">
        <v>7043</v>
      </c>
      <c r="G1921" s="14" t="s">
        <v>40</v>
      </c>
      <c r="H1921" s="14" t="s">
        <v>1110</v>
      </c>
    </row>
    <row r="1922" spans="1:8" x14ac:dyDescent="0.25">
      <c r="A1922">
        <v>1922</v>
      </c>
      <c r="B1922" s="14" t="s">
        <v>7044</v>
      </c>
      <c r="C1922" s="14" t="s">
        <v>1102</v>
      </c>
      <c r="E1922" s="14" t="s">
        <v>7045</v>
      </c>
      <c r="F1922" s="14" t="s">
        <v>7046</v>
      </c>
      <c r="G1922" s="14" t="s">
        <v>149</v>
      </c>
      <c r="H1922" s="14" t="s">
        <v>1110</v>
      </c>
    </row>
    <row r="1923" spans="1:8" x14ac:dyDescent="0.25">
      <c r="A1923">
        <v>1923</v>
      </c>
      <c r="B1923" s="14" t="s">
        <v>7047</v>
      </c>
      <c r="C1923" s="14" t="s">
        <v>1102</v>
      </c>
      <c r="E1923" s="14" t="s">
        <v>1059</v>
      </c>
      <c r="F1923" s="14" t="s">
        <v>7048</v>
      </c>
      <c r="G1923" s="14" t="s">
        <v>243</v>
      </c>
      <c r="H1923" s="14" t="s">
        <v>1105</v>
      </c>
    </row>
    <row r="1924" spans="1:8" x14ac:dyDescent="0.25">
      <c r="A1924">
        <v>1924</v>
      </c>
      <c r="B1924" s="14" t="s">
        <v>7049</v>
      </c>
      <c r="C1924" s="14" t="s">
        <v>1102</v>
      </c>
      <c r="E1924" s="14" t="s">
        <v>7050</v>
      </c>
      <c r="F1924" s="14" t="s">
        <v>7051</v>
      </c>
      <c r="G1924" s="14" t="s">
        <v>236</v>
      </c>
      <c r="H1924" s="14" t="s">
        <v>1110</v>
      </c>
    </row>
    <row r="1925" spans="1:8" x14ac:dyDescent="0.25">
      <c r="A1925">
        <v>1925</v>
      </c>
      <c r="B1925" s="14" t="s">
        <v>7052</v>
      </c>
      <c r="C1925" s="14" t="s">
        <v>1102</v>
      </c>
      <c r="D1925" s="14" t="s">
        <v>403</v>
      </c>
      <c r="E1925" s="14" t="s">
        <v>7053</v>
      </c>
      <c r="F1925" s="14" t="s">
        <v>7054</v>
      </c>
      <c r="G1925" s="14" t="s">
        <v>1730</v>
      </c>
      <c r="H1925" s="14" t="s">
        <v>1105</v>
      </c>
    </row>
    <row r="1926" spans="1:8" x14ac:dyDescent="0.25">
      <c r="A1926">
        <v>1926</v>
      </c>
      <c r="B1926" s="14" t="s">
        <v>7055</v>
      </c>
      <c r="C1926" s="14" t="s">
        <v>1102</v>
      </c>
      <c r="E1926" s="14" t="s">
        <v>7056</v>
      </c>
      <c r="F1926" s="14" t="s">
        <v>7057</v>
      </c>
      <c r="G1926" s="14" t="s">
        <v>1730</v>
      </c>
      <c r="H1926" s="14" t="s">
        <v>1110</v>
      </c>
    </row>
    <row r="1927" spans="1:8" x14ac:dyDescent="0.25">
      <c r="A1927">
        <v>1927</v>
      </c>
      <c r="B1927" s="14" t="s">
        <v>7058</v>
      </c>
      <c r="C1927" s="14" t="s">
        <v>1102</v>
      </c>
      <c r="E1927" s="14" t="s">
        <v>7059</v>
      </c>
      <c r="F1927" s="14" t="s">
        <v>7060</v>
      </c>
      <c r="G1927" s="14" t="s">
        <v>243</v>
      </c>
      <c r="H1927" s="14" t="s">
        <v>1110</v>
      </c>
    </row>
    <row r="1928" spans="1:8" x14ac:dyDescent="0.25">
      <c r="A1928">
        <v>1928</v>
      </c>
      <c r="B1928" s="14" t="s">
        <v>7061</v>
      </c>
      <c r="C1928" s="14" t="s">
        <v>1102</v>
      </c>
      <c r="D1928" s="14" t="s">
        <v>7062</v>
      </c>
      <c r="E1928" s="14" t="s">
        <v>7063</v>
      </c>
      <c r="F1928" s="14" t="s">
        <v>7064</v>
      </c>
      <c r="G1928" s="14" t="s">
        <v>215</v>
      </c>
      <c r="H1928" s="14" t="s">
        <v>1110</v>
      </c>
    </row>
    <row r="1929" spans="1:8" x14ac:dyDescent="0.25">
      <c r="A1929">
        <v>1929</v>
      </c>
      <c r="B1929" s="14" t="s">
        <v>7065</v>
      </c>
      <c r="C1929" s="14" t="s">
        <v>1102</v>
      </c>
      <c r="E1929" s="14" t="s">
        <v>7066</v>
      </c>
      <c r="F1929" s="14" t="s">
        <v>7067</v>
      </c>
      <c r="G1929" s="14" t="s">
        <v>1109</v>
      </c>
      <c r="H1929" s="14" t="s">
        <v>1110</v>
      </c>
    </row>
    <row r="1930" spans="1:8" x14ac:dyDescent="0.25">
      <c r="A1930">
        <v>1930</v>
      </c>
      <c r="B1930" s="14" t="s">
        <v>7068</v>
      </c>
      <c r="C1930" s="14" t="s">
        <v>1102</v>
      </c>
      <c r="E1930" s="14" t="s">
        <v>7069</v>
      </c>
      <c r="F1930" s="14" t="s">
        <v>7070</v>
      </c>
      <c r="G1930" s="14" t="s">
        <v>1109</v>
      </c>
      <c r="H1930" s="14" t="s">
        <v>1110</v>
      </c>
    </row>
    <row r="1931" spans="1:8" x14ac:dyDescent="0.25">
      <c r="A1931">
        <v>1931</v>
      </c>
      <c r="B1931" s="14" t="s">
        <v>7071</v>
      </c>
      <c r="C1931" s="14" t="s">
        <v>1102</v>
      </c>
      <c r="E1931" s="14" t="s">
        <v>7072</v>
      </c>
      <c r="F1931" s="14" t="s">
        <v>7073</v>
      </c>
      <c r="G1931" s="14" t="s">
        <v>1109</v>
      </c>
      <c r="H1931" s="14" t="s">
        <v>1105</v>
      </c>
    </row>
    <row r="1932" spans="1:8" x14ac:dyDescent="0.25">
      <c r="A1932">
        <v>1932</v>
      </c>
      <c r="B1932" s="14" t="s">
        <v>7074</v>
      </c>
      <c r="C1932" s="14" t="s">
        <v>1102</v>
      </c>
      <c r="E1932" s="14" t="s">
        <v>7075</v>
      </c>
      <c r="F1932" s="14" t="s">
        <v>7076</v>
      </c>
      <c r="G1932" s="14" t="s">
        <v>40</v>
      </c>
      <c r="H1932" s="14" t="s">
        <v>1110</v>
      </c>
    </row>
    <row r="1933" spans="1:8" x14ac:dyDescent="0.25">
      <c r="A1933">
        <v>1933</v>
      </c>
      <c r="B1933" s="14" t="s">
        <v>7077</v>
      </c>
      <c r="C1933" s="14" t="s">
        <v>1102</v>
      </c>
      <c r="E1933" s="14" t="s">
        <v>7078</v>
      </c>
      <c r="F1933" s="14" t="s">
        <v>7079</v>
      </c>
      <c r="G1933" s="14" t="s">
        <v>28</v>
      </c>
      <c r="H1933" s="14" t="s">
        <v>1110</v>
      </c>
    </row>
    <row r="1934" spans="1:8" x14ac:dyDescent="0.25">
      <c r="A1934">
        <v>1934</v>
      </c>
      <c r="B1934" s="14" t="s">
        <v>7080</v>
      </c>
      <c r="C1934" s="14" t="s">
        <v>1102</v>
      </c>
      <c r="E1934" s="14" t="s">
        <v>7081</v>
      </c>
      <c r="F1934" s="14" t="s">
        <v>7082</v>
      </c>
      <c r="G1934" s="14" t="s">
        <v>1109</v>
      </c>
      <c r="H1934" s="14" t="s">
        <v>1110</v>
      </c>
    </row>
    <row r="1935" spans="1:8" x14ac:dyDescent="0.25">
      <c r="A1935">
        <v>1935</v>
      </c>
      <c r="B1935" s="14" t="s">
        <v>7083</v>
      </c>
      <c r="C1935" s="14" t="s">
        <v>1102</v>
      </c>
      <c r="E1935" s="14" t="s">
        <v>7084</v>
      </c>
      <c r="F1935" s="14" t="s">
        <v>7085</v>
      </c>
      <c r="G1935" s="14" t="s">
        <v>1109</v>
      </c>
      <c r="H1935" s="14" t="s">
        <v>1110</v>
      </c>
    </row>
    <row r="1936" spans="1:8" x14ac:dyDescent="0.25">
      <c r="A1936">
        <v>1936</v>
      </c>
      <c r="B1936" s="14" t="s">
        <v>18987</v>
      </c>
      <c r="C1936" s="14" t="s">
        <v>1102</v>
      </c>
      <c r="D1936" s="14" t="s">
        <v>7086</v>
      </c>
      <c r="E1936" s="14" t="s">
        <v>7087</v>
      </c>
      <c r="F1936" s="14" t="s">
        <v>7088</v>
      </c>
      <c r="G1936" s="14" t="s">
        <v>65</v>
      </c>
      <c r="H1936" s="14" t="s">
        <v>1105</v>
      </c>
    </row>
    <row r="1937" spans="1:8" x14ac:dyDescent="0.25">
      <c r="A1937">
        <v>1937</v>
      </c>
      <c r="B1937" s="14" t="s">
        <v>7089</v>
      </c>
      <c r="C1937" s="14" t="s">
        <v>1102</v>
      </c>
      <c r="E1937" s="14" t="s">
        <v>7090</v>
      </c>
      <c r="F1937" s="14" t="s">
        <v>7091</v>
      </c>
      <c r="G1937" s="14" t="s">
        <v>1109</v>
      </c>
      <c r="H1937" s="14" t="s">
        <v>1110</v>
      </c>
    </row>
    <row r="1938" spans="1:8" x14ac:dyDescent="0.25">
      <c r="A1938">
        <v>1938</v>
      </c>
      <c r="B1938" s="14" t="s">
        <v>7092</v>
      </c>
      <c r="C1938" s="14" t="s">
        <v>1102</v>
      </c>
      <c r="E1938" s="14" t="s">
        <v>7093</v>
      </c>
      <c r="F1938" s="14" t="s">
        <v>7094</v>
      </c>
      <c r="G1938" s="14" t="s">
        <v>1109</v>
      </c>
      <c r="H1938" s="14" t="s">
        <v>1110</v>
      </c>
    </row>
    <row r="1939" spans="1:8" x14ac:dyDescent="0.25">
      <c r="A1939">
        <v>1939</v>
      </c>
      <c r="B1939" s="14" t="s">
        <v>7095</v>
      </c>
      <c r="C1939" s="14" t="s">
        <v>1102</v>
      </c>
      <c r="E1939" s="14" t="s">
        <v>7096</v>
      </c>
      <c r="F1939" s="14" t="s">
        <v>7097</v>
      </c>
      <c r="G1939" s="14" t="s">
        <v>192</v>
      </c>
      <c r="H1939" s="14" t="s">
        <v>1110</v>
      </c>
    </row>
    <row r="1940" spans="1:8" x14ac:dyDescent="0.25">
      <c r="A1940">
        <v>1940</v>
      </c>
      <c r="B1940" s="14" t="s">
        <v>7098</v>
      </c>
      <c r="C1940" s="14" t="s">
        <v>1102</v>
      </c>
      <c r="E1940" s="14" t="s">
        <v>7099</v>
      </c>
      <c r="F1940" s="14" t="s">
        <v>7100</v>
      </c>
      <c r="G1940" s="14" t="s">
        <v>68</v>
      </c>
      <c r="H1940" s="14" t="s">
        <v>1110</v>
      </c>
    </row>
    <row r="1941" spans="1:8" x14ac:dyDescent="0.25">
      <c r="A1941">
        <v>1941</v>
      </c>
      <c r="B1941" s="14" t="s">
        <v>7101</v>
      </c>
      <c r="C1941" s="14" t="s">
        <v>1102</v>
      </c>
      <c r="E1941" s="14" t="s">
        <v>7102</v>
      </c>
      <c r="F1941" s="14" t="s">
        <v>7103</v>
      </c>
      <c r="G1941" s="14" t="s">
        <v>40</v>
      </c>
      <c r="H1941" s="14" t="s">
        <v>1110</v>
      </c>
    </row>
    <row r="1942" spans="1:8" x14ac:dyDescent="0.25">
      <c r="A1942">
        <v>1942</v>
      </c>
      <c r="B1942" s="14" t="s">
        <v>7104</v>
      </c>
      <c r="C1942" s="14" t="s">
        <v>1102</v>
      </c>
      <c r="D1942" s="14" t="s">
        <v>418</v>
      </c>
      <c r="E1942" s="14" t="s">
        <v>7105</v>
      </c>
      <c r="F1942" s="14" t="s">
        <v>7106</v>
      </c>
      <c r="G1942" s="14" t="s">
        <v>68</v>
      </c>
      <c r="H1942" s="14" t="s">
        <v>1105</v>
      </c>
    </row>
    <row r="1943" spans="1:8" x14ac:dyDescent="0.25">
      <c r="A1943">
        <v>1943</v>
      </c>
      <c r="B1943" s="14" t="s">
        <v>7107</v>
      </c>
      <c r="C1943" s="14" t="s">
        <v>1102</v>
      </c>
      <c r="D1943" s="14" t="s">
        <v>7108</v>
      </c>
      <c r="G1943" s="14" t="s">
        <v>230</v>
      </c>
      <c r="H1943" s="14" t="s">
        <v>1105</v>
      </c>
    </row>
    <row r="1944" spans="1:8" x14ac:dyDescent="0.25">
      <c r="A1944">
        <v>1944</v>
      </c>
      <c r="B1944" s="14" t="s">
        <v>7109</v>
      </c>
      <c r="C1944" s="14" t="s">
        <v>1102</v>
      </c>
      <c r="E1944" s="14" t="s">
        <v>7110</v>
      </c>
      <c r="F1944" s="14" t="s">
        <v>7111</v>
      </c>
      <c r="G1944" s="14" t="s">
        <v>72</v>
      </c>
      <c r="H1944" s="14" t="s">
        <v>1110</v>
      </c>
    </row>
    <row r="1945" spans="1:8" x14ac:dyDescent="0.25">
      <c r="A1945">
        <v>1945</v>
      </c>
      <c r="B1945" s="14" t="s">
        <v>7112</v>
      </c>
      <c r="C1945" s="14" t="s">
        <v>1102</v>
      </c>
      <c r="E1945" s="14" t="s">
        <v>7113</v>
      </c>
      <c r="F1945" s="14" t="s">
        <v>7114</v>
      </c>
      <c r="G1945" s="14" t="s">
        <v>72</v>
      </c>
      <c r="H1945" s="14" t="s">
        <v>1110</v>
      </c>
    </row>
    <row r="1946" spans="1:8" x14ac:dyDescent="0.25">
      <c r="A1946">
        <v>1946</v>
      </c>
      <c r="B1946" s="14" t="s">
        <v>7115</v>
      </c>
      <c r="C1946" s="14" t="s">
        <v>7116</v>
      </c>
      <c r="D1946" s="14" t="s">
        <v>285</v>
      </c>
      <c r="E1946" s="14" t="s">
        <v>7117</v>
      </c>
      <c r="F1946" s="14" t="s">
        <v>7118</v>
      </c>
      <c r="G1946" s="14" t="s">
        <v>72</v>
      </c>
      <c r="H1946" s="14" t="s">
        <v>1105</v>
      </c>
    </row>
    <row r="1947" spans="1:8" x14ac:dyDescent="0.25">
      <c r="A1947">
        <v>1947</v>
      </c>
      <c r="B1947" s="14" t="s">
        <v>7119</v>
      </c>
      <c r="C1947" s="14" t="s">
        <v>1102</v>
      </c>
      <c r="E1947" s="14" t="s">
        <v>7120</v>
      </c>
      <c r="F1947" s="14" t="s">
        <v>7121</v>
      </c>
      <c r="G1947" s="14" t="s">
        <v>72</v>
      </c>
      <c r="H1947" s="14" t="s">
        <v>1110</v>
      </c>
    </row>
    <row r="1948" spans="1:8" x14ac:dyDescent="0.25">
      <c r="A1948">
        <v>1948</v>
      </c>
      <c r="B1948" s="14" t="s">
        <v>7122</v>
      </c>
      <c r="C1948" s="14" t="s">
        <v>1102</v>
      </c>
      <c r="E1948" s="14" t="s">
        <v>7123</v>
      </c>
      <c r="F1948" s="14" t="s">
        <v>7124</v>
      </c>
      <c r="G1948" s="14" t="s">
        <v>1109</v>
      </c>
      <c r="H1948" s="14" t="s">
        <v>1110</v>
      </c>
    </row>
    <row r="1949" spans="1:8" x14ac:dyDescent="0.25">
      <c r="A1949">
        <v>1949</v>
      </c>
      <c r="B1949" s="14" t="s">
        <v>7125</v>
      </c>
      <c r="C1949" s="14" t="s">
        <v>1102</v>
      </c>
      <c r="E1949" s="14" t="s">
        <v>7126</v>
      </c>
      <c r="F1949" s="14" t="s">
        <v>7127</v>
      </c>
      <c r="G1949" s="14" t="s">
        <v>1109</v>
      </c>
      <c r="H1949" s="14" t="s">
        <v>1110</v>
      </c>
    </row>
    <row r="1950" spans="1:8" x14ac:dyDescent="0.25">
      <c r="A1950">
        <v>1950</v>
      </c>
      <c r="B1950" s="14" t="s">
        <v>7128</v>
      </c>
      <c r="C1950" s="14" t="s">
        <v>1102</v>
      </c>
      <c r="E1950" s="14" t="s">
        <v>7129</v>
      </c>
      <c r="F1950" s="14" t="s">
        <v>7130</v>
      </c>
      <c r="G1950" s="14" t="s">
        <v>1413</v>
      </c>
      <c r="H1950" s="14" t="s">
        <v>1110</v>
      </c>
    </row>
    <row r="1951" spans="1:8" x14ac:dyDescent="0.25">
      <c r="A1951">
        <v>1951</v>
      </c>
      <c r="B1951" s="14" t="s">
        <v>7131</v>
      </c>
      <c r="C1951" s="14" t="s">
        <v>1102</v>
      </c>
      <c r="E1951" s="14" t="s">
        <v>7132</v>
      </c>
      <c r="F1951" s="14" t="s">
        <v>7133</v>
      </c>
      <c r="G1951" s="14" t="s">
        <v>243</v>
      </c>
      <c r="H1951" s="14" t="s">
        <v>1110</v>
      </c>
    </row>
    <row r="1952" spans="1:8" x14ac:dyDescent="0.25">
      <c r="A1952">
        <v>1952</v>
      </c>
      <c r="B1952" s="14" t="s">
        <v>7134</v>
      </c>
      <c r="C1952" s="14" t="s">
        <v>1102</v>
      </c>
      <c r="D1952" s="14" t="s">
        <v>7135</v>
      </c>
      <c r="E1952" s="14" t="s">
        <v>7136</v>
      </c>
      <c r="F1952" s="14" t="s">
        <v>7137</v>
      </c>
      <c r="G1952" s="14" t="s">
        <v>1514</v>
      </c>
      <c r="H1952" s="14" t="s">
        <v>1110</v>
      </c>
    </row>
    <row r="1953" spans="1:8" x14ac:dyDescent="0.25">
      <c r="A1953">
        <v>1953</v>
      </c>
      <c r="B1953" s="14" t="s">
        <v>7138</v>
      </c>
      <c r="C1953" s="14" t="s">
        <v>1102</v>
      </c>
      <c r="E1953" s="14" t="s">
        <v>7139</v>
      </c>
      <c r="F1953" s="14" t="s">
        <v>7140</v>
      </c>
      <c r="G1953" s="14" t="s">
        <v>1228</v>
      </c>
      <c r="H1953" s="14" t="s">
        <v>1110</v>
      </c>
    </row>
    <row r="1954" spans="1:8" x14ac:dyDescent="0.25">
      <c r="A1954">
        <v>1954</v>
      </c>
      <c r="B1954" s="14" t="s">
        <v>7141</v>
      </c>
      <c r="C1954" s="14" t="s">
        <v>1102</v>
      </c>
      <c r="D1954" s="14" t="s">
        <v>7142</v>
      </c>
      <c r="E1954" s="14" t="s">
        <v>7143</v>
      </c>
      <c r="F1954" s="14" t="s">
        <v>7144</v>
      </c>
      <c r="G1954" s="14" t="s">
        <v>7</v>
      </c>
      <c r="H1954" s="14" t="s">
        <v>1105</v>
      </c>
    </row>
    <row r="1955" spans="1:8" x14ac:dyDescent="0.25">
      <c r="A1955">
        <v>1955</v>
      </c>
      <c r="B1955" s="14" t="s">
        <v>7145</v>
      </c>
      <c r="C1955" s="14" t="s">
        <v>1102</v>
      </c>
      <c r="E1955" s="14" t="s">
        <v>7146</v>
      </c>
      <c r="F1955" s="14" t="s">
        <v>7147</v>
      </c>
      <c r="G1955" s="14" t="s">
        <v>243</v>
      </c>
      <c r="H1955" s="14" t="s">
        <v>1110</v>
      </c>
    </row>
    <row r="1956" spans="1:8" x14ac:dyDescent="0.25">
      <c r="A1956">
        <v>1956</v>
      </c>
      <c r="B1956" s="14" t="s">
        <v>7148</v>
      </c>
      <c r="C1956" s="14" t="s">
        <v>1102</v>
      </c>
      <c r="E1956" s="14" t="s">
        <v>7149</v>
      </c>
      <c r="F1956" s="14" t="s">
        <v>7150</v>
      </c>
      <c r="G1956" s="14" t="s">
        <v>243</v>
      </c>
      <c r="H1956" s="14" t="s">
        <v>1110</v>
      </c>
    </row>
    <row r="1957" spans="1:8" x14ac:dyDescent="0.25">
      <c r="A1957">
        <v>1957</v>
      </c>
      <c r="B1957" s="14" t="s">
        <v>7151</v>
      </c>
      <c r="C1957" s="14" t="s">
        <v>1102</v>
      </c>
      <c r="E1957" s="14" t="s">
        <v>7152</v>
      </c>
      <c r="F1957" s="14" t="s">
        <v>7151</v>
      </c>
      <c r="G1957" s="14" t="s">
        <v>236</v>
      </c>
      <c r="H1957" s="14" t="s">
        <v>1110</v>
      </c>
    </row>
    <row r="1958" spans="1:8" x14ac:dyDescent="0.25">
      <c r="A1958">
        <v>1958</v>
      </c>
      <c r="B1958" s="14" t="s">
        <v>7153</v>
      </c>
      <c r="C1958" s="14" t="s">
        <v>1102</v>
      </c>
      <c r="E1958" s="14" t="s">
        <v>7154</v>
      </c>
      <c r="F1958" s="14" t="s">
        <v>7155</v>
      </c>
      <c r="G1958" s="14" t="s">
        <v>1938</v>
      </c>
      <c r="H1958" s="14" t="s">
        <v>1110</v>
      </c>
    </row>
    <row r="1959" spans="1:8" x14ac:dyDescent="0.25">
      <c r="A1959">
        <v>1959</v>
      </c>
      <c r="B1959" s="14" t="s">
        <v>7156</v>
      </c>
      <c r="C1959" s="14" t="s">
        <v>1102</v>
      </c>
      <c r="E1959" s="14" t="s">
        <v>7157</v>
      </c>
      <c r="F1959" s="14" t="s">
        <v>7158</v>
      </c>
      <c r="G1959" s="14" t="s">
        <v>149</v>
      </c>
      <c r="H1959" s="14" t="s">
        <v>1110</v>
      </c>
    </row>
    <row r="1960" spans="1:8" x14ac:dyDescent="0.25">
      <c r="A1960">
        <v>1960</v>
      </c>
      <c r="B1960" s="14" t="s">
        <v>7159</v>
      </c>
      <c r="C1960" s="14" t="s">
        <v>1102</v>
      </c>
      <c r="E1960" s="14" t="s">
        <v>7160</v>
      </c>
      <c r="F1960" s="14" t="s">
        <v>7161</v>
      </c>
      <c r="G1960" s="14" t="s">
        <v>2580</v>
      </c>
      <c r="H1960" s="14" t="s">
        <v>1110</v>
      </c>
    </row>
    <row r="1961" spans="1:8" x14ac:dyDescent="0.25">
      <c r="A1961">
        <v>1961</v>
      </c>
      <c r="B1961" s="14" t="s">
        <v>7162</v>
      </c>
      <c r="C1961" s="14" t="s">
        <v>1102</v>
      </c>
      <c r="E1961" s="14" t="s">
        <v>7163</v>
      </c>
      <c r="F1961" s="14" t="s">
        <v>7164</v>
      </c>
      <c r="G1961" s="14" t="s">
        <v>243</v>
      </c>
      <c r="H1961" s="14" t="s">
        <v>1110</v>
      </c>
    </row>
    <row r="1962" spans="1:8" x14ac:dyDescent="0.25">
      <c r="A1962">
        <v>1962</v>
      </c>
      <c r="B1962" s="14" t="s">
        <v>7165</v>
      </c>
      <c r="C1962" s="14" t="s">
        <v>1102</v>
      </c>
      <c r="E1962" s="14" t="s">
        <v>7166</v>
      </c>
      <c r="F1962" s="14" t="s">
        <v>7167</v>
      </c>
      <c r="G1962" s="14" t="s">
        <v>187</v>
      </c>
      <c r="H1962" s="14" t="s">
        <v>1110</v>
      </c>
    </row>
    <row r="1963" spans="1:8" x14ac:dyDescent="0.25">
      <c r="A1963">
        <v>1963</v>
      </c>
      <c r="B1963" s="14" t="s">
        <v>7168</v>
      </c>
      <c r="C1963" s="14" t="s">
        <v>1102</v>
      </c>
      <c r="D1963" s="14" t="s">
        <v>7169</v>
      </c>
      <c r="E1963" s="14" t="s">
        <v>7170</v>
      </c>
      <c r="F1963" s="14" t="s">
        <v>7171</v>
      </c>
      <c r="G1963" s="14" t="s">
        <v>3178</v>
      </c>
      <c r="H1963" s="14" t="s">
        <v>1110</v>
      </c>
    </row>
    <row r="1964" spans="1:8" x14ac:dyDescent="0.25">
      <c r="A1964">
        <v>1964</v>
      </c>
      <c r="B1964" s="14" t="s">
        <v>7172</v>
      </c>
      <c r="C1964" s="14" t="s">
        <v>1102</v>
      </c>
      <c r="D1964" s="14" t="s">
        <v>7173</v>
      </c>
      <c r="E1964" s="14" t="s">
        <v>7174</v>
      </c>
      <c r="G1964" s="14" t="s">
        <v>3165</v>
      </c>
      <c r="H1964" s="14" t="s">
        <v>1110</v>
      </c>
    </row>
    <row r="1965" spans="1:8" x14ac:dyDescent="0.25">
      <c r="A1965">
        <v>1965</v>
      </c>
      <c r="B1965" s="14" t="s">
        <v>7175</v>
      </c>
      <c r="C1965" s="14" t="s">
        <v>1102</v>
      </c>
      <c r="E1965" s="14" t="s">
        <v>7176</v>
      </c>
      <c r="F1965" s="14" t="s">
        <v>7177</v>
      </c>
      <c r="G1965" s="14" t="s">
        <v>1109</v>
      </c>
      <c r="H1965" s="14" t="s">
        <v>1110</v>
      </c>
    </row>
    <row r="1966" spans="1:8" x14ac:dyDescent="0.25">
      <c r="A1966">
        <v>1966</v>
      </c>
      <c r="B1966" s="14" t="s">
        <v>7178</v>
      </c>
      <c r="C1966" s="14" t="s">
        <v>1102</v>
      </c>
      <c r="D1966" s="14" t="s">
        <v>534</v>
      </c>
      <c r="E1966" s="14" t="s">
        <v>7179</v>
      </c>
      <c r="F1966" s="14" t="s">
        <v>7180</v>
      </c>
      <c r="G1966" s="14" t="s">
        <v>2764</v>
      </c>
      <c r="H1966" s="14" t="s">
        <v>1105</v>
      </c>
    </row>
    <row r="1967" spans="1:8" x14ac:dyDescent="0.25">
      <c r="A1967">
        <v>1967</v>
      </c>
      <c r="B1967" s="14" t="s">
        <v>7181</v>
      </c>
      <c r="C1967" s="14" t="s">
        <v>1102</v>
      </c>
      <c r="D1967" s="14" t="s">
        <v>7182</v>
      </c>
      <c r="E1967" s="14" t="s">
        <v>7183</v>
      </c>
      <c r="F1967" s="14" t="s">
        <v>7184</v>
      </c>
      <c r="G1967" s="14" t="s">
        <v>178</v>
      </c>
      <c r="H1967" s="14" t="s">
        <v>1110</v>
      </c>
    </row>
    <row r="1968" spans="1:8" x14ac:dyDescent="0.25">
      <c r="A1968">
        <v>1968</v>
      </c>
      <c r="B1968" s="14" t="s">
        <v>7185</v>
      </c>
      <c r="C1968" s="14" t="s">
        <v>1102</v>
      </c>
      <c r="E1968" s="14" t="s">
        <v>7186</v>
      </c>
      <c r="G1968" s="14" t="s">
        <v>6360</v>
      </c>
      <c r="H1968" s="14" t="s">
        <v>1110</v>
      </c>
    </row>
    <row r="1969" spans="1:8" x14ac:dyDescent="0.25">
      <c r="A1969">
        <v>1969</v>
      </c>
      <c r="B1969" s="14" t="s">
        <v>7187</v>
      </c>
      <c r="C1969" s="14" t="s">
        <v>1102</v>
      </c>
      <c r="E1969" s="14" t="s">
        <v>7188</v>
      </c>
      <c r="F1969" s="14" t="s">
        <v>7189</v>
      </c>
      <c r="G1969" s="14" t="s">
        <v>91</v>
      </c>
      <c r="H1969" s="14" t="s">
        <v>1110</v>
      </c>
    </row>
    <row r="1970" spans="1:8" x14ac:dyDescent="0.25">
      <c r="A1970">
        <v>1970</v>
      </c>
      <c r="B1970" s="14" t="s">
        <v>7190</v>
      </c>
      <c r="C1970" s="14" t="s">
        <v>1102</v>
      </c>
      <c r="E1970" s="14" t="s">
        <v>7191</v>
      </c>
      <c r="F1970" s="14" t="s">
        <v>7192</v>
      </c>
      <c r="G1970" s="14" t="s">
        <v>1109</v>
      </c>
      <c r="H1970" s="14" t="s">
        <v>1110</v>
      </c>
    </row>
    <row r="1971" spans="1:8" x14ac:dyDescent="0.25">
      <c r="A1971">
        <v>1971</v>
      </c>
      <c r="B1971" s="14" t="s">
        <v>7193</v>
      </c>
      <c r="C1971" s="14" t="s">
        <v>1102</v>
      </c>
      <c r="E1971" s="14" t="s">
        <v>7194</v>
      </c>
      <c r="G1971" s="14" t="s">
        <v>1938</v>
      </c>
      <c r="H1971" s="14" t="s">
        <v>1110</v>
      </c>
    </row>
    <row r="1972" spans="1:8" x14ac:dyDescent="0.25">
      <c r="A1972">
        <v>1972</v>
      </c>
      <c r="B1972" s="14" t="s">
        <v>7195</v>
      </c>
      <c r="C1972" s="14" t="s">
        <v>1102</v>
      </c>
      <c r="E1972" s="14" t="s">
        <v>7196</v>
      </c>
      <c r="F1972" s="14" t="s">
        <v>7197</v>
      </c>
      <c r="G1972" s="14" t="s">
        <v>1348</v>
      </c>
      <c r="H1972" s="14" t="s">
        <v>1110</v>
      </c>
    </row>
    <row r="1973" spans="1:8" x14ac:dyDescent="0.25">
      <c r="A1973">
        <v>1973</v>
      </c>
      <c r="B1973" s="14" t="s">
        <v>7198</v>
      </c>
      <c r="C1973" s="14" t="s">
        <v>1102</v>
      </c>
      <c r="D1973" s="14" t="s">
        <v>7199</v>
      </c>
      <c r="E1973" s="14" t="s">
        <v>7200</v>
      </c>
      <c r="F1973" s="14" t="s">
        <v>7201</v>
      </c>
      <c r="G1973" s="14" t="s">
        <v>178</v>
      </c>
      <c r="H1973" s="14" t="s">
        <v>1105</v>
      </c>
    </row>
    <row r="1974" spans="1:8" x14ac:dyDescent="0.25">
      <c r="A1974">
        <v>1974</v>
      </c>
      <c r="B1974" s="14" t="s">
        <v>7202</v>
      </c>
      <c r="C1974" s="14" t="s">
        <v>1102</v>
      </c>
      <c r="E1974" s="14" t="s">
        <v>7203</v>
      </c>
      <c r="F1974" s="14" t="s">
        <v>7204</v>
      </c>
      <c r="G1974" s="14" t="s">
        <v>1109</v>
      </c>
      <c r="H1974" s="14" t="s">
        <v>1110</v>
      </c>
    </row>
    <row r="1975" spans="1:8" x14ac:dyDescent="0.25">
      <c r="A1975">
        <v>1975</v>
      </c>
      <c r="B1975" s="14" t="s">
        <v>7205</v>
      </c>
      <c r="C1975" s="14" t="s">
        <v>1102</v>
      </c>
      <c r="E1975" s="14" t="s">
        <v>7206</v>
      </c>
      <c r="F1975" s="14" t="s">
        <v>7207</v>
      </c>
      <c r="G1975" s="14" t="s">
        <v>5981</v>
      </c>
      <c r="H1975" s="14" t="s">
        <v>1110</v>
      </c>
    </row>
    <row r="1976" spans="1:8" x14ac:dyDescent="0.25">
      <c r="A1976">
        <v>1976</v>
      </c>
      <c r="B1976" s="14" t="s">
        <v>7208</v>
      </c>
      <c r="C1976" s="14" t="s">
        <v>1102</v>
      </c>
      <c r="E1976" s="14" t="s">
        <v>7209</v>
      </c>
      <c r="F1976" s="14" t="s">
        <v>7210</v>
      </c>
      <c r="G1976" s="14" t="s">
        <v>1109</v>
      </c>
      <c r="H1976" s="14" t="s">
        <v>1110</v>
      </c>
    </row>
    <row r="1977" spans="1:8" x14ac:dyDescent="0.25">
      <c r="A1977">
        <v>1977</v>
      </c>
      <c r="B1977" s="14" t="s">
        <v>7211</v>
      </c>
      <c r="C1977" s="14" t="s">
        <v>1102</v>
      </c>
      <c r="E1977" s="14" t="s">
        <v>7212</v>
      </c>
      <c r="F1977" s="14" t="s">
        <v>7213</v>
      </c>
      <c r="G1977" s="14" t="s">
        <v>7</v>
      </c>
      <c r="H1977" s="14" t="s">
        <v>1110</v>
      </c>
    </row>
    <row r="1978" spans="1:8" x14ac:dyDescent="0.25">
      <c r="A1978">
        <v>1978</v>
      </c>
      <c r="B1978" s="14" t="s">
        <v>7214</v>
      </c>
      <c r="C1978" s="14" t="s">
        <v>1102</v>
      </c>
      <c r="E1978" s="14" t="s">
        <v>7215</v>
      </c>
      <c r="F1978" s="14" t="s">
        <v>7216</v>
      </c>
      <c r="G1978" s="14" t="s">
        <v>7</v>
      </c>
      <c r="H1978" s="14" t="s">
        <v>1110</v>
      </c>
    </row>
    <row r="1979" spans="1:8" x14ac:dyDescent="0.25">
      <c r="A1979">
        <v>1979</v>
      </c>
      <c r="B1979" s="14" t="s">
        <v>7217</v>
      </c>
      <c r="C1979" s="14" t="s">
        <v>1102</v>
      </c>
      <c r="E1979" s="14" t="s">
        <v>221</v>
      </c>
      <c r="F1979" s="14" t="s">
        <v>7218</v>
      </c>
      <c r="G1979" s="14" t="s">
        <v>7</v>
      </c>
      <c r="H1979" s="14" t="s">
        <v>1110</v>
      </c>
    </row>
    <row r="1980" spans="1:8" x14ac:dyDescent="0.25">
      <c r="A1980">
        <v>1980</v>
      </c>
      <c r="B1980" s="14" t="s">
        <v>7219</v>
      </c>
      <c r="C1980" s="14" t="s">
        <v>1102</v>
      </c>
      <c r="E1980" s="14" t="s">
        <v>7220</v>
      </c>
      <c r="F1980" s="14" t="s">
        <v>7221</v>
      </c>
      <c r="G1980" s="14" t="s">
        <v>7</v>
      </c>
      <c r="H1980" s="14" t="s">
        <v>1110</v>
      </c>
    </row>
    <row r="1981" spans="1:8" x14ac:dyDescent="0.25">
      <c r="A1981">
        <v>1981</v>
      </c>
      <c r="B1981" s="14" t="s">
        <v>7222</v>
      </c>
      <c r="C1981" s="14" t="s">
        <v>1102</v>
      </c>
      <c r="E1981" s="14" t="s">
        <v>7223</v>
      </c>
      <c r="F1981" s="14" t="s">
        <v>7224</v>
      </c>
      <c r="G1981" s="14" t="s">
        <v>143</v>
      </c>
      <c r="H1981" s="14" t="s">
        <v>1110</v>
      </c>
    </row>
    <row r="1982" spans="1:8" x14ac:dyDescent="0.25">
      <c r="A1982">
        <v>1982</v>
      </c>
      <c r="B1982" s="14" t="s">
        <v>7225</v>
      </c>
      <c r="C1982" s="14" t="s">
        <v>1102</v>
      </c>
      <c r="E1982" s="14" t="s">
        <v>7226</v>
      </c>
      <c r="F1982" s="14" t="s">
        <v>7227</v>
      </c>
      <c r="G1982" s="14" t="s">
        <v>86</v>
      </c>
      <c r="H1982" s="14" t="s">
        <v>1110</v>
      </c>
    </row>
    <row r="1983" spans="1:8" x14ac:dyDescent="0.25">
      <c r="A1983">
        <v>1983</v>
      </c>
      <c r="B1983" s="14" t="s">
        <v>7228</v>
      </c>
      <c r="C1983" s="14" t="s">
        <v>1102</v>
      </c>
      <c r="D1983" s="14" t="s">
        <v>7229</v>
      </c>
      <c r="E1983" s="14" t="s">
        <v>7230</v>
      </c>
      <c r="F1983" s="14" t="s">
        <v>7231</v>
      </c>
      <c r="G1983" s="14" t="s">
        <v>215</v>
      </c>
      <c r="H1983" s="14" t="s">
        <v>1105</v>
      </c>
    </row>
    <row r="1984" spans="1:8" x14ac:dyDescent="0.25">
      <c r="A1984">
        <v>1984</v>
      </c>
      <c r="B1984" s="14" t="s">
        <v>7232</v>
      </c>
      <c r="C1984" s="14" t="s">
        <v>1102</v>
      </c>
      <c r="E1984" s="14" t="s">
        <v>7233</v>
      </c>
      <c r="F1984" s="14" t="s">
        <v>7234</v>
      </c>
      <c r="G1984" s="14" t="s">
        <v>1514</v>
      </c>
      <c r="H1984" s="14" t="s">
        <v>1110</v>
      </c>
    </row>
    <row r="1985" spans="1:8" x14ac:dyDescent="0.25">
      <c r="A1985">
        <v>1985</v>
      </c>
      <c r="B1985" s="14" t="s">
        <v>7235</v>
      </c>
      <c r="C1985" s="14" t="s">
        <v>1102</v>
      </c>
      <c r="E1985" s="14" t="s">
        <v>7236</v>
      </c>
      <c r="F1985" s="14" t="s">
        <v>7237</v>
      </c>
      <c r="G1985" s="14" t="s">
        <v>1109</v>
      </c>
      <c r="H1985" s="14" t="s">
        <v>1110</v>
      </c>
    </row>
    <row r="1986" spans="1:8" x14ac:dyDescent="0.25">
      <c r="A1986">
        <v>1986</v>
      </c>
      <c r="B1986" s="14" t="s">
        <v>7238</v>
      </c>
      <c r="C1986" s="14" t="s">
        <v>1102</v>
      </c>
      <c r="E1986" s="14" t="s">
        <v>7239</v>
      </c>
      <c r="F1986" s="14" t="s">
        <v>7240</v>
      </c>
      <c r="G1986" s="14" t="s">
        <v>243</v>
      </c>
      <c r="H1986" s="14" t="s">
        <v>1110</v>
      </c>
    </row>
    <row r="1987" spans="1:8" x14ac:dyDescent="0.25">
      <c r="A1987">
        <v>1987</v>
      </c>
      <c r="B1987" s="14" t="s">
        <v>7241</v>
      </c>
      <c r="C1987" s="14" t="s">
        <v>1102</v>
      </c>
      <c r="E1987" s="14" t="s">
        <v>7242</v>
      </c>
      <c r="F1987" s="14" t="s">
        <v>7243</v>
      </c>
      <c r="G1987" s="14" t="s">
        <v>215</v>
      </c>
      <c r="H1987" s="14" t="s">
        <v>1110</v>
      </c>
    </row>
    <row r="1988" spans="1:8" x14ac:dyDescent="0.25">
      <c r="A1988">
        <v>1988</v>
      </c>
      <c r="B1988" s="14" t="s">
        <v>7244</v>
      </c>
      <c r="C1988" s="14" t="s">
        <v>1102</v>
      </c>
      <c r="E1988" s="14" t="s">
        <v>7245</v>
      </c>
      <c r="G1988" s="14" t="s">
        <v>86</v>
      </c>
      <c r="H1988" s="14" t="s">
        <v>1110</v>
      </c>
    </row>
    <row r="1989" spans="1:8" x14ac:dyDescent="0.25">
      <c r="A1989">
        <v>1989</v>
      </c>
      <c r="B1989" s="14" t="s">
        <v>7246</v>
      </c>
      <c r="C1989" s="14" t="s">
        <v>1102</v>
      </c>
      <c r="E1989" s="14" t="s">
        <v>7247</v>
      </c>
      <c r="F1989" s="14" t="s">
        <v>7248</v>
      </c>
      <c r="G1989" s="14" t="s">
        <v>1109</v>
      </c>
      <c r="H1989" s="14" t="s">
        <v>1110</v>
      </c>
    </row>
    <row r="1990" spans="1:8" x14ac:dyDescent="0.25">
      <c r="A1990">
        <v>1990</v>
      </c>
      <c r="B1990" s="14" t="s">
        <v>7249</v>
      </c>
      <c r="C1990" s="14" t="s">
        <v>1102</v>
      </c>
      <c r="E1990" s="14" t="s">
        <v>7250</v>
      </c>
      <c r="F1990" s="14" t="s">
        <v>7251</v>
      </c>
      <c r="G1990" s="14" t="s">
        <v>86</v>
      </c>
      <c r="H1990" s="14" t="s">
        <v>1110</v>
      </c>
    </row>
    <row r="1991" spans="1:8" x14ac:dyDescent="0.25">
      <c r="A1991">
        <v>1991</v>
      </c>
      <c r="B1991" s="14" t="s">
        <v>7252</v>
      </c>
      <c r="C1991" s="14" t="s">
        <v>1102</v>
      </c>
      <c r="E1991" s="14" t="s">
        <v>7253</v>
      </c>
      <c r="F1991" s="14" t="s">
        <v>7254</v>
      </c>
      <c r="G1991" s="14" t="s">
        <v>2576</v>
      </c>
      <c r="H1991" s="14" t="s">
        <v>1110</v>
      </c>
    </row>
    <row r="1992" spans="1:8" x14ac:dyDescent="0.25">
      <c r="A1992">
        <v>1992</v>
      </c>
      <c r="B1992" s="14" t="s">
        <v>7255</v>
      </c>
      <c r="C1992" s="14" t="s">
        <v>1102</v>
      </c>
      <c r="E1992" s="14" t="s">
        <v>7256</v>
      </c>
      <c r="G1992" s="14" t="s">
        <v>1109</v>
      </c>
      <c r="H1992" s="14" t="s">
        <v>1110</v>
      </c>
    </row>
    <row r="1993" spans="1:8" x14ac:dyDescent="0.25">
      <c r="A1993">
        <v>1993</v>
      </c>
      <c r="B1993" s="14" t="s">
        <v>7257</v>
      </c>
      <c r="C1993" s="14" t="s">
        <v>1102</v>
      </c>
      <c r="D1993" s="14" t="s">
        <v>540</v>
      </c>
      <c r="E1993" s="14" t="s">
        <v>7258</v>
      </c>
      <c r="F1993" s="14" t="s">
        <v>7259</v>
      </c>
      <c r="G1993" s="14" t="s">
        <v>91</v>
      </c>
      <c r="H1993" s="14" t="s">
        <v>1110</v>
      </c>
    </row>
    <row r="1994" spans="1:8" x14ac:dyDescent="0.25">
      <c r="A1994">
        <v>1994</v>
      </c>
      <c r="B1994" s="14" t="s">
        <v>7260</v>
      </c>
      <c r="C1994" s="14" t="s">
        <v>1102</v>
      </c>
      <c r="E1994" s="14" t="s">
        <v>7261</v>
      </c>
      <c r="G1994" s="14" t="s">
        <v>243</v>
      </c>
      <c r="H1994" s="14" t="s">
        <v>1110</v>
      </c>
    </row>
    <row r="1995" spans="1:8" x14ac:dyDescent="0.25">
      <c r="A1995">
        <v>1995</v>
      </c>
      <c r="B1995" s="14" t="s">
        <v>7262</v>
      </c>
      <c r="C1995" s="14" t="s">
        <v>1102</v>
      </c>
      <c r="E1995" s="14" t="s">
        <v>7263</v>
      </c>
      <c r="F1995" s="14" t="s">
        <v>7264</v>
      </c>
      <c r="G1995" s="14" t="s">
        <v>1109</v>
      </c>
      <c r="H1995" s="14" t="s">
        <v>1110</v>
      </c>
    </row>
    <row r="1996" spans="1:8" x14ac:dyDescent="0.25">
      <c r="A1996">
        <v>1996</v>
      </c>
      <c r="B1996" s="14" t="s">
        <v>7265</v>
      </c>
      <c r="C1996" s="14" t="s">
        <v>1102</v>
      </c>
      <c r="E1996" s="14" t="s">
        <v>7266</v>
      </c>
      <c r="F1996" s="14" t="s">
        <v>7267</v>
      </c>
      <c r="G1996" s="14" t="s">
        <v>1109</v>
      </c>
      <c r="H1996" s="14" t="s">
        <v>1110</v>
      </c>
    </row>
    <row r="1997" spans="1:8" x14ac:dyDescent="0.25">
      <c r="A1997">
        <v>1997</v>
      </c>
      <c r="B1997" s="14" t="s">
        <v>7268</v>
      </c>
      <c r="C1997" s="14" t="s">
        <v>1102</v>
      </c>
      <c r="E1997" s="14" t="s">
        <v>7269</v>
      </c>
      <c r="F1997" s="14" t="s">
        <v>7270</v>
      </c>
      <c r="G1997" s="14" t="s">
        <v>4857</v>
      </c>
      <c r="H1997" s="14" t="s">
        <v>1110</v>
      </c>
    </row>
    <row r="1998" spans="1:8" x14ac:dyDescent="0.25">
      <c r="A1998">
        <v>1998</v>
      </c>
      <c r="B1998" s="14" t="s">
        <v>7271</v>
      </c>
      <c r="C1998" s="14" t="s">
        <v>1102</v>
      </c>
      <c r="E1998" s="14" t="s">
        <v>750</v>
      </c>
      <c r="F1998" s="14" t="s">
        <v>7272</v>
      </c>
      <c r="G1998" s="14" t="s">
        <v>40</v>
      </c>
      <c r="H1998" s="14" t="s">
        <v>1110</v>
      </c>
    </row>
    <row r="1999" spans="1:8" x14ac:dyDescent="0.25">
      <c r="A1999">
        <v>1999</v>
      </c>
      <c r="B1999" s="14" t="s">
        <v>7273</v>
      </c>
      <c r="C1999" s="14" t="s">
        <v>1102</v>
      </c>
      <c r="E1999" s="14" t="s">
        <v>7274</v>
      </c>
      <c r="F1999" s="14" t="s">
        <v>7275</v>
      </c>
      <c r="G1999" s="14" t="s">
        <v>16</v>
      </c>
      <c r="H1999" s="14" t="s">
        <v>1110</v>
      </c>
    </row>
    <row r="2000" spans="1:8" x14ac:dyDescent="0.25">
      <c r="A2000">
        <v>2000</v>
      </c>
      <c r="B2000" s="14" t="s">
        <v>7276</v>
      </c>
      <c r="C2000" s="14" t="s">
        <v>1102</v>
      </c>
      <c r="E2000" s="14" t="s">
        <v>7277</v>
      </c>
      <c r="F2000" s="14" t="s">
        <v>7278</v>
      </c>
      <c r="G2000" s="14" t="s">
        <v>1109</v>
      </c>
      <c r="H2000" s="14" t="s">
        <v>1110</v>
      </c>
    </row>
    <row r="2001" spans="1:8" x14ac:dyDescent="0.25">
      <c r="A2001">
        <v>2001</v>
      </c>
      <c r="B2001" s="14" t="s">
        <v>7279</v>
      </c>
      <c r="C2001" s="14" t="s">
        <v>1102</v>
      </c>
      <c r="E2001" s="14" t="s">
        <v>7280</v>
      </c>
      <c r="F2001" s="14" t="s">
        <v>7281</v>
      </c>
      <c r="G2001" s="14" t="s">
        <v>109</v>
      </c>
      <c r="H2001" s="14" t="s">
        <v>1110</v>
      </c>
    </row>
    <row r="2002" spans="1:8" x14ac:dyDescent="0.25">
      <c r="A2002">
        <v>2002</v>
      </c>
      <c r="B2002" s="14" t="s">
        <v>7282</v>
      </c>
      <c r="C2002" s="14" t="s">
        <v>1102</v>
      </c>
      <c r="E2002" s="14" t="s">
        <v>7283</v>
      </c>
      <c r="F2002" s="14" t="s">
        <v>7284</v>
      </c>
      <c r="G2002" s="14" t="s">
        <v>4857</v>
      </c>
      <c r="H2002" s="14" t="s">
        <v>1110</v>
      </c>
    </row>
    <row r="2003" spans="1:8" x14ac:dyDescent="0.25">
      <c r="A2003">
        <v>2003</v>
      </c>
      <c r="B2003" s="14" t="s">
        <v>7285</v>
      </c>
      <c r="C2003" s="14" t="s">
        <v>1102</v>
      </c>
      <c r="E2003" s="14" t="s">
        <v>7286</v>
      </c>
      <c r="F2003" s="14" t="s">
        <v>7287</v>
      </c>
      <c r="G2003" s="14" t="s">
        <v>52</v>
      </c>
      <c r="H2003" s="14" t="s">
        <v>1110</v>
      </c>
    </row>
    <row r="2004" spans="1:8" x14ac:dyDescent="0.25">
      <c r="A2004">
        <v>2004</v>
      </c>
      <c r="B2004" s="14" t="s">
        <v>7288</v>
      </c>
      <c r="C2004" s="14" t="s">
        <v>1102</v>
      </c>
      <c r="E2004" s="14" t="s">
        <v>7289</v>
      </c>
      <c r="F2004" s="14" t="s">
        <v>7290</v>
      </c>
      <c r="G2004" s="14" t="s">
        <v>1109</v>
      </c>
      <c r="H2004" s="14" t="s">
        <v>1110</v>
      </c>
    </row>
    <row r="2005" spans="1:8" x14ac:dyDescent="0.25">
      <c r="A2005">
        <v>2005</v>
      </c>
      <c r="B2005" s="14" t="s">
        <v>7291</v>
      </c>
      <c r="C2005" s="14" t="s">
        <v>1102</v>
      </c>
      <c r="E2005" s="14" t="s">
        <v>7292</v>
      </c>
      <c r="F2005" s="14" t="s">
        <v>7293</v>
      </c>
      <c r="G2005" s="14" t="s">
        <v>1109</v>
      </c>
      <c r="H2005" s="14" t="s">
        <v>1110</v>
      </c>
    </row>
    <row r="2006" spans="1:8" x14ac:dyDescent="0.25">
      <c r="A2006">
        <v>2006</v>
      </c>
      <c r="B2006" s="14" t="s">
        <v>7294</v>
      </c>
      <c r="C2006" s="14" t="s">
        <v>1102</v>
      </c>
      <c r="E2006" s="14" t="s">
        <v>7295</v>
      </c>
      <c r="F2006" s="14" t="s">
        <v>7296</v>
      </c>
      <c r="G2006" s="14" t="s">
        <v>126</v>
      </c>
      <c r="H2006" s="14" t="s">
        <v>1105</v>
      </c>
    </row>
    <row r="2007" spans="1:8" x14ac:dyDescent="0.25">
      <c r="A2007">
        <v>2007</v>
      </c>
      <c r="B2007" s="14" t="s">
        <v>7297</v>
      </c>
      <c r="C2007" s="14" t="s">
        <v>1102</v>
      </c>
      <c r="E2007" s="14" t="s">
        <v>7298</v>
      </c>
      <c r="F2007" s="14" t="s">
        <v>7299</v>
      </c>
      <c r="G2007" s="14" t="s">
        <v>40</v>
      </c>
      <c r="H2007" s="14" t="s">
        <v>1110</v>
      </c>
    </row>
    <row r="2008" spans="1:8" x14ac:dyDescent="0.25">
      <c r="A2008">
        <v>2008</v>
      </c>
      <c r="B2008" s="14" t="s">
        <v>7300</v>
      </c>
      <c r="C2008" s="14" t="s">
        <v>1102</v>
      </c>
      <c r="E2008" s="14" t="s">
        <v>7301</v>
      </c>
      <c r="F2008" s="14" t="s">
        <v>7302</v>
      </c>
      <c r="G2008" s="14" t="s">
        <v>1109</v>
      </c>
      <c r="H2008" s="14" t="s">
        <v>1110</v>
      </c>
    </row>
    <row r="2009" spans="1:8" x14ac:dyDescent="0.25">
      <c r="A2009">
        <v>2009</v>
      </c>
      <c r="B2009" s="14" t="s">
        <v>7303</v>
      </c>
      <c r="C2009" s="14" t="s">
        <v>1102</v>
      </c>
      <c r="D2009" s="14" t="s">
        <v>376</v>
      </c>
      <c r="E2009" s="14" t="s">
        <v>7304</v>
      </c>
      <c r="F2009" s="14" t="s">
        <v>7305</v>
      </c>
      <c r="G2009" s="14" t="s">
        <v>1109</v>
      </c>
      <c r="H2009" s="14" t="s">
        <v>1105</v>
      </c>
    </row>
    <row r="2010" spans="1:8" x14ac:dyDescent="0.25">
      <c r="A2010">
        <v>2010</v>
      </c>
      <c r="B2010" s="14" t="s">
        <v>7306</v>
      </c>
      <c r="C2010" s="14" t="s">
        <v>1102</v>
      </c>
      <c r="E2010" s="14" t="s">
        <v>7307</v>
      </c>
      <c r="F2010" s="14" t="s">
        <v>7308</v>
      </c>
      <c r="G2010" s="14" t="s">
        <v>243</v>
      </c>
      <c r="H2010" s="14" t="s">
        <v>1110</v>
      </c>
    </row>
    <row r="2011" spans="1:8" x14ac:dyDescent="0.25">
      <c r="A2011">
        <v>2011</v>
      </c>
      <c r="B2011" s="14" t="s">
        <v>7309</v>
      </c>
      <c r="C2011" s="14" t="s">
        <v>1102</v>
      </c>
      <c r="E2011" s="14" t="s">
        <v>7310</v>
      </c>
      <c r="F2011" s="14" t="s">
        <v>7311</v>
      </c>
      <c r="G2011" s="14" t="s">
        <v>236</v>
      </c>
      <c r="H2011" s="14" t="s">
        <v>1110</v>
      </c>
    </row>
    <row r="2012" spans="1:8" x14ac:dyDescent="0.25">
      <c r="A2012">
        <v>2012</v>
      </c>
      <c r="B2012" s="14" t="s">
        <v>7312</v>
      </c>
      <c r="C2012" s="14" t="s">
        <v>1102</v>
      </c>
      <c r="E2012" s="14" t="s">
        <v>7313</v>
      </c>
      <c r="F2012" s="14" t="s">
        <v>7314</v>
      </c>
      <c r="G2012" s="14" t="s">
        <v>1109</v>
      </c>
      <c r="H2012" s="14" t="s">
        <v>1110</v>
      </c>
    </row>
    <row r="2013" spans="1:8" x14ac:dyDescent="0.25">
      <c r="A2013">
        <v>2013</v>
      </c>
      <c r="B2013" s="14" t="s">
        <v>7315</v>
      </c>
      <c r="C2013" s="14" t="s">
        <v>1102</v>
      </c>
      <c r="E2013" s="14" t="s">
        <v>7316</v>
      </c>
      <c r="F2013" s="14" t="s">
        <v>7317</v>
      </c>
      <c r="G2013" s="14" t="s">
        <v>153</v>
      </c>
      <c r="H2013" s="14" t="s">
        <v>1105</v>
      </c>
    </row>
    <row r="2014" spans="1:8" x14ac:dyDescent="0.25">
      <c r="A2014">
        <v>2014</v>
      </c>
      <c r="B2014" s="14" t="s">
        <v>7318</v>
      </c>
      <c r="C2014" s="14" t="s">
        <v>1102</v>
      </c>
      <c r="E2014" s="14" t="s">
        <v>7319</v>
      </c>
      <c r="F2014" s="14" t="s">
        <v>7320</v>
      </c>
      <c r="G2014" s="14" t="s">
        <v>1109</v>
      </c>
      <c r="H2014" s="14" t="s">
        <v>1110</v>
      </c>
    </row>
    <row r="2015" spans="1:8" x14ac:dyDescent="0.25">
      <c r="A2015">
        <v>2015</v>
      </c>
      <c r="B2015" s="14" t="s">
        <v>7321</v>
      </c>
      <c r="C2015" s="14" t="s">
        <v>1102</v>
      </c>
      <c r="E2015" s="14" t="s">
        <v>7322</v>
      </c>
      <c r="F2015" s="14" t="s">
        <v>7323</v>
      </c>
      <c r="G2015" s="14" t="s">
        <v>1109</v>
      </c>
      <c r="H2015" s="14" t="s">
        <v>1110</v>
      </c>
    </row>
    <row r="2016" spans="1:8" x14ac:dyDescent="0.25">
      <c r="A2016">
        <v>2016</v>
      </c>
      <c r="B2016" s="14" t="s">
        <v>7324</v>
      </c>
      <c r="C2016" s="14" t="s">
        <v>1102</v>
      </c>
      <c r="E2016" s="14" t="s">
        <v>7325</v>
      </c>
      <c r="F2016" s="14" t="s">
        <v>7326</v>
      </c>
      <c r="G2016" s="14" t="s">
        <v>192</v>
      </c>
      <c r="H2016" s="14" t="s">
        <v>1110</v>
      </c>
    </row>
    <row r="2017" spans="1:8" x14ac:dyDescent="0.25">
      <c r="A2017">
        <v>2017</v>
      </c>
      <c r="B2017" s="14" t="s">
        <v>7327</v>
      </c>
      <c r="C2017" s="14" t="s">
        <v>1102</v>
      </c>
      <c r="E2017" s="14" t="s">
        <v>7328</v>
      </c>
      <c r="F2017" s="14" t="s">
        <v>7329</v>
      </c>
      <c r="G2017" s="14" t="s">
        <v>114</v>
      </c>
      <c r="H2017" s="14" t="s">
        <v>1110</v>
      </c>
    </row>
    <row r="2018" spans="1:8" x14ac:dyDescent="0.25">
      <c r="A2018">
        <v>2018</v>
      </c>
      <c r="B2018" s="14" t="s">
        <v>7330</v>
      </c>
      <c r="C2018" s="14" t="s">
        <v>1102</v>
      </c>
      <c r="E2018" s="14" t="s">
        <v>7331</v>
      </c>
      <c r="G2018" s="14" t="s">
        <v>3873</v>
      </c>
      <c r="H2018" s="14" t="s">
        <v>1110</v>
      </c>
    </row>
    <row r="2019" spans="1:8" x14ac:dyDescent="0.25">
      <c r="A2019">
        <v>2019</v>
      </c>
      <c r="B2019" s="14" t="s">
        <v>7332</v>
      </c>
      <c r="C2019" s="14" t="s">
        <v>1102</v>
      </c>
      <c r="E2019" s="14" t="s">
        <v>7333</v>
      </c>
      <c r="F2019" s="14" t="s">
        <v>7334</v>
      </c>
      <c r="G2019" s="14" t="s">
        <v>149</v>
      </c>
      <c r="H2019" s="14" t="s">
        <v>1110</v>
      </c>
    </row>
    <row r="2020" spans="1:8" x14ac:dyDescent="0.25">
      <c r="A2020">
        <v>2020</v>
      </c>
      <c r="B2020" s="14" t="s">
        <v>7335</v>
      </c>
      <c r="C2020" s="14" t="s">
        <v>1102</v>
      </c>
      <c r="E2020" s="14" t="s">
        <v>7336</v>
      </c>
      <c r="F2020" s="14" t="s">
        <v>7337</v>
      </c>
      <c r="G2020" s="14" t="s">
        <v>1493</v>
      </c>
      <c r="H2020" s="14" t="s">
        <v>1110</v>
      </c>
    </row>
    <row r="2021" spans="1:8" x14ac:dyDescent="0.25">
      <c r="A2021">
        <v>2021</v>
      </c>
      <c r="B2021" s="14" t="s">
        <v>7338</v>
      </c>
      <c r="C2021" s="14" t="s">
        <v>1102</v>
      </c>
      <c r="D2021" s="14" t="s">
        <v>7339</v>
      </c>
      <c r="G2021" s="14" t="s">
        <v>91</v>
      </c>
      <c r="H2021" s="14" t="s">
        <v>1105</v>
      </c>
    </row>
    <row r="2022" spans="1:8" x14ac:dyDescent="0.25">
      <c r="A2022">
        <v>2022</v>
      </c>
      <c r="B2022" s="14" t="s">
        <v>7340</v>
      </c>
      <c r="C2022" s="14" t="s">
        <v>1102</v>
      </c>
      <c r="D2022" s="14" t="s">
        <v>7341</v>
      </c>
      <c r="E2022" s="14" t="s">
        <v>7342</v>
      </c>
      <c r="F2022" s="14" t="s">
        <v>7343</v>
      </c>
      <c r="G2022" s="14" t="s">
        <v>91</v>
      </c>
      <c r="H2022" s="14" t="s">
        <v>1110</v>
      </c>
    </row>
    <row r="2023" spans="1:8" x14ac:dyDescent="0.25">
      <c r="A2023">
        <v>2023</v>
      </c>
      <c r="B2023" s="14" t="s">
        <v>7344</v>
      </c>
      <c r="C2023" s="14" t="s">
        <v>1102</v>
      </c>
      <c r="E2023" s="14" t="s">
        <v>7345</v>
      </c>
      <c r="F2023" s="14" t="s">
        <v>7346</v>
      </c>
      <c r="G2023" s="14" t="s">
        <v>91</v>
      </c>
      <c r="H2023" s="14" t="s">
        <v>1110</v>
      </c>
    </row>
    <row r="2024" spans="1:8" x14ac:dyDescent="0.25">
      <c r="A2024">
        <v>2024</v>
      </c>
      <c r="B2024" s="14" t="s">
        <v>7347</v>
      </c>
      <c r="C2024" s="14" t="s">
        <v>1102</v>
      </c>
      <c r="E2024" s="14" t="s">
        <v>7348</v>
      </c>
      <c r="F2024" s="14" t="s">
        <v>7349</v>
      </c>
      <c r="G2024" s="14" t="s">
        <v>1671</v>
      </c>
      <c r="H2024" s="14" t="s">
        <v>1110</v>
      </c>
    </row>
    <row r="2025" spans="1:8" x14ac:dyDescent="0.25">
      <c r="A2025">
        <v>2025</v>
      </c>
      <c r="B2025" s="14" t="s">
        <v>7350</v>
      </c>
      <c r="C2025" s="14" t="s">
        <v>1102</v>
      </c>
      <c r="E2025" s="14" t="s">
        <v>7351</v>
      </c>
      <c r="F2025" s="14" t="s">
        <v>7352</v>
      </c>
      <c r="G2025" s="14" t="s">
        <v>1109</v>
      </c>
      <c r="H2025" s="14" t="s">
        <v>1110</v>
      </c>
    </row>
    <row r="2026" spans="1:8" x14ac:dyDescent="0.25">
      <c r="A2026">
        <v>2026</v>
      </c>
      <c r="B2026" s="14" t="s">
        <v>7353</v>
      </c>
      <c r="C2026" s="14" t="s">
        <v>1102</v>
      </c>
      <c r="E2026" s="14" t="s">
        <v>7354</v>
      </c>
      <c r="F2026" s="14" t="s">
        <v>7355</v>
      </c>
      <c r="G2026" s="14" t="s">
        <v>1413</v>
      </c>
      <c r="H2026" s="14" t="s">
        <v>1110</v>
      </c>
    </row>
    <row r="2027" spans="1:8" x14ac:dyDescent="0.25">
      <c r="A2027">
        <v>2027</v>
      </c>
      <c r="B2027" s="14" t="s">
        <v>7356</v>
      </c>
      <c r="C2027" s="14" t="s">
        <v>1102</v>
      </c>
      <c r="E2027" s="14" t="s">
        <v>7357</v>
      </c>
      <c r="F2027" s="14" t="s">
        <v>7358</v>
      </c>
      <c r="G2027" s="14" t="s">
        <v>1109</v>
      </c>
      <c r="H2027" s="14" t="s">
        <v>1110</v>
      </c>
    </row>
    <row r="2028" spans="1:8" x14ac:dyDescent="0.25">
      <c r="A2028">
        <v>2028</v>
      </c>
      <c r="B2028" s="14" t="s">
        <v>7359</v>
      </c>
      <c r="C2028" s="14" t="s">
        <v>1102</v>
      </c>
      <c r="D2028" s="14" t="s">
        <v>7360</v>
      </c>
      <c r="E2028" s="14" t="s">
        <v>7361</v>
      </c>
      <c r="F2028" s="14" t="s">
        <v>7362</v>
      </c>
      <c r="G2028" s="14" t="s">
        <v>9</v>
      </c>
      <c r="H2028" s="14" t="s">
        <v>1110</v>
      </c>
    </row>
    <row r="2029" spans="1:8" x14ac:dyDescent="0.25">
      <c r="A2029">
        <v>2029</v>
      </c>
      <c r="B2029" s="14" t="s">
        <v>7363</v>
      </c>
      <c r="C2029" s="14" t="s">
        <v>1102</v>
      </c>
      <c r="E2029" s="14" t="s">
        <v>7364</v>
      </c>
      <c r="F2029" s="14" t="s">
        <v>7365</v>
      </c>
      <c r="G2029" s="14" t="s">
        <v>243</v>
      </c>
      <c r="H2029" s="14" t="s">
        <v>1110</v>
      </c>
    </row>
    <row r="2030" spans="1:8" x14ac:dyDescent="0.25">
      <c r="A2030">
        <v>2030</v>
      </c>
      <c r="B2030" s="14" t="s">
        <v>7366</v>
      </c>
      <c r="C2030" s="14" t="s">
        <v>1102</v>
      </c>
      <c r="E2030" s="14" t="s">
        <v>7367</v>
      </c>
      <c r="F2030" s="14" t="s">
        <v>7367</v>
      </c>
      <c r="G2030" s="14" t="s">
        <v>192</v>
      </c>
      <c r="H2030" s="14" t="s">
        <v>1110</v>
      </c>
    </row>
    <row r="2031" spans="1:8" x14ac:dyDescent="0.25">
      <c r="A2031">
        <v>2031</v>
      </c>
      <c r="B2031" s="14" t="s">
        <v>7368</v>
      </c>
      <c r="C2031" s="14" t="s">
        <v>1102</v>
      </c>
      <c r="E2031" s="14" t="s">
        <v>7369</v>
      </c>
      <c r="F2031" s="14" t="s">
        <v>7370</v>
      </c>
      <c r="G2031" s="14" t="s">
        <v>1109</v>
      </c>
      <c r="H2031" s="14" t="s">
        <v>1110</v>
      </c>
    </row>
    <row r="2032" spans="1:8" x14ac:dyDescent="0.25">
      <c r="A2032">
        <v>2032</v>
      </c>
      <c r="B2032" s="14" t="s">
        <v>7371</v>
      </c>
      <c r="C2032" s="14" t="s">
        <v>1102</v>
      </c>
      <c r="E2032" s="14" t="s">
        <v>7372</v>
      </c>
      <c r="F2032" s="14" t="s">
        <v>7373</v>
      </c>
      <c r="G2032" s="14" t="s">
        <v>1109</v>
      </c>
      <c r="H2032" s="14" t="s">
        <v>1110</v>
      </c>
    </row>
    <row r="2033" spans="1:8" x14ac:dyDescent="0.25">
      <c r="A2033">
        <v>2033</v>
      </c>
      <c r="B2033" s="14" t="s">
        <v>7374</v>
      </c>
      <c r="C2033" s="14" t="s">
        <v>1102</v>
      </c>
      <c r="E2033" s="14" t="s">
        <v>7375</v>
      </c>
      <c r="G2033" s="14" t="s">
        <v>243</v>
      </c>
      <c r="H2033" s="14" t="s">
        <v>1110</v>
      </c>
    </row>
    <row r="2034" spans="1:8" x14ac:dyDescent="0.25">
      <c r="A2034">
        <v>2034</v>
      </c>
      <c r="B2034" s="14" t="s">
        <v>7376</v>
      </c>
      <c r="C2034" s="14" t="s">
        <v>1102</v>
      </c>
      <c r="E2034" s="14" t="s">
        <v>7377</v>
      </c>
      <c r="F2034" s="14" t="s">
        <v>7378</v>
      </c>
      <c r="G2034" s="14" t="s">
        <v>170</v>
      </c>
      <c r="H2034" s="14" t="s">
        <v>1110</v>
      </c>
    </row>
    <row r="2035" spans="1:8" x14ac:dyDescent="0.25">
      <c r="A2035">
        <v>2035</v>
      </c>
      <c r="B2035" s="14" t="s">
        <v>7379</v>
      </c>
      <c r="C2035" s="14" t="s">
        <v>1102</v>
      </c>
      <c r="D2035" s="14" t="s">
        <v>6022</v>
      </c>
      <c r="E2035" s="14" t="s">
        <v>7380</v>
      </c>
      <c r="F2035" s="14" t="s">
        <v>7381</v>
      </c>
      <c r="G2035" s="14" t="s">
        <v>114</v>
      </c>
      <c r="H2035" s="14" t="s">
        <v>1110</v>
      </c>
    </row>
    <row r="2036" spans="1:8" x14ac:dyDescent="0.25">
      <c r="A2036">
        <v>2036</v>
      </c>
      <c r="B2036" s="14" t="s">
        <v>7382</v>
      </c>
      <c r="C2036" s="14" t="s">
        <v>1102</v>
      </c>
      <c r="E2036" s="14" t="s">
        <v>7383</v>
      </c>
      <c r="F2036" s="14" t="s">
        <v>7384</v>
      </c>
      <c r="G2036" s="14" t="s">
        <v>1109</v>
      </c>
      <c r="H2036" s="14" t="s">
        <v>1110</v>
      </c>
    </row>
    <row r="2037" spans="1:8" x14ac:dyDescent="0.25">
      <c r="A2037">
        <v>2037</v>
      </c>
      <c r="B2037" s="14" t="s">
        <v>7385</v>
      </c>
      <c r="C2037" s="14" t="s">
        <v>1102</v>
      </c>
      <c r="D2037" s="14" t="s">
        <v>7386</v>
      </c>
      <c r="E2037" s="14" t="s">
        <v>7387</v>
      </c>
      <c r="F2037" s="14" t="s">
        <v>7388</v>
      </c>
      <c r="G2037" s="14" t="s">
        <v>1109</v>
      </c>
      <c r="H2037" s="14" t="s">
        <v>1110</v>
      </c>
    </row>
    <row r="2038" spans="1:8" x14ac:dyDescent="0.25">
      <c r="A2038">
        <v>2038</v>
      </c>
      <c r="B2038" s="14" t="s">
        <v>7389</v>
      </c>
      <c r="C2038" s="14" t="s">
        <v>1102</v>
      </c>
      <c r="E2038" s="14" t="s">
        <v>7390</v>
      </c>
      <c r="G2038" s="14" t="s">
        <v>1109</v>
      </c>
      <c r="H2038" s="14" t="s">
        <v>1110</v>
      </c>
    </row>
    <row r="2039" spans="1:8" x14ac:dyDescent="0.25">
      <c r="A2039">
        <v>2039</v>
      </c>
      <c r="B2039" s="14" t="s">
        <v>7391</v>
      </c>
      <c r="C2039" s="14" t="s">
        <v>1102</v>
      </c>
      <c r="E2039" s="14" t="s">
        <v>7392</v>
      </c>
      <c r="F2039" s="14" t="s">
        <v>7393</v>
      </c>
      <c r="G2039" s="14" t="s">
        <v>91</v>
      </c>
      <c r="H2039" s="14" t="s">
        <v>1110</v>
      </c>
    </row>
    <row r="2040" spans="1:8" x14ac:dyDescent="0.25">
      <c r="A2040">
        <v>2040</v>
      </c>
      <c r="B2040" s="14" t="s">
        <v>7394</v>
      </c>
      <c r="C2040" s="14" t="s">
        <v>1102</v>
      </c>
      <c r="E2040" s="14" t="s">
        <v>7395</v>
      </c>
      <c r="F2040" s="14" t="s">
        <v>7396</v>
      </c>
      <c r="G2040" s="14" t="s">
        <v>1109</v>
      </c>
      <c r="H2040" s="14" t="s">
        <v>1110</v>
      </c>
    </row>
    <row r="2041" spans="1:8" x14ac:dyDescent="0.25">
      <c r="A2041">
        <v>2041</v>
      </c>
      <c r="B2041" s="14" t="s">
        <v>7397</v>
      </c>
      <c r="C2041" s="14" t="s">
        <v>1102</v>
      </c>
      <c r="D2041" s="14" t="s">
        <v>7398</v>
      </c>
      <c r="E2041" s="14" t="s">
        <v>7399</v>
      </c>
      <c r="F2041" s="14" t="s">
        <v>7400</v>
      </c>
      <c r="G2041" s="14" t="s">
        <v>2764</v>
      </c>
      <c r="H2041" s="14" t="s">
        <v>1105</v>
      </c>
    </row>
    <row r="2042" spans="1:8" x14ac:dyDescent="0.25">
      <c r="A2042">
        <v>2042</v>
      </c>
      <c r="B2042" s="14" t="s">
        <v>7401</v>
      </c>
      <c r="C2042" s="14" t="s">
        <v>1102</v>
      </c>
      <c r="E2042" s="14" t="s">
        <v>7402</v>
      </c>
      <c r="F2042" s="14" t="s">
        <v>7403</v>
      </c>
      <c r="G2042" s="14" t="s">
        <v>236</v>
      </c>
      <c r="H2042" s="14" t="s">
        <v>1105</v>
      </c>
    </row>
    <row r="2043" spans="1:8" x14ac:dyDescent="0.25">
      <c r="A2043">
        <v>2043</v>
      </c>
      <c r="B2043" s="14" t="s">
        <v>7404</v>
      </c>
      <c r="C2043" s="14" t="s">
        <v>1102</v>
      </c>
      <c r="E2043" s="14" t="s">
        <v>7405</v>
      </c>
      <c r="F2043" s="14" t="s">
        <v>7406</v>
      </c>
      <c r="G2043" s="14" t="s">
        <v>239</v>
      </c>
      <c r="H2043" s="14" t="s">
        <v>1110</v>
      </c>
    </row>
    <row r="2044" spans="1:8" x14ac:dyDescent="0.25">
      <c r="A2044">
        <v>2044</v>
      </c>
      <c r="B2044" s="14" t="s">
        <v>7407</v>
      </c>
      <c r="C2044" s="14" t="s">
        <v>1102</v>
      </c>
      <c r="E2044" s="14" t="s">
        <v>7408</v>
      </c>
      <c r="F2044" s="14" t="s">
        <v>7409</v>
      </c>
      <c r="G2044" s="14" t="s">
        <v>1109</v>
      </c>
      <c r="H2044" s="14" t="s">
        <v>1110</v>
      </c>
    </row>
    <row r="2045" spans="1:8" x14ac:dyDescent="0.25">
      <c r="A2045">
        <v>2045</v>
      </c>
      <c r="B2045" s="14" t="s">
        <v>7410</v>
      </c>
      <c r="C2045" s="14" t="s">
        <v>1102</v>
      </c>
      <c r="E2045" s="14" t="s">
        <v>7411</v>
      </c>
      <c r="F2045" s="14" t="s">
        <v>7412</v>
      </c>
      <c r="G2045" s="14" t="s">
        <v>40</v>
      </c>
      <c r="H2045" s="14" t="s">
        <v>1110</v>
      </c>
    </row>
    <row r="2046" spans="1:8" x14ac:dyDescent="0.25">
      <c r="A2046">
        <v>2046</v>
      </c>
      <c r="B2046" s="14" t="s">
        <v>7413</v>
      </c>
      <c r="C2046" s="14" t="s">
        <v>1102</v>
      </c>
      <c r="E2046" s="14" t="s">
        <v>7414</v>
      </c>
      <c r="F2046" s="14" t="s">
        <v>7415</v>
      </c>
      <c r="G2046" s="14" t="s">
        <v>192</v>
      </c>
      <c r="H2046" s="14" t="s">
        <v>1110</v>
      </c>
    </row>
    <row r="2047" spans="1:8" x14ac:dyDescent="0.25">
      <c r="A2047">
        <v>2047</v>
      </c>
      <c r="B2047" s="14" t="s">
        <v>7416</v>
      </c>
      <c r="C2047" s="14" t="s">
        <v>1102</v>
      </c>
      <c r="D2047" s="14" t="s">
        <v>7417</v>
      </c>
      <c r="E2047" s="14" t="s">
        <v>7418</v>
      </c>
      <c r="F2047" s="14" t="s">
        <v>7419</v>
      </c>
      <c r="G2047" s="14" t="s">
        <v>1327</v>
      </c>
      <c r="H2047" s="14" t="s">
        <v>1105</v>
      </c>
    </row>
    <row r="2048" spans="1:8" x14ac:dyDescent="0.25">
      <c r="A2048">
        <v>2048</v>
      </c>
      <c r="B2048" s="14" t="s">
        <v>7420</v>
      </c>
      <c r="C2048" s="14" t="s">
        <v>1102</v>
      </c>
      <c r="D2048" s="14" t="s">
        <v>537</v>
      </c>
      <c r="E2048" s="14" t="s">
        <v>7421</v>
      </c>
      <c r="F2048" s="14" t="s">
        <v>7422</v>
      </c>
      <c r="G2048" s="14" t="s">
        <v>178</v>
      </c>
      <c r="H2048" s="14" t="s">
        <v>1105</v>
      </c>
    </row>
    <row r="2049" spans="1:8" x14ac:dyDescent="0.25">
      <c r="A2049">
        <v>2049</v>
      </c>
      <c r="B2049" s="14" t="s">
        <v>7423</v>
      </c>
      <c r="C2049" s="14" t="s">
        <v>1102</v>
      </c>
      <c r="E2049" s="14" t="s">
        <v>7424</v>
      </c>
      <c r="F2049" s="14" t="s">
        <v>7425</v>
      </c>
      <c r="G2049" s="14" t="s">
        <v>1938</v>
      </c>
      <c r="H2049" s="14" t="s">
        <v>1110</v>
      </c>
    </row>
    <row r="2050" spans="1:8" x14ac:dyDescent="0.25">
      <c r="A2050">
        <v>2050</v>
      </c>
      <c r="B2050" s="14" t="s">
        <v>7426</v>
      </c>
      <c r="C2050" s="14" t="s">
        <v>1102</v>
      </c>
      <c r="E2050" s="14" t="s">
        <v>7427</v>
      </c>
      <c r="F2050" s="14" t="s">
        <v>7428</v>
      </c>
      <c r="G2050" s="14" t="s">
        <v>243</v>
      </c>
      <c r="H2050" s="14" t="s">
        <v>1110</v>
      </c>
    </row>
    <row r="2051" spans="1:8" x14ac:dyDescent="0.25">
      <c r="A2051">
        <v>2051</v>
      </c>
      <c r="B2051" s="14" t="s">
        <v>7429</v>
      </c>
      <c r="C2051" s="14" t="s">
        <v>1102</v>
      </c>
      <c r="D2051" s="14" t="s">
        <v>1636</v>
      </c>
      <c r="E2051" s="14" t="s">
        <v>7430</v>
      </c>
      <c r="F2051" s="14" t="s">
        <v>7431</v>
      </c>
      <c r="G2051" s="14" t="s">
        <v>236</v>
      </c>
      <c r="H2051" s="14" t="s">
        <v>1105</v>
      </c>
    </row>
    <row r="2052" spans="1:8" x14ac:dyDescent="0.25">
      <c r="A2052">
        <v>2052</v>
      </c>
      <c r="B2052" s="14" t="s">
        <v>7432</v>
      </c>
      <c r="C2052" s="14" t="s">
        <v>1102</v>
      </c>
      <c r="E2052" s="14" t="s">
        <v>7433</v>
      </c>
      <c r="F2052" s="14" t="s">
        <v>7434</v>
      </c>
      <c r="G2052" s="14" t="s">
        <v>1327</v>
      </c>
      <c r="H2052" s="14" t="s">
        <v>1110</v>
      </c>
    </row>
    <row r="2053" spans="1:8" x14ac:dyDescent="0.25">
      <c r="A2053">
        <v>2053</v>
      </c>
      <c r="B2053" s="14" t="s">
        <v>7435</v>
      </c>
      <c r="C2053" s="14" t="s">
        <v>1102</v>
      </c>
      <c r="E2053" s="14" t="s">
        <v>7436</v>
      </c>
      <c r="F2053" s="14" t="s">
        <v>7437</v>
      </c>
      <c r="G2053" s="14" t="s">
        <v>91</v>
      </c>
      <c r="H2053" s="14" t="s">
        <v>1110</v>
      </c>
    </row>
    <row r="2054" spans="1:8" x14ac:dyDescent="0.25">
      <c r="A2054">
        <v>2054</v>
      </c>
      <c r="B2054" s="14" t="s">
        <v>7438</v>
      </c>
      <c r="C2054" s="14" t="s">
        <v>1102</v>
      </c>
      <c r="E2054" s="14" t="s">
        <v>7439</v>
      </c>
      <c r="F2054" s="14" t="s">
        <v>7440</v>
      </c>
      <c r="G2054" s="14" t="s">
        <v>1348</v>
      </c>
      <c r="H2054" s="14" t="s">
        <v>1110</v>
      </c>
    </row>
    <row r="2055" spans="1:8" x14ac:dyDescent="0.25">
      <c r="A2055">
        <v>2055</v>
      </c>
      <c r="B2055" s="14" t="s">
        <v>7441</v>
      </c>
      <c r="C2055" s="14" t="s">
        <v>1102</v>
      </c>
      <c r="E2055" s="14" t="s">
        <v>7442</v>
      </c>
      <c r="F2055" s="14" t="s">
        <v>7443</v>
      </c>
      <c r="G2055" s="14" t="s">
        <v>1327</v>
      </c>
      <c r="H2055" s="14" t="s">
        <v>1110</v>
      </c>
    </row>
    <row r="2056" spans="1:8" x14ac:dyDescent="0.25">
      <c r="A2056">
        <v>2056</v>
      </c>
      <c r="B2056" s="14" t="s">
        <v>7444</v>
      </c>
      <c r="C2056" s="14" t="s">
        <v>1102</v>
      </c>
      <c r="D2056" s="14" t="s">
        <v>7445</v>
      </c>
      <c r="E2056" s="14" t="s">
        <v>7446</v>
      </c>
      <c r="F2056" s="14" t="s">
        <v>7447</v>
      </c>
      <c r="G2056" s="14" t="s">
        <v>7448</v>
      </c>
      <c r="H2056" s="14" t="s">
        <v>1105</v>
      </c>
    </row>
    <row r="2057" spans="1:8" x14ac:dyDescent="0.25">
      <c r="A2057">
        <v>2057</v>
      </c>
      <c r="B2057" s="14" t="s">
        <v>7449</v>
      </c>
      <c r="C2057" s="14" t="s">
        <v>1102</v>
      </c>
      <c r="E2057" s="14" t="s">
        <v>7450</v>
      </c>
      <c r="F2057" s="14" t="s">
        <v>7451</v>
      </c>
      <c r="G2057" s="14" t="s">
        <v>243</v>
      </c>
      <c r="H2057" s="14" t="s">
        <v>1110</v>
      </c>
    </row>
    <row r="2058" spans="1:8" x14ac:dyDescent="0.25">
      <c r="A2058">
        <v>2058</v>
      </c>
      <c r="B2058" s="14" t="s">
        <v>7452</v>
      </c>
      <c r="C2058" s="14" t="s">
        <v>1102</v>
      </c>
      <c r="D2058" s="14" t="s">
        <v>7453</v>
      </c>
      <c r="E2058" s="14" t="s">
        <v>7454</v>
      </c>
      <c r="F2058" s="14" t="s">
        <v>7455</v>
      </c>
      <c r="G2058" s="14" t="s">
        <v>7456</v>
      </c>
      <c r="H2058" s="14" t="s">
        <v>1105</v>
      </c>
    </row>
    <row r="2059" spans="1:8" x14ac:dyDescent="0.25">
      <c r="A2059">
        <v>2059</v>
      </c>
      <c r="B2059" s="14" t="s">
        <v>7457</v>
      </c>
      <c r="C2059" s="14" t="s">
        <v>1102</v>
      </c>
      <c r="E2059" s="14" t="s">
        <v>7458</v>
      </c>
      <c r="F2059" s="14" t="s">
        <v>7459</v>
      </c>
      <c r="G2059" s="14" t="s">
        <v>1109</v>
      </c>
      <c r="H2059" s="14" t="s">
        <v>1110</v>
      </c>
    </row>
    <row r="2060" spans="1:8" x14ac:dyDescent="0.25">
      <c r="A2060">
        <v>2060</v>
      </c>
      <c r="B2060" s="14" t="s">
        <v>7460</v>
      </c>
      <c r="C2060" s="14" t="s">
        <v>1102</v>
      </c>
      <c r="E2060" s="14" t="s">
        <v>118</v>
      </c>
      <c r="F2060" s="14" t="s">
        <v>7461</v>
      </c>
      <c r="G2060" s="14" t="s">
        <v>239</v>
      </c>
      <c r="H2060" s="14" t="s">
        <v>1110</v>
      </c>
    </row>
    <row r="2061" spans="1:8" x14ac:dyDescent="0.25">
      <c r="A2061">
        <v>2061</v>
      </c>
      <c r="B2061" s="14" t="s">
        <v>7462</v>
      </c>
      <c r="C2061" s="14" t="s">
        <v>1102</v>
      </c>
      <c r="E2061" s="14" t="s">
        <v>7463</v>
      </c>
      <c r="F2061" s="14" t="s">
        <v>7464</v>
      </c>
      <c r="G2061" s="14" t="s">
        <v>1730</v>
      </c>
      <c r="H2061" s="14" t="s">
        <v>1105</v>
      </c>
    </row>
    <row r="2062" spans="1:8" x14ac:dyDescent="0.25">
      <c r="A2062">
        <v>2062</v>
      </c>
      <c r="B2062" s="14" t="s">
        <v>7465</v>
      </c>
      <c r="C2062" s="14" t="s">
        <v>1102</v>
      </c>
      <c r="E2062" s="14" t="s">
        <v>7466</v>
      </c>
      <c r="F2062" s="14" t="s">
        <v>7467</v>
      </c>
      <c r="G2062" s="14" t="s">
        <v>6232</v>
      </c>
      <c r="H2062" s="14" t="s">
        <v>1110</v>
      </c>
    </row>
    <row r="2063" spans="1:8" x14ac:dyDescent="0.25">
      <c r="A2063">
        <v>2063</v>
      </c>
      <c r="B2063" s="14" t="s">
        <v>7468</v>
      </c>
      <c r="C2063" s="14" t="s">
        <v>1102</v>
      </c>
      <c r="E2063" s="14" t="s">
        <v>7469</v>
      </c>
      <c r="F2063" s="14" t="s">
        <v>7470</v>
      </c>
      <c r="G2063" s="14" t="s">
        <v>243</v>
      </c>
      <c r="H2063" s="14" t="s">
        <v>1110</v>
      </c>
    </row>
    <row r="2064" spans="1:8" x14ac:dyDescent="0.25">
      <c r="A2064">
        <v>2064</v>
      </c>
      <c r="B2064" s="14" t="s">
        <v>7471</v>
      </c>
      <c r="C2064" s="14" t="s">
        <v>1102</v>
      </c>
      <c r="E2064" s="14" t="s">
        <v>7472</v>
      </c>
      <c r="F2064" s="14" t="s">
        <v>7473</v>
      </c>
      <c r="G2064" s="14" t="s">
        <v>243</v>
      </c>
      <c r="H2064" s="14" t="s">
        <v>1110</v>
      </c>
    </row>
    <row r="2065" spans="1:8" x14ac:dyDescent="0.25">
      <c r="A2065">
        <v>2065</v>
      </c>
      <c r="B2065" s="14" t="s">
        <v>7474</v>
      </c>
      <c r="C2065" s="14" t="s">
        <v>1102</v>
      </c>
      <c r="E2065" s="14" t="s">
        <v>7475</v>
      </c>
      <c r="F2065" s="14" t="s">
        <v>7476</v>
      </c>
      <c r="G2065" s="14" t="s">
        <v>3873</v>
      </c>
      <c r="H2065" s="14" t="s">
        <v>1110</v>
      </c>
    </row>
    <row r="2066" spans="1:8" x14ac:dyDescent="0.25">
      <c r="A2066">
        <v>2066</v>
      </c>
      <c r="B2066" s="14" t="s">
        <v>7477</v>
      </c>
      <c r="C2066" s="14" t="s">
        <v>1102</v>
      </c>
      <c r="E2066" s="14" t="s">
        <v>7478</v>
      </c>
      <c r="F2066" s="14" t="s">
        <v>7479</v>
      </c>
      <c r="G2066" s="14" t="s">
        <v>1109</v>
      </c>
      <c r="H2066" s="14" t="s">
        <v>1110</v>
      </c>
    </row>
    <row r="2067" spans="1:8" x14ac:dyDescent="0.25">
      <c r="A2067">
        <v>2067</v>
      </c>
      <c r="B2067" s="14" t="s">
        <v>7480</v>
      </c>
      <c r="C2067" s="14" t="s">
        <v>1102</v>
      </c>
      <c r="E2067" s="14" t="s">
        <v>7481</v>
      </c>
      <c r="F2067" s="14" t="s">
        <v>7482</v>
      </c>
      <c r="G2067" s="14" t="s">
        <v>230</v>
      </c>
      <c r="H2067" s="14" t="s">
        <v>1110</v>
      </c>
    </row>
    <row r="2068" spans="1:8" x14ac:dyDescent="0.25">
      <c r="A2068">
        <v>2068</v>
      </c>
      <c r="B2068" s="14" t="s">
        <v>7483</v>
      </c>
      <c r="C2068" s="14" t="s">
        <v>1102</v>
      </c>
      <c r="E2068" s="14" t="s">
        <v>7484</v>
      </c>
      <c r="F2068" s="14" t="s">
        <v>7485</v>
      </c>
      <c r="G2068" s="14" t="s">
        <v>243</v>
      </c>
      <c r="H2068" s="14" t="s">
        <v>1110</v>
      </c>
    </row>
    <row r="2069" spans="1:8" x14ac:dyDescent="0.25">
      <c r="A2069">
        <v>2069</v>
      </c>
      <c r="B2069" s="14" t="s">
        <v>7486</v>
      </c>
      <c r="C2069" s="14" t="s">
        <v>1102</v>
      </c>
      <c r="E2069" s="14" t="s">
        <v>7487</v>
      </c>
      <c r="F2069" s="14" t="s">
        <v>7488</v>
      </c>
      <c r="G2069" s="14" t="s">
        <v>149</v>
      </c>
      <c r="H2069" s="14" t="s">
        <v>1110</v>
      </c>
    </row>
    <row r="2070" spans="1:8" x14ac:dyDescent="0.25">
      <c r="A2070">
        <v>2070</v>
      </c>
      <c r="B2070" s="14" t="s">
        <v>7489</v>
      </c>
      <c r="C2070" s="14" t="s">
        <v>1102</v>
      </c>
      <c r="E2070" s="14" t="s">
        <v>7490</v>
      </c>
      <c r="F2070" s="14" t="s">
        <v>7491</v>
      </c>
      <c r="G2070" s="14" t="s">
        <v>160</v>
      </c>
      <c r="H2070" s="14" t="s">
        <v>1105</v>
      </c>
    </row>
    <row r="2071" spans="1:8" x14ac:dyDescent="0.25">
      <c r="A2071">
        <v>2071</v>
      </c>
      <c r="B2071" s="14" t="s">
        <v>7492</v>
      </c>
      <c r="C2071" s="14" t="s">
        <v>1102</v>
      </c>
      <c r="E2071" s="14" t="s">
        <v>7493</v>
      </c>
      <c r="F2071" s="14" t="s">
        <v>7494</v>
      </c>
      <c r="G2071" s="14" t="s">
        <v>160</v>
      </c>
      <c r="H2071" s="14" t="s">
        <v>1110</v>
      </c>
    </row>
    <row r="2072" spans="1:8" x14ac:dyDescent="0.25">
      <c r="A2072">
        <v>2072</v>
      </c>
      <c r="B2072" s="14" t="s">
        <v>7495</v>
      </c>
      <c r="C2072" s="14" t="s">
        <v>1102</v>
      </c>
      <c r="E2072" s="14" t="s">
        <v>7496</v>
      </c>
      <c r="F2072" s="14" t="s">
        <v>7497</v>
      </c>
      <c r="G2072" s="14" t="s">
        <v>153</v>
      </c>
      <c r="H2072" s="14" t="s">
        <v>1110</v>
      </c>
    </row>
    <row r="2073" spans="1:8" x14ac:dyDescent="0.25">
      <c r="A2073">
        <v>2073</v>
      </c>
      <c r="B2073" s="14" t="s">
        <v>7498</v>
      </c>
      <c r="C2073" s="14" t="s">
        <v>1102</v>
      </c>
      <c r="E2073" s="14" t="s">
        <v>7499</v>
      </c>
      <c r="F2073" s="14" t="s">
        <v>7500</v>
      </c>
      <c r="G2073" s="14" t="s">
        <v>1109</v>
      </c>
      <c r="H2073" s="14" t="s">
        <v>1110</v>
      </c>
    </row>
    <row r="2074" spans="1:8" x14ac:dyDescent="0.25">
      <c r="A2074">
        <v>2074</v>
      </c>
      <c r="B2074" s="14" t="s">
        <v>7501</v>
      </c>
      <c r="C2074" s="14" t="s">
        <v>1102</v>
      </c>
      <c r="E2074" s="14" t="s">
        <v>7502</v>
      </c>
      <c r="G2074" s="14" t="s">
        <v>1109</v>
      </c>
      <c r="H2074" s="14" t="s">
        <v>1110</v>
      </c>
    </row>
    <row r="2075" spans="1:8" x14ac:dyDescent="0.25">
      <c r="A2075">
        <v>2075</v>
      </c>
      <c r="B2075" s="14" t="s">
        <v>7503</v>
      </c>
      <c r="C2075" s="14" t="s">
        <v>1102</v>
      </c>
      <c r="E2075" s="14" t="s">
        <v>7504</v>
      </c>
      <c r="F2075" s="14" t="s">
        <v>7505</v>
      </c>
      <c r="G2075" s="14" t="s">
        <v>40</v>
      </c>
      <c r="H2075" s="14" t="s">
        <v>1110</v>
      </c>
    </row>
    <row r="2076" spans="1:8" x14ac:dyDescent="0.25">
      <c r="A2076">
        <v>2076</v>
      </c>
      <c r="B2076" s="14" t="s">
        <v>7506</v>
      </c>
      <c r="C2076" s="14" t="s">
        <v>1102</v>
      </c>
      <c r="E2076" s="14" t="s">
        <v>7507</v>
      </c>
      <c r="F2076" s="14" t="s">
        <v>7508</v>
      </c>
      <c r="G2076" s="14" t="s">
        <v>153</v>
      </c>
      <c r="H2076" s="14" t="s">
        <v>1110</v>
      </c>
    </row>
    <row r="2077" spans="1:8" x14ac:dyDescent="0.25">
      <c r="A2077">
        <v>2077</v>
      </c>
      <c r="B2077" s="14" t="s">
        <v>7509</v>
      </c>
      <c r="C2077" s="14" t="s">
        <v>1102</v>
      </c>
      <c r="D2077" s="14" t="s">
        <v>7510</v>
      </c>
      <c r="E2077" s="14" t="s">
        <v>7511</v>
      </c>
      <c r="F2077" s="14" t="s">
        <v>7512</v>
      </c>
      <c r="G2077" s="14" t="s">
        <v>91</v>
      </c>
      <c r="H2077" s="14" t="s">
        <v>1105</v>
      </c>
    </row>
    <row r="2078" spans="1:8" x14ac:dyDescent="0.25">
      <c r="A2078">
        <v>2078</v>
      </c>
      <c r="B2078" s="14" t="s">
        <v>7513</v>
      </c>
      <c r="C2078" s="14" t="s">
        <v>1102</v>
      </c>
      <c r="E2078" s="14" t="s">
        <v>7514</v>
      </c>
      <c r="F2078" s="14" t="s">
        <v>7515</v>
      </c>
      <c r="G2078" s="14" t="s">
        <v>1109</v>
      </c>
      <c r="H2078" s="14" t="s">
        <v>1110</v>
      </c>
    </row>
    <row r="2079" spans="1:8" x14ac:dyDescent="0.25">
      <c r="A2079">
        <v>2079</v>
      </c>
      <c r="B2079" s="14" t="s">
        <v>7516</v>
      </c>
      <c r="C2079" s="14" t="s">
        <v>1102</v>
      </c>
      <c r="D2079" s="14" t="s">
        <v>7517</v>
      </c>
      <c r="G2079" s="14" t="s">
        <v>215</v>
      </c>
      <c r="H2079" s="14" t="s">
        <v>1110</v>
      </c>
    </row>
    <row r="2080" spans="1:8" x14ac:dyDescent="0.25">
      <c r="A2080">
        <v>2080</v>
      </c>
      <c r="B2080" s="14" t="s">
        <v>7516</v>
      </c>
      <c r="C2080" s="14" t="s">
        <v>1102</v>
      </c>
      <c r="E2080" s="14" t="s">
        <v>7518</v>
      </c>
      <c r="H2080" s="14" t="s">
        <v>1110</v>
      </c>
    </row>
    <row r="2081" spans="1:8" x14ac:dyDescent="0.25">
      <c r="A2081">
        <v>2081</v>
      </c>
      <c r="B2081" s="14" t="s">
        <v>7519</v>
      </c>
      <c r="C2081" s="14" t="s">
        <v>1102</v>
      </c>
      <c r="E2081" s="14" t="s">
        <v>7520</v>
      </c>
      <c r="F2081" s="14" t="s">
        <v>7521</v>
      </c>
      <c r="G2081" s="14" t="s">
        <v>174</v>
      </c>
      <c r="H2081" s="14" t="s">
        <v>1110</v>
      </c>
    </row>
    <row r="2082" spans="1:8" x14ac:dyDescent="0.25">
      <c r="A2082">
        <v>2082</v>
      </c>
      <c r="B2082" s="14" t="s">
        <v>7522</v>
      </c>
      <c r="C2082" s="14" t="s">
        <v>1102</v>
      </c>
      <c r="E2082" s="14" t="s">
        <v>7523</v>
      </c>
      <c r="F2082" s="14" t="s">
        <v>7524</v>
      </c>
      <c r="G2082" s="14" t="s">
        <v>1348</v>
      </c>
      <c r="H2082" s="14" t="s">
        <v>1110</v>
      </c>
    </row>
    <row r="2083" spans="1:8" x14ac:dyDescent="0.25">
      <c r="A2083">
        <v>2083</v>
      </c>
      <c r="B2083" s="14" t="s">
        <v>7525</v>
      </c>
      <c r="C2083" s="14" t="s">
        <v>1102</v>
      </c>
      <c r="E2083" s="14" t="s">
        <v>7526</v>
      </c>
      <c r="F2083" s="14" t="s">
        <v>7527</v>
      </c>
      <c r="G2083" s="14" t="s">
        <v>1578</v>
      </c>
      <c r="H2083" s="14" t="s">
        <v>1110</v>
      </c>
    </row>
    <row r="2084" spans="1:8" x14ac:dyDescent="0.25">
      <c r="A2084">
        <v>2084</v>
      </c>
      <c r="B2084" s="14" t="s">
        <v>7528</v>
      </c>
      <c r="C2084" s="14" t="s">
        <v>1102</v>
      </c>
      <c r="E2084" s="14" t="s">
        <v>7529</v>
      </c>
      <c r="F2084" s="14" t="s">
        <v>7530</v>
      </c>
      <c r="G2084" s="14" t="s">
        <v>91</v>
      </c>
      <c r="H2084" s="14" t="s">
        <v>1110</v>
      </c>
    </row>
    <row r="2085" spans="1:8" x14ac:dyDescent="0.25">
      <c r="A2085">
        <v>2085</v>
      </c>
      <c r="B2085" s="14" t="s">
        <v>7531</v>
      </c>
      <c r="C2085" s="14" t="s">
        <v>1102</v>
      </c>
      <c r="E2085" s="14" t="s">
        <v>7532</v>
      </c>
      <c r="F2085" s="14" t="s">
        <v>7533</v>
      </c>
      <c r="G2085" s="14" t="s">
        <v>91</v>
      </c>
      <c r="H2085" s="14" t="s">
        <v>1110</v>
      </c>
    </row>
    <row r="2086" spans="1:8" x14ac:dyDescent="0.25">
      <c r="A2086">
        <v>2086</v>
      </c>
      <c r="B2086" s="14" t="s">
        <v>7534</v>
      </c>
      <c r="C2086" s="14" t="s">
        <v>1102</v>
      </c>
      <c r="E2086" s="14" t="s">
        <v>7535</v>
      </c>
      <c r="F2086" s="14" t="s">
        <v>7536</v>
      </c>
      <c r="G2086" s="14" t="s">
        <v>91</v>
      </c>
      <c r="H2086" s="14" t="s">
        <v>1110</v>
      </c>
    </row>
    <row r="2087" spans="1:8" x14ac:dyDescent="0.25">
      <c r="A2087">
        <v>2087</v>
      </c>
      <c r="B2087" s="14" t="s">
        <v>7537</v>
      </c>
      <c r="C2087" s="14" t="s">
        <v>1102</v>
      </c>
      <c r="E2087" s="14" t="s">
        <v>7538</v>
      </c>
      <c r="F2087" s="14" t="s">
        <v>7539</v>
      </c>
      <c r="G2087" s="14" t="s">
        <v>86</v>
      </c>
      <c r="H2087" s="14" t="s">
        <v>1110</v>
      </c>
    </row>
    <row r="2088" spans="1:8" x14ac:dyDescent="0.25">
      <c r="A2088">
        <v>2088</v>
      </c>
      <c r="B2088" s="14" t="s">
        <v>7540</v>
      </c>
      <c r="C2088" s="14" t="s">
        <v>1102</v>
      </c>
      <c r="E2088" s="14" t="s">
        <v>7541</v>
      </c>
      <c r="F2088" s="14" t="s">
        <v>7542</v>
      </c>
      <c r="G2088" s="14" t="s">
        <v>126</v>
      </c>
      <c r="H2088" s="14" t="s">
        <v>1110</v>
      </c>
    </row>
    <row r="2089" spans="1:8" x14ac:dyDescent="0.25">
      <c r="A2089">
        <v>2089</v>
      </c>
      <c r="B2089" s="14" t="s">
        <v>7543</v>
      </c>
      <c r="C2089" s="14" t="s">
        <v>1102</v>
      </c>
      <c r="E2089" s="14" t="s">
        <v>7544</v>
      </c>
      <c r="F2089" s="14" t="s">
        <v>7545</v>
      </c>
      <c r="G2089" s="14" t="s">
        <v>120</v>
      </c>
      <c r="H2089" s="14" t="s">
        <v>1110</v>
      </c>
    </row>
    <row r="2090" spans="1:8" x14ac:dyDescent="0.25">
      <c r="A2090">
        <v>2090</v>
      </c>
      <c r="B2090" s="14" t="s">
        <v>7546</v>
      </c>
      <c r="C2090" s="14" t="s">
        <v>1102</v>
      </c>
      <c r="D2090" s="14" t="s">
        <v>3412</v>
      </c>
      <c r="E2090" s="14" t="s">
        <v>7547</v>
      </c>
      <c r="F2090" s="14" t="s">
        <v>7548</v>
      </c>
      <c r="G2090" s="14" t="s">
        <v>120</v>
      </c>
      <c r="H2090" s="14" t="s">
        <v>1110</v>
      </c>
    </row>
    <row r="2091" spans="1:8" x14ac:dyDescent="0.25">
      <c r="A2091">
        <v>2091</v>
      </c>
      <c r="B2091" s="14" t="s">
        <v>7549</v>
      </c>
      <c r="C2091" s="14" t="s">
        <v>1102</v>
      </c>
      <c r="D2091" s="14" t="s">
        <v>378</v>
      </c>
      <c r="E2091" s="14" t="s">
        <v>7550</v>
      </c>
      <c r="F2091" s="14" t="s">
        <v>7550</v>
      </c>
      <c r="G2091" s="14" t="s">
        <v>220</v>
      </c>
      <c r="H2091" s="14" t="s">
        <v>1105</v>
      </c>
    </row>
    <row r="2092" spans="1:8" x14ac:dyDescent="0.25">
      <c r="A2092">
        <v>2092</v>
      </c>
      <c r="B2092" s="14" t="s">
        <v>7551</v>
      </c>
      <c r="C2092" s="14" t="s">
        <v>1102</v>
      </c>
      <c r="E2092" s="14" t="s">
        <v>7552</v>
      </c>
      <c r="F2092" s="14" t="s">
        <v>7553</v>
      </c>
      <c r="G2092" s="14" t="s">
        <v>1109</v>
      </c>
      <c r="H2092" s="14" t="s">
        <v>1110</v>
      </c>
    </row>
    <row r="2093" spans="1:8" x14ac:dyDescent="0.25">
      <c r="A2093">
        <v>2093</v>
      </c>
      <c r="B2093" s="14" t="s">
        <v>7554</v>
      </c>
      <c r="C2093" s="14" t="s">
        <v>1102</v>
      </c>
      <c r="E2093" s="14" t="s">
        <v>7555</v>
      </c>
      <c r="F2093" s="14" t="s">
        <v>7556</v>
      </c>
      <c r="G2093" s="14" t="s">
        <v>1493</v>
      </c>
      <c r="H2093" s="14" t="s">
        <v>1110</v>
      </c>
    </row>
    <row r="2094" spans="1:8" x14ac:dyDescent="0.25">
      <c r="A2094">
        <v>2094</v>
      </c>
      <c r="B2094" s="14" t="s">
        <v>7554</v>
      </c>
      <c r="C2094" s="14" t="s">
        <v>1102</v>
      </c>
      <c r="D2094" s="14" t="s">
        <v>7557</v>
      </c>
      <c r="G2094" s="14" t="s">
        <v>1514</v>
      </c>
      <c r="H2094" s="14" t="s">
        <v>1105</v>
      </c>
    </row>
    <row r="2095" spans="1:8" x14ac:dyDescent="0.25">
      <c r="A2095">
        <v>2095</v>
      </c>
      <c r="B2095" s="14" t="s">
        <v>7558</v>
      </c>
      <c r="C2095" s="14" t="s">
        <v>1102</v>
      </c>
      <c r="E2095" s="14" t="s">
        <v>7559</v>
      </c>
      <c r="F2095" s="14" t="s">
        <v>7560</v>
      </c>
      <c r="G2095" s="14" t="s">
        <v>226</v>
      </c>
      <c r="H2095" s="14" t="s">
        <v>1110</v>
      </c>
    </row>
    <row r="2096" spans="1:8" x14ac:dyDescent="0.25">
      <c r="A2096">
        <v>2096</v>
      </c>
      <c r="B2096" s="14" t="s">
        <v>7561</v>
      </c>
      <c r="C2096" s="14" t="s">
        <v>1102</v>
      </c>
      <c r="E2096" s="14" t="s">
        <v>7562</v>
      </c>
      <c r="F2096" s="14" t="s">
        <v>7563</v>
      </c>
      <c r="G2096" s="14" t="s">
        <v>1827</v>
      </c>
      <c r="H2096" s="14" t="s">
        <v>1110</v>
      </c>
    </row>
    <row r="2097" spans="1:8" x14ac:dyDescent="0.25">
      <c r="A2097">
        <v>2097</v>
      </c>
      <c r="B2097" s="14" t="s">
        <v>7564</v>
      </c>
      <c r="C2097" s="14" t="s">
        <v>1102</v>
      </c>
      <c r="E2097" s="14" t="s">
        <v>7565</v>
      </c>
      <c r="F2097" s="14" t="s">
        <v>7566</v>
      </c>
      <c r="G2097" s="14" t="s">
        <v>1514</v>
      </c>
      <c r="H2097" s="14" t="s">
        <v>1110</v>
      </c>
    </row>
    <row r="2098" spans="1:8" x14ac:dyDescent="0.25">
      <c r="A2098">
        <v>2098</v>
      </c>
      <c r="B2098" s="14" t="s">
        <v>7564</v>
      </c>
      <c r="C2098" s="14" t="s">
        <v>1102</v>
      </c>
      <c r="E2098" s="14" t="s">
        <v>7567</v>
      </c>
      <c r="F2098" s="14" t="s">
        <v>7568</v>
      </c>
      <c r="G2098" s="14" t="s">
        <v>243</v>
      </c>
      <c r="H2098" s="14" t="s">
        <v>1110</v>
      </c>
    </row>
    <row r="2099" spans="1:8" x14ac:dyDescent="0.25">
      <c r="A2099">
        <v>2099</v>
      </c>
      <c r="B2099" s="14" t="s">
        <v>7569</v>
      </c>
      <c r="C2099" s="14" t="s">
        <v>1102</v>
      </c>
      <c r="E2099" s="14" t="s">
        <v>7570</v>
      </c>
      <c r="F2099" s="14" t="s">
        <v>7571</v>
      </c>
      <c r="G2099" s="14" t="s">
        <v>86</v>
      </c>
      <c r="H2099" s="14" t="s">
        <v>1110</v>
      </c>
    </row>
    <row r="2100" spans="1:8" x14ac:dyDescent="0.25">
      <c r="A2100">
        <v>2100</v>
      </c>
      <c r="B2100" s="14" t="s">
        <v>7572</v>
      </c>
      <c r="C2100" s="14" t="s">
        <v>1102</v>
      </c>
      <c r="E2100" s="14" t="s">
        <v>7573</v>
      </c>
      <c r="F2100" s="14" t="s">
        <v>7574</v>
      </c>
      <c r="G2100" s="14" t="s">
        <v>1500</v>
      </c>
      <c r="H2100" s="14" t="s">
        <v>1110</v>
      </c>
    </row>
    <row r="2101" spans="1:8" x14ac:dyDescent="0.25">
      <c r="A2101">
        <v>2101</v>
      </c>
      <c r="B2101" s="14" t="s">
        <v>7575</v>
      </c>
      <c r="C2101" s="14" t="s">
        <v>1102</v>
      </c>
      <c r="E2101" s="14" t="s">
        <v>7576</v>
      </c>
      <c r="F2101" s="14" t="s">
        <v>7577</v>
      </c>
      <c r="G2101" s="14" t="s">
        <v>1109</v>
      </c>
      <c r="H2101" s="14" t="s">
        <v>1110</v>
      </c>
    </row>
    <row r="2102" spans="1:8" x14ac:dyDescent="0.25">
      <c r="A2102">
        <v>2102</v>
      </c>
      <c r="B2102" s="14" t="s">
        <v>7578</v>
      </c>
      <c r="C2102" s="14" t="s">
        <v>1102</v>
      </c>
      <c r="E2102" s="14" t="s">
        <v>7579</v>
      </c>
      <c r="F2102" s="14" t="s">
        <v>7580</v>
      </c>
      <c r="G2102" s="14" t="s">
        <v>1109</v>
      </c>
      <c r="H2102" s="14" t="s">
        <v>1110</v>
      </c>
    </row>
    <row r="2103" spans="1:8" x14ac:dyDescent="0.25">
      <c r="A2103">
        <v>2103</v>
      </c>
      <c r="B2103" s="14" t="s">
        <v>7581</v>
      </c>
      <c r="C2103" s="14" t="s">
        <v>1102</v>
      </c>
      <c r="E2103" s="14" t="s">
        <v>7582</v>
      </c>
      <c r="F2103" s="14" t="s">
        <v>7583</v>
      </c>
      <c r="G2103" s="14" t="s">
        <v>1348</v>
      </c>
      <c r="H2103" s="14" t="s">
        <v>1110</v>
      </c>
    </row>
    <row r="2104" spans="1:8" x14ac:dyDescent="0.25">
      <c r="A2104">
        <v>2104</v>
      </c>
      <c r="B2104" s="14" t="s">
        <v>7584</v>
      </c>
      <c r="C2104" s="14" t="s">
        <v>1102</v>
      </c>
      <c r="D2104" s="14" t="s">
        <v>7585</v>
      </c>
      <c r="E2104" s="14" t="s">
        <v>7586</v>
      </c>
      <c r="F2104" s="14" t="s">
        <v>7587</v>
      </c>
      <c r="G2104" s="14" t="s">
        <v>1514</v>
      </c>
      <c r="H2104" s="14" t="s">
        <v>1105</v>
      </c>
    </row>
    <row r="2105" spans="1:8" x14ac:dyDescent="0.25">
      <c r="A2105">
        <v>2105</v>
      </c>
      <c r="B2105" s="14" t="s">
        <v>7588</v>
      </c>
      <c r="C2105" s="14" t="s">
        <v>1102</v>
      </c>
      <c r="D2105" s="14" t="s">
        <v>7589</v>
      </c>
      <c r="E2105" s="14" t="s">
        <v>7590</v>
      </c>
      <c r="F2105" s="14" t="s">
        <v>7591</v>
      </c>
      <c r="G2105" s="14" t="s">
        <v>137</v>
      </c>
      <c r="H2105" s="14" t="s">
        <v>1110</v>
      </c>
    </row>
    <row r="2106" spans="1:8" x14ac:dyDescent="0.25">
      <c r="A2106">
        <v>2106</v>
      </c>
      <c r="B2106" s="14" t="s">
        <v>7592</v>
      </c>
      <c r="C2106" s="14" t="s">
        <v>1102</v>
      </c>
      <c r="E2106" s="14" t="s">
        <v>7593</v>
      </c>
      <c r="F2106" s="14" t="s">
        <v>7594</v>
      </c>
      <c r="G2106" s="14" t="s">
        <v>137</v>
      </c>
      <c r="H2106" s="14" t="s">
        <v>1110</v>
      </c>
    </row>
    <row r="2107" spans="1:8" x14ac:dyDescent="0.25">
      <c r="A2107">
        <v>2107</v>
      </c>
      <c r="B2107" s="14" t="s">
        <v>7595</v>
      </c>
      <c r="C2107" s="14" t="s">
        <v>1102</v>
      </c>
      <c r="E2107" s="14" t="s">
        <v>7596</v>
      </c>
      <c r="G2107" s="14" t="s">
        <v>2125</v>
      </c>
      <c r="H2107" s="14" t="s">
        <v>1110</v>
      </c>
    </row>
    <row r="2108" spans="1:8" x14ac:dyDescent="0.25">
      <c r="A2108">
        <v>2108</v>
      </c>
      <c r="B2108" s="14" t="s">
        <v>7597</v>
      </c>
      <c r="C2108" s="14" t="s">
        <v>1102</v>
      </c>
      <c r="E2108" s="14" t="s">
        <v>7598</v>
      </c>
      <c r="F2108" s="14" t="s">
        <v>7599</v>
      </c>
      <c r="G2108" s="14" t="s">
        <v>187</v>
      </c>
      <c r="H2108" s="14" t="s">
        <v>1110</v>
      </c>
    </row>
    <row r="2109" spans="1:8" x14ac:dyDescent="0.25">
      <c r="A2109">
        <v>2109</v>
      </c>
      <c r="B2109" s="14" t="s">
        <v>7600</v>
      </c>
      <c r="C2109" s="14" t="s">
        <v>1102</v>
      </c>
      <c r="E2109" s="14" t="s">
        <v>7601</v>
      </c>
      <c r="F2109" s="14" t="s">
        <v>7602</v>
      </c>
      <c r="G2109" s="14" t="s">
        <v>1109</v>
      </c>
      <c r="H2109" s="14" t="s">
        <v>1110</v>
      </c>
    </row>
    <row r="2110" spans="1:8" x14ac:dyDescent="0.25">
      <c r="A2110">
        <v>2110</v>
      </c>
      <c r="B2110" s="14" t="s">
        <v>7603</v>
      </c>
      <c r="C2110" s="14" t="s">
        <v>1102</v>
      </c>
      <c r="E2110" s="14" t="s">
        <v>7604</v>
      </c>
      <c r="F2110" s="14" t="s">
        <v>7605</v>
      </c>
      <c r="G2110" s="14" t="s">
        <v>1109</v>
      </c>
      <c r="H2110" s="14" t="s">
        <v>1110</v>
      </c>
    </row>
    <row r="2111" spans="1:8" x14ac:dyDescent="0.25">
      <c r="A2111">
        <v>2111</v>
      </c>
      <c r="B2111" s="14" t="s">
        <v>7606</v>
      </c>
      <c r="C2111" s="14" t="s">
        <v>1102</v>
      </c>
      <c r="E2111" s="14" t="s">
        <v>7607</v>
      </c>
      <c r="F2111" s="14" t="s">
        <v>7608</v>
      </c>
      <c r="G2111" s="14" t="s">
        <v>1109</v>
      </c>
      <c r="H2111" s="14" t="s">
        <v>1110</v>
      </c>
    </row>
    <row r="2112" spans="1:8" x14ac:dyDescent="0.25">
      <c r="A2112">
        <v>2112</v>
      </c>
      <c r="B2112" s="14" t="s">
        <v>7609</v>
      </c>
      <c r="C2112" s="14" t="s">
        <v>1102</v>
      </c>
      <c r="E2112" s="14" t="s">
        <v>7610</v>
      </c>
      <c r="F2112" s="14" t="s">
        <v>7611</v>
      </c>
      <c r="G2112" s="14" t="s">
        <v>243</v>
      </c>
      <c r="H2112" s="14" t="s">
        <v>1110</v>
      </c>
    </row>
    <row r="2113" spans="1:8" x14ac:dyDescent="0.25">
      <c r="A2113">
        <v>2113</v>
      </c>
      <c r="B2113" s="14" t="s">
        <v>7612</v>
      </c>
      <c r="C2113" s="14" t="s">
        <v>1102</v>
      </c>
      <c r="E2113" s="14" t="s">
        <v>7613</v>
      </c>
      <c r="F2113" s="14" t="s">
        <v>7614</v>
      </c>
      <c r="G2113" s="14" t="s">
        <v>52</v>
      </c>
      <c r="H2113" s="14" t="s">
        <v>1110</v>
      </c>
    </row>
    <row r="2114" spans="1:8" x14ac:dyDescent="0.25">
      <c r="A2114">
        <v>2114</v>
      </c>
      <c r="B2114" s="14" t="s">
        <v>7615</v>
      </c>
      <c r="C2114" s="14" t="s">
        <v>1102</v>
      </c>
      <c r="E2114" s="14" t="s">
        <v>7616</v>
      </c>
      <c r="F2114" s="14" t="s">
        <v>7617</v>
      </c>
      <c r="G2114" s="14" t="s">
        <v>1144</v>
      </c>
      <c r="H2114" s="14" t="s">
        <v>1110</v>
      </c>
    </row>
    <row r="2115" spans="1:8" x14ac:dyDescent="0.25">
      <c r="A2115">
        <v>2115</v>
      </c>
      <c r="B2115" s="14" t="s">
        <v>7618</v>
      </c>
      <c r="C2115" s="14" t="s">
        <v>1102</v>
      </c>
      <c r="E2115" s="14" t="s">
        <v>7619</v>
      </c>
      <c r="F2115" s="14" t="s">
        <v>7620</v>
      </c>
      <c r="G2115" s="14" t="s">
        <v>1622</v>
      </c>
      <c r="H2115" s="14" t="s">
        <v>1110</v>
      </c>
    </row>
    <row r="2116" spans="1:8" x14ac:dyDescent="0.25">
      <c r="A2116">
        <v>2116</v>
      </c>
      <c r="B2116" s="14" t="s">
        <v>7621</v>
      </c>
      <c r="C2116" s="14" t="s">
        <v>1102</v>
      </c>
      <c r="E2116" s="14" t="s">
        <v>7622</v>
      </c>
      <c r="F2116" s="14" t="s">
        <v>7623</v>
      </c>
      <c r="G2116" s="14" t="s">
        <v>243</v>
      </c>
      <c r="H2116" s="14" t="s">
        <v>1110</v>
      </c>
    </row>
    <row r="2117" spans="1:8" x14ac:dyDescent="0.25">
      <c r="A2117">
        <v>2117</v>
      </c>
      <c r="B2117" s="14" t="s">
        <v>7624</v>
      </c>
      <c r="C2117" s="14" t="s">
        <v>1102</v>
      </c>
      <c r="D2117" s="14" t="s">
        <v>7625</v>
      </c>
      <c r="E2117" s="14" t="s">
        <v>10</v>
      </c>
      <c r="F2117" s="14" t="s">
        <v>7626</v>
      </c>
      <c r="G2117" s="14" t="s">
        <v>243</v>
      </c>
      <c r="H2117" s="14" t="s">
        <v>1105</v>
      </c>
    </row>
    <row r="2118" spans="1:8" x14ac:dyDescent="0.25">
      <c r="A2118">
        <v>2118</v>
      </c>
      <c r="B2118" s="14" t="s">
        <v>7627</v>
      </c>
      <c r="C2118" s="14" t="s">
        <v>1102</v>
      </c>
      <c r="E2118" s="14" t="s">
        <v>7628</v>
      </c>
      <c r="G2118" s="14" t="s">
        <v>1144</v>
      </c>
      <c r="H2118" s="14" t="s">
        <v>1110</v>
      </c>
    </row>
    <row r="2119" spans="1:8" x14ac:dyDescent="0.25">
      <c r="A2119">
        <v>2119</v>
      </c>
      <c r="B2119" s="14" t="s">
        <v>7629</v>
      </c>
      <c r="C2119" s="14" t="s">
        <v>1102</v>
      </c>
      <c r="E2119" s="14" t="s">
        <v>7630</v>
      </c>
      <c r="F2119" s="14" t="s">
        <v>7631</v>
      </c>
      <c r="G2119" s="14" t="s">
        <v>1109</v>
      </c>
      <c r="H2119" s="14" t="s">
        <v>1110</v>
      </c>
    </row>
    <row r="2120" spans="1:8" x14ac:dyDescent="0.25">
      <c r="A2120">
        <v>2120</v>
      </c>
      <c r="B2120" s="14" t="s">
        <v>7632</v>
      </c>
      <c r="C2120" s="14" t="s">
        <v>1102</v>
      </c>
      <c r="E2120" s="14" t="s">
        <v>7633</v>
      </c>
      <c r="F2120" s="14" t="s">
        <v>7634</v>
      </c>
      <c r="G2120" s="14" t="s">
        <v>243</v>
      </c>
      <c r="H2120" s="14" t="s">
        <v>1110</v>
      </c>
    </row>
    <row r="2121" spans="1:8" x14ac:dyDescent="0.25">
      <c r="A2121">
        <v>2121</v>
      </c>
      <c r="B2121" s="14" t="s">
        <v>7635</v>
      </c>
      <c r="C2121" s="14" t="s">
        <v>1102</v>
      </c>
      <c r="E2121" s="14" t="s">
        <v>171</v>
      </c>
      <c r="F2121" s="14" t="s">
        <v>7636</v>
      </c>
      <c r="G2121" s="14" t="s">
        <v>1938</v>
      </c>
      <c r="H2121" s="14" t="s">
        <v>1110</v>
      </c>
    </row>
    <row r="2122" spans="1:8" x14ac:dyDescent="0.25">
      <c r="A2122">
        <v>2122</v>
      </c>
      <c r="B2122" s="14" t="s">
        <v>7637</v>
      </c>
      <c r="C2122" s="14" t="s">
        <v>1102</v>
      </c>
      <c r="E2122" s="14" t="s">
        <v>7638</v>
      </c>
      <c r="F2122" s="14" t="s">
        <v>7639</v>
      </c>
      <c r="G2122" s="14" t="s">
        <v>1109</v>
      </c>
      <c r="H2122" s="14" t="s">
        <v>1110</v>
      </c>
    </row>
    <row r="2123" spans="1:8" x14ac:dyDescent="0.25">
      <c r="A2123">
        <v>2123</v>
      </c>
      <c r="B2123" s="14" t="s">
        <v>7640</v>
      </c>
      <c r="C2123" s="14" t="s">
        <v>1102</v>
      </c>
      <c r="E2123" s="14" t="s">
        <v>7641</v>
      </c>
      <c r="F2123" s="14" t="s">
        <v>7642</v>
      </c>
      <c r="G2123" s="14" t="s">
        <v>40</v>
      </c>
      <c r="H2123" s="14" t="s">
        <v>1110</v>
      </c>
    </row>
    <row r="2124" spans="1:8" x14ac:dyDescent="0.25">
      <c r="A2124">
        <v>2124</v>
      </c>
      <c r="B2124" s="14" t="s">
        <v>7643</v>
      </c>
      <c r="C2124" s="14" t="s">
        <v>1102</v>
      </c>
      <c r="E2124" s="14" t="s">
        <v>7644</v>
      </c>
      <c r="F2124" s="14" t="s">
        <v>7645</v>
      </c>
      <c r="G2124" s="14" t="s">
        <v>239</v>
      </c>
      <c r="H2124" s="14" t="s">
        <v>1110</v>
      </c>
    </row>
    <row r="2125" spans="1:8" x14ac:dyDescent="0.25">
      <c r="A2125">
        <v>2125</v>
      </c>
      <c r="B2125" s="14" t="s">
        <v>7646</v>
      </c>
      <c r="C2125" s="14" t="s">
        <v>1102</v>
      </c>
      <c r="D2125" s="14" t="s">
        <v>7647</v>
      </c>
      <c r="E2125" s="14" t="s">
        <v>7648</v>
      </c>
      <c r="G2125" s="14" t="s">
        <v>1144</v>
      </c>
      <c r="H2125" s="14" t="s">
        <v>1105</v>
      </c>
    </row>
    <row r="2126" spans="1:8" x14ac:dyDescent="0.25">
      <c r="A2126">
        <v>2126</v>
      </c>
      <c r="B2126" s="14" t="s">
        <v>7649</v>
      </c>
      <c r="C2126" s="14" t="s">
        <v>1102</v>
      </c>
      <c r="D2126" s="14" t="s">
        <v>1148</v>
      </c>
      <c r="E2126" s="14" t="s">
        <v>7650</v>
      </c>
      <c r="F2126" s="14" t="s">
        <v>7651</v>
      </c>
      <c r="G2126" s="14" t="s">
        <v>1109</v>
      </c>
      <c r="H2126" s="14" t="s">
        <v>1110</v>
      </c>
    </row>
    <row r="2127" spans="1:8" x14ac:dyDescent="0.25">
      <c r="A2127">
        <v>2127</v>
      </c>
      <c r="B2127" s="14" t="s">
        <v>7652</v>
      </c>
      <c r="C2127" s="14" t="s">
        <v>1102</v>
      </c>
      <c r="E2127" s="14" t="s">
        <v>7653</v>
      </c>
      <c r="F2127" s="14" t="s">
        <v>7654</v>
      </c>
      <c r="G2127" s="14" t="s">
        <v>1348</v>
      </c>
      <c r="H2127" s="14" t="s">
        <v>1110</v>
      </c>
    </row>
    <row r="2128" spans="1:8" x14ac:dyDescent="0.25">
      <c r="A2128">
        <v>2128</v>
      </c>
      <c r="B2128" s="14" t="s">
        <v>7655</v>
      </c>
      <c r="C2128" s="14" t="s">
        <v>1102</v>
      </c>
      <c r="E2128" s="14" t="s">
        <v>1081</v>
      </c>
      <c r="F2128" s="14" t="s">
        <v>7656</v>
      </c>
      <c r="G2128" s="14" t="s">
        <v>1109</v>
      </c>
      <c r="H2128" s="14" t="s">
        <v>1110</v>
      </c>
    </row>
    <row r="2129" spans="1:8" x14ac:dyDescent="0.25">
      <c r="A2129">
        <v>2129</v>
      </c>
      <c r="B2129" s="14" t="s">
        <v>7657</v>
      </c>
      <c r="C2129" s="14" t="s">
        <v>1102</v>
      </c>
      <c r="E2129" s="14" t="s">
        <v>7658</v>
      </c>
      <c r="F2129" s="14" t="s">
        <v>7659</v>
      </c>
      <c r="G2129" s="14" t="s">
        <v>1109</v>
      </c>
      <c r="H2129" s="14" t="s">
        <v>1110</v>
      </c>
    </row>
    <row r="2130" spans="1:8" x14ac:dyDescent="0.25">
      <c r="A2130">
        <v>2130</v>
      </c>
      <c r="B2130" s="14" t="s">
        <v>7660</v>
      </c>
      <c r="C2130" s="14" t="s">
        <v>1102</v>
      </c>
      <c r="E2130" s="14" t="s">
        <v>7661</v>
      </c>
      <c r="F2130" s="14" t="s">
        <v>7662</v>
      </c>
      <c r="G2130" s="14" t="s">
        <v>1348</v>
      </c>
      <c r="H2130" s="14" t="s">
        <v>1110</v>
      </c>
    </row>
    <row r="2131" spans="1:8" x14ac:dyDescent="0.25">
      <c r="A2131">
        <v>2131</v>
      </c>
      <c r="B2131" s="14" t="s">
        <v>7663</v>
      </c>
      <c r="C2131" s="14" t="s">
        <v>1102</v>
      </c>
      <c r="E2131" s="14" t="s">
        <v>7664</v>
      </c>
      <c r="G2131" s="14" t="s">
        <v>3602</v>
      </c>
      <c r="H2131" s="14" t="s">
        <v>1110</v>
      </c>
    </row>
    <row r="2132" spans="1:8" x14ac:dyDescent="0.25">
      <c r="A2132">
        <v>2132</v>
      </c>
      <c r="B2132" s="14" t="s">
        <v>7665</v>
      </c>
      <c r="C2132" s="14" t="s">
        <v>1102</v>
      </c>
      <c r="E2132" s="14" t="s">
        <v>7666</v>
      </c>
      <c r="F2132" s="14" t="s">
        <v>7667</v>
      </c>
      <c r="G2132" s="14" t="s">
        <v>1578</v>
      </c>
      <c r="H2132" s="14" t="s">
        <v>1110</v>
      </c>
    </row>
    <row r="2133" spans="1:8" x14ac:dyDescent="0.25">
      <c r="A2133">
        <v>2133</v>
      </c>
      <c r="B2133" s="14" t="s">
        <v>7668</v>
      </c>
      <c r="C2133" s="14" t="s">
        <v>1102</v>
      </c>
      <c r="E2133" s="14" t="s">
        <v>7669</v>
      </c>
      <c r="F2133" s="14" t="s">
        <v>7670</v>
      </c>
      <c r="G2133" s="14" t="s">
        <v>149</v>
      </c>
      <c r="H2133" s="14" t="s">
        <v>1110</v>
      </c>
    </row>
    <row r="2134" spans="1:8" x14ac:dyDescent="0.25">
      <c r="A2134">
        <v>2134</v>
      </c>
      <c r="B2134" s="14" t="s">
        <v>7671</v>
      </c>
      <c r="C2134" s="14" t="s">
        <v>1102</v>
      </c>
      <c r="E2134" s="14" t="s">
        <v>7672</v>
      </c>
      <c r="F2134" s="14" t="s">
        <v>7673</v>
      </c>
      <c r="G2134" s="14" t="s">
        <v>149</v>
      </c>
      <c r="H2134" s="14" t="s">
        <v>1110</v>
      </c>
    </row>
    <row r="2135" spans="1:8" x14ac:dyDescent="0.25">
      <c r="A2135">
        <v>2135</v>
      </c>
      <c r="B2135" s="14" t="s">
        <v>7674</v>
      </c>
      <c r="C2135" s="14" t="s">
        <v>1102</v>
      </c>
      <c r="E2135" s="14" t="s">
        <v>7675</v>
      </c>
      <c r="F2135" s="14" t="s">
        <v>7676</v>
      </c>
      <c r="G2135" s="14" t="s">
        <v>7677</v>
      </c>
      <c r="H2135" s="14" t="s">
        <v>1110</v>
      </c>
    </row>
    <row r="2136" spans="1:8" x14ac:dyDescent="0.25">
      <c r="A2136">
        <v>2136</v>
      </c>
      <c r="B2136" s="14" t="s">
        <v>7678</v>
      </c>
      <c r="C2136" s="14" t="s">
        <v>1102</v>
      </c>
      <c r="E2136" s="14" t="s">
        <v>7679</v>
      </c>
      <c r="F2136" s="14" t="s">
        <v>7680</v>
      </c>
      <c r="G2136" s="14" t="s">
        <v>7677</v>
      </c>
      <c r="H2136" s="14" t="s">
        <v>1110</v>
      </c>
    </row>
    <row r="2137" spans="1:8" x14ac:dyDescent="0.25">
      <c r="A2137">
        <v>2137</v>
      </c>
      <c r="B2137" s="14" t="s">
        <v>7681</v>
      </c>
      <c r="C2137" s="14" t="s">
        <v>1102</v>
      </c>
      <c r="E2137" s="14" t="s">
        <v>7682</v>
      </c>
      <c r="F2137" s="14" t="s">
        <v>7683</v>
      </c>
      <c r="G2137" s="14" t="s">
        <v>2692</v>
      </c>
      <c r="H2137" s="14" t="s">
        <v>1105</v>
      </c>
    </row>
    <row r="2138" spans="1:8" x14ac:dyDescent="0.25">
      <c r="A2138">
        <v>2138</v>
      </c>
      <c r="B2138" s="14" t="s">
        <v>7684</v>
      </c>
      <c r="C2138" s="14" t="s">
        <v>1102</v>
      </c>
      <c r="D2138" s="14" t="s">
        <v>1483</v>
      </c>
      <c r="E2138" s="14" t="s">
        <v>7685</v>
      </c>
      <c r="F2138" s="14" t="s">
        <v>7686</v>
      </c>
      <c r="G2138" s="14" t="s">
        <v>215</v>
      </c>
      <c r="H2138" s="14" t="s">
        <v>1105</v>
      </c>
    </row>
    <row r="2139" spans="1:8" x14ac:dyDescent="0.25">
      <c r="A2139">
        <v>2139</v>
      </c>
      <c r="B2139" s="14" t="s">
        <v>7687</v>
      </c>
      <c r="C2139" s="14" t="s">
        <v>1102</v>
      </c>
      <c r="E2139" s="14" t="s">
        <v>7688</v>
      </c>
      <c r="F2139" s="14" t="s">
        <v>7689</v>
      </c>
      <c r="G2139" s="14" t="s">
        <v>1109</v>
      </c>
      <c r="H2139" s="14" t="s">
        <v>1110</v>
      </c>
    </row>
    <row r="2140" spans="1:8" x14ac:dyDescent="0.25">
      <c r="A2140">
        <v>2140</v>
      </c>
      <c r="B2140" s="14" t="s">
        <v>7690</v>
      </c>
      <c r="C2140" s="14" t="s">
        <v>1102</v>
      </c>
      <c r="E2140" s="14" t="s">
        <v>7691</v>
      </c>
      <c r="F2140" s="14" t="s">
        <v>7692</v>
      </c>
      <c r="G2140" s="14" t="s">
        <v>243</v>
      </c>
      <c r="H2140" s="14" t="s">
        <v>1110</v>
      </c>
    </row>
    <row r="2141" spans="1:8" x14ac:dyDescent="0.25">
      <c r="A2141">
        <v>2141</v>
      </c>
      <c r="B2141" s="14" t="s">
        <v>7693</v>
      </c>
      <c r="C2141" s="14" t="s">
        <v>1102</v>
      </c>
      <c r="E2141" s="14" t="s">
        <v>7694</v>
      </c>
      <c r="F2141" s="14" t="s">
        <v>7695</v>
      </c>
      <c r="G2141" s="14" t="s">
        <v>1109</v>
      </c>
      <c r="H2141" s="14" t="s">
        <v>1110</v>
      </c>
    </row>
    <row r="2142" spans="1:8" x14ac:dyDescent="0.25">
      <c r="A2142">
        <v>2142</v>
      </c>
      <c r="B2142" s="14" t="s">
        <v>7696</v>
      </c>
      <c r="C2142" s="14" t="s">
        <v>1102</v>
      </c>
      <c r="E2142" s="14" t="s">
        <v>7697</v>
      </c>
      <c r="F2142" s="14" t="s">
        <v>7698</v>
      </c>
      <c r="G2142" s="14" t="s">
        <v>114</v>
      </c>
      <c r="H2142" s="14" t="s">
        <v>1110</v>
      </c>
    </row>
    <row r="2143" spans="1:8" x14ac:dyDescent="0.25">
      <c r="A2143">
        <v>2143</v>
      </c>
      <c r="B2143" s="14" t="s">
        <v>7699</v>
      </c>
      <c r="C2143" s="14" t="s">
        <v>1102</v>
      </c>
      <c r="D2143" s="14" t="s">
        <v>380</v>
      </c>
      <c r="E2143" s="14" t="s">
        <v>7700</v>
      </c>
      <c r="F2143" s="14" t="s">
        <v>7701</v>
      </c>
      <c r="G2143" s="14" t="s">
        <v>77</v>
      </c>
      <c r="H2143" s="14" t="s">
        <v>1105</v>
      </c>
    </row>
    <row r="2144" spans="1:8" x14ac:dyDescent="0.25">
      <c r="A2144">
        <v>2144</v>
      </c>
      <c r="B2144" s="14" t="s">
        <v>7702</v>
      </c>
      <c r="C2144" s="14" t="s">
        <v>1102</v>
      </c>
      <c r="E2144" s="14" t="s">
        <v>7703</v>
      </c>
      <c r="F2144" s="14" t="s">
        <v>7704</v>
      </c>
      <c r="G2144" s="14" t="s">
        <v>77</v>
      </c>
      <c r="H2144" s="14" t="s">
        <v>1110</v>
      </c>
    </row>
    <row r="2145" spans="1:8" x14ac:dyDescent="0.25">
      <c r="A2145">
        <v>2145</v>
      </c>
      <c r="B2145" s="14" t="s">
        <v>7705</v>
      </c>
      <c r="C2145" s="14" t="s">
        <v>1102</v>
      </c>
      <c r="E2145" s="14" t="s">
        <v>7706</v>
      </c>
      <c r="G2145" s="14" t="s">
        <v>77</v>
      </c>
      <c r="H2145" s="14" t="s">
        <v>1110</v>
      </c>
    </row>
    <row r="2146" spans="1:8" x14ac:dyDescent="0.25">
      <c r="A2146">
        <v>2146</v>
      </c>
      <c r="B2146" s="14" t="s">
        <v>7707</v>
      </c>
      <c r="C2146" s="14" t="s">
        <v>1102</v>
      </c>
      <c r="E2146" s="14" t="s">
        <v>7708</v>
      </c>
      <c r="G2146" s="14" t="s">
        <v>77</v>
      </c>
      <c r="H2146" s="14" t="s">
        <v>1110</v>
      </c>
    </row>
    <row r="2147" spans="1:8" x14ac:dyDescent="0.25">
      <c r="A2147">
        <v>2147</v>
      </c>
      <c r="B2147" s="14" t="s">
        <v>7709</v>
      </c>
      <c r="C2147" s="14" t="s">
        <v>1102</v>
      </c>
      <c r="E2147" s="14" t="s">
        <v>7710</v>
      </c>
      <c r="G2147" s="14" t="s">
        <v>77</v>
      </c>
      <c r="H2147" s="14" t="s">
        <v>1110</v>
      </c>
    </row>
    <row r="2148" spans="1:8" x14ac:dyDescent="0.25">
      <c r="A2148">
        <v>2148</v>
      </c>
      <c r="B2148" s="14" t="s">
        <v>7711</v>
      </c>
      <c r="C2148" s="14" t="s">
        <v>1102</v>
      </c>
      <c r="E2148" s="14" t="s">
        <v>7712</v>
      </c>
      <c r="F2148" s="14" t="s">
        <v>7713</v>
      </c>
      <c r="G2148" s="14" t="s">
        <v>120</v>
      </c>
      <c r="H2148" s="14" t="s">
        <v>1110</v>
      </c>
    </row>
    <row r="2149" spans="1:8" x14ac:dyDescent="0.25">
      <c r="A2149">
        <v>2149</v>
      </c>
      <c r="B2149" s="14" t="s">
        <v>7714</v>
      </c>
      <c r="C2149" s="14" t="s">
        <v>1102</v>
      </c>
      <c r="E2149" s="14" t="s">
        <v>7715</v>
      </c>
      <c r="F2149" s="14" t="s">
        <v>7716</v>
      </c>
      <c r="G2149" s="14" t="s">
        <v>120</v>
      </c>
      <c r="H2149" s="14" t="s">
        <v>1110</v>
      </c>
    </row>
    <row r="2150" spans="1:8" x14ac:dyDescent="0.25">
      <c r="A2150">
        <v>2150</v>
      </c>
      <c r="B2150" s="14" t="s">
        <v>7717</v>
      </c>
      <c r="C2150" s="14" t="s">
        <v>1102</v>
      </c>
      <c r="D2150" s="14" t="s">
        <v>400</v>
      </c>
      <c r="E2150" s="14" t="s">
        <v>7718</v>
      </c>
      <c r="F2150" s="14" t="s">
        <v>7719</v>
      </c>
      <c r="G2150" s="14" t="s">
        <v>123</v>
      </c>
      <c r="H2150" s="14" t="s">
        <v>1105</v>
      </c>
    </row>
    <row r="2151" spans="1:8" x14ac:dyDescent="0.25">
      <c r="A2151">
        <v>2151</v>
      </c>
      <c r="B2151" s="14" t="s">
        <v>7720</v>
      </c>
      <c r="C2151" s="14" t="s">
        <v>1102</v>
      </c>
      <c r="E2151" s="14" t="s">
        <v>7721</v>
      </c>
      <c r="F2151" s="14" t="s">
        <v>7722</v>
      </c>
      <c r="G2151" s="14" t="s">
        <v>149</v>
      </c>
      <c r="H2151" s="14" t="s">
        <v>1110</v>
      </c>
    </row>
    <row r="2152" spans="1:8" x14ac:dyDescent="0.25">
      <c r="A2152">
        <v>2152</v>
      </c>
      <c r="B2152" s="14" t="s">
        <v>7723</v>
      </c>
      <c r="C2152" s="14" t="s">
        <v>1102</v>
      </c>
      <c r="E2152" s="14" t="s">
        <v>7724</v>
      </c>
      <c r="F2152" s="14" t="s">
        <v>7725</v>
      </c>
      <c r="G2152" s="14" t="s">
        <v>2576</v>
      </c>
      <c r="H2152" s="14" t="s">
        <v>1110</v>
      </c>
    </row>
    <row r="2153" spans="1:8" x14ac:dyDescent="0.25">
      <c r="A2153">
        <v>2153</v>
      </c>
      <c r="B2153" s="14" t="s">
        <v>7726</v>
      </c>
      <c r="C2153" s="14" t="s">
        <v>1102</v>
      </c>
      <c r="E2153" s="14" t="s">
        <v>7727</v>
      </c>
      <c r="F2153" s="14" t="s">
        <v>7728</v>
      </c>
      <c r="G2153" s="14" t="s">
        <v>2857</v>
      </c>
      <c r="H2153" s="14" t="s">
        <v>1110</v>
      </c>
    </row>
    <row r="2154" spans="1:8" x14ac:dyDescent="0.25">
      <c r="A2154">
        <v>2154</v>
      </c>
      <c r="B2154" s="14" t="s">
        <v>7729</v>
      </c>
      <c r="C2154" s="14" t="s">
        <v>1102</v>
      </c>
      <c r="E2154" s="14" t="s">
        <v>7730</v>
      </c>
      <c r="F2154" s="14" t="s">
        <v>7731</v>
      </c>
      <c r="G2154" s="14" t="s">
        <v>1625</v>
      </c>
      <c r="H2154" s="14" t="s">
        <v>1110</v>
      </c>
    </row>
    <row r="2155" spans="1:8" x14ac:dyDescent="0.25">
      <c r="A2155">
        <v>2155</v>
      </c>
      <c r="B2155" s="14" t="s">
        <v>7732</v>
      </c>
      <c r="C2155" s="14" t="s">
        <v>1102</v>
      </c>
      <c r="D2155" s="14" t="s">
        <v>7733</v>
      </c>
      <c r="E2155" s="14" t="s">
        <v>7734</v>
      </c>
      <c r="F2155" s="14" t="s">
        <v>7735</v>
      </c>
      <c r="G2155" s="14" t="s">
        <v>1207</v>
      </c>
      <c r="H2155" s="14" t="s">
        <v>1105</v>
      </c>
    </row>
    <row r="2156" spans="1:8" x14ac:dyDescent="0.25">
      <c r="A2156">
        <v>2156</v>
      </c>
      <c r="B2156" s="14" t="s">
        <v>7736</v>
      </c>
      <c r="C2156" s="14" t="s">
        <v>1102</v>
      </c>
      <c r="E2156" s="14" t="s">
        <v>7737</v>
      </c>
      <c r="F2156" s="14" t="s">
        <v>7738</v>
      </c>
      <c r="G2156" s="14" t="s">
        <v>1109</v>
      </c>
      <c r="H2156" s="14" t="s">
        <v>1110</v>
      </c>
    </row>
    <row r="2157" spans="1:8" x14ac:dyDescent="0.25">
      <c r="A2157">
        <v>2157</v>
      </c>
      <c r="B2157" s="14" t="s">
        <v>7739</v>
      </c>
      <c r="C2157" s="14" t="s">
        <v>1102</v>
      </c>
      <c r="E2157" s="14" t="s">
        <v>7740</v>
      </c>
      <c r="F2157" s="14" t="s">
        <v>7741</v>
      </c>
      <c r="G2157" s="14" t="s">
        <v>91</v>
      </c>
      <c r="H2157" s="14" t="s">
        <v>1110</v>
      </c>
    </row>
    <row r="2158" spans="1:8" x14ac:dyDescent="0.25">
      <c r="A2158">
        <v>2158</v>
      </c>
      <c r="B2158" s="14" t="s">
        <v>7742</v>
      </c>
      <c r="C2158" s="14" t="s">
        <v>1102</v>
      </c>
      <c r="E2158" s="14" t="s">
        <v>7743</v>
      </c>
      <c r="F2158" s="14" t="s">
        <v>7744</v>
      </c>
      <c r="G2158" s="14" t="s">
        <v>178</v>
      </c>
      <c r="H2158" s="14" t="s">
        <v>1110</v>
      </c>
    </row>
    <row r="2159" spans="1:8" x14ac:dyDescent="0.25">
      <c r="A2159">
        <v>2159</v>
      </c>
      <c r="B2159" s="14" t="s">
        <v>7745</v>
      </c>
      <c r="C2159" s="14" t="s">
        <v>1102</v>
      </c>
      <c r="E2159" s="14" t="s">
        <v>7746</v>
      </c>
      <c r="F2159" s="14" t="s">
        <v>7747</v>
      </c>
      <c r="G2159" s="14" t="s">
        <v>2576</v>
      </c>
      <c r="H2159" s="14" t="s">
        <v>1110</v>
      </c>
    </row>
    <row r="2160" spans="1:8" x14ac:dyDescent="0.25">
      <c r="A2160">
        <v>2160</v>
      </c>
      <c r="B2160" s="14" t="s">
        <v>7748</v>
      </c>
      <c r="C2160" s="14" t="s">
        <v>1102</v>
      </c>
      <c r="E2160" s="14" t="s">
        <v>7749</v>
      </c>
      <c r="F2160" s="14" t="s">
        <v>7750</v>
      </c>
      <c r="G2160" s="14" t="s">
        <v>126</v>
      </c>
      <c r="H2160" s="14" t="s">
        <v>1110</v>
      </c>
    </row>
    <row r="2161" spans="1:8" x14ac:dyDescent="0.25">
      <c r="A2161">
        <v>2161</v>
      </c>
      <c r="B2161" s="14" t="s">
        <v>7751</v>
      </c>
      <c r="C2161" s="14" t="s">
        <v>1102</v>
      </c>
      <c r="E2161" s="14" t="s">
        <v>7752</v>
      </c>
      <c r="F2161" s="14" t="s">
        <v>7753</v>
      </c>
      <c r="G2161" s="14" t="s">
        <v>126</v>
      </c>
      <c r="H2161" s="14" t="s">
        <v>1110</v>
      </c>
    </row>
    <row r="2162" spans="1:8" x14ac:dyDescent="0.25">
      <c r="A2162">
        <v>2162</v>
      </c>
      <c r="B2162" s="14" t="s">
        <v>7754</v>
      </c>
      <c r="C2162" s="14" t="s">
        <v>1102</v>
      </c>
      <c r="E2162" s="14" t="s">
        <v>7755</v>
      </c>
      <c r="F2162" s="14" t="s">
        <v>7756</v>
      </c>
      <c r="G2162" s="14" t="s">
        <v>126</v>
      </c>
      <c r="H2162" s="14" t="s">
        <v>1110</v>
      </c>
    </row>
    <row r="2163" spans="1:8" x14ac:dyDescent="0.25">
      <c r="A2163">
        <v>2163</v>
      </c>
      <c r="B2163" s="14" t="s">
        <v>7757</v>
      </c>
      <c r="C2163" s="14" t="s">
        <v>1102</v>
      </c>
      <c r="E2163" s="14" t="s">
        <v>7758</v>
      </c>
      <c r="F2163" s="14" t="s">
        <v>7759</v>
      </c>
      <c r="G2163" s="14" t="s">
        <v>126</v>
      </c>
      <c r="H2163" s="14" t="s">
        <v>1110</v>
      </c>
    </row>
    <row r="2164" spans="1:8" x14ac:dyDescent="0.25">
      <c r="A2164">
        <v>2164</v>
      </c>
      <c r="B2164" s="14" t="s">
        <v>7760</v>
      </c>
      <c r="C2164" s="14" t="s">
        <v>1102</v>
      </c>
      <c r="E2164" s="14" t="s">
        <v>7761</v>
      </c>
      <c r="F2164" s="14" t="s">
        <v>7762</v>
      </c>
      <c r="G2164" s="14" t="s">
        <v>126</v>
      </c>
      <c r="H2164" s="14" t="s">
        <v>1110</v>
      </c>
    </row>
    <row r="2165" spans="1:8" x14ac:dyDescent="0.25">
      <c r="A2165">
        <v>2165</v>
      </c>
      <c r="B2165" s="14" t="s">
        <v>7763</v>
      </c>
      <c r="C2165" s="14" t="s">
        <v>1102</v>
      </c>
      <c r="E2165" s="14" t="s">
        <v>7764</v>
      </c>
      <c r="F2165" s="14" t="s">
        <v>7765</v>
      </c>
      <c r="G2165" s="14" t="s">
        <v>126</v>
      </c>
      <c r="H2165" s="14" t="s">
        <v>1110</v>
      </c>
    </row>
    <row r="2166" spans="1:8" x14ac:dyDescent="0.25">
      <c r="A2166">
        <v>2166</v>
      </c>
      <c r="B2166" s="14" t="s">
        <v>7766</v>
      </c>
      <c r="C2166" s="14" t="s">
        <v>1102</v>
      </c>
      <c r="E2166" s="14" t="s">
        <v>7767</v>
      </c>
      <c r="F2166" s="14" t="s">
        <v>7768</v>
      </c>
      <c r="G2166" s="14" t="s">
        <v>126</v>
      </c>
      <c r="H2166" s="14" t="s">
        <v>1110</v>
      </c>
    </row>
    <row r="2167" spans="1:8" x14ac:dyDescent="0.25">
      <c r="A2167">
        <v>2167</v>
      </c>
      <c r="B2167" s="14" t="s">
        <v>7769</v>
      </c>
      <c r="C2167" s="14" t="s">
        <v>1102</v>
      </c>
      <c r="E2167" s="14" t="s">
        <v>7770</v>
      </c>
      <c r="F2167" s="14" t="s">
        <v>7771</v>
      </c>
      <c r="G2167" s="14" t="s">
        <v>126</v>
      </c>
      <c r="H2167" s="14" t="s">
        <v>1110</v>
      </c>
    </row>
    <row r="2168" spans="1:8" x14ac:dyDescent="0.25">
      <c r="A2168">
        <v>2168</v>
      </c>
      <c r="B2168" s="14" t="s">
        <v>7772</v>
      </c>
      <c r="C2168" s="14" t="s">
        <v>1102</v>
      </c>
      <c r="E2168" s="14" t="s">
        <v>7773</v>
      </c>
      <c r="F2168" s="14" t="s">
        <v>7774</v>
      </c>
      <c r="G2168" s="14" t="s">
        <v>126</v>
      </c>
      <c r="H2168" s="14" t="s">
        <v>1110</v>
      </c>
    </row>
    <row r="2169" spans="1:8" x14ac:dyDescent="0.25">
      <c r="A2169">
        <v>2169</v>
      </c>
      <c r="B2169" s="14" t="s">
        <v>7775</v>
      </c>
      <c r="C2169" s="14" t="s">
        <v>1102</v>
      </c>
      <c r="E2169" s="14" t="s">
        <v>7776</v>
      </c>
      <c r="F2169" s="14" t="s">
        <v>7777</v>
      </c>
      <c r="G2169" s="14" t="s">
        <v>2576</v>
      </c>
      <c r="H2169" s="14" t="s">
        <v>1110</v>
      </c>
    </row>
    <row r="2170" spans="1:8" x14ac:dyDescent="0.25">
      <c r="A2170">
        <v>2170</v>
      </c>
      <c r="B2170" s="14" t="s">
        <v>7778</v>
      </c>
      <c r="C2170" s="14" t="s">
        <v>1102</v>
      </c>
      <c r="E2170" s="14" t="s">
        <v>7779</v>
      </c>
      <c r="F2170" s="14" t="s">
        <v>7780</v>
      </c>
      <c r="G2170" s="14" t="s">
        <v>1303</v>
      </c>
      <c r="H2170" s="14" t="s">
        <v>1110</v>
      </c>
    </row>
    <row r="2171" spans="1:8" x14ac:dyDescent="0.25">
      <c r="A2171">
        <v>2171</v>
      </c>
      <c r="B2171" s="14" t="s">
        <v>7781</v>
      </c>
      <c r="C2171" s="14" t="s">
        <v>1102</v>
      </c>
      <c r="E2171" s="14" t="s">
        <v>7782</v>
      </c>
      <c r="F2171" s="14" t="s">
        <v>7783</v>
      </c>
      <c r="G2171" s="14" t="s">
        <v>239</v>
      </c>
      <c r="H2171" s="14" t="s">
        <v>1110</v>
      </c>
    </row>
    <row r="2172" spans="1:8" x14ac:dyDescent="0.25">
      <c r="A2172">
        <v>2172</v>
      </c>
      <c r="B2172" s="14" t="s">
        <v>7784</v>
      </c>
      <c r="C2172" s="14" t="s">
        <v>1102</v>
      </c>
      <c r="E2172" s="14" t="s">
        <v>7785</v>
      </c>
      <c r="F2172" s="14" t="s">
        <v>7786</v>
      </c>
      <c r="G2172" s="14" t="s">
        <v>126</v>
      </c>
      <c r="H2172" s="14" t="s">
        <v>1110</v>
      </c>
    </row>
    <row r="2173" spans="1:8" x14ac:dyDescent="0.25">
      <c r="A2173">
        <v>2173</v>
      </c>
      <c r="B2173" s="14" t="s">
        <v>7787</v>
      </c>
      <c r="C2173" s="14" t="s">
        <v>1102</v>
      </c>
      <c r="E2173" s="14" t="s">
        <v>7788</v>
      </c>
      <c r="F2173" s="14" t="s">
        <v>7789</v>
      </c>
      <c r="G2173" s="14" t="s">
        <v>1109</v>
      </c>
      <c r="H2173" s="14" t="s">
        <v>1110</v>
      </c>
    </row>
    <row r="2174" spans="1:8" x14ac:dyDescent="0.25">
      <c r="A2174">
        <v>2174</v>
      </c>
      <c r="B2174" s="14" t="s">
        <v>7790</v>
      </c>
      <c r="C2174" s="14" t="s">
        <v>1102</v>
      </c>
      <c r="E2174" s="14" t="s">
        <v>7791</v>
      </c>
      <c r="F2174" s="14" t="s">
        <v>7792</v>
      </c>
      <c r="G2174" s="14" t="s">
        <v>2576</v>
      </c>
      <c r="H2174" s="14" t="s">
        <v>1110</v>
      </c>
    </row>
    <row r="2175" spans="1:8" x14ac:dyDescent="0.25">
      <c r="A2175">
        <v>2175</v>
      </c>
      <c r="B2175" s="14" t="s">
        <v>7793</v>
      </c>
      <c r="C2175" s="14" t="s">
        <v>1102</v>
      </c>
      <c r="E2175" s="14" t="s">
        <v>7794</v>
      </c>
      <c r="G2175" s="14" t="s">
        <v>123</v>
      </c>
      <c r="H2175" s="14" t="s">
        <v>1110</v>
      </c>
    </row>
    <row r="2176" spans="1:8" x14ac:dyDescent="0.25">
      <c r="A2176">
        <v>2176</v>
      </c>
      <c r="B2176" s="14" t="s">
        <v>7795</v>
      </c>
      <c r="C2176" s="14" t="s">
        <v>1102</v>
      </c>
      <c r="E2176" s="14" t="s">
        <v>7796</v>
      </c>
      <c r="F2176" s="14" t="s">
        <v>7797</v>
      </c>
      <c r="G2176" s="14" t="s">
        <v>1348</v>
      </c>
      <c r="H2176" s="14" t="s">
        <v>1110</v>
      </c>
    </row>
    <row r="2177" spans="1:8" x14ac:dyDescent="0.25">
      <c r="A2177">
        <v>2177</v>
      </c>
      <c r="B2177" s="14" t="s">
        <v>7798</v>
      </c>
      <c r="C2177" s="14" t="s">
        <v>1102</v>
      </c>
      <c r="E2177" s="14" t="s">
        <v>7799</v>
      </c>
      <c r="F2177" s="14" t="s">
        <v>7800</v>
      </c>
      <c r="G2177" s="14" t="s">
        <v>1109</v>
      </c>
      <c r="H2177" s="14" t="s">
        <v>1110</v>
      </c>
    </row>
    <row r="2178" spans="1:8" x14ac:dyDescent="0.25">
      <c r="A2178">
        <v>2178</v>
      </c>
      <c r="B2178" s="14" t="s">
        <v>7801</v>
      </c>
      <c r="C2178" s="14" t="s">
        <v>1102</v>
      </c>
      <c r="E2178" s="14" t="s">
        <v>722</v>
      </c>
      <c r="F2178" s="14" t="s">
        <v>7802</v>
      </c>
      <c r="G2178" s="14" t="s">
        <v>28</v>
      </c>
      <c r="H2178" s="14" t="s">
        <v>1110</v>
      </c>
    </row>
    <row r="2179" spans="1:8" x14ac:dyDescent="0.25">
      <c r="A2179">
        <v>2179</v>
      </c>
      <c r="B2179" s="14" t="s">
        <v>7803</v>
      </c>
      <c r="C2179" s="14" t="s">
        <v>1102</v>
      </c>
      <c r="E2179" s="14" t="s">
        <v>7804</v>
      </c>
      <c r="F2179" s="14" t="s">
        <v>7805</v>
      </c>
      <c r="G2179" s="14" t="s">
        <v>1109</v>
      </c>
      <c r="H2179" s="14" t="s">
        <v>1110</v>
      </c>
    </row>
    <row r="2180" spans="1:8" x14ac:dyDescent="0.25">
      <c r="A2180">
        <v>2180</v>
      </c>
      <c r="B2180" s="14" t="s">
        <v>7806</v>
      </c>
      <c r="C2180" s="14" t="s">
        <v>1102</v>
      </c>
      <c r="E2180" s="14" t="s">
        <v>7807</v>
      </c>
      <c r="F2180" s="14" t="s">
        <v>7808</v>
      </c>
      <c r="G2180" s="14" t="s">
        <v>243</v>
      </c>
      <c r="H2180" s="14" t="s">
        <v>1110</v>
      </c>
    </row>
    <row r="2181" spans="1:8" x14ac:dyDescent="0.25">
      <c r="A2181">
        <v>2181</v>
      </c>
      <c r="B2181" s="14" t="s">
        <v>7809</v>
      </c>
      <c r="C2181" s="14" t="s">
        <v>1102</v>
      </c>
      <c r="E2181" s="14" t="s">
        <v>7810</v>
      </c>
      <c r="F2181" s="14" t="s">
        <v>7811</v>
      </c>
      <c r="G2181" s="14" t="s">
        <v>1109</v>
      </c>
      <c r="H2181" s="14" t="s">
        <v>1110</v>
      </c>
    </row>
    <row r="2182" spans="1:8" x14ac:dyDescent="0.25">
      <c r="A2182">
        <v>2182</v>
      </c>
      <c r="B2182" s="14" t="s">
        <v>7812</v>
      </c>
      <c r="C2182" s="14" t="s">
        <v>1102</v>
      </c>
      <c r="E2182" s="14" t="s">
        <v>7813</v>
      </c>
      <c r="F2182" s="14" t="s">
        <v>7814</v>
      </c>
      <c r="G2182" s="14" t="s">
        <v>2692</v>
      </c>
      <c r="H2182" s="14" t="s">
        <v>1110</v>
      </c>
    </row>
    <row r="2183" spans="1:8" x14ac:dyDescent="0.25">
      <c r="A2183">
        <v>2183</v>
      </c>
      <c r="B2183" s="14" t="s">
        <v>979</v>
      </c>
      <c r="C2183" s="14" t="s">
        <v>7815</v>
      </c>
      <c r="D2183" s="14" t="s">
        <v>978</v>
      </c>
      <c r="E2183" s="14" t="s">
        <v>7816</v>
      </c>
      <c r="F2183" s="14" t="s">
        <v>7817</v>
      </c>
      <c r="G2183" s="14" t="s">
        <v>239</v>
      </c>
      <c r="H2183" s="14" t="s">
        <v>1105</v>
      </c>
    </row>
    <row r="2184" spans="1:8" x14ac:dyDescent="0.25">
      <c r="A2184">
        <v>2184</v>
      </c>
      <c r="B2184" s="14" t="s">
        <v>7818</v>
      </c>
      <c r="C2184" s="14" t="s">
        <v>1102</v>
      </c>
      <c r="E2184" s="14" t="s">
        <v>7819</v>
      </c>
      <c r="F2184" s="14" t="s">
        <v>7820</v>
      </c>
      <c r="G2184" s="14" t="s">
        <v>187</v>
      </c>
      <c r="H2184" s="14" t="s">
        <v>1110</v>
      </c>
    </row>
    <row r="2185" spans="1:8" x14ac:dyDescent="0.25">
      <c r="A2185">
        <v>2185</v>
      </c>
      <c r="B2185" s="14" t="s">
        <v>7821</v>
      </c>
      <c r="C2185" s="14" t="s">
        <v>1102</v>
      </c>
      <c r="E2185" s="14" t="s">
        <v>7822</v>
      </c>
      <c r="F2185" s="14" t="s">
        <v>7823</v>
      </c>
      <c r="G2185" s="14" t="s">
        <v>1109</v>
      </c>
      <c r="H2185" s="14" t="s">
        <v>1110</v>
      </c>
    </row>
    <row r="2186" spans="1:8" x14ac:dyDescent="0.25">
      <c r="A2186">
        <v>2186</v>
      </c>
      <c r="B2186" s="14" t="s">
        <v>7824</v>
      </c>
      <c r="C2186" s="14" t="s">
        <v>1102</v>
      </c>
      <c r="D2186" s="14" t="s">
        <v>1397</v>
      </c>
      <c r="E2186" s="14" t="s">
        <v>7825</v>
      </c>
      <c r="F2186" s="14" t="s">
        <v>7826</v>
      </c>
      <c r="G2186" s="14" t="s">
        <v>1109</v>
      </c>
      <c r="H2186" s="14" t="s">
        <v>1110</v>
      </c>
    </row>
    <row r="2187" spans="1:8" x14ac:dyDescent="0.25">
      <c r="A2187">
        <v>2187</v>
      </c>
      <c r="B2187" s="14" t="s">
        <v>7827</v>
      </c>
      <c r="C2187" s="14" t="s">
        <v>1102</v>
      </c>
      <c r="E2187" s="14" t="s">
        <v>7828</v>
      </c>
      <c r="G2187" s="14" t="s">
        <v>1348</v>
      </c>
      <c r="H2187" s="14" t="s">
        <v>1110</v>
      </c>
    </row>
    <row r="2188" spans="1:8" x14ac:dyDescent="0.25">
      <c r="A2188">
        <v>2188</v>
      </c>
      <c r="B2188" s="14" t="s">
        <v>7829</v>
      </c>
      <c r="C2188" s="14" t="s">
        <v>1102</v>
      </c>
      <c r="E2188" s="14" t="s">
        <v>7830</v>
      </c>
      <c r="F2188" s="14" t="s">
        <v>7831</v>
      </c>
      <c r="G2188" s="14" t="s">
        <v>243</v>
      </c>
      <c r="H2188" s="14" t="s">
        <v>1110</v>
      </c>
    </row>
    <row r="2189" spans="1:8" x14ac:dyDescent="0.25">
      <c r="A2189">
        <v>2189</v>
      </c>
      <c r="B2189" s="14" t="s">
        <v>7832</v>
      </c>
      <c r="C2189" s="14" t="s">
        <v>1102</v>
      </c>
      <c r="E2189" s="14" t="s">
        <v>7833</v>
      </c>
      <c r="F2189" s="14" t="s">
        <v>2049</v>
      </c>
      <c r="G2189" s="14" t="s">
        <v>7834</v>
      </c>
      <c r="H2189" s="14" t="s">
        <v>1110</v>
      </c>
    </row>
    <row r="2190" spans="1:8" x14ac:dyDescent="0.25">
      <c r="A2190">
        <v>2190</v>
      </c>
      <c r="B2190" s="14" t="s">
        <v>7835</v>
      </c>
      <c r="C2190" s="14" t="s">
        <v>1102</v>
      </c>
      <c r="E2190" s="14" t="s">
        <v>69</v>
      </c>
      <c r="F2190" s="14" t="s">
        <v>7836</v>
      </c>
      <c r="G2190" s="14" t="s">
        <v>1413</v>
      </c>
      <c r="H2190" s="14" t="s">
        <v>1110</v>
      </c>
    </row>
    <row r="2191" spans="1:8" x14ac:dyDescent="0.25">
      <c r="A2191">
        <v>2191</v>
      </c>
      <c r="B2191" s="14" t="s">
        <v>7837</v>
      </c>
      <c r="C2191" s="14" t="s">
        <v>1102</v>
      </c>
      <c r="E2191" s="14" t="s">
        <v>7838</v>
      </c>
      <c r="F2191" s="14" t="s">
        <v>7839</v>
      </c>
      <c r="G2191" s="14" t="s">
        <v>65</v>
      </c>
      <c r="H2191" s="14" t="s">
        <v>1110</v>
      </c>
    </row>
    <row r="2192" spans="1:8" x14ac:dyDescent="0.25">
      <c r="A2192">
        <v>2192</v>
      </c>
      <c r="B2192" s="14" t="s">
        <v>7840</v>
      </c>
      <c r="C2192" s="14" t="s">
        <v>1102</v>
      </c>
      <c r="E2192" s="14" t="s">
        <v>7841</v>
      </c>
      <c r="F2192" s="14" t="s">
        <v>7842</v>
      </c>
      <c r="G2192" s="14" t="s">
        <v>2715</v>
      </c>
      <c r="H2192" s="14" t="s">
        <v>1110</v>
      </c>
    </row>
    <row r="2193" spans="1:8" x14ac:dyDescent="0.25">
      <c r="A2193">
        <v>2193</v>
      </c>
      <c r="B2193" s="14" t="s">
        <v>7843</v>
      </c>
      <c r="C2193" s="14" t="s">
        <v>1102</v>
      </c>
      <c r="D2193" s="14" t="s">
        <v>7844</v>
      </c>
      <c r="E2193" s="14" t="s">
        <v>7845</v>
      </c>
      <c r="F2193" s="14" t="s">
        <v>7846</v>
      </c>
      <c r="G2193" s="14" t="s">
        <v>2692</v>
      </c>
      <c r="H2193" s="14" t="s">
        <v>1105</v>
      </c>
    </row>
    <row r="2194" spans="1:8" x14ac:dyDescent="0.25">
      <c r="A2194">
        <v>2194</v>
      </c>
      <c r="B2194" s="14" t="s">
        <v>7847</v>
      </c>
      <c r="C2194" s="14" t="s">
        <v>1102</v>
      </c>
      <c r="E2194" s="14" t="s">
        <v>7848</v>
      </c>
      <c r="F2194" s="14" t="s">
        <v>7849</v>
      </c>
      <c r="G2194" s="14" t="s">
        <v>65</v>
      </c>
      <c r="H2194" s="14" t="s">
        <v>1110</v>
      </c>
    </row>
    <row r="2195" spans="1:8" x14ac:dyDescent="0.25">
      <c r="A2195">
        <v>2195</v>
      </c>
      <c r="B2195" s="14" t="s">
        <v>7850</v>
      </c>
      <c r="C2195" s="14" t="s">
        <v>1102</v>
      </c>
      <c r="E2195" s="14" t="s">
        <v>7851</v>
      </c>
      <c r="F2195" s="14" t="s">
        <v>7852</v>
      </c>
      <c r="G2195" s="14" t="s">
        <v>1625</v>
      </c>
      <c r="H2195" s="14" t="s">
        <v>1110</v>
      </c>
    </row>
    <row r="2196" spans="1:8" x14ac:dyDescent="0.25">
      <c r="A2196">
        <v>2196</v>
      </c>
      <c r="B2196" s="14" t="s">
        <v>7853</v>
      </c>
      <c r="C2196" s="14" t="s">
        <v>1102</v>
      </c>
      <c r="E2196" s="14" t="s">
        <v>7854</v>
      </c>
      <c r="F2196" s="14" t="s">
        <v>7855</v>
      </c>
      <c r="G2196" s="14" t="s">
        <v>65</v>
      </c>
      <c r="H2196" s="14" t="s">
        <v>1110</v>
      </c>
    </row>
    <row r="2197" spans="1:8" x14ac:dyDescent="0.25">
      <c r="A2197">
        <v>2197</v>
      </c>
      <c r="B2197" s="14" t="s">
        <v>7856</v>
      </c>
      <c r="C2197" s="14" t="s">
        <v>1102</v>
      </c>
      <c r="E2197" s="14" t="s">
        <v>7857</v>
      </c>
      <c r="F2197" s="14" t="s">
        <v>7858</v>
      </c>
      <c r="G2197" s="14" t="s">
        <v>28</v>
      </c>
      <c r="H2197" s="14" t="s">
        <v>1110</v>
      </c>
    </row>
    <row r="2198" spans="1:8" x14ac:dyDescent="0.25">
      <c r="A2198">
        <v>2198</v>
      </c>
      <c r="B2198" s="14" t="s">
        <v>7859</v>
      </c>
      <c r="C2198" s="14" t="s">
        <v>1102</v>
      </c>
      <c r="E2198" s="14" t="s">
        <v>7860</v>
      </c>
      <c r="F2198" s="14" t="s">
        <v>7861</v>
      </c>
      <c r="G2198" s="14" t="s">
        <v>2692</v>
      </c>
      <c r="H2198" s="14" t="s">
        <v>1110</v>
      </c>
    </row>
    <row r="2199" spans="1:8" x14ac:dyDescent="0.25">
      <c r="A2199">
        <v>2199</v>
      </c>
      <c r="B2199" s="14" t="s">
        <v>7862</v>
      </c>
      <c r="C2199" s="14" t="s">
        <v>1102</v>
      </c>
      <c r="E2199" s="14" t="s">
        <v>7863</v>
      </c>
      <c r="F2199" s="14" t="s">
        <v>7864</v>
      </c>
      <c r="G2199" s="14" t="s">
        <v>1750</v>
      </c>
      <c r="H2199" s="14" t="s">
        <v>1110</v>
      </c>
    </row>
    <row r="2200" spans="1:8" x14ac:dyDescent="0.25">
      <c r="A2200">
        <v>2200</v>
      </c>
      <c r="B2200" s="14" t="s">
        <v>7865</v>
      </c>
      <c r="C2200" s="14" t="s">
        <v>1102</v>
      </c>
      <c r="D2200" s="14" t="s">
        <v>1627</v>
      </c>
      <c r="E2200" s="14" t="s">
        <v>7866</v>
      </c>
      <c r="F2200" s="14" t="s">
        <v>7867</v>
      </c>
      <c r="G2200" s="14" t="s">
        <v>7868</v>
      </c>
      <c r="H2200" s="14" t="s">
        <v>1110</v>
      </c>
    </row>
    <row r="2201" spans="1:8" x14ac:dyDescent="0.25">
      <c r="A2201">
        <v>2201</v>
      </c>
      <c r="B2201" s="14" t="s">
        <v>7869</v>
      </c>
      <c r="C2201" s="14" t="s">
        <v>1102</v>
      </c>
      <c r="E2201" s="14" t="s">
        <v>7870</v>
      </c>
      <c r="F2201" s="14" t="s">
        <v>7871</v>
      </c>
      <c r="G2201" s="14" t="s">
        <v>1413</v>
      </c>
      <c r="H2201" s="14" t="s">
        <v>1110</v>
      </c>
    </row>
    <row r="2202" spans="1:8" x14ac:dyDescent="0.25">
      <c r="A2202">
        <v>2202</v>
      </c>
      <c r="B2202" s="14" t="s">
        <v>7872</v>
      </c>
      <c r="C2202" s="14" t="s">
        <v>1102</v>
      </c>
      <c r="E2202" s="14" t="s">
        <v>7873</v>
      </c>
      <c r="F2202" s="14" t="s">
        <v>7874</v>
      </c>
      <c r="G2202" s="14" t="s">
        <v>149</v>
      </c>
      <c r="H2202" s="14" t="s">
        <v>1110</v>
      </c>
    </row>
    <row r="2203" spans="1:8" x14ac:dyDescent="0.25">
      <c r="A2203">
        <v>2203</v>
      </c>
      <c r="B2203" s="14" t="s">
        <v>7875</v>
      </c>
      <c r="C2203" s="14" t="s">
        <v>1102</v>
      </c>
      <c r="E2203" s="14" t="s">
        <v>7876</v>
      </c>
      <c r="F2203" s="14" t="s">
        <v>7877</v>
      </c>
      <c r="G2203" s="14" t="s">
        <v>1109</v>
      </c>
      <c r="H2203" s="14" t="s">
        <v>1110</v>
      </c>
    </row>
    <row r="2204" spans="1:8" x14ac:dyDescent="0.25">
      <c r="A2204">
        <v>2204</v>
      </c>
      <c r="B2204" s="14" t="s">
        <v>7878</v>
      </c>
      <c r="C2204" s="14" t="s">
        <v>1102</v>
      </c>
      <c r="E2204" s="14" t="s">
        <v>7879</v>
      </c>
      <c r="F2204" s="14" t="s">
        <v>7880</v>
      </c>
      <c r="G2204" s="14" t="s">
        <v>1228</v>
      </c>
      <c r="H2204" s="14" t="s">
        <v>1110</v>
      </c>
    </row>
    <row r="2205" spans="1:8" x14ac:dyDescent="0.25">
      <c r="A2205">
        <v>2205</v>
      </c>
      <c r="B2205" s="14" t="s">
        <v>7881</v>
      </c>
      <c r="C2205" s="14" t="s">
        <v>1102</v>
      </c>
      <c r="D2205" s="14" t="s">
        <v>7882</v>
      </c>
      <c r="E2205" s="14" t="s">
        <v>7883</v>
      </c>
      <c r="F2205" s="14" t="s">
        <v>7884</v>
      </c>
      <c r="G2205" s="14" t="s">
        <v>1109</v>
      </c>
      <c r="H2205" s="14" t="s">
        <v>1110</v>
      </c>
    </row>
    <row r="2206" spans="1:8" x14ac:dyDescent="0.25">
      <c r="A2206">
        <v>2206</v>
      </c>
      <c r="B2206" s="14" t="s">
        <v>7885</v>
      </c>
      <c r="C2206" s="14" t="s">
        <v>1102</v>
      </c>
      <c r="E2206" s="14" t="s">
        <v>7886</v>
      </c>
      <c r="F2206" s="14" t="s">
        <v>7887</v>
      </c>
      <c r="G2206" s="14" t="s">
        <v>4933</v>
      </c>
      <c r="H2206" s="14" t="s">
        <v>1110</v>
      </c>
    </row>
    <row r="2207" spans="1:8" x14ac:dyDescent="0.25">
      <c r="A2207">
        <v>2207</v>
      </c>
      <c r="B2207" s="14" t="s">
        <v>7888</v>
      </c>
      <c r="C2207" s="14" t="s">
        <v>1102</v>
      </c>
      <c r="E2207" s="14" t="s">
        <v>7889</v>
      </c>
      <c r="F2207" s="14" t="s">
        <v>7890</v>
      </c>
      <c r="G2207" s="14" t="s">
        <v>1622</v>
      </c>
      <c r="H2207" s="14" t="s">
        <v>1110</v>
      </c>
    </row>
    <row r="2208" spans="1:8" x14ac:dyDescent="0.25">
      <c r="A2208">
        <v>2208</v>
      </c>
      <c r="B2208" s="14" t="s">
        <v>7891</v>
      </c>
      <c r="C2208" s="14" t="s">
        <v>1102</v>
      </c>
      <c r="E2208" s="14" t="s">
        <v>7892</v>
      </c>
      <c r="G2208" s="14" t="s">
        <v>7677</v>
      </c>
      <c r="H2208" s="14" t="s">
        <v>1110</v>
      </c>
    </row>
    <row r="2209" spans="1:8" x14ac:dyDescent="0.25">
      <c r="A2209">
        <v>2209</v>
      </c>
      <c r="B2209" s="14" t="s">
        <v>7893</v>
      </c>
      <c r="C2209" s="14" t="s">
        <v>1102</v>
      </c>
      <c r="E2209" s="14" t="s">
        <v>7894</v>
      </c>
      <c r="F2209" s="14" t="s">
        <v>7895</v>
      </c>
      <c r="G2209" s="14" t="s">
        <v>1109</v>
      </c>
      <c r="H2209" s="14" t="s">
        <v>1110</v>
      </c>
    </row>
    <row r="2210" spans="1:8" x14ac:dyDescent="0.25">
      <c r="A2210">
        <v>2210</v>
      </c>
      <c r="B2210" s="14" t="s">
        <v>7896</v>
      </c>
      <c r="C2210" s="14" t="s">
        <v>1102</v>
      </c>
      <c r="E2210" s="14" t="s">
        <v>7897</v>
      </c>
      <c r="F2210" s="14" t="s">
        <v>7898</v>
      </c>
      <c r="G2210" s="14" t="s">
        <v>117</v>
      </c>
      <c r="H2210" s="14" t="s">
        <v>1110</v>
      </c>
    </row>
    <row r="2211" spans="1:8" x14ac:dyDescent="0.25">
      <c r="A2211">
        <v>2211</v>
      </c>
      <c r="B2211" s="14" t="s">
        <v>7899</v>
      </c>
      <c r="C2211" s="14" t="s">
        <v>1102</v>
      </c>
      <c r="E2211" s="14" t="s">
        <v>7900</v>
      </c>
      <c r="F2211" s="14" t="s">
        <v>7901</v>
      </c>
      <c r="G2211" s="14" t="s">
        <v>174</v>
      </c>
      <c r="H2211" s="14" t="s">
        <v>1110</v>
      </c>
    </row>
    <row r="2212" spans="1:8" x14ac:dyDescent="0.25">
      <c r="A2212">
        <v>2212</v>
      </c>
      <c r="B2212" s="14" t="s">
        <v>7902</v>
      </c>
      <c r="C2212" s="14" t="s">
        <v>1102</v>
      </c>
      <c r="E2212" s="14" t="s">
        <v>7903</v>
      </c>
      <c r="F2212" s="14" t="s">
        <v>7904</v>
      </c>
      <c r="G2212" s="14" t="s">
        <v>1109</v>
      </c>
      <c r="H2212" s="14" t="s">
        <v>1110</v>
      </c>
    </row>
    <row r="2213" spans="1:8" x14ac:dyDescent="0.25">
      <c r="A2213">
        <v>2213</v>
      </c>
      <c r="B2213" s="14" t="s">
        <v>7905</v>
      </c>
      <c r="C2213" s="14" t="s">
        <v>1102</v>
      </c>
      <c r="D2213" s="14" t="s">
        <v>415</v>
      </c>
      <c r="E2213" s="14" t="s">
        <v>7906</v>
      </c>
      <c r="F2213" s="14" t="s">
        <v>7907</v>
      </c>
      <c r="G2213" s="14" t="s">
        <v>7908</v>
      </c>
      <c r="H2213" s="14" t="s">
        <v>1105</v>
      </c>
    </row>
    <row r="2214" spans="1:8" x14ac:dyDescent="0.25">
      <c r="A2214">
        <v>2214</v>
      </c>
      <c r="B2214" s="14" t="s">
        <v>7909</v>
      </c>
      <c r="C2214" s="14" t="s">
        <v>1102</v>
      </c>
      <c r="E2214" s="14" t="s">
        <v>7910</v>
      </c>
      <c r="F2214" s="14" t="s">
        <v>7911</v>
      </c>
      <c r="G2214" s="14" t="s">
        <v>192</v>
      </c>
      <c r="H2214" s="14" t="s">
        <v>1110</v>
      </c>
    </row>
    <row r="2215" spans="1:8" x14ac:dyDescent="0.25">
      <c r="A2215">
        <v>2215</v>
      </c>
      <c r="B2215" s="14" t="s">
        <v>7912</v>
      </c>
      <c r="C2215" s="14" t="s">
        <v>1102</v>
      </c>
      <c r="E2215" s="14" t="s">
        <v>7913</v>
      </c>
      <c r="F2215" s="14" t="s">
        <v>7914</v>
      </c>
      <c r="G2215" s="14" t="s">
        <v>1228</v>
      </c>
      <c r="H2215" s="14" t="s">
        <v>1110</v>
      </c>
    </row>
    <row r="2216" spans="1:8" x14ac:dyDescent="0.25">
      <c r="A2216">
        <v>2216</v>
      </c>
      <c r="B2216" s="14" t="s">
        <v>7915</v>
      </c>
      <c r="C2216" s="14" t="s">
        <v>1102</v>
      </c>
      <c r="E2216" s="14" t="s">
        <v>7916</v>
      </c>
      <c r="F2216" s="14" t="s">
        <v>7917</v>
      </c>
      <c r="G2216" s="14" t="s">
        <v>40</v>
      </c>
      <c r="H2216" s="14" t="s">
        <v>1110</v>
      </c>
    </row>
    <row r="2217" spans="1:8" x14ac:dyDescent="0.25">
      <c r="A2217">
        <v>2217</v>
      </c>
      <c r="B2217" s="14" t="s">
        <v>7918</v>
      </c>
      <c r="C2217" s="14" t="s">
        <v>1102</v>
      </c>
      <c r="D2217" s="14" t="s">
        <v>7919</v>
      </c>
      <c r="E2217" s="14" t="s">
        <v>7920</v>
      </c>
      <c r="G2217" s="14" t="s">
        <v>149</v>
      </c>
      <c r="H2217" s="14" t="s">
        <v>1110</v>
      </c>
    </row>
    <row r="2218" spans="1:8" x14ac:dyDescent="0.25">
      <c r="A2218">
        <v>2218</v>
      </c>
      <c r="B2218" s="14" t="s">
        <v>7921</v>
      </c>
      <c r="C2218" s="14" t="s">
        <v>1102</v>
      </c>
      <c r="D2218" s="14" t="s">
        <v>436</v>
      </c>
      <c r="E2218" s="14" t="s">
        <v>7922</v>
      </c>
      <c r="F2218" s="14" t="s">
        <v>7923</v>
      </c>
      <c r="G2218" s="14" t="s">
        <v>1750</v>
      </c>
      <c r="H2218" s="14" t="s">
        <v>1105</v>
      </c>
    </row>
    <row r="2219" spans="1:8" x14ac:dyDescent="0.25">
      <c r="A2219">
        <v>2219</v>
      </c>
      <c r="B2219" s="14" t="s">
        <v>7924</v>
      </c>
      <c r="C2219" s="14" t="s">
        <v>1102</v>
      </c>
      <c r="E2219" s="14" t="s">
        <v>7925</v>
      </c>
      <c r="F2219" s="14" t="s">
        <v>7926</v>
      </c>
      <c r="G2219" s="14" t="s">
        <v>149</v>
      </c>
      <c r="H2219" s="14" t="s">
        <v>1110</v>
      </c>
    </row>
    <row r="2220" spans="1:8" x14ac:dyDescent="0.25">
      <c r="A2220">
        <v>2220</v>
      </c>
      <c r="B2220" s="14" t="s">
        <v>7927</v>
      </c>
      <c r="C2220" s="14" t="s">
        <v>1102</v>
      </c>
      <c r="D2220" s="14" t="s">
        <v>382</v>
      </c>
      <c r="E2220" s="14" t="s">
        <v>7928</v>
      </c>
      <c r="F2220" s="14" t="s">
        <v>7929</v>
      </c>
      <c r="G2220" s="14" t="s">
        <v>3683</v>
      </c>
      <c r="H2220" s="14" t="s">
        <v>1105</v>
      </c>
    </row>
    <row r="2221" spans="1:8" x14ac:dyDescent="0.25">
      <c r="A2221">
        <v>2221</v>
      </c>
      <c r="B2221" s="14" t="s">
        <v>7930</v>
      </c>
      <c r="C2221" s="14" t="s">
        <v>1102</v>
      </c>
      <c r="E2221" s="14" t="s">
        <v>7931</v>
      </c>
      <c r="F2221" s="14" t="s">
        <v>7932</v>
      </c>
      <c r="G2221" s="14" t="s">
        <v>126</v>
      </c>
      <c r="H2221" s="14" t="s">
        <v>1110</v>
      </c>
    </row>
    <row r="2222" spans="1:8" x14ac:dyDescent="0.25">
      <c r="A2222">
        <v>2222</v>
      </c>
      <c r="B2222" s="14" t="s">
        <v>1064</v>
      </c>
      <c r="C2222" s="14" t="s">
        <v>1102</v>
      </c>
      <c r="D2222" s="14" t="s">
        <v>1063</v>
      </c>
      <c r="E2222" s="14" t="s">
        <v>7933</v>
      </c>
      <c r="F2222" s="14" t="s">
        <v>7934</v>
      </c>
      <c r="G2222" s="14" t="s">
        <v>239</v>
      </c>
      <c r="H2222" s="14" t="s">
        <v>1105</v>
      </c>
    </row>
    <row r="2223" spans="1:8" x14ac:dyDescent="0.25">
      <c r="A2223">
        <v>2223</v>
      </c>
      <c r="B2223" s="14" t="s">
        <v>7935</v>
      </c>
      <c r="C2223" s="14" t="s">
        <v>1102</v>
      </c>
      <c r="E2223" s="14" t="s">
        <v>7936</v>
      </c>
      <c r="F2223" s="14" t="s">
        <v>7937</v>
      </c>
      <c r="G2223" s="14" t="s">
        <v>1578</v>
      </c>
      <c r="H2223" s="14" t="s">
        <v>1110</v>
      </c>
    </row>
    <row r="2224" spans="1:8" x14ac:dyDescent="0.25">
      <c r="A2224">
        <v>2224</v>
      </c>
      <c r="B2224" s="14" t="s">
        <v>7938</v>
      </c>
      <c r="C2224" s="14" t="s">
        <v>1102</v>
      </c>
      <c r="E2224" s="14" t="s">
        <v>7939</v>
      </c>
      <c r="F2224" s="14" t="s">
        <v>7940</v>
      </c>
      <c r="G2224" s="14" t="s">
        <v>126</v>
      </c>
      <c r="H2224" s="14" t="s">
        <v>1110</v>
      </c>
    </row>
    <row r="2225" spans="1:8" x14ac:dyDescent="0.25">
      <c r="A2225">
        <v>2225</v>
      </c>
      <c r="B2225" s="14" t="s">
        <v>7941</v>
      </c>
      <c r="C2225" s="14" t="s">
        <v>1102</v>
      </c>
      <c r="E2225" s="14" t="s">
        <v>7942</v>
      </c>
      <c r="F2225" s="14" t="s">
        <v>7943</v>
      </c>
      <c r="G2225" s="14" t="s">
        <v>192</v>
      </c>
      <c r="H2225" s="14" t="s">
        <v>1110</v>
      </c>
    </row>
    <row r="2226" spans="1:8" x14ac:dyDescent="0.25">
      <c r="A2226">
        <v>2226</v>
      </c>
      <c r="B2226" s="14" t="s">
        <v>7944</v>
      </c>
      <c r="C2226" s="14" t="s">
        <v>1102</v>
      </c>
      <c r="D2226" s="14" t="s">
        <v>7945</v>
      </c>
      <c r="G2226" s="14" t="s">
        <v>212</v>
      </c>
      <c r="H2226" s="14" t="s">
        <v>1105</v>
      </c>
    </row>
    <row r="2227" spans="1:8" x14ac:dyDescent="0.25">
      <c r="A2227">
        <v>2227</v>
      </c>
      <c r="B2227" s="14" t="s">
        <v>7946</v>
      </c>
      <c r="C2227" s="14" t="s">
        <v>1102</v>
      </c>
      <c r="E2227" s="14" t="s">
        <v>7947</v>
      </c>
      <c r="F2227" s="14" t="s">
        <v>7948</v>
      </c>
      <c r="G2227" s="14" t="s">
        <v>230</v>
      </c>
      <c r="H2227" s="14" t="s">
        <v>1110</v>
      </c>
    </row>
    <row r="2228" spans="1:8" x14ac:dyDescent="0.25">
      <c r="A2228">
        <v>2228</v>
      </c>
      <c r="B2228" s="14" t="s">
        <v>7949</v>
      </c>
      <c r="C2228" s="14" t="s">
        <v>1102</v>
      </c>
      <c r="E2228" s="14" t="s">
        <v>7950</v>
      </c>
      <c r="F2228" s="14" t="s">
        <v>7951</v>
      </c>
      <c r="G2228" s="14" t="s">
        <v>1938</v>
      </c>
      <c r="H2228" s="14" t="s">
        <v>1110</v>
      </c>
    </row>
    <row r="2229" spans="1:8" x14ac:dyDescent="0.25">
      <c r="A2229">
        <v>2229</v>
      </c>
      <c r="B2229" s="14" t="s">
        <v>7952</v>
      </c>
      <c r="C2229" s="14" t="s">
        <v>1102</v>
      </c>
      <c r="E2229" s="14" t="s">
        <v>7953</v>
      </c>
      <c r="F2229" s="14" t="s">
        <v>7954</v>
      </c>
      <c r="G2229" s="14" t="s">
        <v>1938</v>
      </c>
      <c r="H2229" s="14" t="s">
        <v>1110</v>
      </c>
    </row>
    <row r="2230" spans="1:8" x14ac:dyDescent="0.25">
      <c r="A2230">
        <v>2230</v>
      </c>
      <c r="B2230" s="14" t="s">
        <v>7955</v>
      </c>
      <c r="C2230" s="14" t="s">
        <v>1102</v>
      </c>
      <c r="D2230" s="14" t="s">
        <v>7956</v>
      </c>
      <c r="E2230" s="14" t="s">
        <v>7957</v>
      </c>
      <c r="F2230" s="14" t="s">
        <v>7958</v>
      </c>
      <c r="G2230" s="14" t="s">
        <v>174</v>
      </c>
      <c r="H2230" s="14" t="s">
        <v>1110</v>
      </c>
    </row>
    <row r="2231" spans="1:8" x14ac:dyDescent="0.25">
      <c r="A2231">
        <v>2231</v>
      </c>
      <c r="B2231" s="14" t="s">
        <v>7959</v>
      </c>
      <c r="C2231" s="14" t="s">
        <v>1102</v>
      </c>
      <c r="E2231" s="14" t="s">
        <v>7960</v>
      </c>
      <c r="F2231" s="14" t="s">
        <v>7961</v>
      </c>
      <c r="G2231" s="14" t="s">
        <v>243</v>
      </c>
      <c r="H2231" s="14" t="s">
        <v>1110</v>
      </c>
    </row>
    <row r="2232" spans="1:8" x14ac:dyDescent="0.25">
      <c r="A2232">
        <v>2232</v>
      </c>
      <c r="B2232" s="14" t="s">
        <v>7962</v>
      </c>
      <c r="C2232" s="14" t="s">
        <v>1102</v>
      </c>
      <c r="E2232" s="14" t="s">
        <v>7963</v>
      </c>
      <c r="F2232" s="14" t="s">
        <v>7964</v>
      </c>
      <c r="G2232" s="14" t="s">
        <v>103</v>
      </c>
      <c r="H2232" s="14" t="s">
        <v>1110</v>
      </c>
    </row>
    <row r="2233" spans="1:8" x14ac:dyDescent="0.25">
      <c r="A2233">
        <v>2233</v>
      </c>
      <c r="B2233" s="14" t="s">
        <v>7965</v>
      </c>
      <c r="C2233" s="14" t="s">
        <v>1102</v>
      </c>
      <c r="E2233" s="14" t="s">
        <v>7966</v>
      </c>
      <c r="F2233" s="14" t="s">
        <v>7967</v>
      </c>
      <c r="G2233" s="14" t="s">
        <v>2715</v>
      </c>
      <c r="H2233" s="14" t="s">
        <v>1110</v>
      </c>
    </row>
    <row r="2234" spans="1:8" x14ac:dyDescent="0.25">
      <c r="A2234">
        <v>2234</v>
      </c>
      <c r="B2234" s="14" t="s">
        <v>7968</v>
      </c>
      <c r="C2234" s="14" t="s">
        <v>1102</v>
      </c>
      <c r="E2234" s="14" t="s">
        <v>7969</v>
      </c>
      <c r="F2234" s="14" t="s">
        <v>7970</v>
      </c>
      <c r="G2234" s="14" t="s">
        <v>243</v>
      </c>
      <c r="H2234" s="14" t="s">
        <v>1110</v>
      </c>
    </row>
    <row r="2235" spans="1:8" x14ac:dyDescent="0.25">
      <c r="A2235">
        <v>2235</v>
      </c>
      <c r="B2235" s="14" t="s">
        <v>7971</v>
      </c>
      <c r="C2235" s="14" t="s">
        <v>1102</v>
      </c>
      <c r="E2235" s="14" t="s">
        <v>7972</v>
      </c>
      <c r="G2235" s="14" t="s">
        <v>24</v>
      </c>
      <c r="H2235" s="14" t="s">
        <v>1110</v>
      </c>
    </row>
    <row r="2236" spans="1:8" x14ac:dyDescent="0.25">
      <c r="A2236">
        <v>2236</v>
      </c>
      <c r="B2236" s="14" t="s">
        <v>7973</v>
      </c>
      <c r="C2236" s="14" t="s">
        <v>1102</v>
      </c>
      <c r="E2236" s="14" t="s">
        <v>7974</v>
      </c>
      <c r="F2236" s="14" t="s">
        <v>7975</v>
      </c>
      <c r="G2236" s="14" t="s">
        <v>86</v>
      </c>
      <c r="H2236" s="14" t="s">
        <v>1110</v>
      </c>
    </row>
    <row r="2237" spans="1:8" x14ac:dyDescent="0.25">
      <c r="A2237">
        <v>2237</v>
      </c>
      <c r="B2237" s="14" t="s">
        <v>7976</v>
      </c>
      <c r="C2237" s="14" t="s">
        <v>1102</v>
      </c>
      <c r="D2237" s="14" t="s">
        <v>7977</v>
      </c>
      <c r="E2237" s="14" t="s">
        <v>7978</v>
      </c>
      <c r="F2237" s="14" t="s">
        <v>7979</v>
      </c>
      <c r="G2237" s="14" t="s">
        <v>68</v>
      </c>
      <c r="H2237" s="14" t="s">
        <v>1105</v>
      </c>
    </row>
    <row r="2238" spans="1:8" x14ac:dyDescent="0.25">
      <c r="A2238">
        <v>2238</v>
      </c>
      <c r="B2238" s="14" t="s">
        <v>7980</v>
      </c>
      <c r="C2238" s="14" t="s">
        <v>1102</v>
      </c>
      <c r="E2238" s="14" t="s">
        <v>7981</v>
      </c>
      <c r="F2238" s="14" t="s">
        <v>7982</v>
      </c>
      <c r="G2238" s="14" t="s">
        <v>126</v>
      </c>
      <c r="H2238" s="14" t="s">
        <v>1110</v>
      </c>
    </row>
    <row r="2239" spans="1:8" x14ac:dyDescent="0.25">
      <c r="A2239">
        <v>2239</v>
      </c>
      <c r="B2239" s="14" t="s">
        <v>7983</v>
      </c>
      <c r="C2239" s="14" t="s">
        <v>1102</v>
      </c>
      <c r="D2239" s="14" t="s">
        <v>6849</v>
      </c>
      <c r="E2239" s="14" t="s">
        <v>7984</v>
      </c>
      <c r="F2239" s="14" t="s">
        <v>7985</v>
      </c>
      <c r="G2239" s="14" t="s">
        <v>126</v>
      </c>
      <c r="H2239" s="14" t="s">
        <v>1105</v>
      </c>
    </row>
    <row r="2240" spans="1:8" x14ac:dyDescent="0.25">
      <c r="A2240">
        <v>2240</v>
      </c>
      <c r="B2240" s="14" t="s">
        <v>7986</v>
      </c>
      <c r="C2240" s="14" t="s">
        <v>1102</v>
      </c>
      <c r="E2240" s="14" t="s">
        <v>7987</v>
      </c>
      <c r="F2240" s="14" t="s">
        <v>7988</v>
      </c>
      <c r="G2240" s="14" t="s">
        <v>7677</v>
      </c>
      <c r="H2240" s="14" t="s">
        <v>1110</v>
      </c>
    </row>
    <row r="2241" spans="1:8" x14ac:dyDescent="0.25">
      <c r="A2241">
        <v>2241</v>
      </c>
      <c r="B2241" s="14" t="s">
        <v>7989</v>
      </c>
      <c r="C2241" s="14" t="s">
        <v>1102</v>
      </c>
      <c r="E2241" s="14" t="s">
        <v>7990</v>
      </c>
      <c r="F2241" s="14" t="s">
        <v>7991</v>
      </c>
      <c r="G2241" s="14" t="s">
        <v>126</v>
      </c>
      <c r="H2241" s="14" t="s">
        <v>1110</v>
      </c>
    </row>
    <row r="2242" spans="1:8" x14ac:dyDescent="0.25">
      <c r="A2242">
        <v>2242</v>
      </c>
      <c r="B2242" s="14" t="s">
        <v>7992</v>
      </c>
      <c r="C2242" s="14" t="s">
        <v>1102</v>
      </c>
      <c r="E2242" s="14" t="s">
        <v>7993</v>
      </c>
      <c r="F2242" s="14" t="s">
        <v>7994</v>
      </c>
      <c r="G2242" s="14" t="s">
        <v>146</v>
      </c>
      <c r="H2242" s="14" t="s">
        <v>1110</v>
      </c>
    </row>
    <row r="2243" spans="1:8" x14ac:dyDescent="0.25">
      <c r="A2243">
        <v>2243</v>
      </c>
      <c r="B2243" s="14" t="s">
        <v>7995</v>
      </c>
      <c r="C2243" s="14" t="s">
        <v>1102</v>
      </c>
      <c r="E2243" s="14" t="s">
        <v>7996</v>
      </c>
      <c r="F2243" s="14" t="s">
        <v>7997</v>
      </c>
      <c r="G2243" s="14" t="s">
        <v>4925</v>
      </c>
      <c r="H2243" s="14" t="s">
        <v>1110</v>
      </c>
    </row>
    <row r="2244" spans="1:8" x14ac:dyDescent="0.25">
      <c r="A2244">
        <v>2244</v>
      </c>
      <c r="B2244" s="14" t="s">
        <v>7998</v>
      </c>
      <c r="C2244" s="14" t="s">
        <v>1102</v>
      </c>
      <c r="E2244" s="14" t="s">
        <v>7999</v>
      </c>
      <c r="F2244" s="14" t="s">
        <v>8000</v>
      </c>
      <c r="G2244" s="14" t="s">
        <v>72</v>
      </c>
      <c r="H2244" s="14" t="s">
        <v>1110</v>
      </c>
    </row>
    <row r="2245" spans="1:8" x14ac:dyDescent="0.25">
      <c r="A2245">
        <v>2245</v>
      </c>
      <c r="B2245" s="14" t="s">
        <v>8001</v>
      </c>
      <c r="C2245" s="14" t="s">
        <v>1102</v>
      </c>
      <c r="D2245" s="14" t="s">
        <v>8002</v>
      </c>
      <c r="E2245" s="14" t="s">
        <v>8003</v>
      </c>
      <c r="F2245" s="14" t="s">
        <v>8004</v>
      </c>
      <c r="G2245" s="14" t="s">
        <v>170</v>
      </c>
      <c r="H2245" s="14" t="s">
        <v>1105</v>
      </c>
    </row>
    <row r="2246" spans="1:8" x14ac:dyDescent="0.25">
      <c r="A2246">
        <v>2246</v>
      </c>
      <c r="B2246" s="14" t="s">
        <v>8005</v>
      </c>
      <c r="C2246" s="14" t="s">
        <v>1102</v>
      </c>
      <c r="D2246" s="14" t="s">
        <v>8006</v>
      </c>
      <c r="E2246" s="14" t="s">
        <v>8007</v>
      </c>
      <c r="F2246" s="14" t="s">
        <v>8008</v>
      </c>
      <c r="G2246" s="14" t="s">
        <v>16</v>
      </c>
      <c r="H2246" s="14" t="s">
        <v>1110</v>
      </c>
    </row>
    <row r="2247" spans="1:8" x14ac:dyDescent="0.25">
      <c r="A2247">
        <v>2247</v>
      </c>
      <c r="B2247" s="14" t="s">
        <v>8009</v>
      </c>
      <c r="C2247" s="14" t="s">
        <v>1102</v>
      </c>
      <c r="E2247" s="14" t="s">
        <v>8010</v>
      </c>
      <c r="F2247" s="14" t="s">
        <v>8011</v>
      </c>
      <c r="G2247" s="14" t="s">
        <v>86</v>
      </c>
      <c r="H2247" s="14" t="s">
        <v>1110</v>
      </c>
    </row>
    <row r="2248" spans="1:8" x14ac:dyDescent="0.25">
      <c r="A2248">
        <v>2248</v>
      </c>
      <c r="B2248" s="14" t="s">
        <v>8012</v>
      </c>
      <c r="C2248" s="14" t="s">
        <v>1102</v>
      </c>
      <c r="E2248" s="14" t="s">
        <v>8013</v>
      </c>
      <c r="F2248" s="14" t="s">
        <v>8014</v>
      </c>
      <c r="G2248" s="14" t="s">
        <v>86</v>
      </c>
      <c r="H2248" s="14" t="s">
        <v>1110</v>
      </c>
    </row>
    <row r="2249" spans="1:8" x14ac:dyDescent="0.25">
      <c r="A2249">
        <v>2249</v>
      </c>
      <c r="B2249" s="14" t="s">
        <v>8015</v>
      </c>
      <c r="C2249" s="14" t="s">
        <v>1102</v>
      </c>
      <c r="E2249" s="14" t="s">
        <v>8016</v>
      </c>
      <c r="F2249" s="14" t="s">
        <v>8017</v>
      </c>
      <c r="G2249" s="14" t="s">
        <v>146</v>
      </c>
      <c r="H2249" s="14" t="s">
        <v>1110</v>
      </c>
    </row>
    <row r="2250" spans="1:8" x14ac:dyDescent="0.25">
      <c r="A2250">
        <v>2250</v>
      </c>
      <c r="B2250" s="14" t="s">
        <v>8018</v>
      </c>
      <c r="C2250" s="14" t="s">
        <v>1102</v>
      </c>
      <c r="E2250" s="14" t="s">
        <v>8019</v>
      </c>
      <c r="G2250" s="14" t="s">
        <v>243</v>
      </c>
      <c r="H2250" s="14" t="s">
        <v>1110</v>
      </c>
    </row>
    <row r="2251" spans="1:8" x14ac:dyDescent="0.25">
      <c r="A2251">
        <v>2251</v>
      </c>
      <c r="B2251" s="14" t="s">
        <v>8020</v>
      </c>
      <c r="C2251" s="14" t="s">
        <v>1102</v>
      </c>
      <c r="D2251" s="14" t="s">
        <v>8021</v>
      </c>
      <c r="E2251" s="14" t="s">
        <v>8022</v>
      </c>
      <c r="F2251" s="14" t="s">
        <v>8023</v>
      </c>
      <c r="G2251" s="14" t="s">
        <v>91</v>
      </c>
      <c r="H2251" s="14" t="s">
        <v>1105</v>
      </c>
    </row>
    <row r="2252" spans="1:8" x14ac:dyDescent="0.25">
      <c r="A2252">
        <v>2252</v>
      </c>
      <c r="B2252" s="14" t="s">
        <v>8024</v>
      </c>
      <c r="C2252" s="14" t="s">
        <v>1102</v>
      </c>
      <c r="D2252" s="14" t="s">
        <v>8025</v>
      </c>
      <c r="E2252" s="14" t="s">
        <v>8026</v>
      </c>
      <c r="F2252" s="14" t="s">
        <v>8027</v>
      </c>
      <c r="G2252" s="14" t="s">
        <v>24</v>
      </c>
      <c r="H2252" s="14" t="s">
        <v>1110</v>
      </c>
    </row>
    <row r="2253" spans="1:8" x14ac:dyDescent="0.25">
      <c r="A2253">
        <v>2253</v>
      </c>
      <c r="B2253" s="14" t="s">
        <v>8028</v>
      </c>
      <c r="C2253" s="14" t="s">
        <v>1102</v>
      </c>
      <c r="D2253" s="14" t="s">
        <v>7919</v>
      </c>
      <c r="E2253" s="14" t="s">
        <v>8029</v>
      </c>
      <c r="F2253" s="14" t="s">
        <v>8030</v>
      </c>
      <c r="G2253" s="14" t="s">
        <v>243</v>
      </c>
      <c r="H2253" s="14" t="s">
        <v>1110</v>
      </c>
    </row>
    <row r="2254" spans="1:8" x14ac:dyDescent="0.25">
      <c r="A2254">
        <v>2254</v>
      </c>
      <c r="B2254" s="14" t="s">
        <v>8031</v>
      </c>
      <c r="C2254" s="14" t="s">
        <v>1102</v>
      </c>
      <c r="E2254" s="14" t="s">
        <v>8032</v>
      </c>
      <c r="G2254" s="14" t="s">
        <v>243</v>
      </c>
      <c r="H2254" s="14" t="s">
        <v>1110</v>
      </c>
    </row>
    <row r="2255" spans="1:8" x14ac:dyDescent="0.25">
      <c r="A2255">
        <v>2255</v>
      </c>
      <c r="B2255" s="14" t="s">
        <v>8033</v>
      </c>
      <c r="C2255" s="14" t="s">
        <v>1102</v>
      </c>
      <c r="E2255" s="14" t="s">
        <v>8034</v>
      </c>
      <c r="F2255" s="14" t="s">
        <v>8035</v>
      </c>
      <c r="G2255" s="14" t="s">
        <v>1730</v>
      </c>
      <c r="H2255" s="14" t="s">
        <v>1110</v>
      </c>
    </row>
    <row r="2256" spans="1:8" x14ac:dyDescent="0.25">
      <c r="A2256">
        <v>2256</v>
      </c>
      <c r="B2256" s="14" t="s">
        <v>8036</v>
      </c>
      <c r="C2256" s="14" t="s">
        <v>1102</v>
      </c>
      <c r="E2256" s="14" t="s">
        <v>8037</v>
      </c>
      <c r="F2256" s="14" t="s">
        <v>8038</v>
      </c>
      <c r="G2256" s="14" t="s">
        <v>243</v>
      </c>
      <c r="H2256" s="14" t="s">
        <v>1110</v>
      </c>
    </row>
    <row r="2257" spans="1:8" x14ac:dyDescent="0.25">
      <c r="A2257">
        <v>2257</v>
      </c>
      <c r="B2257" s="14" t="s">
        <v>8039</v>
      </c>
      <c r="C2257" s="14" t="s">
        <v>1102</v>
      </c>
      <c r="E2257" s="14" t="s">
        <v>8040</v>
      </c>
      <c r="F2257" s="14" t="s">
        <v>8041</v>
      </c>
      <c r="G2257" s="14" t="s">
        <v>212</v>
      </c>
      <c r="H2257" s="14" t="s">
        <v>1110</v>
      </c>
    </row>
    <row r="2258" spans="1:8" x14ac:dyDescent="0.25">
      <c r="A2258">
        <v>2258</v>
      </c>
      <c r="B2258" s="14" t="s">
        <v>8042</v>
      </c>
      <c r="C2258" s="14" t="s">
        <v>1102</v>
      </c>
      <c r="E2258" s="14" t="s">
        <v>8043</v>
      </c>
      <c r="F2258" s="14" t="s">
        <v>8044</v>
      </c>
      <c r="G2258" s="14" t="s">
        <v>33</v>
      </c>
      <c r="H2258" s="14" t="s">
        <v>1110</v>
      </c>
    </row>
    <row r="2259" spans="1:8" x14ac:dyDescent="0.25">
      <c r="A2259">
        <v>2259</v>
      </c>
      <c r="B2259" s="14" t="s">
        <v>8045</v>
      </c>
      <c r="C2259" s="14" t="s">
        <v>1102</v>
      </c>
      <c r="E2259" s="14" t="s">
        <v>8046</v>
      </c>
      <c r="F2259" s="14" t="s">
        <v>8047</v>
      </c>
      <c r="G2259" s="14" t="s">
        <v>243</v>
      </c>
      <c r="H2259" s="14" t="s">
        <v>1110</v>
      </c>
    </row>
    <row r="2260" spans="1:8" x14ac:dyDescent="0.25">
      <c r="A2260">
        <v>2260</v>
      </c>
      <c r="B2260" s="14" t="s">
        <v>1092</v>
      </c>
      <c r="C2260" s="14" t="s">
        <v>1102</v>
      </c>
      <c r="D2260" s="14" t="s">
        <v>1093</v>
      </c>
      <c r="E2260" s="14" t="s">
        <v>8048</v>
      </c>
      <c r="F2260" s="14" t="s">
        <v>8049</v>
      </c>
      <c r="G2260" s="14" t="s">
        <v>91</v>
      </c>
      <c r="H2260" s="14" t="s">
        <v>1105</v>
      </c>
    </row>
    <row r="2261" spans="1:8" x14ac:dyDescent="0.25">
      <c r="A2261">
        <v>2261</v>
      </c>
      <c r="B2261" s="14" t="s">
        <v>8050</v>
      </c>
      <c r="C2261" s="14" t="s">
        <v>1102</v>
      </c>
      <c r="D2261" s="14" t="s">
        <v>8051</v>
      </c>
      <c r="E2261" s="14" t="s">
        <v>8052</v>
      </c>
      <c r="F2261" s="14" t="s">
        <v>8053</v>
      </c>
      <c r="G2261" s="14" t="s">
        <v>1109</v>
      </c>
      <c r="H2261" s="14" t="s">
        <v>1105</v>
      </c>
    </row>
    <row r="2262" spans="1:8" x14ac:dyDescent="0.25">
      <c r="A2262">
        <v>2262</v>
      </c>
      <c r="B2262" s="14" t="s">
        <v>8054</v>
      </c>
      <c r="C2262" s="14" t="s">
        <v>1102</v>
      </c>
      <c r="E2262" s="14" t="s">
        <v>8055</v>
      </c>
      <c r="F2262" s="14" t="s">
        <v>8056</v>
      </c>
      <c r="G2262" s="14" t="s">
        <v>1109</v>
      </c>
      <c r="H2262" s="14" t="s">
        <v>1110</v>
      </c>
    </row>
    <row r="2263" spans="1:8" x14ac:dyDescent="0.25">
      <c r="A2263">
        <v>2263</v>
      </c>
      <c r="B2263" s="14" t="s">
        <v>8057</v>
      </c>
      <c r="C2263" s="14" t="s">
        <v>1102</v>
      </c>
      <c r="E2263" s="14" t="s">
        <v>8058</v>
      </c>
      <c r="F2263" s="14" t="s">
        <v>8059</v>
      </c>
      <c r="G2263" s="14" t="s">
        <v>243</v>
      </c>
      <c r="H2263" s="14" t="s">
        <v>1110</v>
      </c>
    </row>
    <row r="2264" spans="1:8" x14ac:dyDescent="0.25">
      <c r="A2264">
        <v>2264</v>
      </c>
      <c r="B2264" s="14" t="s">
        <v>8060</v>
      </c>
      <c r="C2264" s="14" t="s">
        <v>1102</v>
      </c>
      <c r="D2264" s="14" t="s">
        <v>8061</v>
      </c>
      <c r="E2264" s="14" t="s">
        <v>8062</v>
      </c>
      <c r="F2264" s="14" t="s">
        <v>8063</v>
      </c>
      <c r="G2264" s="14" t="s">
        <v>243</v>
      </c>
      <c r="H2264" s="14" t="s">
        <v>1105</v>
      </c>
    </row>
    <row r="2265" spans="1:8" x14ac:dyDescent="0.25">
      <c r="A2265">
        <v>2265</v>
      </c>
      <c r="B2265" s="14" t="s">
        <v>8064</v>
      </c>
      <c r="C2265" s="14" t="s">
        <v>1102</v>
      </c>
      <c r="E2265" s="14" t="s">
        <v>8065</v>
      </c>
      <c r="F2265" s="14" t="s">
        <v>8066</v>
      </c>
      <c r="G2265" s="14" t="s">
        <v>243</v>
      </c>
      <c r="H2265" s="14" t="s">
        <v>1105</v>
      </c>
    </row>
    <row r="2266" spans="1:8" x14ac:dyDescent="0.25">
      <c r="A2266">
        <v>2266</v>
      </c>
      <c r="B2266" s="14" t="s">
        <v>8067</v>
      </c>
      <c r="C2266" s="14" t="s">
        <v>1102</v>
      </c>
      <c r="E2266" s="14" t="s">
        <v>8068</v>
      </c>
      <c r="F2266" s="14" t="s">
        <v>8069</v>
      </c>
      <c r="G2266" s="14" t="s">
        <v>91</v>
      </c>
      <c r="H2266" s="14" t="s">
        <v>1110</v>
      </c>
    </row>
    <row r="2267" spans="1:8" x14ac:dyDescent="0.25">
      <c r="A2267">
        <v>2267</v>
      </c>
      <c r="B2267" s="14" t="s">
        <v>8070</v>
      </c>
      <c r="C2267" s="14" t="s">
        <v>1102</v>
      </c>
      <c r="D2267" s="14" t="s">
        <v>8071</v>
      </c>
      <c r="E2267" s="14" t="s">
        <v>8072</v>
      </c>
      <c r="F2267" s="14" t="s">
        <v>8073</v>
      </c>
      <c r="G2267" s="14" t="s">
        <v>40</v>
      </c>
      <c r="H2267" s="14" t="s">
        <v>1110</v>
      </c>
    </row>
    <row r="2268" spans="1:8" x14ac:dyDescent="0.25">
      <c r="A2268">
        <v>2268</v>
      </c>
      <c r="B2268" s="14" t="s">
        <v>8074</v>
      </c>
      <c r="C2268" s="14" t="s">
        <v>1102</v>
      </c>
      <c r="E2268" s="14" t="s">
        <v>8075</v>
      </c>
      <c r="F2268" s="14" t="s">
        <v>8076</v>
      </c>
      <c r="G2268" s="14" t="s">
        <v>215</v>
      </c>
      <c r="H2268" s="14" t="s">
        <v>1110</v>
      </c>
    </row>
    <row r="2269" spans="1:8" x14ac:dyDescent="0.25">
      <c r="A2269">
        <v>2269</v>
      </c>
      <c r="B2269" s="14" t="s">
        <v>8077</v>
      </c>
      <c r="C2269" s="14" t="s">
        <v>1102</v>
      </c>
      <c r="E2269" s="14" t="s">
        <v>8078</v>
      </c>
      <c r="F2269" s="14" t="s">
        <v>8079</v>
      </c>
      <c r="G2269" s="14" t="s">
        <v>239</v>
      </c>
      <c r="H2269" s="14" t="s">
        <v>1110</v>
      </c>
    </row>
    <row r="2270" spans="1:8" x14ac:dyDescent="0.25">
      <c r="A2270">
        <v>2270</v>
      </c>
      <c r="B2270" s="14" t="s">
        <v>8080</v>
      </c>
      <c r="C2270" s="14" t="s">
        <v>1102</v>
      </c>
      <c r="E2270" s="14" t="s">
        <v>8081</v>
      </c>
      <c r="F2270" s="14" t="s">
        <v>8082</v>
      </c>
      <c r="G2270" s="14" t="s">
        <v>7</v>
      </c>
      <c r="H2270" s="14" t="s">
        <v>1110</v>
      </c>
    </row>
    <row r="2271" spans="1:8" x14ac:dyDescent="0.25">
      <c r="A2271">
        <v>2271</v>
      </c>
      <c r="B2271" s="14" t="s">
        <v>8083</v>
      </c>
      <c r="C2271" s="14" t="s">
        <v>1102</v>
      </c>
      <c r="E2271" s="14" t="s">
        <v>8084</v>
      </c>
      <c r="F2271" s="14" t="s">
        <v>8085</v>
      </c>
      <c r="G2271" s="14" t="s">
        <v>187</v>
      </c>
      <c r="H2271" s="14" t="s">
        <v>1110</v>
      </c>
    </row>
    <row r="2272" spans="1:8" x14ac:dyDescent="0.25">
      <c r="A2272">
        <v>2272</v>
      </c>
      <c r="B2272" s="14" t="s">
        <v>8086</v>
      </c>
      <c r="C2272" s="14" t="s">
        <v>1102</v>
      </c>
      <c r="E2272" s="14" t="s">
        <v>8087</v>
      </c>
      <c r="F2272" s="14" t="s">
        <v>8088</v>
      </c>
      <c r="G2272" s="14" t="s">
        <v>3039</v>
      </c>
      <c r="H2272" s="14" t="s">
        <v>1110</v>
      </c>
    </row>
    <row r="2273" spans="1:8" x14ac:dyDescent="0.25">
      <c r="A2273">
        <v>2273</v>
      </c>
      <c r="B2273" s="14" t="s">
        <v>8089</v>
      </c>
      <c r="C2273" s="14" t="s">
        <v>1102</v>
      </c>
      <c r="E2273" s="14" t="s">
        <v>8090</v>
      </c>
      <c r="F2273" s="14" t="s">
        <v>8091</v>
      </c>
      <c r="G2273" s="14" t="s">
        <v>1109</v>
      </c>
      <c r="H2273" s="14" t="s">
        <v>1110</v>
      </c>
    </row>
    <row r="2274" spans="1:8" x14ac:dyDescent="0.25">
      <c r="A2274">
        <v>2274</v>
      </c>
      <c r="B2274" s="14" t="s">
        <v>8092</v>
      </c>
      <c r="C2274" s="14" t="s">
        <v>1102</v>
      </c>
      <c r="E2274" s="14" t="s">
        <v>8093</v>
      </c>
      <c r="G2274" s="14" t="s">
        <v>1109</v>
      </c>
      <c r="H2274" s="14" t="s">
        <v>1110</v>
      </c>
    </row>
    <row r="2275" spans="1:8" x14ac:dyDescent="0.25">
      <c r="A2275">
        <v>2275</v>
      </c>
      <c r="B2275" s="14" t="s">
        <v>8094</v>
      </c>
      <c r="C2275" s="14" t="s">
        <v>1102</v>
      </c>
      <c r="E2275" s="14" t="s">
        <v>8095</v>
      </c>
      <c r="F2275" s="14" t="s">
        <v>552</v>
      </c>
      <c r="G2275" s="14" t="s">
        <v>120</v>
      </c>
      <c r="H2275" s="14" t="s">
        <v>1110</v>
      </c>
    </row>
    <row r="2276" spans="1:8" x14ac:dyDescent="0.25">
      <c r="A2276">
        <v>2276</v>
      </c>
      <c r="B2276" s="14" t="s">
        <v>8096</v>
      </c>
      <c r="C2276" s="14" t="s">
        <v>1102</v>
      </c>
      <c r="E2276" s="14" t="s">
        <v>8097</v>
      </c>
      <c r="G2276" s="14" t="s">
        <v>243</v>
      </c>
      <c r="H2276" s="14" t="s">
        <v>1110</v>
      </c>
    </row>
    <row r="2277" spans="1:8" x14ac:dyDescent="0.25">
      <c r="A2277">
        <v>2277</v>
      </c>
      <c r="B2277" s="14" t="s">
        <v>8098</v>
      </c>
      <c r="C2277" s="14" t="s">
        <v>1102</v>
      </c>
      <c r="D2277" s="14" t="s">
        <v>8099</v>
      </c>
      <c r="E2277" s="14" t="s">
        <v>8100</v>
      </c>
      <c r="F2277" s="14" t="s">
        <v>8101</v>
      </c>
      <c r="G2277" s="14" t="s">
        <v>1109</v>
      </c>
      <c r="H2277" s="14" t="s">
        <v>1110</v>
      </c>
    </row>
    <row r="2278" spans="1:8" x14ac:dyDescent="0.25">
      <c r="A2278">
        <v>2278</v>
      </c>
      <c r="B2278" s="14" t="s">
        <v>8098</v>
      </c>
      <c r="C2278" s="14" t="s">
        <v>1102</v>
      </c>
      <c r="E2278" s="14" t="s">
        <v>8102</v>
      </c>
      <c r="F2278" s="14" t="s">
        <v>8103</v>
      </c>
      <c r="G2278" s="14" t="s">
        <v>192</v>
      </c>
      <c r="H2278" s="14" t="s">
        <v>1110</v>
      </c>
    </row>
    <row r="2279" spans="1:8" x14ac:dyDescent="0.25">
      <c r="A2279">
        <v>2279</v>
      </c>
      <c r="B2279" s="14" t="s">
        <v>8104</v>
      </c>
      <c r="C2279" s="14" t="s">
        <v>1102</v>
      </c>
      <c r="E2279" s="14" t="s">
        <v>8105</v>
      </c>
      <c r="F2279" s="14" t="s">
        <v>8106</v>
      </c>
      <c r="G2279" s="14" t="s">
        <v>243</v>
      </c>
      <c r="H2279" s="14" t="s">
        <v>1110</v>
      </c>
    </row>
    <row r="2280" spans="1:8" x14ac:dyDescent="0.25">
      <c r="A2280">
        <v>2280</v>
      </c>
      <c r="B2280" s="14" t="s">
        <v>8107</v>
      </c>
      <c r="C2280" s="14" t="s">
        <v>1102</v>
      </c>
      <c r="E2280" s="14" t="s">
        <v>8108</v>
      </c>
      <c r="F2280" s="14" t="s">
        <v>8109</v>
      </c>
      <c r="G2280" s="14" t="s">
        <v>1109</v>
      </c>
      <c r="H2280" s="14" t="s">
        <v>1110</v>
      </c>
    </row>
    <row r="2281" spans="1:8" x14ac:dyDescent="0.25">
      <c r="A2281">
        <v>2281</v>
      </c>
      <c r="B2281" s="14" t="s">
        <v>8110</v>
      </c>
      <c r="C2281" s="14" t="s">
        <v>1102</v>
      </c>
      <c r="E2281" s="14" t="s">
        <v>8111</v>
      </c>
      <c r="F2281" s="14" t="s">
        <v>8112</v>
      </c>
      <c r="G2281" s="14" t="s">
        <v>40</v>
      </c>
      <c r="H2281" s="14" t="s">
        <v>1110</v>
      </c>
    </row>
    <row r="2282" spans="1:8" x14ac:dyDescent="0.25">
      <c r="A2282">
        <v>2282</v>
      </c>
      <c r="B2282" s="14" t="s">
        <v>8113</v>
      </c>
      <c r="C2282" s="14" t="s">
        <v>1102</v>
      </c>
      <c r="E2282" s="14" t="s">
        <v>8114</v>
      </c>
      <c r="G2282" s="14" t="s">
        <v>243</v>
      </c>
      <c r="H2282" s="14" t="s">
        <v>1110</v>
      </c>
    </row>
    <row r="2283" spans="1:8" x14ac:dyDescent="0.25">
      <c r="A2283">
        <v>2283</v>
      </c>
      <c r="B2283" s="14" t="s">
        <v>8115</v>
      </c>
      <c r="C2283" s="14" t="s">
        <v>1102</v>
      </c>
      <c r="E2283" s="14" t="s">
        <v>8116</v>
      </c>
      <c r="F2283" s="14" t="s">
        <v>8117</v>
      </c>
      <c r="G2283" s="14" t="s">
        <v>1109</v>
      </c>
      <c r="H2283" s="14" t="s">
        <v>1110</v>
      </c>
    </row>
    <row r="2284" spans="1:8" x14ac:dyDescent="0.25">
      <c r="A2284">
        <v>2284</v>
      </c>
      <c r="B2284" s="14" t="s">
        <v>8118</v>
      </c>
      <c r="C2284" s="14" t="s">
        <v>1102</v>
      </c>
      <c r="E2284" s="14" t="s">
        <v>8119</v>
      </c>
      <c r="F2284" s="14" t="s">
        <v>8120</v>
      </c>
      <c r="G2284" s="14" t="s">
        <v>187</v>
      </c>
      <c r="H2284" s="14" t="s">
        <v>1110</v>
      </c>
    </row>
    <row r="2285" spans="1:8" x14ac:dyDescent="0.25">
      <c r="A2285">
        <v>2285</v>
      </c>
      <c r="B2285" s="14" t="s">
        <v>8121</v>
      </c>
      <c r="C2285" s="14" t="s">
        <v>1102</v>
      </c>
      <c r="E2285" s="14" t="s">
        <v>8122</v>
      </c>
      <c r="F2285" s="14" t="s">
        <v>8123</v>
      </c>
      <c r="G2285" s="14" t="s">
        <v>149</v>
      </c>
      <c r="H2285" s="14" t="s">
        <v>1110</v>
      </c>
    </row>
    <row r="2286" spans="1:8" x14ac:dyDescent="0.25">
      <c r="A2286">
        <v>2286</v>
      </c>
      <c r="B2286" s="14" t="s">
        <v>8124</v>
      </c>
      <c r="C2286" s="14" t="s">
        <v>1102</v>
      </c>
      <c r="E2286" s="14" t="s">
        <v>8125</v>
      </c>
      <c r="F2286" s="14" t="s">
        <v>8126</v>
      </c>
      <c r="G2286" s="14" t="s">
        <v>170</v>
      </c>
      <c r="H2286" s="14" t="s">
        <v>1110</v>
      </c>
    </row>
    <row r="2287" spans="1:8" x14ac:dyDescent="0.25">
      <c r="A2287">
        <v>2287</v>
      </c>
      <c r="B2287" s="14" t="s">
        <v>8127</v>
      </c>
      <c r="C2287" s="14" t="s">
        <v>1102</v>
      </c>
      <c r="E2287" s="14" t="s">
        <v>8128</v>
      </c>
      <c r="F2287" s="14" t="s">
        <v>8129</v>
      </c>
      <c r="G2287" s="14" t="s">
        <v>149</v>
      </c>
      <c r="H2287" s="14" t="s">
        <v>1110</v>
      </c>
    </row>
    <row r="2288" spans="1:8" x14ac:dyDescent="0.25">
      <c r="A2288">
        <v>2288</v>
      </c>
      <c r="B2288" s="14" t="s">
        <v>8130</v>
      </c>
      <c r="C2288" s="14" t="s">
        <v>1102</v>
      </c>
      <c r="D2288" s="14" t="s">
        <v>4560</v>
      </c>
      <c r="E2288" s="14" t="s">
        <v>8131</v>
      </c>
      <c r="F2288" s="14" t="s">
        <v>8132</v>
      </c>
      <c r="G2288" s="14" t="s">
        <v>4857</v>
      </c>
      <c r="H2288" s="14" t="s">
        <v>1110</v>
      </c>
    </row>
    <row r="2289" spans="1:8" x14ac:dyDescent="0.25">
      <c r="A2289">
        <v>2289</v>
      </c>
      <c r="B2289" s="14" t="s">
        <v>8133</v>
      </c>
      <c r="C2289" s="14" t="s">
        <v>1102</v>
      </c>
      <c r="E2289" s="14" t="s">
        <v>8134</v>
      </c>
      <c r="F2289" s="14" t="s">
        <v>8135</v>
      </c>
      <c r="G2289" s="14" t="s">
        <v>1109</v>
      </c>
      <c r="H2289" s="14" t="s">
        <v>1110</v>
      </c>
    </row>
    <row r="2290" spans="1:8" x14ac:dyDescent="0.25">
      <c r="A2290">
        <v>2290</v>
      </c>
      <c r="B2290" s="14" t="s">
        <v>8136</v>
      </c>
      <c r="C2290" s="14" t="s">
        <v>1102</v>
      </c>
      <c r="E2290" s="14" t="s">
        <v>8137</v>
      </c>
      <c r="F2290" s="14" t="s">
        <v>8138</v>
      </c>
      <c r="G2290" s="14" t="s">
        <v>5425</v>
      </c>
      <c r="H2290" s="14" t="s">
        <v>1110</v>
      </c>
    </row>
    <row r="2291" spans="1:8" x14ac:dyDescent="0.25">
      <c r="A2291">
        <v>2291</v>
      </c>
      <c r="B2291" s="14" t="s">
        <v>8139</v>
      </c>
      <c r="C2291" s="14" t="s">
        <v>1102</v>
      </c>
      <c r="E2291" s="14" t="s">
        <v>8140</v>
      </c>
      <c r="F2291" s="14" t="s">
        <v>8141</v>
      </c>
      <c r="G2291" s="14" t="s">
        <v>1109</v>
      </c>
      <c r="H2291" s="14" t="s">
        <v>1110</v>
      </c>
    </row>
    <row r="2292" spans="1:8" x14ac:dyDescent="0.25">
      <c r="A2292">
        <v>2292</v>
      </c>
      <c r="B2292" s="14" t="s">
        <v>8142</v>
      </c>
      <c r="C2292" s="14" t="s">
        <v>1102</v>
      </c>
      <c r="E2292" s="14" t="s">
        <v>8143</v>
      </c>
      <c r="F2292" s="14" t="s">
        <v>8144</v>
      </c>
      <c r="G2292" s="14" t="s">
        <v>1109</v>
      </c>
      <c r="H2292" s="14" t="s">
        <v>1110</v>
      </c>
    </row>
    <row r="2293" spans="1:8" x14ac:dyDescent="0.25">
      <c r="A2293">
        <v>2293</v>
      </c>
      <c r="B2293" s="14" t="s">
        <v>8145</v>
      </c>
      <c r="C2293" s="14" t="s">
        <v>1102</v>
      </c>
      <c r="D2293" s="14" t="s">
        <v>8146</v>
      </c>
      <c r="E2293" s="14" t="s">
        <v>8147</v>
      </c>
      <c r="F2293" s="14" t="s">
        <v>8148</v>
      </c>
      <c r="G2293" s="14" t="s">
        <v>1109</v>
      </c>
      <c r="H2293" s="14" t="s">
        <v>1105</v>
      </c>
    </row>
    <row r="2294" spans="1:8" x14ac:dyDescent="0.25">
      <c r="A2294">
        <v>2294</v>
      </c>
      <c r="B2294" s="14" t="s">
        <v>8149</v>
      </c>
      <c r="C2294" s="14" t="s">
        <v>1102</v>
      </c>
      <c r="E2294" s="14" t="s">
        <v>8150</v>
      </c>
      <c r="F2294" s="14" t="s">
        <v>8151</v>
      </c>
      <c r="G2294" s="14" t="s">
        <v>40</v>
      </c>
      <c r="H2294" s="14" t="s">
        <v>1110</v>
      </c>
    </row>
    <row r="2295" spans="1:8" x14ac:dyDescent="0.25">
      <c r="A2295">
        <v>2295</v>
      </c>
      <c r="B2295" s="14" t="s">
        <v>8152</v>
      </c>
      <c r="C2295" s="14" t="s">
        <v>1102</v>
      </c>
      <c r="D2295" s="14" t="s">
        <v>8153</v>
      </c>
      <c r="E2295" s="14" t="s">
        <v>8154</v>
      </c>
      <c r="F2295" s="14" t="s">
        <v>8155</v>
      </c>
      <c r="G2295" s="14" t="s">
        <v>1109</v>
      </c>
      <c r="H2295" s="14" t="s">
        <v>1105</v>
      </c>
    </row>
    <row r="2296" spans="1:8" x14ac:dyDescent="0.25">
      <c r="A2296">
        <v>2296</v>
      </c>
      <c r="B2296" s="14" t="s">
        <v>8156</v>
      </c>
      <c r="C2296" s="14" t="s">
        <v>1102</v>
      </c>
      <c r="E2296" s="14" t="s">
        <v>8157</v>
      </c>
      <c r="F2296" s="14" t="s">
        <v>8158</v>
      </c>
      <c r="G2296" s="14" t="s">
        <v>120</v>
      </c>
      <c r="H2296" s="14" t="s">
        <v>1110</v>
      </c>
    </row>
    <row r="2297" spans="1:8" x14ac:dyDescent="0.25">
      <c r="A2297">
        <v>2297</v>
      </c>
      <c r="B2297" s="14" t="s">
        <v>8159</v>
      </c>
      <c r="C2297" s="14" t="s">
        <v>8160</v>
      </c>
      <c r="D2297" s="14" t="s">
        <v>504</v>
      </c>
      <c r="E2297" s="14" t="s">
        <v>8161</v>
      </c>
      <c r="F2297" s="14" t="s">
        <v>8162</v>
      </c>
      <c r="G2297" s="14" t="s">
        <v>243</v>
      </c>
      <c r="H2297" s="14" t="s">
        <v>1105</v>
      </c>
    </row>
    <row r="2298" spans="1:8" x14ac:dyDescent="0.25">
      <c r="A2298">
        <v>2298</v>
      </c>
      <c r="B2298" s="14" t="s">
        <v>8163</v>
      </c>
      <c r="C2298" s="14" t="s">
        <v>1102</v>
      </c>
      <c r="E2298" s="14" t="s">
        <v>8164</v>
      </c>
      <c r="G2298" s="14" t="s">
        <v>1109</v>
      </c>
      <c r="H2298" s="14" t="s">
        <v>1110</v>
      </c>
    </row>
    <row r="2299" spans="1:8" x14ac:dyDescent="0.25">
      <c r="A2299">
        <v>2299</v>
      </c>
      <c r="B2299" s="14" t="s">
        <v>8165</v>
      </c>
      <c r="C2299" s="14" t="s">
        <v>1102</v>
      </c>
      <c r="E2299" s="14" t="s">
        <v>8166</v>
      </c>
      <c r="F2299" s="14" t="s">
        <v>8167</v>
      </c>
      <c r="G2299" s="14" t="s">
        <v>1109</v>
      </c>
      <c r="H2299" s="14" t="s">
        <v>1110</v>
      </c>
    </row>
    <row r="2300" spans="1:8" x14ac:dyDescent="0.25">
      <c r="A2300">
        <v>2300</v>
      </c>
      <c r="B2300" s="14" t="s">
        <v>8168</v>
      </c>
      <c r="C2300" s="14" t="s">
        <v>1102</v>
      </c>
      <c r="E2300" s="14" t="s">
        <v>8169</v>
      </c>
      <c r="F2300" s="14" t="s">
        <v>8170</v>
      </c>
      <c r="G2300" s="14" t="s">
        <v>91</v>
      </c>
      <c r="H2300" s="14" t="s">
        <v>1110</v>
      </c>
    </row>
    <row r="2301" spans="1:8" x14ac:dyDescent="0.25">
      <c r="A2301">
        <v>2301</v>
      </c>
      <c r="B2301" s="14" t="s">
        <v>8171</v>
      </c>
      <c r="C2301" s="14" t="s">
        <v>1102</v>
      </c>
      <c r="E2301" s="14" t="s">
        <v>8172</v>
      </c>
      <c r="F2301" s="14" t="s">
        <v>8173</v>
      </c>
      <c r="G2301" s="14" t="s">
        <v>1109</v>
      </c>
      <c r="H2301" s="14" t="s">
        <v>1110</v>
      </c>
    </row>
    <row r="2302" spans="1:8" x14ac:dyDescent="0.25">
      <c r="A2302">
        <v>2302</v>
      </c>
      <c r="B2302" s="14" t="s">
        <v>8174</v>
      </c>
      <c r="C2302" s="14" t="s">
        <v>1102</v>
      </c>
      <c r="E2302" s="14" t="s">
        <v>8175</v>
      </c>
      <c r="F2302" s="14" t="s">
        <v>8176</v>
      </c>
      <c r="G2302" s="14" t="s">
        <v>91</v>
      </c>
      <c r="H2302" s="14" t="s">
        <v>1110</v>
      </c>
    </row>
    <row r="2303" spans="1:8" x14ac:dyDescent="0.25">
      <c r="A2303">
        <v>2303</v>
      </c>
      <c r="B2303" s="14" t="s">
        <v>8177</v>
      </c>
      <c r="C2303" s="14" t="s">
        <v>1102</v>
      </c>
      <c r="E2303" s="14" t="s">
        <v>8178</v>
      </c>
      <c r="F2303" s="14" t="s">
        <v>8179</v>
      </c>
      <c r="G2303" s="14" t="s">
        <v>1109</v>
      </c>
      <c r="H2303" s="14" t="s">
        <v>1110</v>
      </c>
    </row>
    <row r="2304" spans="1:8" x14ac:dyDescent="0.25">
      <c r="A2304">
        <v>2304</v>
      </c>
      <c r="B2304" s="14" t="s">
        <v>8180</v>
      </c>
      <c r="C2304" s="14" t="s">
        <v>1102</v>
      </c>
      <c r="E2304" s="14" t="s">
        <v>8181</v>
      </c>
      <c r="F2304" s="14" t="s">
        <v>8182</v>
      </c>
      <c r="G2304" s="14" t="s">
        <v>86</v>
      </c>
      <c r="H2304" s="14" t="s">
        <v>1110</v>
      </c>
    </row>
    <row r="2305" spans="1:8" x14ac:dyDescent="0.25">
      <c r="A2305">
        <v>2305</v>
      </c>
      <c r="B2305" s="14" t="s">
        <v>8183</v>
      </c>
      <c r="C2305" s="14" t="s">
        <v>1102</v>
      </c>
      <c r="E2305" s="14" t="s">
        <v>8184</v>
      </c>
      <c r="F2305" s="14" t="s">
        <v>8185</v>
      </c>
      <c r="G2305" s="14" t="s">
        <v>91</v>
      </c>
      <c r="H2305" s="14" t="s">
        <v>1110</v>
      </c>
    </row>
    <row r="2306" spans="1:8" x14ac:dyDescent="0.25">
      <c r="A2306">
        <v>2306</v>
      </c>
      <c r="B2306" s="14" t="s">
        <v>8186</v>
      </c>
      <c r="C2306" s="14" t="s">
        <v>1102</v>
      </c>
      <c r="E2306" s="14" t="s">
        <v>99</v>
      </c>
      <c r="F2306" s="14" t="s">
        <v>8187</v>
      </c>
      <c r="G2306" s="14" t="s">
        <v>243</v>
      </c>
      <c r="H2306" s="14" t="s">
        <v>1110</v>
      </c>
    </row>
    <row r="2307" spans="1:8" x14ac:dyDescent="0.25">
      <c r="A2307">
        <v>2307</v>
      </c>
      <c r="B2307" s="14" t="s">
        <v>8188</v>
      </c>
      <c r="C2307" s="14" t="s">
        <v>1102</v>
      </c>
      <c r="E2307" s="14" t="s">
        <v>8189</v>
      </c>
      <c r="F2307" s="14" t="s">
        <v>8190</v>
      </c>
      <c r="G2307" s="14" t="s">
        <v>91</v>
      </c>
      <c r="H2307" s="14" t="s">
        <v>1110</v>
      </c>
    </row>
    <row r="2308" spans="1:8" x14ac:dyDescent="0.25">
      <c r="A2308">
        <v>2308</v>
      </c>
      <c r="B2308" s="14" t="s">
        <v>8191</v>
      </c>
      <c r="C2308" s="14" t="s">
        <v>1102</v>
      </c>
      <c r="E2308" s="14" t="s">
        <v>8192</v>
      </c>
      <c r="F2308" s="14" t="s">
        <v>8193</v>
      </c>
      <c r="G2308" s="14" t="s">
        <v>91</v>
      </c>
      <c r="H2308" s="14" t="s">
        <v>1110</v>
      </c>
    </row>
    <row r="2309" spans="1:8" x14ac:dyDescent="0.25">
      <c r="A2309">
        <v>2309</v>
      </c>
      <c r="B2309" s="14" t="s">
        <v>8194</v>
      </c>
      <c r="C2309" s="14" t="s">
        <v>1102</v>
      </c>
      <c r="E2309" s="14" t="s">
        <v>8195</v>
      </c>
      <c r="F2309" s="14" t="s">
        <v>8196</v>
      </c>
      <c r="G2309" s="14" t="s">
        <v>1945</v>
      </c>
      <c r="H2309" s="14" t="s">
        <v>1110</v>
      </c>
    </row>
    <row r="2310" spans="1:8" x14ac:dyDescent="0.25">
      <c r="A2310">
        <v>2310</v>
      </c>
      <c r="B2310" s="14" t="s">
        <v>8197</v>
      </c>
      <c r="C2310" s="14" t="s">
        <v>1102</v>
      </c>
      <c r="E2310" s="14" t="s">
        <v>8198</v>
      </c>
      <c r="F2310" s="14" t="s">
        <v>8199</v>
      </c>
      <c r="G2310" s="14" t="s">
        <v>149</v>
      </c>
      <c r="H2310" s="14" t="s">
        <v>1110</v>
      </c>
    </row>
    <row r="2311" spans="1:8" x14ac:dyDescent="0.25">
      <c r="A2311">
        <v>2311</v>
      </c>
      <c r="B2311" s="14" t="s">
        <v>8200</v>
      </c>
      <c r="C2311" s="14" t="s">
        <v>1102</v>
      </c>
      <c r="E2311" s="14" t="s">
        <v>8201</v>
      </c>
      <c r="F2311" s="14" t="s">
        <v>8202</v>
      </c>
      <c r="G2311" s="14" t="s">
        <v>187</v>
      </c>
      <c r="H2311" s="14" t="s">
        <v>1110</v>
      </c>
    </row>
    <row r="2312" spans="1:8" x14ac:dyDescent="0.25">
      <c r="A2312">
        <v>2312</v>
      </c>
      <c r="B2312" s="14" t="s">
        <v>8203</v>
      </c>
      <c r="C2312" s="14" t="s">
        <v>1102</v>
      </c>
      <c r="E2312" s="14" t="s">
        <v>8204</v>
      </c>
      <c r="F2312" s="14" t="s">
        <v>8205</v>
      </c>
      <c r="G2312" s="14" t="s">
        <v>239</v>
      </c>
      <c r="H2312" s="14" t="s">
        <v>1110</v>
      </c>
    </row>
    <row r="2313" spans="1:8" x14ac:dyDescent="0.25">
      <c r="A2313">
        <v>2313</v>
      </c>
      <c r="B2313" s="14" t="s">
        <v>8206</v>
      </c>
      <c r="C2313" s="14" t="s">
        <v>1102</v>
      </c>
      <c r="E2313" s="14" t="s">
        <v>8207</v>
      </c>
      <c r="F2313" s="14" t="s">
        <v>8208</v>
      </c>
      <c r="G2313" s="14" t="s">
        <v>153</v>
      </c>
      <c r="H2313" s="14" t="s">
        <v>1110</v>
      </c>
    </row>
    <row r="2314" spans="1:8" x14ac:dyDescent="0.25">
      <c r="A2314">
        <v>2314</v>
      </c>
      <c r="B2314" s="14" t="s">
        <v>8209</v>
      </c>
      <c r="C2314" s="14" t="s">
        <v>1102</v>
      </c>
      <c r="E2314" s="14" t="s">
        <v>8210</v>
      </c>
      <c r="F2314" s="14" t="s">
        <v>8211</v>
      </c>
      <c r="G2314" s="14" t="s">
        <v>243</v>
      </c>
      <c r="H2314" s="14" t="s">
        <v>1110</v>
      </c>
    </row>
    <row r="2315" spans="1:8" x14ac:dyDescent="0.25">
      <c r="A2315">
        <v>2315</v>
      </c>
      <c r="B2315" s="14" t="s">
        <v>8212</v>
      </c>
      <c r="C2315" s="14" t="s">
        <v>1102</v>
      </c>
      <c r="E2315" s="14" t="s">
        <v>8213</v>
      </c>
      <c r="F2315" s="14" t="s">
        <v>8214</v>
      </c>
      <c r="G2315" s="14" t="s">
        <v>1109</v>
      </c>
      <c r="H2315" s="14" t="s">
        <v>1110</v>
      </c>
    </row>
    <row r="2316" spans="1:8" x14ac:dyDescent="0.25">
      <c r="A2316">
        <v>2316</v>
      </c>
      <c r="B2316" s="14" t="s">
        <v>8215</v>
      </c>
      <c r="C2316" s="14" t="s">
        <v>1102</v>
      </c>
      <c r="E2316" s="14" t="s">
        <v>8216</v>
      </c>
      <c r="F2316" s="14" t="s">
        <v>8217</v>
      </c>
      <c r="G2316" s="14" t="s">
        <v>212</v>
      </c>
      <c r="H2316" s="14" t="s">
        <v>1110</v>
      </c>
    </row>
    <row r="2317" spans="1:8" x14ac:dyDescent="0.25">
      <c r="A2317">
        <v>2317</v>
      </c>
      <c r="B2317" s="14" t="s">
        <v>8215</v>
      </c>
      <c r="C2317" s="14" t="s">
        <v>1102</v>
      </c>
      <c r="E2317" s="14" t="s">
        <v>8218</v>
      </c>
      <c r="F2317" s="14" t="s">
        <v>8219</v>
      </c>
      <c r="G2317" s="14" t="s">
        <v>184</v>
      </c>
      <c r="H2317" s="14" t="s">
        <v>1110</v>
      </c>
    </row>
    <row r="2318" spans="1:8" x14ac:dyDescent="0.25">
      <c r="A2318">
        <v>2318</v>
      </c>
      <c r="B2318" s="14" t="s">
        <v>8220</v>
      </c>
      <c r="C2318" s="14" t="s">
        <v>1102</v>
      </c>
      <c r="E2318" s="14" t="s">
        <v>488</v>
      </c>
      <c r="F2318" s="14" t="s">
        <v>8221</v>
      </c>
      <c r="G2318" s="14" t="s">
        <v>1109</v>
      </c>
      <c r="H2318" s="14" t="s">
        <v>1110</v>
      </c>
    </row>
    <row r="2319" spans="1:8" x14ac:dyDescent="0.25">
      <c r="A2319">
        <v>2319</v>
      </c>
      <c r="B2319" s="14" t="s">
        <v>8222</v>
      </c>
      <c r="C2319" s="14" t="s">
        <v>1102</v>
      </c>
      <c r="E2319" s="14" t="s">
        <v>8223</v>
      </c>
      <c r="F2319" s="14" t="s">
        <v>8224</v>
      </c>
      <c r="G2319" s="14" t="s">
        <v>1348</v>
      </c>
      <c r="H2319" s="14" t="s">
        <v>1110</v>
      </c>
    </row>
    <row r="2320" spans="1:8" x14ac:dyDescent="0.25">
      <c r="A2320">
        <v>2320</v>
      </c>
      <c r="B2320" s="14" t="s">
        <v>8225</v>
      </c>
      <c r="C2320" s="14" t="s">
        <v>1102</v>
      </c>
      <c r="D2320" s="14" t="s">
        <v>8226</v>
      </c>
      <c r="G2320" s="14" t="s">
        <v>212</v>
      </c>
      <c r="H2320" s="14" t="s">
        <v>1110</v>
      </c>
    </row>
    <row r="2321" spans="1:8" x14ac:dyDescent="0.25">
      <c r="A2321">
        <v>2321</v>
      </c>
      <c r="B2321" s="14" t="s">
        <v>8227</v>
      </c>
      <c r="C2321" s="14" t="s">
        <v>1102</v>
      </c>
      <c r="E2321" s="14" t="s">
        <v>8228</v>
      </c>
      <c r="F2321" s="14" t="s">
        <v>8229</v>
      </c>
      <c r="G2321" s="14" t="s">
        <v>239</v>
      </c>
      <c r="H2321" s="14" t="s">
        <v>1110</v>
      </c>
    </row>
    <row r="2322" spans="1:8" x14ac:dyDescent="0.25">
      <c r="A2322">
        <v>2322</v>
      </c>
      <c r="B2322" s="14" t="s">
        <v>8230</v>
      </c>
      <c r="C2322" s="14" t="s">
        <v>1102</v>
      </c>
      <c r="E2322" s="14" t="s">
        <v>8231</v>
      </c>
      <c r="F2322" s="14" t="s">
        <v>8232</v>
      </c>
      <c r="G2322" s="14" t="s">
        <v>243</v>
      </c>
      <c r="H2322" s="14" t="s">
        <v>1110</v>
      </c>
    </row>
    <row r="2323" spans="1:8" x14ac:dyDescent="0.25">
      <c r="A2323">
        <v>2323</v>
      </c>
      <c r="B2323" s="14" t="s">
        <v>8233</v>
      </c>
      <c r="C2323" s="14" t="s">
        <v>1102</v>
      </c>
      <c r="E2323" s="14" t="s">
        <v>8234</v>
      </c>
      <c r="F2323" s="14" t="s">
        <v>8235</v>
      </c>
      <c r="G2323" s="14" t="s">
        <v>1109</v>
      </c>
      <c r="H2323" s="14" t="s">
        <v>1110</v>
      </c>
    </row>
    <row r="2324" spans="1:8" x14ac:dyDescent="0.25">
      <c r="A2324">
        <v>2324</v>
      </c>
      <c r="B2324" s="14" t="s">
        <v>8236</v>
      </c>
      <c r="C2324" s="14" t="s">
        <v>1102</v>
      </c>
      <c r="D2324" s="14" t="s">
        <v>8237</v>
      </c>
      <c r="E2324" s="14" t="s">
        <v>8238</v>
      </c>
      <c r="F2324" s="14" t="s">
        <v>8239</v>
      </c>
      <c r="G2324" s="14" t="s">
        <v>220</v>
      </c>
      <c r="H2324" s="14" t="s">
        <v>1105</v>
      </c>
    </row>
    <row r="2325" spans="1:8" x14ac:dyDescent="0.25">
      <c r="A2325">
        <v>2325</v>
      </c>
      <c r="B2325" s="14" t="s">
        <v>8240</v>
      </c>
      <c r="C2325" s="14" t="s">
        <v>1102</v>
      </c>
      <c r="E2325" s="14" t="s">
        <v>8241</v>
      </c>
      <c r="F2325" s="14" t="s">
        <v>8242</v>
      </c>
      <c r="G2325" s="14" t="s">
        <v>1109</v>
      </c>
      <c r="H2325" s="14" t="s">
        <v>1110</v>
      </c>
    </row>
    <row r="2326" spans="1:8" x14ac:dyDescent="0.25">
      <c r="A2326">
        <v>2326</v>
      </c>
      <c r="B2326" s="14" t="s">
        <v>8243</v>
      </c>
      <c r="C2326" s="14" t="s">
        <v>1102</v>
      </c>
      <c r="E2326" s="14" t="s">
        <v>8244</v>
      </c>
      <c r="F2326" s="14" t="s">
        <v>8245</v>
      </c>
      <c r="G2326" s="14" t="s">
        <v>1737</v>
      </c>
      <c r="H2326" s="14" t="s">
        <v>1110</v>
      </c>
    </row>
    <row r="2327" spans="1:8" x14ac:dyDescent="0.25">
      <c r="A2327">
        <v>2327</v>
      </c>
      <c r="B2327" s="14" t="s">
        <v>8246</v>
      </c>
      <c r="C2327" s="14" t="s">
        <v>1102</v>
      </c>
      <c r="E2327" s="14" t="s">
        <v>8247</v>
      </c>
      <c r="F2327" s="14" t="s">
        <v>8248</v>
      </c>
      <c r="G2327" s="14" t="s">
        <v>153</v>
      </c>
      <c r="H2327" s="14" t="s">
        <v>1110</v>
      </c>
    </row>
    <row r="2328" spans="1:8" x14ac:dyDescent="0.25">
      <c r="A2328">
        <v>2328</v>
      </c>
      <c r="B2328" s="14" t="s">
        <v>8249</v>
      </c>
      <c r="C2328" s="14" t="s">
        <v>1102</v>
      </c>
      <c r="E2328" s="14" t="s">
        <v>8250</v>
      </c>
      <c r="F2328" s="14" t="s">
        <v>8251</v>
      </c>
      <c r="G2328" s="14" t="s">
        <v>215</v>
      </c>
      <c r="H2328" s="14" t="s">
        <v>1110</v>
      </c>
    </row>
    <row r="2329" spans="1:8" x14ac:dyDescent="0.25">
      <c r="A2329">
        <v>2329</v>
      </c>
      <c r="B2329" s="14" t="s">
        <v>8252</v>
      </c>
      <c r="C2329" s="14" t="s">
        <v>1102</v>
      </c>
      <c r="E2329" s="14" t="s">
        <v>8253</v>
      </c>
      <c r="F2329" s="14" t="s">
        <v>8254</v>
      </c>
      <c r="G2329" s="14" t="s">
        <v>2576</v>
      </c>
      <c r="H2329" s="14" t="s">
        <v>1110</v>
      </c>
    </row>
    <row r="2330" spans="1:8" x14ac:dyDescent="0.25">
      <c r="A2330">
        <v>2330</v>
      </c>
      <c r="B2330" s="14" t="s">
        <v>8255</v>
      </c>
      <c r="C2330" s="14" t="s">
        <v>1102</v>
      </c>
      <c r="E2330" s="14" t="s">
        <v>8256</v>
      </c>
      <c r="F2330" s="14" t="s">
        <v>8257</v>
      </c>
      <c r="G2330" s="14" t="s">
        <v>7</v>
      </c>
      <c r="H2330" s="14" t="s">
        <v>1110</v>
      </c>
    </row>
    <row r="2331" spans="1:8" x14ac:dyDescent="0.25">
      <c r="A2331">
        <v>2331</v>
      </c>
      <c r="B2331" s="14" t="s">
        <v>8258</v>
      </c>
      <c r="C2331" s="14" t="s">
        <v>1102</v>
      </c>
      <c r="D2331" s="14" t="s">
        <v>8259</v>
      </c>
      <c r="E2331" s="14" t="s">
        <v>8260</v>
      </c>
      <c r="F2331" s="14" t="s">
        <v>8261</v>
      </c>
      <c r="G2331" s="14" t="s">
        <v>3866</v>
      </c>
      <c r="H2331" s="14" t="s">
        <v>1110</v>
      </c>
    </row>
    <row r="2332" spans="1:8" x14ac:dyDescent="0.25">
      <c r="A2332">
        <v>2332</v>
      </c>
      <c r="B2332" s="14" t="s">
        <v>8262</v>
      </c>
      <c r="C2332" s="14" t="s">
        <v>1102</v>
      </c>
      <c r="E2332" s="14" t="s">
        <v>8263</v>
      </c>
      <c r="F2332" s="14" t="s">
        <v>8264</v>
      </c>
      <c r="G2332" s="14" t="s">
        <v>1109</v>
      </c>
      <c r="H2332" s="14" t="s">
        <v>1110</v>
      </c>
    </row>
    <row r="2333" spans="1:8" x14ac:dyDescent="0.25">
      <c r="A2333">
        <v>2333</v>
      </c>
      <c r="B2333" s="14" t="s">
        <v>8265</v>
      </c>
      <c r="C2333" s="14" t="s">
        <v>1102</v>
      </c>
      <c r="D2333" s="14" t="s">
        <v>8266</v>
      </c>
      <c r="E2333" s="14" t="s">
        <v>8267</v>
      </c>
      <c r="F2333" s="14" t="s">
        <v>8268</v>
      </c>
      <c r="G2333" s="14" t="s">
        <v>2613</v>
      </c>
      <c r="H2333" s="14" t="s">
        <v>1110</v>
      </c>
    </row>
    <row r="2334" spans="1:8" x14ac:dyDescent="0.25">
      <c r="A2334">
        <v>2334</v>
      </c>
      <c r="B2334" s="14" t="s">
        <v>8269</v>
      </c>
      <c r="C2334" s="14" t="s">
        <v>1102</v>
      </c>
      <c r="E2334" s="14" t="s">
        <v>8270</v>
      </c>
      <c r="F2334" s="14" t="s">
        <v>8271</v>
      </c>
      <c r="G2334" s="14" t="s">
        <v>243</v>
      </c>
      <c r="H2334" s="14" t="s">
        <v>1110</v>
      </c>
    </row>
    <row r="2335" spans="1:8" x14ac:dyDescent="0.25">
      <c r="A2335">
        <v>2335</v>
      </c>
      <c r="B2335" s="14" t="s">
        <v>8272</v>
      </c>
      <c r="C2335" s="14" t="s">
        <v>1102</v>
      </c>
      <c r="E2335" s="14" t="s">
        <v>8273</v>
      </c>
      <c r="F2335" s="14" t="s">
        <v>8274</v>
      </c>
      <c r="G2335" s="14" t="s">
        <v>1348</v>
      </c>
      <c r="H2335" s="14" t="s">
        <v>1110</v>
      </c>
    </row>
    <row r="2336" spans="1:8" x14ac:dyDescent="0.25">
      <c r="A2336">
        <v>2336</v>
      </c>
      <c r="B2336" s="14" t="s">
        <v>8275</v>
      </c>
      <c r="C2336" s="14" t="s">
        <v>1102</v>
      </c>
      <c r="E2336" s="14" t="s">
        <v>8276</v>
      </c>
      <c r="F2336" s="14" t="s">
        <v>8277</v>
      </c>
      <c r="G2336" s="14" t="s">
        <v>1109</v>
      </c>
      <c r="H2336" s="14" t="s">
        <v>1110</v>
      </c>
    </row>
    <row r="2337" spans="1:8" x14ac:dyDescent="0.25">
      <c r="A2337">
        <v>2337</v>
      </c>
      <c r="B2337" s="14" t="s">
        <v>8278</v>
      </c>
      <c r="C2337" s="14" t="s">
        <v>1102</v>
      </c>
      <c r="E2337" s="14" t="s">
        <v>8279</v>
      </c>
      <c r="F2337" s="14" t="s">
        <v>8280</v>
      </c>
      <c r="G2337" s="14" t="s">
        <v>187</v>
      </c>
      <c r="H2337" s="14" t="s">
        <v>1110</v>
      </c>
    </row>
    <row r="2338" spans="1:8" x14ac:dyDescent="0.25">
      <c r="A2338">
        <v>2338</v>
      </c>
      <c r="B2338" s="14" t="s">
        <v>8281</v>
      </c>
      <c r="C2338" s="14" t="s">
        <v>1102</v>
      </c>
      <c r="E2338" s="14" t="s">
        <v>8282</v>
      </c>
      <c r="F2338" s="14" t="s">
        <v>8283</v>
      </c>
      <c r="G2338" s="14" t="s">
        <v>212</v>
      </c>
      <c r="H2338" s="14" t="s">
        <v>1110</v>
      </c>
    </row>
    <row r="2339" spans="1:8" x14ac:dyDescent="0.25">
      <c r="A2339">
        <v>2339</v>
      </c>
      <c r="B2339" s="14" t="s">
        <v>8284</v>
      </c>
      <c r="C2339" s="14" t="s">
        <v>1102</v>
      </c>
      <c r="E2339" s="14" t="s">
        <v>8285</v>
      </c>
      <c r="F2339" s="14" t="s">
        <v>8286</v>
      </c>
      <c r="G2339" s="14" t="s">
        <v>91</v>
      </c>
      <c r="H2339" s="14" t="s">
        <v>1110</v>
      </c>
    </row>
    <row r="2340" spans="1:8" x14ac:dyDescent="0.25">
      <c r="A2340">
        <v>2340</v>
      </c>
      <c r="B2340" s="14" t="s">
        <v>8287</v>
      </c>
      <c r="C2340" s="14" t="s">
        <v>1102</v>
      </c>
      <c r="E2340" s="14" t="s">
        <v>8288</v>
      </c>
      <c r="F2340" s="14" t="s">
        <v>8289</v>
      </c>
      <c r="G2340" s="14" t="s">
        <v>1109</v>
      </c>
      <c r="H2340" s="14" t="s">
        <v>1110</v>
      </c>
    </row>
    <row r="2341" spans="1:8" x14ac:dyDescent="0.25">
      <c r="A2341">
        <v>2341</v>
      </c>
      <c r="B2341" s="14" t="s">
        <v>8290</v>
      </c>
      <c r="C2341" s="14" t="s">
        <v>1102</v>
      </c>
      <c r="E2341" s="14" t="s">
        <v>8291</v>
      </c>
      <c r="F2341" s="14" t="s">
        <v>8292</v>
      </c>
      <c r="G2341" s="14" t="s">
        <v>1109</v>
      </c>
      <c r="H2341" s="14" t="s">
        <v>1110</v>
      </c>
    </row>
    <row r="2342" spans="1:8" x14ac:dyDescent="0.25">
      <c r="A2342">
        <v>2342</v>
      </c>
      <c r="B2342" s="14" t="s">
        <v>8293</v>
      </c>
      <c r="C2342" s="14" t="s">
        <v>1102</v>
      </c>
      <c r="D2342" s="14" t="s">
        <v>8294</v>
      </c>
      <c r="E2342" s="14" t="s">
        <v>8295</v>
      </c>
      <c r="F2342" s="14" t="s">
        <v>8296</v>
      </c>
      <c r="G2342" s="14" t="s">
        <v>1109</v>
      </c>
      <c r="H2342" s="14" t="s">
        <v>1110</v>
      </c>
    </row>
    <row r="2343" spans="1:8" x14ac:dyDescent="0.25">
      <c r="A2343">
        <v>2343</v>
      </c>
      <c r="B2343" s="14" t="s">
        <v>8297</v>
      </c>
      <c r="C2343" s="14" t="s">
        <v>1102</v>
      </c>
      <c r="E2343" s="14" t="s">
        <v>8298</v>
      </c>
      <c r="F2343" s="14" t="s">
        <v>8299</v>
      </c>
      <c r="G2343" s="14" t="s">
        <v>1938</v>
      </c>
      <c r="H2343" s="14" t="s">
        <v>1110</v>
      </c>
    </row>
    <row r="2344" spans="1:8" x14ac:dyDescent="0.25">
      <c r="A2344">
        <v>2344</v>
      </c>
      <c r="B2344" s="14" t="s">
        <v>8300</v>
      </c>
      <c r="C2344" s="14" t="s">
        <v>1102</v>
      </c>
      <c r="E2344" s="14" t="s">
        <v>8301</v>
      </c>
      <c r="F2344" s="14" t="s">
        <v>8302</v>
      </c>
      <c r="G2344" s="14" t="s">
        <v>192</v>
      </c>
      <c r="H2344" s="14" t="s">
        <v>1110</v>
      </c>
    </row>
    <row r="2345" spans="1:8" x14ac:dyDescent="0.25">
      <c r="A2345">
        <v>2345</v>
      </c>
      <c r="B2345" s="14" t="s">
        <v>8303</v>
      </c>
      <c r="C2345" s="14" t="s">
        <v>1102</v>
      </c>
      <c r="D2345" s="14" t="s">
        <v>8304</v>
      </c>
      <c r="E2345" s="14" t="s">
        <v>8305</v>
      </c>
      <c r="F2345" s="14" t="s">
        <v>8306</v>
      </c>
      <c r="G2345" s="14" t="s">
        <v>1514</v>
      </c>
      <c r="H2345" s="14" t="s">
        <v>1110</v>
      </c>
    </row>
    <row r="2346" spans="1:8" x14ac:dyDescent="0.25">
      <c r="A2346">
        <v>2346</v>
      </c>
      <c r="B2346" s="14" t="s">
        <v>8307</v>
      </c>
      <c r="C2346" s="14" t="s">
        <v>1102</v>
      </c>
      <c r="D2346" s="14" t="s">
        <v>8308</v>
      </c>
      <c r="E2346" s="14" t="s">
        <v>8309</v>
      </c>
      <c r="F2346" s="14" t="s">
        <v>8310</v>
      </c>
      <c r="G2346" s="14" t="s">
        <v>4933</v>
      </c>
      <c r="H2346" s="14" t="s">
        <v>1110</v>
      </c>
    </row>
    <row r="2347" spans="1:8" x14ac:dyDescent="0.25">
      <c r="A2347">
        <v>2347</v>
      </c>
      <c r="B2347" s="14" t="s">
        <v>8311</v>
      </c>
      <c r="C2347" s="14" t="s">
        <v>1102</v>
      </c>
      <c r="E2347" s="14" t="s">
        <v>8312</v>
      </c>
      <c r="F2347" s="14" t="s">
        <v>8313</v>
      </c>
      <c r="G2347" s="14" t="s">
        <v>1109</v>
      </c>
      <c r="H2347" s="14" t="s">
        <v>1110</v>
      </c>
    </row>
    <row r="2348" spans="1:8" x14ac:dyDescent="0.25">
      <c r="A2348">
        <v>2348</v>
      </c>
      <c r="B2348" s="14" t="s">
        <v>8314</v>
      </c>
      <c r="C2348" s="14" t="s">
        <v>1102</v>
      </c>
      <c r="E2348" s="14" t="s">
        <v>8315</v>
      </c>
      <c r="F2348" s="14" t="s">
        <v>8316</v>
      </c>
      <c r="G2348" s="14" t="s">
        <v>1109</v>
      </c>
      <c r="H2348" s="14" t="s">
        <v>1110</v>
      </c>
    </row>
    <row r="2349" spans="1:8" x14ac:dyDescent="0.25">
      <c r="A2349">
        <v>2349</v>
      </c>
      <c r="B2349" s="14" t="s">
        <v>8317</v>
      </c>
      <c r="C2349" s="14" t="s">
        <v>1102</v>
      </c>
      <c r="E2349" s="14" t="s">
        <v>8318</v>
      </c>
      <c r="F2349" s="14" t="s">
        <v>8319</v>
      </c>
      <c r="G2349" s="14" t="s">
        <v>86</v>
      </c>
      <c r="H2349" s="14" t="s">
        <v>1110</v>
      </c>
    </row>
    <row r="2350" spans="1:8" x14ac:dyDescent="0.25">
      <c r="A2350">
        <v>2350</v>
      </c>
      <c r="B2350" s="14" t="s">
        <v>8320</v>
      </c>
      <c r="C2350" s="14" t="s">
        <v>1102</v>
      </c>
      <c r="D2350" s="14" t="s">
        <v>384</v>
      </c>
      <c r="E2350" s="14" t="s">
        <v>8321</v>
      </c>
      <c r="F2350" s="14" t="s">
        <v>8322</v>
      </c>
      <c r="G2350" s="14" t="s">
        <v>82</v>
      </c>
      <c r="H2350" s="14" t="s">
        <v>1105</v>
      </c>
    </row>
    <row r="2351" spans="1:8" x14ac:dyDescent="0.25">
      <c r="A2351">
        <v>2351</v>
      </c>
      <c r="B2351" s="14" t="s">
        <v>8323</v>
      </c>
      <c r="C2351" s="14" t="s">
        <v>1102</v>
      </c>
      <c r="D2351" s="14" t="s">
        <v>8324</v>
      </c>
      <c r="E2351" s="14" t="s">
        <v>8325</v>
      </c>
      <c r="F2351" s="14" t="s">
        <v>8326</v>
      </c>
      <c r="G2351" s="14" t="s">
        <v>82</v>
      </c>
      <c r="H2351" s="14" t="s">
        <v>1105</v>
      </c>
    </row>
    <row r="2352" spans="1:8" x14ac:dyDescent="0.25">
      <c r="A2352">
        <v>2352</v>
      </c>
      <c r="B2352" s="14" t="s">
        <v>8327</v>
      </c>
      <c r="C2352" s="14" t="s">
        <v>1102</v>
      </c>
      <c r="E2352" s="14" t="s">
        <v>8328</v>
      </c>
      <c r="F2352" s="14" t="s">
        <v>8329</v>
      </c>
      <c r="G2352" s="14" t="s">
        <v>82</v>
      </c>
      <c r="H2352" s="14" t="s">
        <v>1110</v>
      </c>
    </row>
    <row r="2353" spans="1:8" x14ac:dyDescent="0.25">
      <c r="A2353">
        <v>2353</v>
      </c>
      <c r="B2353" s="14" t="s">
        <v>8330</v>
      </c>
      <c r="C2353" s="14" t="s">
        <v>1102</v>
      </c>
      <c r="D2353" s="14" t="s">
        <v>8331</v>
      </c>
      <c r="E2353" s="14" t="s">
        <v>8332</v>
      </c>
      <c r="F2353" s="14" t="s">
        <v>8333</v>
      </c>
      <c r="G2353" s="14" t="s">
        <v>1076</v>
      </c>
      <c r="H2353" s="14" t="s">
        <v>1105</v>
      </c>
    </row>
    <row r="2354" spans="1:8" x14ac:dyDescent="0.25">
      <c r="A2354">
        <v>2354</v>
      </c>
      <c r="B2354" s="14" t="s">
        <v>8334</v>
      </c>
      <c r="C2354" s="14" t="s">
        <v>1102</v>
      </c>
      <c r="D2354" s="14" t="s">
        <v>8335</v>
      </c>
      <c r="E2354" s="14" t="s">
        <v>8336</v>
      </c>
      <c r="G2354" s="14" t="s">
        <v>40</v>
      </c>
      <c r="H2354" s="14" t="s">
        <v>1105</v>
      </c>
    </row>
    <row r="2355" spans="1:8" x14ac:dyDescent="0.25">
      <c r="A2355">
        <v>2355</v>
      </c>
      <c r="B2355" s="14" t="s">
        <v>8337</v>
      </c>
      <c r="C2355" s="14" t="s">
        <v>1102</v>
      </c>
      <c r="E2355" s="14" t="s">
        <v>8338</v>
      </c>
      <c r="G2355" s="14" t="s">
        <v>134</v>
      </c>
      <c r="H2355" s="14" t="s">
        <v>1110</v>
      </c>
    </row>
    <row r="2356" spans="1:8" x14ac:dyDescent="0.25">
      <c r="A2356">
        <v>2356</v>
      </c>
      <c r="B2356" s="14" t="s">
        <v>8339</v>
      </c>
      <c r="C2356" s="14" t="s">
        <v>1102</v>
      </c>
      <c r="E2356" s="14" t="s">
        <v>8340</v>
      </c>
      <c r="F2356" s="14" t="s">
        <v>8341</v>
      </c>
      <c r="G2356" s="14" t="s">
        <v>36</v>
      </c>
      <c r="H2356" s="14" t="s">
        <v>1110</v>
      </c>
    </row>
    <row r="2357" spans="1:8" x14ac:dyDescent="0.25">
      <c r="A2357">
        <v>2357</v>
      </c>
      <c r="B2357" s="14" t="s">
        <v>8342</v>
      </c>
      <c r="C2357" s="14" t="s">
        <v>1102</v>
      </c>
      <c r="D2357" s="14" t="s">
        <v>8343</v>
      </c>
      <c r="E2357" s="14" t="s">
        <v>8344</v>
      </c>
      <c r="F2357" s="14" t="s">
        <v>8345</v>
      </c>
      <c r="G2357" s="14" t="s">
        <v>243</v>
      </c>
      <c r="H2357" s="14" t="s">
        <v>1105</v>
      </c>
    </row>
    <row r="2358" spans="1:8" x14ac:dyDescent="0.25">
      <c r="A2358">
        <v>2358</v>
      </c>
      <c r="B2358" s="14" t="s">
        <v>8346</v>
      </c>
      <c r="C2358" s="14" t="s">
        <v>1102</v>
      </c>
      <c r="E2358" s="14" t="s">
        <v>8347</v>
      </c>
      <c r="F2358" s="14" t="s">
        <v>8348</v>
      </c>
      <c r="G2358" s="14" t="s">
        <v>243</v>
      </c>
      <c r="H2358" s="14" t="s">
        <v>1110</v>
      </c>
    </row>
    <row r="2359" spans="1:8" x14ac:dyDescent="0.25">
      <c r="A2359">
        <v>2359</v>
      </c>
      <c r="B2359" s="14" t="s">
        <v>8349</v>
      </c>
      <c r="C2359" s="14" t="s">
        <v>1102</v>
      </c>
      <c r="E2359" s="14" t="s">
        <v>8350</v>
      </c>
      <c r="F2359" s="14" t="s">
        <v>8351</v>
      </c>
      <c r="G2359" s="14" t="s">
        <v>1109</v>
      </c>
      <c r="H2359" s="14" t="s">
        <v>1110</v>
      </c>
    </row>
    <row r="2360" spans="1:8" x14ac:dyDescent="0.25">
      <c r="A2360">
        <v>2360</v>
      </c>
      <c r="B2360" s="14" t="s">
        <v>8352</v>
      </c>
      <c r="C2360" s="14" t="s">
        <v>1102</v>
      </c>
      <c r="E2360" s="14" t="s">
        <v>8353</v>
      </c>
      <c r="F2360" s="14" t="s">
        <v>8354</v>
      </c>
      <c r="G2360" s="14" t="s">
        <v>1493</v>
      </c>
      <c r="H2360" s="14" t="s">
        <v>1110</v>
      </c>
    </row>
    <row r="2361" spans="1:8" x14ac:dyDescent="0.25">
      <c r="A2361">
        <v>2361</v>
      </c>
      <c r="B2361" s="14" t="s">
        <v>8355</v>
      </c>
      <c r="C2361" s="14" t="s">
        <v>1102</v>
      </c>
      <c r="E2361" s="14" t="s">
        <v>8356</v>
      </c>
      <c r="F2361" s="14" t="s">
        <v>8357</v>
      </c>
      <c r="G2361" s="14" t="s">
        <v>149</v>
      </c>
      <c r="H2361" s="14" t="s">
        <v>1110</v>
      </c>
    </row>
    <row r="2362" spans="1:8" x14ac:dyDescent="0.25">
      <c r="A2362">
        <v>2362</v>
      </c>
      <c r="B2362" s="14" t="s">
        <v>8358</v>
      </c>
      <c r="C2362" s="14" t="s">
        <v>1102</v>
      </c>
      <c r="D2362" s="14" t="s">
        <v>8359</v>
      </c>
      <c r="E2362" s="14" t="s">
        <v>8360</v>
      </c>
      <c r="F2362" s="14" t="s">
        <v>8361</v>
      </c>
      <c r="G2362" s="14" t="s">
        <v>72</v>
      </c>
      <c r="H2362" s="14" t="s">
        <v>1110</v>
      </c>
    </row>
    <row r="2363" spans="1:8" x14ac:dyDescent="0.25">
      <c r="A2363">
        <v>2363</v>
      </c>
      <c r="B2363" s="14" t="s">
        <v>8362</v>
      </c>
      <c r="C2363" s="14" t="s">
        <v>1102</v>
      </c>
      <c r="E2363" s="14" t="s">
        <v>8363</v>
      </c>
      <c r="F2363" s="14" t="s">
        <v>8364</v>
      </c>
      <c r="G2363" s="14" t="s">
        <v>170</v>
      </c>
      <c r="H2363" s="14" t="s">
        <v>1110</v>
      </c>
    </row>
    <row r="2364" spans="1:8" x14ac:dyDescent="0.25">
      <c r="A2364">
        <v>2364</v>
      </c>
      <c r="B2364" s="14" t="s">
        <v>8365</v>
      </c>
      <c r="C2364" s="14" t="s">
        <v>1102</v>
      </c>
      <c r="E2364" s="14" t="s">
        <v>8366</v>
      </c>
      <c r="F2364" s="14" t="s">
        <v>8367</v>
      </c>
      <c r="G2364" s="14" t="s">
        <v>1109</v>
      </c>
      <c r="H2364" s="14" t="s">
        <v>1110</v>
      </c>
    </row>
    <row r="2365" spans="1:8" x14ac:dyDescent="0.25">
      <c r="A2365">
        <v>2365</v>
      </c>
      <c r="B2365" s="14" t="s">
        <v>8368</v>
      </c>
      <c r="C2365" s="14" t="s">
        <v>1102</v>
      </c>
      <c r="E2365" s="14" t="s">
        <v>8369</v>
      </c>
      <c r="F2365" s="14" t="s">
        <v>8370</v>
      </c>
      <c r="G2365" s="14" t="s">
        <v>40</v>
      </c>
      <c r="H2365" s="14" t="s">
        <v>1110</v>
      </c>
    </row>
    <row r="2366" spans="1:8" x14ac:dyDescent="0.25">
      <c r="A2366">
        <v>2366</v>
      </c>
      <c r="B2366" s="14" t="s">
        <v>8371</v>
      </c>
      <c r="C2366" s="14" t="s">
        <v>1102</v>
      </c>
      <c r="E2366" s="14" t="s">
        <v>8372</v>
      </c>
      <c r="F2366" s="14" t="s">
        <v>8373</v>
      </c>
      <c r="G2366" s="14" t="s">
        <v>1109</v>
      </c>
      <c r="H2366" s="14" t="s">
        <v>1110</v>
      </c>
    </row>
    <row r="2367" spans="1:8" x14ac:dyDescent="0.25">
      <c r="A2367">
        <v>2367</v>
      </c>
      <c r="B2367" s="14" t="s">
        <v>8374</v>
      </c>
      <c r="C2367" s="14" t="s">
        <v>1102</v>
      </c>
      <c r="E2367" s="14" t="s">
        <v>8375</v>
      </c>
      <c r="F2367" s="14" t="s">
        <v>8376</v>
      </c>
      <c r="G2367" s="14" t="s">
        <v>1109</v>
      </c>
      <c r="H2367" s="14" t="s">
        <v>1110</v>
      </c>
    </row>
    <row r="2368" spans="1:8" x14ac:dyDescent="0.25">
      <c r="A2368">
        <v>2368</v>
      </c>
      <c r="B2368" s="14" t="s">
        <v>8377</v>
      </c>
      <c r="C2368" s="14" t="s">
        <v>1102</v>
      </c>
      <c r="E2368" s="14" t="s">
        <v>8378</v>
      </c>
      <c r="F2368" s="14" t="s">
        <v>8379</v>
      </c>
      <c r="G2368" s="14" t="s">
        <v>1938</v>
      </c>
      <c r="H2368" s="14" t="s">
        <v>1110</v>
      </c>
    </row>
    <row r="2369" spans="1:8" x14ac:dyDescent="0.25">
      <c r="A2369">
        <v>2369</v>
      </c>
      <c r="B2369" s="14" t="s">
        <v>8380</v>
      </c>
      <c r="C2369" s="14" t="s">
        <v>1102</v>
      </c>
      <c r="E2369" s="14" t="s">
        <v>8381</v>
      </c>
      <c r="F2369" s="14" t="s">
        <v>8382</v>
      </c>
      <c r="G2369" s="14" t="s">
        <v>77</v>
      </c>
      <c r="H2369" s="14" t="s">
        <v>1110</v>
      </c>
    </row>
    <row r="2370" spans="1:8" x14ac:dyDescent="0.25">
      <c r="A2370">
        <v>2370</v>
      </c>
      <c r="B2370" s="14" t="s">
        <v>8383</v>
      </c>
      <c r="C2370" s="14" t="s">
        <v>1102</v>
      </c>
      <c r="E2370" s="14" t="s">
        <v>8384</v>
      </c>
      <c r="F2370" s="14" t="s">
        <v>8385</v>
      </c>
      <c r="G2370" s="14" t="s">
        <v>243</v>
      </c>
      <c r="H2370" s="14" t="s">
        <v>1110</v>
      </c>
    </row>
    <row r="2371" spans="1:8" x14ac:dyDescent="0.25">
      <c r="A2371">
        <v>2371</v>
      </c>
      <c r="B2371" s="14" t="s">
        <v>8386</v>
      </c>
      <c r="C2371" s="14" t="s">
        <v>1102</v>
      </c>
      <c r="E2371" s="14" t="s">
        <v>8387</v>
      </c>
      <c r="F2371" s="14" t="s">
        <v>8388</v>
      </c>
      <c r="G2371" s="14" t="s">
        <v>187</v>
      </c>
      <c r="H2371" s="14" t="s">
        <v>1110</v>
      </c>
    </row>
    <row r="2372" spans="1:8" x14ac:dyDescent="0.25">
      <c r="A2372">
        <v>2372</v>
      </c>
      <c r="B2372" s="14" t="s">
        <v>8389</v>
      </c>
      <c r="C2372" s="14" t="s">
        <v>1102</v>
      </c>
      <c r="E2372" s="14" t="s">
        <v>8390</v>
      </c>
      <c r="F2372" s="14" t="s">
        <v>8391</v>
      </c>
      <c r="G2372" s="14" t="s">
        <v>153</v>
      </c>
      <c r="H2372" s="14" t="s">
        <v>1110</v>
      </c>
    </row>
    <row r="2373" spans="1:8" x14ac:dyDescent="0.25">
      <c r="A2373">
        <v>2373</v>
      </c>
      <c r="B2373" s="14" t="s">
        <v>8392</v>
      </c>
      <c r="C2373" s="14" t="s">
        <v>1102</v>
      </c>
      <c r="E2373" s="14" t="s">
        <v>8393</v>
      </c>
      <c r="G2373" s="14" t="s">
        <v>7</v>
      </c>
      <c r="H2373" s="14" t="s">
        <v>1110</v>
      </c>
    </row>
    <row r="2374" spans="1:8" x14ac:dyDescent="0.25">
      <c r="A2374">
        <v>2374</v>
      </c>
      <c r="B2374" s="14" t="s">
        <v>8394</v>
      </c>
      <c r="C2374" s="14" t="s">
        <v>1102</v>
      </c>
      <c r="E2374" s="14" t="s">
        <v>8395</v>
      </c>
      <c r="F2374" s="14" t="s">
        <v>8396</v>
      </c>
      <c r="G2374" s="14" t="s">
        <v>1109</v>
      </c>
      <c r="H2374" s="14" t="s">
        <v>1110</v>
      </c>
    </row>
    <row r="2375" spans="1:8" x14ac:dyDescent="0.25">
      <c r="A2375">
        <v>2375</v>
      </c>
      <c r="B2375" s="14" t="s">
        <v>8397</v>
      </c>
      <c r="C2375" s="14" t="s">
        <v>1102</v>
      </c>
      <c r="E2375" s="14" t="s">
        <v>8398</v>
      </c>
      <c r="F2375" s="14" t="s">
        <v>8399</v>
      </c>
      <c r="G2375" s="14" t="s">
        <v>91</v>
      </c>
      <c r="H2375" s="14" t="s">
        <v>1110</v>
      </c>
    </row>
    <row r="2376" spans="1:8" x14ac:dyDescent="0.25">
      <c r="A2376">
        <v>2376</v>
      </c>
      <c r="B2376" s="14" t="s">
        <v>8400</v>
      </c>
      <c r="C2376" s="14" t="s">
        <v>1102</v>
      </c>
      <c r="E2376" s="14" t="s">
        <v>8401</v>
      </c>
      <c r="F2376" s="14" t="s">
        <v>8402</v>
      </c>
      <c r="G2376" s="14" t="s">
        <v>40</v>
      </c>
      <c r="H2376" s="14" t="s">
        <v>1110</v>
      </c>
    </row>
    <row r="2377" spans="1:8" x14ac:dyDescent="0.25">
      <c r="A2377">
        <v>2377</v>
      </c>
      <c r="B2377" s="14" t="s">
        <v>8403</v>
      </c>
      <c r="C2377" s="14" t="s">
        <v>1102</v>
      </c>
      <c r="E2377" s="14" t="s">
        <v>8404</v>
      </c>
      <c r="F2377" s="14" t="s">
        <v>8405</v>
      </c>
      <c r="G2377" s="14" t="s">
        <v>2223</v>
      </c>
      <c r="H2377" s="14" t="s">
        <v>1110</v>
      </c>
    </row>
    <row r="2378" spans="1:8" x14ac:dyDescent="0.25">
      <c r="A2378">
        <v>2378</v>
      </c>
      <c r="B2378" s="14" t="s">
        <v>8406</v>
      </c>
      <c r="C2378" s="14" t="s">
        <v>1102</v>
      </c>
      <c r="E2378" s="14" t="s">
        <v>8407</v>
      </c>
      <c r="G2378" s="14" t="s">
        <v>170</v>
      </c>
      <c r="H2378" s="14" t="s">
        <v>1110</v>
      </c>
    </row>
    <row r="2379" spans="1:8" x14ac:dyDescent="0.25">
      <c r="A2379">
        <v>2379</v>
      </c>
      <c r="B2379" s="14" t="s">
        <v>8408</v>
      </c>
      <c r="C2379" s="14" t="s">
        <v>1102</v>
      </c>
      <c r="E2379" s="14" t="s">
        <v>8409</v>
      </c>
      <c r="F2379" s="14" t="s">
        <v>8410</v>
      </c>
      <c r="G2379" s="14" t="s">
        <v>1109</v>
      </c>
      <c r="H2379" s="14" t="s">
        <v>1110</v>
      </c>
    </row>
    <row r="2380" spans="1:8" x14ac:dyDescent="0.25">
      <c r="A2380">
        <v>2380</v>
      </c>
      <c r="B2380" s="14" t="s">
        <v>8411</v>
      </c>
      <c r="C2380" s="14" t="s">
        <v>1102</v>
      </c>
      <c r="E2380" s="14" t="s">
        <v>8412</v>
      </c>
      <c r="F2380" s="14" t="s">
        <v>8413</v>
      </c>
      <c r="G2380" s="14" t="s">
        <v>52</v>
      </c>
      <c r="H2380" s="14" t="s">
        <v>1110</v>
      </c>
    </row>
    <row r="2381" spans="1:8" x14ac:dyDescent="0.25">
      <c r="A2381">
        <v>2381</v>
      </c>
      <c r="B2381" s="14" t="s">
        <v>8414</v>
      </c>
      <c r="C2381" s="14" t="s">
        <v>1102</v>
      </c>
      <c r="E2381" s="14" t="s">
        <v>8415</v>
      </c>
      <c r="F2381" s="14" t="s">
        <v>8416</v>
      </c>
      <c r="G2381" s="14" t="s">
        <v>178</v>
      </c>
      <c r="H2381" s="14" t="s">
        <v>1110</v>
      </c>
    </row>
    <row r="2382" spans="1:8" x14ac:dyDescent="0.25">
      <c r="A2382">
        <v>2382</v>
      </c>
      <c r="B2382" s="14" t="s">
        <v>8417</v>
      </c>
      <c r="C2382" s="14" t="s">
        <v>1102</v>
      </c>
      <c r="E2382" s="14" t="s">
        <v>8418</v>
      </c>
      <c r="F2382" s="14" t="s">
        <v>8419</v>
      </c>
      <c r="G2382" s="14" t="s">
        <v>1109</v>
      </c>
      <c r="H2382" s="14" t="s">
        <v>1110</v>
      </c>
    </row>
    <row r="2383" spans="1:8" x14ac:dyDescent="0.25">
      <c r="A2383">
        <v>2383</v>
      </c>
      <c r="B2383" s="14" t="s">
        <v>8420</v>
      </c>
      <c r="C2383" s="14" t="s">
        <v>1102</v>
      </c>
      <c r="E2383" s="14" t="s">
        <v>8421</v>
      </c>
      <c r="F2383" s="14" t="s">
        <v>8422</v>
      </c>
      <c r="G2383" s="14" t="s">
        <v>1109</v>
      </c>
      <c r="H2383" s="14" t="s">
        <v>1110</v>
      </c>
    </row>
    <row r="2384" spans="1:8" x14ac:dyDescent="0.25">
      <c r="A2384">
        <v>2384</v>
      </c>
      <c r="B2384" s="14" t="s">
        <v>8423</v>
      </c>
      <c r="C2384" s="14" t="s">
        <v>1102</v>
      </c>
      <c r="E2384" s="14" t="s">
        <v>8424</v>
      </c>
      <c r="G2384" s="14" t="s">
        <v>1109</v>
      </c>
      <c r="H2384" s="14" t="s">
        <v>1110</v>
      </c>
    </row>
    <row r="2385" spans="1:8" x14ac:dyDescent="0.25">
      <c r="A2385">
        <v>2385</v>
      </c>
      <c r="B2385" s="14" t="s">
        <v>8425</v>
      </c>
      <c r="C2385" s="14" t="s">
        <v>1102</v>
      </c>
      <c r="E2385" s="14" t="s">
        <v>8426</v>
      </c>
      <c r="F2385" s="14" t="s">
        <v>8427</v>
      </c>
      <c r="G2385" s="14" t="s">
        <v>1109</v>
      </c>
      <c r="H2385" s="14" t="s">
        <v>1110</v>
      </c>
    </row>
    <row r="2386" spans="1:8" x14ac:dyDescent="0.25">
      <c r="A2386">
        <v>2386</v>
      </c>
      <c r="B2386" s="14" t="s">
        <v>8428</v>
      </c>
      <c r="C2386" s="14" t="s">
        <v>1102</v>
      </c>
      <c r="E2386" s="14" t="s">
        <v>8429</v>
      </c>
      <c r="F2386" s="14" t="s">
        <v>8430</v>
      </c>
      <c r="G2386" s="14" t="s">
        <v>243</v>
      </c>
      <c r="H2386" s="14" t="s">
        <v>1110</v>
      </c>
    </row>
    <row r="2387" spans="1:8" x14ac:dyDescent="0.25">
      <c r="A2387">
        <v>2387</v>
      </c>
      <c r="B2387" s="14" t="s">
        <v>8431</v>
      </c>
      <c r="C2387" s="14" t="s">
        <v>1102</v>
      </c>
      <c r="E2387" s="14" t="s">
        <v>8432</v>
      </c>
      <c r="F2387" s="14" t="s">
        <v>8433</v>
      </c>
      <c r="G2387" s="14" t="s">
        <v>243</v>
      </c>
      <c r="H2387" s="14" t="s">
        <v>1110</v>
      </c>
    </row>
    <row r="2388" spans="1:8" x14ac:dyDescent="0.25">
      <c r="A2388">
        <v>2388</v>
      </c>
      <c r="B2388" s="14" t="s">
        <v>8434</v>
      </c>
      <c r="C2388" s="14" t="s">
        <v>1102</v>
      </c>
      <c r="E2388" s="14" t="s">
        <v>8435</v>
      </c>
      <c r="G2388" s="14" t="s">
        <v>212</v>
      </c>
      <c r="H2388" s="14" t="s">
        <v>1110</v>
      </c>
    </row>
    <row r="2389" spans="1:8" x14ac:dyDescent="0.25">
      <c r="A2389">
        <v>2389</v>
      </c>
      <c r="B2389" s="14" t="s">
        <v>8436</v>
      </c>
      <c r="C2389" s="14" t="s">
        <v>1102</v>
      </c>
      <c r="E2389" s="14" t="s">
        <v>8437</v>
      </c>
      <c r="F2389" s="14" t="s">
        <v>8438</v>
      </c>
      <c r="G2389" s="14" t="s">
        <v>1109</v>
      </c>
      <c r="H2389" s="14" t="s">
        <v>1110</v>
      </c>
    </row>
    <row r="2390" spans="1:8" x14ac:dyDescent="0.25">
      <c r="A2390">
        <v>2390</v>
      </c>
      <c r="B2390" s="14" t="s">
        <v>8439</v>
      </c>
      <c r="C2390" s="14" t="s">
        <v>1102</v>
      </c>
      <c r="E2390" s="14" t="s">
        <v>8440</v>
      </c>
      <c r="F2390" s="14" t="s">
        <v>8441</v>
      </c>
      <c r="G2390" s="14" t="s">
        <v>192</v>
      </c>
      <c r="H2390" s="14" t="s">
        <v>1110</v>
      </c>
    </row>
    <row r="2391" spans="1:8" x14ac:dyDescent="0.25">
      <c r="A2391">
        <v>2391</v>
      </c>
      <c r="B2391" s="14" t="s">
        <v>8442</v>
      </c>
      <c r="C2391" s="14" t="s">
        <v>1102</v>
      </c>
      <c r="E2391" s="14" t="s">
        <v>8443</v>
      </c>
      <c r="G2391" s="14" t="s">
        <v>1144</v>
      </c>
      <c r="H2391" s="14" t="s">
        <v>1110</v>
      </c>
    </row>
    <row r="2392" spans="1:8" x14ac:dyDescent="0.25">
      <c r="A2392">
        <v>2392</v>
      </c>
      <c r="B2392" s="14" t="s">
        <v>8444</v>
      </c>
      <c r="C2392" s="14" t="s">
        <v>1102</v>
      </c>
      <c r="E2392" s="14" t="s">
        <v>8445</v>
      </c>
      <c r="F2392" s="14" t="s">
        <v>8446</v>
      </c>
      <c r="G2392" s="14" t="s">
        <v>40</v>
      </c>
      <c r="H2392" s="14" t="s">
        <v>1110</v>
      </c>
    </row>
    <row r="2393" spans="1:8" x14ac:dyDescent="0.25">
      <c r="A2393">
        <v>2393</v>
      </c>
      <c r="B2393" s="14" t="s">
        <v>8447</v>
      </c>
      <c r="C2393" s="14" t="s">
        <v>1102</v>
      </c>
      <c r="E2393" s="14" t="s">
        <v>8448</v>
      </c>
      <c r="F2393" s="14" t="s">
        <v>8449</v>
      </c>
      <c r="G2393" s="14" t="s">
        <v>1109</v>
      </c>
      <c r="H2393" s="14" t="s">
        <v>1110</v>
      </c>
    </row>
    <row r="2394" spans="1:8" x14ac:dyDescent="0.25">
      <c r="A2394">
        <v>2394</v>
      </c>
      <c r="B2394" s="14" t="s">
        <v>8450</v>
      </c>
      <c r="C2394" s="14" t="s">
        <v>1102</v>
      </c>
      <c r="E2394" s="14" t="s">
        <v>8451</v>
      </c>
      <c r="F2394" s="14" t="s">
        <v>8452</v>
      </c>
      <c r="G2394" s="14" t="s">
        <v>40</v>
      </c>
      <c r="H2394" s="14" t="s">
        <v>1110</v>
      </c>
    </row>
    <row r="2395" spans="1:8" x14ac:dyDescent="0.25">
      <c r="A2395">
        <v>2395</v>
      </c>
      <c r="B2395" s="14" t="s">
        <v>8453</v>
      </c>
      <c r="C2395" s="14" t="s">
        <v>1102</v>
      </c>
      <c r="D2395" s="14" t="s">
        <v>520</v>
      </c>
      <c r="E2395" s="14" t="s">
        <v>8454</v>
      </c>
      <c r="F2395" s="14" t="s">
        <v>8455</v>
      </c>
      <c r="G2395" s="14" t="s">
        <v>243</v>
      </c>
      <c r="H2395" s="14" t="s">
        <v>1105</v>
      </c>
    </row>
    <row r="2396" spans="1:8" x14ac:dyDescent="0.25">
      <c r="A2396">
        <v>2396</v>
      </c>
      <c r="B2396" s="14" t="s">
        <v>8456</v>
      </c>
      <c r="C2396" s="14" t="s">
        <v>1102</v>
      </c>
      <c r="E2396" s="14" t="s">
        <v>8457</v>
      </c>
      <c r="F2396" s="14" t="s">
        <v>8458</v>
      </c>
      <c r="G2396" s="14" t="s">
        <v>243</v>
      </c>
      <c r="H2396" s="14" t="s">
        <v>1110</v>
      </c>
    </row>
    <row r="2397" spans="1:8" x14ac:dyDescent="0.25">
      <c r="A2397">
        <v>2397</v>
      </c>
      <c r="B2397" s="14" t="s">
        <v>8459</v>
      </c>
      <c r="C2397" s="14" t="s">
        <v>1102</v>
      </c>
      <c r="E2397" s="14" t="s">
        <v>8460</v>
      </c>
      <c r="F2397" s="14" t="s">
        <v>8461</v>
      </c>
      <c r="G2397" s="14" t="s">
        <v>1109</v>
      </c>
      <c r="H2397" s="14" t="s">
        <v>1110</v>
      </c>
    </row>
    <row r="2398" spans="1:8" x14ac:dyDescent="0.25">
      <c r="A2398">
        <v>2398</v>
      </c>
      <c r="B2398" s="14" t="s">
        <v>8462</v>
      </c>
      <c r="C2398" s="14" t="s">
        <v>1102</v>
      </c>
      <c r="E2398" s="14" t="s">
        <v>8463</v>
      </c>
      <c r="F2398" s="14" t="s">
        <v>8464</v>
      </c>
      <c r="G2398" s="14" t="s">
        <v>1109</v>
      </c>
      <c r="H2398" s="14" t="s">
        <v>1110</v>
      </c>
    </row>
    <row r="2399" spans="1:8" x14ac:dyDescent="0.25">
      <c r="A2399">
        <v>2399</v>
      </c>
      <c r="B2399" s="14" t="s">
        <v>8465</v>
      </c>
      <c r="C2399" s="14" t="s">
        <v>1102</v>
      </c>
      <c r="E2399" s="14" t="s">
        <v>8466</v>
      </c>
      <c r="F2399" s="14" t="s">
        <v>8467</v>
      </c>
      <c r="G2399" s="14" t="s">
        <v>1109</v>
      </c>
      <c r="H2399" s="14" t="s">
        <v>1110</v>
      </c>
    </row>
    <row r="2400" spans="1:8" x14ac:dyDescent="0.25">
      <c r="A2400">
        <v>2400</v>
      </c>
      <c r="B2400" s="14" t="s">
        <v>8468</v>
      </c>
      <c r="C2400" s="14" t="s">
        <v>1102</v>
      </c>
      <c r="E2400" s="14" t="s">
        <v>8469</v>
      </c>
      <c r="F2400" s="14" t="s">
        <v>8470</v>
      </c>
      <c r="G2400" s="14" t="s">
        <v>1109</v>
      </c>
      <c r="H2400" s="14" t="s">
        <v>1110</v>
      </c>
    </row>
    <row r="2401" spans="1:8" x14ac:dyDescent="0.25">
      <c r="A2401">
        <v>2401</v>
      </c>
      <c r="B2401" s="14" t="s">
        <v>8471</v>
      </c>
      <c r="C2401" s="14" t="s">
        <v>1102</v>
      </c>
      <c r="D2401" s="14" t="s">
        <v>8472</v>
      </c>
      <c r="E2401" s="14" t="s">
        <v>8473</v>
      </c>
      <c r="F2401" s="14" t="s">
        <v>8474</v>
      </c>
      <c r="G2401" s="14" t="s">
        <v>1109</v>
      </c>
      <c r="H2401" s="14" t="s">
        <v>1110</v>
      </c>
    </row>
    <row r="2402" spans="1:8" x14ac:dyDescent="0.25">
      <c r="A2402">
        <v>2402</v>
      </c>
      <c r="B2402" s="14" t="s">
        <v>8475</v>
      </c>
      <c r="C2402" s="14" t="s">
        <v>1102</v>
      </c>
      <c r="E2402" s="14" t="s">
        <v>8476</v>
      </c>
      <c r="F2402" s="14" t="s">
        <v>8477</v>
      </c>
      <c r="G2402" s="14" t="s">
        <v>1109</v>
      </c>
      <c r="H2402" s="14" t="s">
        <v>1110</v>
      </c>
    </row>
    <row r="2403" spans="1:8" x14ac:dyDescent="0.25">
      <c r="A2403">
        <v>2403</v>
      </c>
      <c r="B2403" s="14" t="s">
        <v>8478</v>
      </c>
      <c r="C2403" s="14" t="s">
        <v>1102</v>
      </c>
      <c r="E2403" s="14" t="s">
        <v>8479</v>
      </c>
      <c r="F2403" s="14" t="s">
        <v>8480</v>
      </c>
      <c r="G2403" s="14" t="s">
        <v>1109</v>
      </c>
      <c r="H2403" s="14" t="s">
        <v>1110</v>
      </c>
    </row>
    <row r="2404" spans="1:8" x14ac:dyDescent="0.25">
      <c r="A2404">
        <v>2404</v>
      </c>
      <c r="B2404" s="14" t="s">
        <v>8481</v>
      </c>
      <c r="C2404" s="14" t="s">
        <v>1102</v>
      </c>
      <c r="D2404" s="14" t="s">
        <v>8482</v>
      </c>
      <c r="E2404" s="14" t="s">
        <v>8483</v>
      </c>
      <c r="F2404" s="14" t="s">
        <v>8484</v>
      </c>
      <c r="G2404" s="14" t="s">
        <v>1109</v>
      </c>
      <c r="H2404" s="14" t="s">
        <v>1105</v>
      </c>
    </row>
    <row r="2405" spans="1:8" x14ac:dyDescent="0.25">
      <c r="A2405">
        <v>2405</v>
      </c>
      <c r="B2405" s="14" t="s">
        <v>8485</v>
      </c>
      <c r="C2405" s="14" t="s">
        <v>1102</v>
      </c>
      <c r="E2405" s="14" t="s">
        <v>8486</v>
      </c>
      <c r="F2405" s="14" t="s">
        <v>8487</v>
      </c>
      <c r="G2405" s="14" t="s">
        <v>91</v>
      </c>
      <c r="H2405" s="14" t="s">
        <v>1110</v>
      </c>
    </row>
    <row r="2406" spans="1:8" x14ac:dyDescent="0.25">
      <c r="A2406">
        <v>2406</v>
      </c>
      <c r="B2406" s="14" t="s">
        <v>8488</v>
      </c>
      <c r="C2406" s="14" t="s">
        <v>1102</v>
      </c>
      <c r="E2406" s="14" t="s">
        <v>8489</v>
      </c>
      <c r="F2406" s="14" t="s">
        <v>8490</v>
      </c>
      <c r="G2406" s="14" t="s">
        <v>215</v>
      </c>
      <c r="H2406" s="14" t="s">
        <v>1110</v>
      </c>
    </row>
    <row r="2407" spans="1:8" x14ac:dyDescent="0.25">
      <c r="A2407">
        <v>2407</v>
      </c>
      <c r="B2407" s="14" t="s">
        <v>8491</v>
      </c>
      <c r="C2407" s="14" t="s">
        <v>1102</v>
      </c>
      <c r="E2407" s="14" t="s">
        <v>8492</v>
      </c>
      <c r="F2407" s="14" t="s">
        <v>8493</v>
      </c>
      <c r="G2407" s="14" t="s">
        <v>215</v>
      </c>
      <c r="H2407" s="14" t="s">
        <v>1110</v>
      </c>
    </row>
    <row r="2408" spans="1:8" x14ac:dyDescent="0.25">
      <c r="A2408">
        <v>2408</v>
      </c>
      <c r="B2408" s="14" t="s">
        <v>8494</v>
      </c>
      <c r="C2408" s="14" t="s">
        <v>1102</v>
      </c>
      <c r="E2408" s="14" t="s">
        <v>8495</v>
      </c>
      <c r="G2408" s="14" t="s">
        <v>16</v>
      </c>
      <c r="H2408" s="14" t="s">
        <v>1110</v>
      </c>
    </row>
    <row r="2409" spans="1:8" x14ac:dyDescent="0.25">
      <c r="A2409">
        <v>2409</v>
      </c>
      <c r="B2409" s="14" t="s">
        <v>8496</v>
      </c>
      <c r="C2409" s="14" t="s">
        <v>1102</v>
      </c>
      <c r="D2409" s="14" t="s">
        <v>8497</v>
      </c>
      <c r="E2409" s="14" t="s">
        <v>8498</v>
      </c>
      <c r="F2409" s="14" t="s">
        <v>8499</v>
      </c>
      <c r="G2409" s="14" t="s">
        <v>230</v>
      </c>
      <c r="H2409" s="14" t="s">
        <v>1110</v>
      </c>
    </row>
    <row r="2410" spans="1:8" x14ac:dyDescent="0.25">
      <c r="A2410">
        <v>2410</v>
      </c>
      <c r="B2410" s="14" t="s">
        <v>8500</v>
      </c>
      <c r="C2410" s="14" t="s">
        <v>1102</v>
      </c>
      <c r="E2410" s="14" t="s">
        <v>8501</v>
      </c>
      <c r="F2410" s="14" t="s">
        <v>8502</v>
      </c>
      <c r="G2410" s="14" t="s">
        <v>243</v>
      </c>
      <c r="H2410" s="14" t="s">
        <v>1110</v>
      </c>
    </row>
    <row r="2411" spans="1:8" x14ac:dyDescent="0.25">
      <c r="A2411">
        <v>2411</v>
      </c>
      <c r="B2411" s="14" t="s">
        <v>8503</v>
      </c>
      <c r="C2411" s="14" t="s">
        <v>1102</v>
      </c>
      <c r="E2411" s="14" t="s">
        <v>8504</v>
      </c>
      <c r="F2411" s="14" t="s">
        <v>8505</v>
      </c>
      <c r="G2411" s="14" t="s">
        <v>243</v>
      </c>
      <c r="H2411" s="14" t="s">
        <v>1110</v>
      </c>
    </row>
    <row r="2412" spans="1:8" x14ac:dyDescent="0.25">
      <c r="A2412">
        <v>2412</v>
      </c>
      <c r="B2412" s="14" t="s">
        <v>8506</v>
      </c>
      <c r="C2412" s="14" t="s">
        <v>1102</v>
      </c>
      <c r="E2412" s="14" t="s">
        <v>8507</v>
      </c>
      <c r="F2412" s="14" t="s">
        <v>8508</v>
      </c>
      <c r="G2412" s="14" t="s">
        <v>212</v>
      </c>
      <c r="H2412" s="14" t="s">
        <v>1110</v>
      </c>
    </row>
    <row r="2413" spans="1:8" x14ac:dyDescent="0.25">
      <c r="A2413">
        <v>2413</v>
      </c>
      <c r="B2413" s="14" t="s">
        <v>8509</v>
      </c>
      <c r="C2413" s="14" t="s">
        <v>1102</v>
      </c>
      <c r="E2413" s="14" t="s">
        <v>8510</v>
      </c>
      <c r="F2413" s="14" t="s">
        <v>8511</v>
      </c>
      <c r="G2413" s="14" t="s">
        <v>1090</v>
      </c>
      <c r="H2413" s="14" t="s">
        <v>1110</v>
      </c>
    </row>
    <row r="2414" spans="1:8" x14ac:dyDescent="0.25">
      <c r="A2414">
        <v>2414</v>
      </c>
      <c r="B2414" s="14" t="s">
        <v>8512</v>
      </c>
      <c r="C2414" s="14" t="s">
        <v>1102</v>
      </c>
      <c r="E2414" s="14" t="s">
        <v>8513</v>
      </c>
      <c r="F2414" s="14" t="s">
        <v>8514</v>
      </c>
      <c r="G2414" s="14" t="s">
        <v>192</v>
      </c>
      <c r="H2414" s="14" t="s">
        <v>1110</v>
      </c>
    </row>
    <row r="2415" spans="1:8" x14ac:dyDescent="0.25">
      <c r="A2415">
        <v>2415</v>
      </c>
      <c r="B2415" s="14" t="s">
        <v>8515</v>
      </c>
      <c r="C2415" s="14" t="s">
        <v>1102</v>
      </c>
      <c r="D2415" s="14" t="s">
        <v>8516</v>
      </c>
      <c r="E2415" s="14" t="s">
        <v>8517</v>
      </c>
      <c r="F2415" s="14" t="s">
        <v>8518</v>
      </c>
      <c r="G2415" s="14" t="s">
        <v>212</v>
      </c>
      <c r="H2415" s="14" t="s">
        <v>1110</v>
      </c>
    </row>
    <row r="2416" spans="1:8" x14ac:dyDescent="0.25">
      <c r="A2416">
        <v>2416</v>
      </c>
      <c r="B2416" s="14" t="s">
        <v>8519</v>
      </c>
      <c r="C2416" s="14" t="s">
        <v>1102</v>
      </c>
      <c r="E2416" s="14" t="s">
        <v>267</v>
      </c>
      <c r="F2416" s="14" t="s">
        <v>8520</v>
      </c>
      <c r="G2416" s="14" t="s">
        <v>126</v>
      </c>
      <c r="H2416" s="14" t="s">
        <v>1110</v>
      </c>
    </row>
    <row r="2417" spans="1:8" x14ac:dyDescent="0.25">
      <c r="A2417">
        <v>2417</v>
      </c>
      <c r="B2417" s="14" t="s">
        <v>8521</v>
      </c>
      <c r="C2417" s="14" t="s">
        <v>8522</v>
      </c>
      <c r="D2417" s="14" t="s">
        <v>7360</v>
      </c>
      <c r="E2417" s="14" t="s">
        <v>8523</v>
      </c>
      <c r="F2417" s="14" t="s">
        <v>8524</v>
      </c>
      <c r="G2417" s="14" t="s">
        <v>1076</v>
      </c>
      <c r="H2417" s="14" t="s">
        <v>1105</v>
      </c>
    </row>
    <row r="2418" spans="1:8" x14ac:dyDescent="0.25">
      <c r="A2418">
        <v>2418</v>
      </c>
      <c r="B2418" s="14" t="s">
        <v>8525</v>
      </c>
      <c r="C2418" s="14" t="s">
        <v>1102</v>
      </c>
      <c r="D2418" s="14" t="s">
        <v>440</v>
      </c>
      <c r="E2418" s="14" t="s">
        <v>8526</v>
      </c>
      <c r="F2418" s="14" t="s">
        <v>8527</v>
      </c>
      <c r="G2418" s="14" t="s">
        <v>143</v>
      </c>
      <c r="H2418" s="14" t="s">
        <v>1105</v>
      </c>
    </row>
    <row r="2419" spans="1:8" x14ac:dyDescent="0.25">
      <c r="A2419">
        <v>2419</v>
      </c>
      <c r="B2419" s="14" t="s">
        <v>8528</v>
      </c>
      <c r="C2419" s="14" t="s">
        <v>1102</v>
      </c>
      <c r="D2419" s="14" t="s">
        <v>8529</v>
      </c>
      <c r="E2419" s="14" t="s">
        <v>620</v>
      </c>
      <c r="F2419" s="14" t="s">
        <v>8530</v>
      </c>
      <c r="G2419" s="14" t="s">
        <v>212</v>
      </c>
      <c r="H2419" s="14" t="s">
        <v>1105</v>
      </c>
    </row>
    <row r="2420" spans="1:8" x14ac:dyDescent="0.25">
      <c r="A2420">
        <v>2420</v>
      </c>
      <c r="B2420" s="14" t="s">
        <v>8531</v>
      </c>
      <c r="C2420" s="14" t="s">
        <v>1102</v>
      </c>
      <c r="D2420" s="14" t="s">
        <v>8532</v>
      </c>
      <c r="E2420" s="14" t="s">
        <v>8533</v>
      </c>
      <c r="F2420" s="14" t="s">
        <v>8534</v>
      </c>
      <c r="G2420" s="14" t="s">
        <v>215</v>
      </c>
      <c r="H2420" s="14" t="s">
        <v>1105</v>
      </c>
    </row>
    <row r="2421" spans="1:8" x14ac:dyDescent="0.25">
      <c r="A2421">
        <v>2421</v>
      </c>
      <c r="B2421" s="14" t="s">
        <v>8535</v>
      </c>
      <c r="C2421" s="14" t="s">
        <v>1102</v>
      </c>
      <c r="D2421" s="14" t="s">
        <v>8536</v>
      </c>
      <c r="E2421" s="14" t="s">
        <v>8537</v>
      </c>
      <c r="F2421" s="14" t="s">
        <v>8538</v>
      </c>
      <c r="G2421" s="14" t="s">
        <v>243</v>
      </c>
      <c r="H2421" s="14" t="s">
        <v>1105</v>
      </c>
    </row>
    <row r="2422" spans="1:8" x14ac:dyDescent="0.25">
      <c r="A2422">
        <v>2422</v>
      </c>
      <c r="B2422" s="14" t="s">
        <v>8539</v>
      </c>
      <c r="C2422" s="14" t="s">
        <v>1102</v>
      </c>
      <c r="E2422" s="14" t="s">
        <v>8540</v>
      </c>
      <c r="F2422" s="14" t="s">
        <v>8541</v>
      </c>
      <c r="G2422" s="14" t="s">
        <v>192</v>
      </c>
      <c r="H2422" s="14" t="s">
        <v>1110</v>
      </c>
    </row>
    <row r="2423" spans="1:8" x14ac:dyDescent="0.25">
      <c r="A2423">
        <v>2423</v>
      </c>
      <c r="B2423" s="14" t="s">
        <v>8542</v>
      </c>
      <c r="C2423" s="14" t="s">
        <v>1102</v>
      </c>
      <c r="E2423" s="14" t="s">
        <v>8543</v>
      </c>
      <c r="F2423" s="14" t="s">
        <v>8544</v>
      </c>
      <c r="G2423" s="14" t="s">
        <v>184</v>
      </c>
      <c r="H2423" s="14" t="s">
        <v>1110</v>
      </c>
    </row>
    <row r="2424" spans="1:8" x14ac:dyDescent="0.25">
      <c r="A2424">
        <v>2424</v>
      </c>
      <c r="B2424" s="14" t="s">
        <v>8545</v>
      </c>
      <c r="C2424" s="14" t="s">
        <v>1102</v>
      </c>
      <c r="E2424" s="14" t="s">
        <v>8546</v>
      </c>
      <c r="F2424" s="14" t="s">
        <v>8547</v>
      </c>
      <c r="G2424" s="14" t="s">
        <v>212</v>
      </c>
      <c r="H2424" s="14" t="s">
        <v>1110</v>
      </c>
    </row>
    <row r="2425" spans="1:8" x14ac:dyDescent="0.25">
      <c r="A2425">
        <v>2425</v>
      </c>
      <c r="B2425" s="14" t="s">
        <v>8548</v>
      </c>
      <c r="C2425" s="14" t="s">
        <v>1102</v>
      </c>
      <c r="D2425" s="14" t="s">
        <v>523</v>
      </c>
      <c r="E2425" s="14" t="s">
        <v>8549</v>
      </c>
      <c r="F2425" s="14" t="s">
        <v>8550</v>
      </c>
      <c r="G2425" s="14" t="s">
        <v>243</v>
      </c>
      <c r="H2425" s="14" t="s">
        <v>1105</v>
      </c>
    </row>
    <row r="2426" spans="1:8" x14ac:dyDescent="0.25">
      <c r="A2426">
        <v>2426</v>
      </c>
      <c r="B2426" s="14" t="s">
        <v>8551</v>
      </c>
      <c r="C2426" s="14" t="s">
        <v>1102</v>
      </c>
      <c r="E2426" s="14" t="s">
        <v>8552</v>
      </c>
      <c r="G2426" s="14" t="s">
        <v>212</v>
      </c>
      <c r="H2426" s="14" t="s">
        <v>1110</v>
      </c>
    </row>
    <row r="2427" spans="1:8" x14ac:dyDescent="0.25">
      <c r="A2427">
        <v>2427</v>
      </c>
      <c r="B2427" s="14" t="s">
        <v>8553</v>
      </c>
      <c r="C2427" s="14" t="s">
        <v>1102</v>
      </c>
      <c r="E2427" s="14" t="s">
        <v>8554</v>
      </c>
      <c r="F2427" s="14" t="s">
        <v>8555</v>
      </c>
      <c r="G2427" s="14" t="s">
        <v>212</v>
      </c>
      <c r="H2427" s="14" t="s">
        <v>1110</v>
      </c>
    </row>
    <row r="2428" spans="1:8" x14ac:dyDescent="0.25">
      <c r="A2428">
        <v>2428</v>
      </c>
      <c r="B2428" s="14" t="s">
        <v>8556</v>
      </c>
      <c r="C2428" s="14" t="s">
        <v>1102</v>
      </c>
      <c r="E2428" s="14" t="s">
        <v>8557</v>
      </c>
      <c r="F2428" s="14" t="s">
        <v>8558</v>
      </c>
      <c r="G2428" s="14" t="s">
        <v>212</v>
      </c>
      <c r="H2428" s="14" t="s">
        <v>1110</v>
      </c>
    </row>
    <row r="2429" spans="1:8" x14ac:dyDescent="0.25">
      <c r="A2429">
        <v>2429</v>
      </c>
      <c r="B2429" s="14" t="s">
        <v>8559</v>
      </c>
      <c r="C2429" s="14" t="s">
        <v>1102</v>
      </c>
      <c r="E2429" s="14" t="s">
        <v>8560</v>
      </c>
      <c r="F2429" s="14" t="s">
        <v>8561</v>
      </c>
      <c r="G2429" s="14" t="s">
        <v>226</v>
      </c>
      <c r="H2429" s="14" t="s">
        <v>1105</v>
      </c>
    </row>
    <row r="2430" spans="1:8" x14ac:dyDescent="0.25">
      <c r="A2430">
        <v>2430</v>
      </c>
      <c r="B2430" s="14" t="s">
        <v>8562</v>
      </c>
      <c r="C2430" s="14" t="s">
        <v>1102</v>
      </c>
      <c r="E2430" s="14" t="s">
        <v>8563</v>
      </c>
      <c r="F2430" s="14" t="s">
        <v>8564</v>
      </c>
      <c r="G2430" s="14" t="s">
        <v>3071</v>
      </c>
      <c r="H2430" s="14" t="s">
        <v>1110</v>
      </c>
    </row>
    <row r="2431" spans="1:8" x14ac:dyDescent="0.25">
      <c r="A2431">
        <v>2431</v>
      </c>
      <c r="B2431" s="14" t="s">
        <v>8565</v>
      </c>
      <c r="C2431" s="14" t="s">
        <v>1102</v>
      </c>
      <c r="E2431" s="14" t="s">
        <v>8566</v>
      </c>
      <c r="F2431" s="14" t="s">
        <v>8567</v>
      </c>
      <c r="G2431" s="14" t="s">
        <v>24</v>
      </c>
      <c r="H2431" s="14" t="s">
        <v>1110</v>
      </c>
    </row>
    <row r="2432" spans="1:8" x14ac:dyDescent="0.25">
      <c r="A2432">
        <v>2432</v>
      </c>
      <c r="B2432" s="14" t="s">
        <v>8568</v>
      </c>
      <c r="C2432" s="14" t="s">
        <v>1102</v>
      </c>
      <c r="E2432" s="14" t="s">
        <v>8569</v>
      </c>
      <c r="F2432" s="14" t="s">
        <v>8570</v>
      </c>
      <c r="G2432" s="14" t="s">
        <v>178</v>
      </c>
      <c r="H2432" s="14" t="s">
        <v>1110</v>
      </c>
    </row>
    <row r="2433" spans="1:8" x14ac:dyDescent="0.25">
      <c r="A2433">
        <v>2433</v>
      </c>
      <c r="B2433" s="14" t="s">
        <v>8571</v>
      </c>
      <c r="C2433" s="14" t="s">
        <v>1102</v>
      </c>
      <c r="E2433" s="14" t="s">
        <v>8572</v>
      </c>
      <c r="F2433" s="14" t="s">
        <v>8573</v>
      </c>
      <c r="G2433" s="14" t="s">
        <v>192</v>
      </c>
      <c r="H2433" s="14" t="s">
        <v>1110</v>
      </c>
    </row>
    <row r="2434" spans="1:8" x14ac:dyDescent="0.25">
      <c r="A2434">
        <v>2434</v>
      </c>
      <c r="B2434" s="14" t="s">
        <v>8574</v>
      </c>
      <c r="C2434" s="14" t="s">
        <v>1102</v>
      </c>
      <c r="E2434" s="14" t="s">
        <v>8575</v>
      </c>
      <c r="F2434" s="14" t="s">
        <v>8576</v>
      </c>
      <c r="G2434" s="14" t="s">
        <v>243</v>
      </c>
      <c r="H2434" s="14" t="s">
        <v>1110</v>
      </c>
    </row>
    <row r="2435" spans="1:8" x14ac:dyDescent="0.25">
      <c r="A2435">
        <v>2435</v>
      </c>
      <c r="B2435" s="14" t="s">
        <v>8577</v>
      </c>
      <c r="C2435" s="14" t="s">
        <v>1102</v>
      </c>
      <c r="E2435" s="14" t="s">
        <v>8578</v>
      </c>
      <c r="F2435" s="14" t="s">
        <v>8579</v>
      </c>
      <c r="G2435" s="14" t="s">
        <v>1109</v>
      </c>
      <c r="H2435" s="14" t="s">
        <v>1110</v>
      </c>
    </row>
    <row r="2436" spans="1:8" x14ac:dyDescent="0.25">
      <c r="A2436">
        <v>2436</v>
      </c>
      <c r="B2436" s="14" t="s">
        <v>8580</v>
      </c>
      <c r="C2436" s="14" t="s">
        <v>1102</v>
      </c>
      <c r="E2436" s="14" t="s">
        <v>8581</v>
      </c>
      <c r="G2436" s="14" t="s">
        <v>153</v>
      </c>
      <c r="H2436" s="14" t="s">
        <v>1110</v>
      </c>
    </row>
    <row r="2437" spans="1:8" x14ac:dyDescent="0.25">
      <c r="A2437">
        <v>2437</v>
      </c>
      <c r="B2437" s="14" t="s">
        <v>8582</v>
      </c>
      <c r="C2437" s="14" t="s">
        <v>1102</v>
      </c>
      <c r="E2437" s="14" t="s">
        <v>8583</v>
      </c>
      <c r="F2437" s="14" t="s">
        <v>8584</v>
      </c>
      <c r="G2437" s="14" t="s">
        <v>163</v>
      </c>
      <c r="H2437" s="14" t="s">
        <v>1110</v>
      </c>
    </row>
    <row r="2438" spans="1:8" x14ac:dyDescent="0.25">
      <c r="A2438">
        <v>2438</v>
      </c>
      <c r="B2438" s="14" t="s">
        <v>3882</v>
      </c>
      <c r="C2438" s="14" t="s">
        <v>1102</v>
      </c>
      <c r="E2438" s="14" t="s">
        <v>8585</v>
      </c>
      <c r="F2438" s="14" t="s">
        <v>8586</v>
      </c>
      <c r="G2438" s="14" t="s">
        <v>243</v>
      </c>
      <c r="H2438" s="14" t="s">
        <v>1110</v>
      </c>
    </row>
    <row r="2439" spans="1:8" x14ac:dyDescent="0.25">
      <c r="A2439">
        <v>2439</v>
      </c>
      <c r="B2439" s="14" t="s">
        <v>8587</v>
      </c>
      <c r="C2439" s="14" t="s">
        <v>1102</v>
      </c>
      <c r="D2439" s="14" t="s">
        <v>8588</v>
      </c>
      <c r="E2439" s="14" t="s">
        <v>5870</v>
      </c>
      <c r="G2439" s="14" t="s">
        <v>220</v>
      </c>
      <c r="H2439" s="14" t="s">
        <v>1105</v>
      </c>
    </row>
    <row r="2440" spans="1:8" x14ac:dyDescent="0.25">
      <c r="A2440">
        <v>2440</v>
      </c>
      <c r="B2440" s="14" t="s">
        <v>8589</v>
      </c>
      <c r="C2440" s="14" t="s">
        <v>1102</v>
      </c>
      <c r="E2440" s="14" t="s">
        <v>8590</v>
      </c>
      <c r="F2440" s="14" t="s">
        <v>8591</v>
      </c>
      <c r="G2440" s="14" t="s">
        <v>243</v>
      </c>
      <c r="H2440" s="14" t="s">
        <v>1110</v>
      </c>
    </row>
    <row r="2441" spans="1:8" x14ac:dyDescent="0.25">
      <c r="A2441">
        <v>2441</v>
      </c>
      <c r="B2441" s="14" t="s">
        <v>8592</v>
      </c>
      <c r="C2441" s="14" t="s">
        <v>1102</v>
      </c>
      <c r="E2441" s="14" t="s">
        <v>8593</v>
      </c>
      <c r="F2441" s="14" t="s">
        <v>8594</v>
      </c>
      <c r="G2441" s="14" t="s">
        <v>243</v>
      </c>
      <c r="H2441" s="14" t="s">
        <v>1110</v>
      </c>
    </row>
    <row r="2442" spans="1:8" x14ac:dyDescent="0.25">
      <c r="A2442">
        <v>2442</v>
      </c>
      <c r="B2442" s="14" t="s">
        <v>8595</v>
      </c>
      <c r="C2442" s="14" t="s">
        <v>1102</v>
      </c>
      <c r="E2442" s="14" t="s">
        <v>8596</v>
      </c>
      <c r="F2442" s="14" t="s">
        <v>8597</v>
      </c>
      <c r="G2442" s="14" t="s">
        <v>40</v>
      </c>
      <c r="H2442" s="14" t="s">
        <v>1110</v>
      </c>
    </row>
    <row r="2443" spans="1:8" x14ac:dyDescent="0.25">
      <c r="A2443">
        <v>2443</v>
      </c>
      <c r="B2443" s="14" t="s">
        <v>8598</v>
      </c>
      <c r="C2443" s="14" t="s">
        <v>1102</v>
      </c>
      <c r="D2443" s="14" t="s">
        <v>5702</v>
      </c>
      <c r="G2443" s="14" t="s">
        <v>1109</v>
      </c>
      <c r="H2443" s="14" t="s">
        <v>1110</v>
      </c>
    </row>
    <row r="2444" spans="1:8" x14ac:dyDescent="0.25">
      <c r="A2444">
        <v>2444</v>
      </c>
      <c r="B2444" s="14" t="s">
        <v>8599</v>
      </c>
      <c r="C2444" s="14" t="s">
        <v>1102</v>
      </c>
      <c r="E2444" s="14" t="s">
        <v>8600</v>
      </c>
      <c r="F2444" s="14" t="s">
        <v>8601</v>
      </c>
      <c r="G2444" s="14" t="s">
        <v>1109</v>
      </c>
      <c r="H2444" s="14" t="s">
        <v>1110</v>
      </c>
    </row>
    <row r="2445" spans="1:8" x14ac:dyDescent="0.25">
      <c r="A2445">
        <v>2445</v>
      </c>
      <c r="B2445" s="14" t="s">
        <v>8602</v>
      </c>
      <c r="C2445" s="14" t="s">
        <v>1102</v>
      </c>
      <c r="E2445" s="14" t="s">
        <v>8603</v>
      </c>
      <c r="F2445" s="14" t="s">
        <v>8604</v>
      </c>
      <c r="G2445" s="14" t="s">
        <v>243</v>
      </c>
      <c r="H2445" s="14" t="s">
        <v>1110</v>
      </c>
    </row>
    <row r="2446" spans="1:8" x14ac:dyDescent="0.25">
      <c r="A2446">
        <v>2446</v>
      </c>
      <c r="B2446" s="14" t="s">
        <v>8605</v>
      </c>
      <c r="C2446" s="14" t="s">
        <v>1102</v>
      </c>
      <c r="E2446" s="14" t="s">
        <v>8606</v>
      </c>
      <c r="F2446" s="14" t="s">
        <v>8607</v>
      </c>
      <c r="G2446" s="14" t="s">
        <v>192</v>
      </c>
      <c r="H2446" s="14" t="s">
        <v>1110</v>
      </c>
    </row>
    <row r="2447" spans="1:8" x14ac:dyDescent="0.25">
      <c r="A2447">
        <v>2447</v>
      </c>
      <c r="B2447" s="14" t="s">
        <v>8608</v>
      </c>
      <c r="C2447" s="14" t="s">
        <v>1102</v>
      </c>
      <c r="E2447" s="14" t="s">
        <v>8609</v>
      </c>
      <c r="F2447" s="14" t="s">
        <v>8610</v>
      </c>
      <c r="G2447" s="14" t="s">
        <v>6239</v>
      </c>
      <c r="H2447" s="14" t="s">
        <v>1110</v>
      </c>
    </row>
    <row r="2448" spans="1:8" x14ac:dyDescent="0.25">
      <c r="A2448">
        <v>2448</v>
      </c>
      <c r="B2448" s="14" t="s">
        <v>8611</v>
      </c>
      <c r="C2448" s="14" t="s">
        <v>1102</v>
      </c>
      <c r="D2448" s="14" t="s">
        <v>8612</v>
      </c>
      <c r="E2448" s="14" t="s">
        <v>8613</v>
      </c>
      <c r="F2448" s="14" t="s">
        <v>8614</v>
      </c>
      <c r="G2448" s="14" t="s">
        <v>1109</v>
      </c>
      <c r="H2448" s="14" t="s">
        <v>1110</v>
      </c>
    </row>
    <row r="2449" spans="1:8" x14ac:dyDescent="0.25">
      <c r="A2449">
        <v>2449</v>
      </c>
      <c r="B2449" s="14" t="s">
        <v>8615</v>
      </c>
      <c r="C2449" s="14" t="s">
        <v>1102</v>
      </c>
      <c r="E2449" s="14" t="s">
        <v>8616</v>
      </c>
      <c r="F2449" s="14" t="s">
        <v>8617</v>
      </c>
      <c r="G2449" s="14" t="s">
        <v>1109</v>
      </c>
      <c r="H2449" s="14" t="s">
        <v>1110</v>
      </c>
    </row>
    <row r="2450" spans="1:8" x14ac:dyDescent="0.25">
      <c r="A2450">
        <v>2450</v>
      </c>
      <c r="B2450" s="14" t="s">
        <v>8618</v>
      </c>
      <c r="C2450" s="14" t="s">
        <v>1102</v>
      </c>
      <c r="E2450" s="14" t="s">
        <v>8619</v>
      </c>
      <c r="F2450" s="14" t="s">
        <v>8620</v>
      </c>
      <c r="G2450" s="14" t="s">
        <v>126</v>
      </c>
      <c r="H2450" s="14" t="s">
        <v>1110</v>
      </c>
    </row>
    <row r="2451" spans="1:8" x14ac:dyDescent="0.25">
      <c r="A2451">
        <v>2451</v>
      </c>
      <c r="B2451" s="14" t="s">
        <v>8621</v>
      </c>
      <c r="C2451" s="14" t="s">
        <v>1102</v>
      </c>
      <c r="E2451" s="14" t="s">
        <v>8622</v>
      </c>
      <c r="F2451" s="14" t="s">
        <v>8623</v>
      </c>
      <c r="G2451" s="14" t="s">
        <v>86</v>
      </c>
      <c r="H2451" s="14" t="s">
        <v>1110</v>
      </c>
    </row>
    <row r="2452" spans="1:8" x14ac:dyDescent="0.25">
      <c r="A2452">
        <v>2452</v>
      </c>
      <c r="B2452" s="14" t="s">
        <v>8624</v>
      </c>
      <c r="C2452" s="14" t="s">
        <v>1102</v>
      </c>
      <c r="E2452" s="14" t="s">
        <v>8625</v>
      </c>
      <c r="F2452" s="14" t="s">
        <v>8626</v>
      </c>
      <c r="G2452" s="14" t="s">
        <v>230</v>
      </c>
      <c r="H2452" s="14" t="s">
        <v>1110</v>
      </c>
    </row>
    <row r="2453" spans="1:8" x14ac:dyDescent="0.25">
      <c r="A2453">
        <v>2453</v>
      </c>
      <c r="B2453" s="14" t="s">
        <v>8627</v>
      </c>
      <c r="C2453" s="14" t="s">
        <v>1102</v>
      </c>
      <c r="E2453" s="14" t="s">
        <v>8628</v>
      </c>
      <c r="F2453" s="14" t="s">
        <v>8629</v>
      </c>
      <c r="G2453" s="14" t="s">
        <v>2223</v>
      </c>
      <c r="H2453" s="14" t="s">
        <v>1110</v>
      </c>
    </row>
    <row r="2454" spans="1:8" x14ac:dyDescent="0.25">
      <c r="A2454">
        <v>2454</v>
      </c>
      <c r="B2454" s="14" t="s">
        <v>8627</v>
      </c>
      <c r="C2454" s="14" t="s">
        <v>1102</v>
      </c>
      <c r="D2454" s="14" t="s">
        <v>8630</v>
      </c>
      <c r="E2454" s="14" t="s">
        <v>8631</v>
      </c>
      <c r="F2454" s="14" t="s">
        <v>8632</v>
      </c>
      <c r="G2454" s="14" t="s">
        <v>1109</v>
      </c>
      <c r="H2454" s="14" t="s">
        <v>1105</v>
      </c>
    </row>
    <row r="2455" spans="1:8" x14ac:dyDescent="0.25">
      <c r="A2455">
        <v>2455</v>
      </c>
      <c r="B2455" s="14" t="s">
        <v>8633</v>
      </c>
      <c r="C2455" s="14" t="s">
        <v>1102</v>
      </c>
      <c r="E2455" s="14" t="s">
        <v>8634</v>
      </c>
      <c r="F2455" s="14" t="s">
        <v>8635</v>
      </c>
      <c r="G2455" s="14" t="s">
        <v>1348</v>
      </c>
      <c r="H2455" s="14" t="s">
        <v>1110</v>
      </c>
    </row>
    <row r="2456" spans="1:8" x14ac:dyDescent="0.25">
      <c r="A2456">
        <v>2456</v>
      </c>
      <c r="B2456" s="14" t="s">
        <v>8636</v>
      </c>
      <c r="C2456" s="14" t="s">
        <v>1102</v>
      </c>
      <c r="E2456" s="14" t="s">
        <v>8637</v>
      </c>
      <c r="F2456" s="14" t="s">
        <v>8638</v>
      </c>
      <c r="G2456" s="14" t="s">
        <v>1109</v>
      </c>
      <c r="H2456" s="14" t="s">
        <v>1105</v>
      </c>
    </row>
    <row r="2457" spans="1:8" x14ac:dyDescent="0.25">
      <c r="A2457">
        <v>2457</v>
      </c>
      <c r="B2457" s="14" t="s">
        <v>8639</v>
      </c>
      <c r="C2457" s="14" t="s">
        <v>1102</v>
      </c>
      <c r="E2457" s="14" t="s">
        <v>8640</v>
      </c>
      <c r="F2457" s="14" t="s">
        <v>8641</v>
      </c>
      <c r="G2457" s="14" t="s">
        <v>68</v>
      </c>
      <c r="H2457" s="14" t="s">
        <v>1110</v>
      </c>
    </row>
    <row r="2458" spans="1:8" x14ac:dyDescent="0.25">
      <c r="A2458">
        <v>2458</v>
      </c>
      <c r="B2458" s="14" t="s">
        <v>8642</v>
      </c>
      <c r="C2458" s="14" t="s">
        <v>1102</v>
      </c>
      <c r="E2458" s="14" t="s">
        <v>8643</v>
      </c>
      <c r="F2458" s="14" t="s">
        <v>8644</v>
      </c>
      <c r="G2458" s="14" t="s">
        <v>153</v>
      </c>
      <c r="H2458" s="14" t="s">
        <v>1110</v>
      </c>
    </row>
    <row r="2459" spans="1:8" x14ac:dyDescent="0.25">
      <c r="A2459">
        <v>2459</v>
      </c>
      <c r="B2459" s="14" t="s">
        <v>8645</v>
      </c>
      <c r="C2459" s="14" t="s">
        <v>1102</v>
      </c>
      <c r="E2459" s="14" t="s">
        <v>8646</v>
      </c>
      <c r="F2459" s="14" t="s">
        <v>8647</v>
      </c>
      <c r="G2459" s="14" t="s">
        <v>1109</v>
      </c>
      <c r="H2459" s="14" t="s">
        <v>1110</v>
      </c>
    </row>
    <row r="2460" spans="1:8" x14ac:dyDescent="0.25">
      <c r="A2460">
        <v>2460</v>
      </c>
      <c r="B2460" s="14" t="s">
        <v>8648</v>
      </c>
      <c r="C2460" s="14" t="s">
        <v>1102</v>
      </c>
      <c r="E2460" s="14" t="s">
        <v>8649</v>
      </c>
      <c r="F2460" s="14" t="s">
        <v>8650</v>
      </c>
      <c r="G2460" s="14" t="s">
        <v>86</v>
      </c>
      <c r="H2460" s="14" t="s">
        <v>1110</v>
      </c>
    </row>
    <row r="2461" spans="1:8" x14ac:dyDescent="0.25">
      <c r="A2461">
        <v>2461</v>
      </c>
      <c r="B2461" s="14" t="s">
        <v>8651</v>
      </c>
      <c r="C2461" s="14" t="s">
        <v>1102</v>
      </c>
      <c r="E2461" s="14" t="s">
        <v>8652</v>
      </c>
      <c r="F2461" s="14" t="s">
        <v>8653</v>
      </c>
      <c r="G2461" s="14" t="s">
        <v>86</v>
      </c>
      <c r="H2461" s="14" t="s">
        <v>1110</v>
      </c>
    </row>
    <row r="2462" spans="1:8" x14ac:dyDescent="0.25">
      <c r="A2462">
        <v>2462</v>
      </c>
      <c r="B2462" s="14" t="s">
        <v>8654</v>
      </c>
      <c r="C2462" s="14" t="s">
        <v>1102</v>
      </c>
      <c r="E2462" s="14" t="s">
        <v>8655</v>
      </c>
      <c r="F2462" s="14" t="s">
        <v>8656</v>
      </c>
      <c r="G2462" s="14" t="s">
        <v>86</v>
      </c>
      <c r="H2462" s="14" t="s">
        <v>1110</v>
      </c>
    </row>
    <row r="2463" spans="1:8" x14ac:dyDescent="0.25">
      <c r="A2463">
        <v>2463</v>
      </c>
      <c r="B2463" s="14" t="s">
        <v>8657</v>
      </c>
      <c r="C2463" s="14" t="s">
        <v>1102</v>
      </c>
      <c r="E2463" s="14" t="s">
        <v>8658</v>
      </c>
      <c r="F2463" s="14" t="s">
        <v>8659</v>
      </c>
      <c r="G2463" s="14" t="s">
        <v>1348</v>
      </c>
      <c r="H2463" s="14" t="s">
        <v>1110</v>
      </c>
    </row>
    <row r="2464" spans="1:8" x14ac:dyDescent="0.25">
      <c r="A2464">
        <v>2464</v>
      </c>
      <c r="B2464" s="14" t="s">
        <v>8660</v>
      </c>
      <c r="C2464" s="14" t="s">
        <v>1102</v>
      </c>
      <c r="E2464" s="14" t="s">
        <v>8661</v>
      </c>
      <c r="F2464" s="14" t="s">
        <v>8662</v>
      </c>
      <c r="G2464" s="14" t="s">
        <v>243</v>
      </c>
      <c r="H2464" s="14" t="s">
        <v>1110</v>
      </c>
    </row>
    <row r="2465" spans="1:8" x14ac:dyDescent="0.25">
      <c r="A2465">
        <v>2465</v>
      </c>
      <c r="B2465" s="14" t="s">
        <v>8663</v>
      </c>
      <c r="C2465" s="14" t="s">
        <v>1102</v>
      </c>
      <c r="E2465" s="14" t="s">
        <v>8664</v>
      </c>
      <c r="F2465" s="14" t="s">
        <v>8665</v>
      </c>
      <c r="G2465" s="14" t="s">
        <v>1109</v>
      </c>
      <c r="H2465" s="14" t="s">
        <v>1110</v>
      </c>
    </row>
    <row r="2466" spans="1:8" x14ac:dyDescent="0.25">
      <c r="A2466">
        <v>2466</v>
      </c>
      <c r="B2466" s="14" t="s">
        <v>8666</v>
      </c>
      <c r="C2466" s="14" t="s">
        <v>1102</v>
      </c>
      <c r="E2466" s="14" t="s">
        <v>8667</v>
      </c>
      <c r="F2466" s="14" t="s">
        <v>8668</v>
      </c>
      <c r="G2466" s="14" t="s">
        <v>1514</v>
      </c>
      <c r="H2466" s="14" t="s">
        <v>1110</v>
      </c>
    </row>
    <row r="2467" spans="1:8" x14ac:dyDescent="0.25">
      <c r="A2467">
        <v>2467</v>
      </c>
      <c r="B2467" s="14" t="s">
        <v>8669</v>
      </c>
      <c r="C2467" s="14" t="s">
        <v>1102</v>
      </c>
      <c r="E2467" s="14" t="s">
        <v>8670</v>
      </c>
      <c r="G2467" s="14" t="s">
        <v>1144</v>
      </c>
      <c r="H2467" s="14" t="s">
        <v>1110</v>
      </c>
    </row>
    <row r="2468" spans="1:8" x14ac:dyDescent="0.25">
      <c r="A2468">
        <v>2468</v>
      </c>
      <c r="B2468" s="14" t="s">
        <v>8671</v>
      </c>
      <c r="C2468" s="14" t="s">
        <v>1102</v>
      </c>
      <c r="D2468" s="14" t="s">
        <v>8672</v>
      </c>
      <c r="E2468" s="14" t="s">
        <v>8673</v>
      </c>
      <c r="F2468" s="14" t="s">
        <v>8674</v>
      </c>
      <c r="G2468" s="14" t="s">
        <v>1109</v>
      </c>
      <c r="H2468" s="14" t="s">
        <v>1105</v>
      </c>
    </row>
    <row r="2469" spans="1:8" x14ac:dyDescent="0.25">
      <c r="A2469">
        <v>2469</v>
      </c>
      <c r="B2469" s="14" t="s">
        <v>8675</v>
      </c>
      <c r="C2469" s="14" t="s">
        <v>1102</v>
      </c>
      <c r="E2469" s="14" t="s">
        <v>8676</v>
      </c>
      <c r="F2469" s="14" t="s">
        <v>8677</v>
      </c>
      <c r="G2469" s="14" t="s">
        <v>1109</v>
      </c>
      <c r="H2469" s="14" t="s">
        <v>1110</v>
      </c>
    </row>
    <row r="2470" spans="1:8" x14ac:dyDescent="0.25">
      <c r="A2470">
        <v>2470</v>
      </c>
      <c r="B2470" s="14" t="s">
        <v>8678</v>
      </c>
      <c r="C2470" s="14" t="s">
        <v>1102</v>
      </c>
      <c r="D2470" s="14" t="s">
        <v>8679</v>
      </c>
      <c r="E2470" s="14" t="s">
        <v>8680</v>
      </c>
      <c r="F2470" s="14" t="s">
        <v>8681</v>
      </c>
      <c r="G2470" s="14" t="s">
        <v>1109</v>
      </c>
      <c r="H2470" s="14" t="s">
        <v>1105</v>
      </c>
    </row>
    <row r="2471" spans="1:8" x14ac:dyDescent="0.25">
      <c r="A2471">
        <v>2471</v>
      </c>
      <c r="B2471" s="14" t="s">
        <v>8682</v>
      </c>
      <c r="C2471" s="14" t="s">
        <v>1102</v>
      </c>
      <c r="E2471" s="14" t="s">
        <v>8683</v>
      </c>
      <c r="F2471" s="14" t="s">
        <v>8684</v>
      </c>
      <c r="G2471" s="14" t="s">
        <v>82</v>
      </c>
      <c r="H2471" s="14" t="s">
        <v>1110</v>
      </c>
    </row>
    <row r="2472" spans="1:8" x14ac:dyDescent="0.25">
      <c r="A2472">
        <v>2472</v>
      </c>
      <c r="B2472" s="14" t="s">
        <v>8685</v>
      </c>
      <c r="C2472" s="14" t="s">
        <v>1102</v>
      </c>
      <c r="E2472" s="14" t="s">
        <v>8686</v>
      </c>
      <c r="F2472" s="14" t="s">
        <v>8687</v>
      </c>
      <c r="G2472" s="14" t="s">
        <v>239</v>
      </c>
      <c r="H2472" s="14" t="s">
        <v>1110</v>
      </c>
    </row>
    <row r="2473" spans="1:8" x14ac:dyDescent="0.25">
      <c r="A2473">
        <v>2473</v>
      </c>
      <c r="B2473" s="14" t="s">
        <v>8688</v>
      </c>
      <c r="C2473" s="14" t="s">
        <v>1102</v>
      </c>
      <c r="E2473" s="14" t="s">
        <v>8689</v>
      </c>
      <c r="F2473" s="14" t="s">
        <v>8690</v>
      </c>
      <c r="G2473" s="14" t="s">
        <v>52</v>
      </c>
      <c r="H2473" s="14" t="s">
        <v>1110</v>
      </c>
    </row>
    <row r="2474" spans="1:8" x14ac:dyDescent="0.25">
      <c r="A2474">
        <v>2474</v>
      </c>
      <c r="B2474" s="14" t="s">
        <v>8691</v>
      </c>
      <c r="C2474" s="14" t="s">
        <v>1102</v>
      </c>
      <c r="E2474" s="14" t="s">
        <v>8692</v>
      </c>
      <c r="F2474" s="14" t="s">
        <v>8693</v>
      </c>
      <c r="G2474" s="14" t="s">
        <v>1109</v>
      </c>
      <c r="H2474" s="14" t="s">
        <v>1110</v>
      </c>
    </row>
    <row r="2475" spans="1:8" x14ac:dyDescent="0.25">
      <c r="A2475">
        <v>2475</v>
      </c>
      <c r="B2475" s="14" t="s">
        <v>8694</v>
      </c>
      <c r="C2475" s="14" t="s">
        <v>1102</v>
      </c>
      <c r="E2475" s="14" t="s">
        <v>8695</v>
      </c>
      <c r="F2475" s="14" t="s">
        <v>8696</v>
      </c>
      <c r="G2475" s="14" t="s">
        <v>192</v>
      </c>
      <c r="H2475" s="14" t="s">
        <v>1110</v>
      </c>
    </row>
    <row r="2476" spans="1:8" x14ac:dyDescent="0.25">
      <c r="A2476">
        <v>2476</v>
      </c>
      <c r="B2476" s="14" t="s">
        <v>8697</v>
      </c>
      <c r="C2476" s="14" t="s">
        <v>1102</v>
      </c>
      <c r="E2476" s="14" t="s">
        <v>8698</v>
      </c>
      <c r="F2476" s="14" t="s">
        <v>8699</v>
      </c>
      <c r="G2476" s="14" t="s">
        <v>226</v>
      </c>
      <c r="H2476" s="14" t="s">
        <v>1110</v>
      </c>
    </row>
    <row r="2477" spans="1:8" x14ac:dyDescent="0.25">
      <c r="A2477">
        <v>2477</v>
      </c>
      <c r="B2477" s="14" t="s">
        <v>18988</v>
      </c>
      <c r="C2477" s="14" t="s">
        <v>1102</v>
      </c>
      <c r="E2477" s="14" t="s">
        <v>8700</v>
      </c>
      <c r="F2477" s="14" t="s">
        <v>8701</v>
      </c>
      <c r="G2477" s="14" t="s">
        <v>192</v>
      </c>
      <c r="H2477" s="14" t="s">
        <v>1110</v>
      </c>
    </row>
    <row r="2478" spans="1:8" x14ac:dyDescent="0.25">
      <c r="A2478">
        <v>2478</v>
      </c>
      <c r="B2478" s="14" t="s">
        <v>8702</v>
      </c>
      <c r="C2478" s="14" t="s">
        <v>1102</v>
      </c>
      <c r="E2478" s="14" t="s">
        <v>8703</v>
      </c>
      <c r="F2478" s="14" t="s">
        <v>8704</v>
      </c>
      <c r="G2478" s="14" t="s">
        <v>1228</v>
      </c>
      <c r="H2478" s="14" t="s">
        <v>1110</v>
      </c>
    </row>
    <row r="2479" spans="1:8" x14ac:dyDescent="0.25">
      <c r="A2479">
        <v>2479</v>
      </c>
      <c r="B2479" s="14" t="s">
        <v>8705</v>
      </c>
      <c r="C2479" s="14" t="s">
        <v>1102</v>
      </c>
      <c r="E2479" s="14" t="s">
        <v>8706</v>
      </c>
      <c r="F2479" s="14" t="s">
        <v>8707</v>
      </c>
      <c r="G2479" s="14" t="s">
        <v>120</v>
      </c>
      <c r="H2479" s="14" t="s">
        <v>1110</v>
      </c>
    </row>
    <row r="2480" spans="1:8" x14ac:dyDescent="0.25">
      <c r="A2480">
        <v>2480</v>
      </c>
      <c r="B2480" s="14" t="s">
        <v>8708</v>
      </c>
      <c r="C2480" s="14" t="s">
        <v>1102</v>
      </c>
      <c r="D2480" s="14" t="s">
        <v>8709</v>
      </c>
      <c r="E2480" s="14" t="s">
        <v>8710</v>
      </c>
      <c r="F2480" s="14" t="s">
        <v>8711</v>
      </c>
      <c r="G2480" s="14" t="s">
        <v>192</v>
      </c>
      <c r="H2480" s="14" t="s">
        <v>1110</v>
      </c>
    </row>
    <row r="2481" spans="1:8" x14ac:dyDescent="0.25">
      <c r="A2481">
        <v>2481</v>
      </c>
      <c r="B2481" s="14" t="s">
        <v>8712</v>
      </c>
      <c r="C2481" s="14" t="s">
        <v>1102</v>
      </c>
      <c r="E2481" s="14" t="s">
        <v>8713</v>
      </c>
      <c r="F2481" s="14" t="s">
        <v>8714</v>
      </c>
      <c r="G2481" s="14" t="s">
        <v>187</v>
      </c>
      <c r="H2481" s="14" t="s">
        <v>1110</v>
      </c>
    </row>
    <row r="2482" spans="1:8" x14ac:dyDescent="0.25">
      <c r="A2482">
        <v>2482</v>
      </c>
      <c r="B2482" s="14" t="s">
        <v>8715</v>
      </c>
      <c r="C2482" s="14" t="s">
        <v>1102</v>
      </c>
      <c r="E2482" s="14" t="s">
        <v>8716</v>
      </c>
      <c r="F2482" s="14" t="s">
        <v>8717</v>
      </c>
      <c r="G2482" s="14" t="s">
        <v>91</v>
      </c>
      <c r="H2482" s="14" t="s">
        <v>1110</v>
      </c>
    </row>
    <row r="2483" spans="1:8" x14ac:dyDescent="0.25">
      <c r="A2483">
        <v>2483</v>
      </c>
      <c r="B2483" s="14" t="s">
        <v>8718</v>
      </c>
      <c r="C2483" s="14" t="s">
        <v>1102</v>
      </c>
      <c r="E2483" s="14" t="s">
        <v>8719</v>
      </c>
      <c r="F2483" s="14" t="s">
        <v>8720</v>
      </c>
      <c r="G2483" s="14" t="s">
        <v>1109</v>
      </c>
      <c r="H2483" s="14" t="s">
        <v>1110</v>
      </c>
    </row>
    <row r="2484" spans="1:8" x14ac:dyDescent="0.25">
      <c r="A2484">
        <v>2484</v>
      </c>
      <c r="B2484" s="14" t="s">
        <v>8721</v>
      </c>
      <c r="C2484" s="14" t="s">
        <v>1102</v>
      </c>
      <c r="E2484" s="14" t="s">
        <v>8722</v>
      </c>
      <c r="F2484" s="14" t="s">
        <v>8721</v>
      </c>
      <c r="G2484" s="14" t="s">
        <v>149</v>
      </c>
      <c r="H2484" s="14" t="s">
        <v>1110</v>
      </c>
    </row>
    <row r="2485" spans="1:8" x14ac:dyDescent="0.25">
      <c r="A2485">
        <v>2485</v>
      </c>
      <c r="B2485" s="14" t="s">
        <v>8723</v>
      </c>
      <c r="C2485" s="14" t="s">
        <v>1102</v>
      </c>
      <c r="E2485" s="14" t="s">
        <v>8724</v>
      </c>
      <c r="F2485" s="14" t="s">
        <v>8725</v>
      </c>
      <c r="G2485" s="14" t="s">
        <v>1109</v>
      </c>
      <c r="H2485" s="14" t="s">
        <v>1110</v>
      </c>
    </row>
    <row r="2486" spans="1:8" x14ac:dyDescent="0.25">
      <c r="A2486">
        <v>2486</v>
      </c>
      <c r="B2486" s="14" t="s">
        <v>8726</v>
      </c>
      <c r="C2486" s="14" t="s">
        <v>1102</v>
      </c>
      <c r="D2486" s="14" t="s">
        <v>8727</v>
      </c>
      <c r="E2486" s="14" t="s">
        <v>8728</v>
      </c>
      <c r="F2486" s="14" t="s">
        <v>8729</v>
      </c>
      <c r="G2486" s="14" t="s">
        <v>243</v>
      </c>
      <c r="H2486" s="14" t="s">
        <v>1105</v>
      </c>
    </row>
    <row r="2487" spans="1:8" x14ac:dyDescent="0.25">
      <c r="A2487">
        <v>2487</v>
      </c>
      <c r="B2487" s="14" t="s">
        <v>8730</v>
      </c>
      <c r="C2487" s="14" t="s">
        <v>1102</v>
      </c>
      <c r="E2487" s="14" t="s">
        <v>8731</v>
      </c>
      <c r="F2487" s="14" t="s">
        <v>8732</v>
      </c>
      <c r="G2487" s="14" t="s">
        <v>1109</v>
      </c>
      <c r="H2487" s="14" t="s">
        <v>1110</v>
      </c>
    </row>
    <row r="2488" spans="1:8" x14ac:dyDescent="0.25">
      <c r="A2488">
        <v>2488</v>
      </c>
      <c r="B2488" s="14" t="s">
        <v>8733</v>
      </c>
      <c r="C2488" s="14" t="s">
        <v>1102</v>
      </c>
      <c r="E2488" s="14" t="s">
        <v>8734</v>
      </c>
      <c r="F2488" s="14" t="s">
        <v>8735</v>
      </c>
      <c r="G2488" s="14" t="s">
        <v>243</v>
      </c>
      <c r="H2488" s="14" t="s">
        <v>1110</v>
      </c>
    </row>
    <row r="2489" spans="1:8" x14ac:dyDescent="0.25">
      <c r="A2489">
        <v>2489</v>
      </c>
      <c r="B2489" s="14" t="s">
        <v>8736</v>
      </c>
      <c r="C2489" s="14" t="s">
        <v>1102</v>
      </c>
      <c r="E2489" s="14" t="s">
        <v>8737</v>
      </c>
      <c r="F2489" s="14" t="s">
        <v>8736</v>
      </c>
      <c r="G2489" s="14" t="s">
        <v>120</v>
      </c>
      <c r="H2489" s="14" t="s">
        <v>1110</v>
      </c>
    </row>
    <row r="2490" spans="1:8" x14ac:dyDescent="0.25">
      <c r="A2490">
        <v>2490</v>
      </c>
      <c r="B2490" s="14" t="s">
        <v>8738</v>
      </c>
      <c r="C2490" s="14" t="s">
        <v>1102</v>
      </c>
      <c r="E2490" s="14" t="s">
        <v>8739</v>
      </c>
      <c r="F2490" s="14" t="s">
        <v>8740</v>
      </c>
      <c r="G2490" s="14" t="s">
        <v>28</v>
      </c>
      <c r="H2490" s="14" t="s">
        <v>1110</v>
      </c>
    </row>
    <row r="2491" spans="1:8" x14ac:dyDescent="0.25">
      <c r="A2491">
        <v>2491</v>
      </c>
      <c r="B2491" s="14" t="s">
        <v>8741</v>
      </c>
      <c r="C2491" s="14" t="s">
        <v>1102</v>
      </c>
      <c r="E2491" s="14" t="s">
        <v>8742</v>
      </c>
      <c r="F2491" s="14" t="s">
        <v>8741</v>
      </c>
      <c r="G2491" s="14" t="s">
        <v>7677</v>
      </c>
      <c r="H2491" s="14" t="s">
        <v>1110</v>
      </c>
    </row>
    <row r="2492" spans="1:8" x14ac:dyDescent="0.25">
      <c r="A2492">
        <v>2492</v>
      </c>
      <c r="B2492" s="14" t="s">
        <v>8743</v>
      </c>
      <c r="C2492" s="14" t="s">
        <v>1102</v>
      </c>
      <c r="E2492" s="14" t="s">
        <v>8744</v>
      </c>
      <c r="G2492" s="14" t="s">
        <v>1144</v>
      </c>
      <c r="H2492" s="14" t="s">
        <v>1110</v>
      </c>
    </row>
    <row r="2493" spans="1:8" x14ac:dyDescent="0.25">
      <c r="A2493">
        <v>2493</v>
      </c>
      <c r="B2493" s="14" t="s">
        <v>8745</v>
      </c>
      <c r="C2493" s="14" t="s">
        <v>1102</v>
      </c>
      <c r="E2493" s="14" t="s">
        <v>8746</v>
      </c>
      <c r="G2493" s="14" t="s">
        <v>243</v>
      </c>
      <c r="H2493" s="14" t="s">
        <v>1110</v>
      </c>
    </row>
    <row r="2494" spans="1:8" x14ac:dyDescent="0.25">
      <c r="A2494">
        <v>2494</v>
      </c>
      <c r="B2494" s="14" t="s">
        <v>8747</v>
      </c>
      <c r="C2494" s="14" t="s">
        <v>1102</v>
      </c>
      <c r="E2494" s="14" t="s">
        <v>8748</v>
      </c>
      <c r="F2494" s="14" t="s">
        <v>8749</v>
      </c>
      <c r="G2494" s="14" t="s">
        <v>2179</v>
      </c>
      <c r="H2494" s="14" t="s">
        <v>1110</v>
      </c>
    </row>
    <row r="2495" spans="1:8" x14ac:dyDescent="0.25">
      <c r="A2495">
        <v>2495</v>
      </c>
      <c r="B2495" s="14" t="s">
        <v>8750</v>
      </c>
      <c r="C2495" s="14" t="s">
        <v>1102</v>
      </c>
      <c r="E2495" s="14" t="s">
        <v>8751</v>
      </c>
      <c r="F2495" s="14" t="s">
        <v>8752</v>
      </c>
      <c r="G2495" s="14" t="s">
        <v>1109</v>
      </c>
      <c r="H2495" s="14" t="s">
        <v>1110</v>
      </c>
    </row>
    <row r="2496" spans="1:8" x14ac:dyDescent="0.25">
      <c r="A2496">
        <v>2496</v>
      </c>
      <c r="B2496" s="14" t="s">
        <v>8753</v>
      </c>
      <c r="C2496" s="14" t="s">
        <v>1102</v>
      </c>
      <c r="E2496" s="14" t="s">
        <v>8754</v>
      </c>
      <c r="F2496" s="14" t="s">
        <v>8755</v>
      </c>
      <c r="G2496" s="14" t="s">
        <v>149</v>
      </c>
      <c r="H2496" s="14" t="s">
        <v>1110</v>
      </c>
    </row>
    <row r="2497" spans="1:8" x14ac:dyDescent="0.25">
      <c r="A2497">
        <v>2497</v>
      </c>
      <c r="B2497" s="14" t="s">
        <v>8756</v>
      </c>
      <c r="C2497" s="14" t="s">
        <v>1102</v>
      </c>
      <c r="E2497" s="14" t="s">
        <v>8757</v>
      </c>
      <c r="F2497" s="14" t="s">
        <v>8758</v>
      </c>
      <c r="G2497" s="14" t="s">
        <v>3948</v>
      </c>
      <c r="H2497" s="14" t="s">
        <v>1110</v>
      </c>
    </row>
    <row r="2498" spans="1:8" x14ac:dyDescent="0.25">
      <c r="A2498">
        <v>2498</v>
      </c>
      <c r="B2498" s="14" t="s">
        <v>8759</v>
      </c>
      <c r="C2498" s="14" t="s">
        <v>1102</v>
      </c>
      <c r="E2498" s="14" t="s">
        <v>8760</v>
      </c>
      <c r="F2498" s="14" t="s">
        <v>8761</v>
      </c>
      <c r="G2498" s="14" t="s">
        <v>1938</v>
      </c>
      <c r="H2498" s="14" t="s">
        <v>1110</v>
      </c>
    </row>
    <row r="2499" spans="1:8" x14ac:dyDescent="0.25">
      <c r="A2499">
        <v>2499</v>
      </c>
      <c r="B2499" s="14" t="s">
        <v>8762</v>
      </c>
      <c r="C2499" s="14" t="s">
        <v>1102</v>
      </c>
      <c r="E2499" s="14" t="s">
        <v>8763</v>
      </c>
      <c r="F2499" s="14" t="s">
        <v>8764</v>
      </c>
      <c r="G2499" s="14" t="s">
        <v>1109</v>
      </c>
      <c r="H2499" s="14" t="s">
        <v>1110</v>
      </c>
    </row>
    <row r="2500" spans="1:8" x14ac:dyDescent="0.25">
      <c r="A2500">
        <v>2500</v>
      </c>
      <c r="B2500" s="14" t="s">
        <v>8765</v>
      </c>
      <c r="C2500" s="14" t="s">
        <v>1102</v>
      </c>
      <c r="E2500" s="14" t="s">
        <v>8766</v>
      </c>
      <c r="F2500" s="14" t="s">
        <v>8767</v>
      </c>
      <c r="G2500" s="14" t="s">
        <v>86</v>
      </c>
      <c r="H2500" s="14" t="s">
        <v>1110</v>
      </c>
    </row>
    <row r="2501" spans="1:8" x14ac:dyDescent="0.25">
      <c r="A2501">
        <v>2501</v>
      </c>
      <c r="B2501" s="14" t="s">
        <v>8768</v>
      </c>
      <c r="C2501" s="14" t="s">
        <v>1102</v>
      </c>
      <c r="E2501" s="14" t="s">
        <v>8769</v>
      </c>
      <c r="F2501" s="14" t="s">
        <v>8770</v>
      </c>
      <c r="G2501" s="14" t="s">
        <v>1564</v>
      </c>
      <c r="H2501" s="14" t="s">
        <v>1110</v>
      </c>
    </row>
    <row r="2502" spans="1:8" x14ac:dyDescent="0.25">
      <c r="A2502">
        <v>2502</v>
      </c>
      <c r="B2502" s="14" t="s">
        <v>8771</v>
      </c>
      <c r="C2502" s="14" t="s">
        <v>1102</v>
      </c>
      <c r="E2502" s="14" t="s">
        <v>8772</v>
      </c>
      <c r="G2502" s="14" t="s">
        <v>1564</v>
      </c>
      <c r="H2502" s="14" t="s">
        <v>1110</v>
      </c>
    </row>
    <row r="2503" spans="1:8" x14ac:dyDescent="0.25">
      <c r="A2503">
        <v>2503</v>
      </c>
      <c r="B2503" s="14" t="s">
        <v>8773</v>
      </c>
      <c r="C2503" s="14" t="s">
        <v>1102</v>
      </c>
      <c r="E2503" s="14" t="s">
        <v>29</v>
      </c>
      <c r="F2503" s="14" t="s">
        <v>8774</v>
      </c>
      <c r="G2503" s="14" t="s">
        <v>149</v>
      </c>
      <c r="H2503" s="14" t="s">
        <v>1110</v>
      </c>
    </row>
    <row r="2504" spans="1:8" x14ac:dyDescent="0.25">
      <c r="A2504">
        <v>2504</v>
      </c>
      <c r="B2504" s="14" t="s">
        <v>8775</v>
      </c>
      <c r="C2504" s="14" t="s">
        <v>1102</v>
      </c>
      <c r="E2504" s="14" t="s">
        <v>8776</v>
      </c>
      <c r="F2504" s="14" t="s">
        <v>8777</v>
      </c>
      <c r="G2504" s="14" t="s">
        <v>1109</v>
      </c>
      <c r="H2504" s="14" t="s">
        <v>1110</v>
      </c>
    </row>
    <row r="2505" spans="1:8" x14ac:dyDescent="0.25">
      <c r="A2505">
        <v>2505</v>
      </c>
      <c r="B2505" s="14" t="s">
        <v>8778</v>
      </c>
      <c r="C2505" s="14" t="s">
        <v>1102</v>
      </c>
      <c r="E2505" s="14" t="s">
        <v>8779</v>
      </c>
      <c r="F2505" s="14" t="s">
        <v>8780</v>
      </c>
      <c r="G2505" s="14" t="s">
        <v>103</v>
      </c>
      <c r="H2505" s="14" t="s">
        <v>1110</v>
      </c>
    </row>
    <row r="2506" spans="1:8" x14ac:dyDescent="0.25">
      <c r="A2506">
        <v>2506</v>
      </c>
      <c r="B2506" s="14" t="s">
        <v>8781</v>
      </c>
      <c r="C2506" s="14" t="s">
        <v>1102</v>
      </c>
      <c r="E2506" s="14" t="s">
        <v>8782</v>
      </c>
      <c r="F2506" s="14" t="s">
        <v>8783</v>
      </c>
      <c r="G2506" s="14" t="s">
        <v>243</v>
      </c>
      <c r="H2506" s="14" t="s">
        <v>1110</v>
      </c>
    </row>
    <row r="2507" spans="1:8" x14ac:dyDescent="0.25">
      <c r="A2507">
        <v>2507</v>
      </c>
      <c r="B2507" s="14" t="s">
        <v>8784</v>
      </c>
      <c r="C2507" s="14" t="s">
        <v>1102</v>
      </c>
      <c r="E2507" s="14" t="s">
        <v>8785</v>
      </c>
      <c r="F2507" s="14" t="s">
        <v>8786</v>
      </c>
      <c r="G2507" s="14" t="s">
        <v>236</v>
      </c>
      <c r="H2507" s="14" t="s">
        <v>1110</v>
      </c>
    </row>
    <row r="2508" spans="1:8" x14ac:dyDescent="0.25">
      <c r="A2508">
        <v>2508</v>
      </c>
      <c r="B2508" s="14" t="s">
        <v>8787</v>
      </c>
      <c r="C2508" s="14" t="s">
        <v>1102</v>
      </c>
      <c r="D2508" s="14" t="s">
        <v>8788</v>
      </c>
      <c r="E2508" s="14" t="s">
        <v>8789</v>
      </c>
      <c r="F2508" s="14" t="s">
        <v>8790</v>
      </c>
      <c r="G2508" s="14" t="s">
        <v>1945</v>
      </c>
      <c r="H2508" s="14" t="s">
        <v>1110</v>
      </c>
    </row>
    <row r="2509" spans="1:8" x14ac:dyDescent="0.25">
      <c r="A2509">
        <v>2509</v>
      </c>
      <c r="B2509" s="14" t="s">
        <v>8791</v>
      </c>
      <c r="C2509" s="14" t="s">
        <v>1102</v>
      </c>
      <c r="E2509" s="14" t="s">
        <v>8792</v>
      </c>
      <c r="F2509" s="14" t="s">
        <v>8793</v>
      </c>
      <c r="G2509" s="14" t="s">
        <v>134</v>
      </c>
      <c r="H2509" s="14" t="s">
        <v>1110</v>
      </c>
    </row>
    <row r="2510" spans="1:8" x14ac:dyDescent="0.25">
      <c r="A2510">
        <v>2510</v>
      </c>
      <c r="B2510" s="14" t="s">
        <v>8794</v>
      </c>
      <c r="C2510" s="14" t="s">
        <v>1102</v>
      </c>
      <c r="E2510" s="14" t="s">
        <v>8795</v>
      </c>
      <c r="F2510" s="14" t="s">
        <v>8796</v>
      </c>
      <c r="G2510" s="14" t="s">
        <v>1109</v>
      </c>
      <c r="H2510" s="14" t="s">
        <v>1110</v>
      </c>
    </row>
    <row r="2511" spans="1:8" x14ac:dyDescent="0.25">
      <c r="A2511">
        <v>2511</v>
      </c>
      <c r="B2511" s="14" t="s">
        <v>8797</v>
      </c>
      <c r="C2511" s="14" t="s">
        <v>1102</v>
      </c>
      <c r="D2511" s="14" t="s">
        <v>8798</v>
      </c>
      <c r="G2511" s="14" t="s">
        <v>1109</v>
      </c>
      <c r="H2511" s="14" t="s">
        <v>1110</v>
      </c>
    </row>
    <row r="2512" spans="1:8" x14ac:dyDescent="0.25">
      <c r="A2512">
        <v>2512</v>
      </c>
      <c r="B2512" s="14" t="s">
        <v>8799</v>
      </c>
      <c r="C2512" s="14" t="s">
        <v>1102</v>
      </c>
      <c r="E2512" s="14" t="s">
        <v>8800</v>
      </c>
      <c r="F2512" s="14" t="s">
        <v>8801</v>
      </c>
      <c r="G2512" s="14" t="s">
        <v>243</v>
      </c>
      <c r="H2512" s="14" t="s">
        <v>1110</v>
      </c>
    </row>
    <row r="2513" spans="1:8" x14ac:dyDescent="0.25">
      <c r="A2513">
        <v>2513</v>
      </c>
      <c r="B2513" s="14" t="s">
        <v>8802</v>
      </c>
      <c r="C2513" s="14" t="s">
        <v>1102</v>
      </c>
      <c r="D2513" s="14" t="s">
        <v>8803</v>
      </c>
      <c r="E2513" s="14" t="s">
        <v>8804</v>
      </c>
      <c r="F2513" s="14" t="s">
        <v>8805</v>
      </c>
      <c r="G2513" s="14" t="s">
        <v>1211</v>
      </c>
      <c r="H2513" s="14" t="s">
        <v>1110</v>
      </c>
    </row>
    <row r="2514" spans="1:8" x14ac:dyDescent="0.25">
      <c r="A2514">
        <v>2514</v>
      </c>
      <c r="B2514" s="14" t="s">
        <v>8806</v>
      </c>
      <c r="C2514" s="14" t="s">
        <v>1102</v>
      </c>
      <c r="E2514" s="14" t="s">
        <v>8807</v>
      </c>
      <c r="F2514" s="14" t="s">
        <v>8808</v>
      </c>
      <c r="G2514" s="14" t="s">
        <v>1211</v>
      </c>
      <c r="H2514" s="14" t="s">
        <v>1110</v>
      </c>
    </row>
    <row r="2515" spans="1:8" x14ac:dyDescent="0.25">
      <c r="A2515">
        <v>2515</v>
      </c>
      <c r="B2515" s="14" t="s">
        <v>8809</v>
      </c>
      <c r="C2515" s="14" t="s">
        <v>1102</v>
      </c>
      <c r="E2515" s="14" t="s">
        <v>8810</v>
      </c>
      <c r="F2515" s="14" t="s">
        <v>8811</v>
      </c>
      <c r="G2515" s="14" t="s">
        <v>192</v>
      </c>
      <c r="H2515" s="14" t="s">
        <v>1110</v>
      </c>
    </row>
    <row r="2516" spans="1:8" x14ac:dyDescent="0.25">
      <c r="A2516">
        <v>2516</v>
      </c>
      <c r="B2516" s="14" t="s">
        <v>8812</v>
      </c>
      <c r="C2516" s="14" t="s">
        <v>1102</v>
      </c>
      <c r="D2516" s="14" t="s">
        <v>8813</v>
      </c>
      <c r="E2516" s="14" t="s">
        <v>8814</v>
      </c>
      <c r="F2516" s="14" t="s">
        <v>8815</v>
      </c>
      <c r="G2516" s="14" t="s">
        <v>126</v>
      </c>
      <c r="H2516" s="14" t="s">
        <v>1110</v>
      </c>
    </row>
    <row r="2517" spans="1:8" x14ac:dyDescent="0.25">
      <c r="A2517">
        <v>2517</v>
      </c>
      <c r="B2517" s="14" t="s">
        <v>8816</v>
      </c>
      <c r="C2517" s="14" t="s">
        <v>1102</v>
      </c>
      <c r="E2517" s="14" t="s">
        <v>8817</v>
      </c>
      <c r="F2517" s="14" t="s">
        <v>8818</v>
      </c>
      <c r="G2517" s="14" t="s">
        <v>40</v>
      </c>
      <c r="H2517" s="14" t="s">
        <v>1110</v>
      </c>
    </row>
    <row r="2518" spans="1:8" x14ac:dyDescent="0.25">
      <c r="A2518">
        <v>2518</v>
      </c>
      <c r="B2518" s="14" t="s">
        <v>8819</v>
      </c>
      <c r="C2518" s="14" t="s">
        <v>1102</v>
      </c>
      <c r="E2518" s="14" t="s">
        <v>8820</v>
      </c>
      <c r="F2518" s="14" t="s">
        <v>8821</v>
      </c>
      <c r="G2518" s="14" t="s">
        <v>1109</v>
      </c>
      <c r="H2518" s="14" t="s">
        <v>1110</v>
      </c>
    </row>
    <row r="2519" spans="1:8" x14ac:dyDescent="0.25">
      <c r="A2519">
        <v>2519</v>
      </c>
      <c r="B2519" s="14" t="s">
        <v>8822</v>
      </c>
      <c r="C2519" s="14" t="s">
        <v>1102</v>
      </c>
      <c r="E2519" s="14" t="s">
        <v>8823</v>
      </c>
      <c r="F2519" s="14" t="s">
        <v>8824</v>
      </c>
      <c r="G2519" s="14" t="s">
        <v>40</v>
      </c>
      <c r="H2519" s="14" t="s">
        <v>1110</v>
      </c>
    </row>
    <row r="2520" spans="1:8" x14ac:dyDescent="0.25">
      <c r="A2520">
        <v>2520</v>
      </c>
      <c r="B2520" s="14" t="s">
        <v>1069</v>
      </c>
      <c r="C2520" s="14" t="s">
        <v>1102</v>
      </c>
      <c r="D2520" s="14" t="s">
        <v>1068</v>
      </c>
      <c r="E2520" s="14" t="s">
        <v>8825</v>
      </c>
      <c r="F2520" s="14" t="s">
        <v>8826</v>
      </c>
      <c r="G2520" s="14" t="s">
        <v>114</v>
      </c>
      <c r="H2520" s="14" t="s">
        <v>1105</v>
      </c>
    </row>
    <row r="2521" spans="1:8" x14ac:dyDescent="0.25">
      <c r="A2521">
        <v>2521</v>
      </c>
      <c r="B2521" s="14" t="s">
        <v>8827</v>
      </c>
      <c r="C2521" s="14" t="s">
        <v>1102</v>
      </c>
      <c r="E2521" s="14" t="s">
        <v>8828</v>
      </c>
      <c r="F2521" s="14" t="s">
        <v>8829</v>
      </c>
      <c r="G2521" s="14" t="s">
        <v>114</v>
      </c>
      <c r="H2521" s="14" t="s">
        <v>1110</v>
      </c>
    </row>
    <row r="2522" spans="1:8" x14ac:dyDescent="0.25">
      <c r="A2522">
        <v>2522</v>
      </c>
      <c r="B2522" s="14" t="s">
        <v>8830</v>
      </c>
      <c r="C2522" s="14" t="s">
        <v>1102</v>
      </c>
      <c r="E2522" s="14" t="s">
        <v>8831</v>
      </c>
      <c r="F2522" s="14" t="s">
        <v>8832</v>
      </c>
      <c r="G2522" s="14" t="s">
        <v>187</v>
      </c>
      <c r="H2522" s="14" t="s">
        <v>1110</v>
      </c>
    </row>
    <row r="2523" spans="1:8" x14ac:dyDescent="0.25">
      <c r="A2523">
        <v>2523</v>
      </c>
      <c r="B2523" s="14" t="s">
        <v>8833</v>
      </c>
      <c r="C2523" s="14" t="s">
        <v>1102</v>
      </c>
      <c r="E2523" s="14" t="s">
        <v>8834</v>
      </c>
      <c r="F2523" s="14" t="s">
        <v>8835</v>
      </c>
      <c r="G2523" s="14" t="s">
        <v>192</v>
      </c>
      <c r="H2523" s="14" t="s">
        <v>1110</v>
      </c>
    </row>
    <row r="2524" spans="1:8" x14ac:dyDescent="0.25">
      <c r="A2524">
        <v>2524</v>
      </c>
      <c r="B2524" s="14" t="s">
        <v>8836</v>
      </c>
      <c r="C2524" s="14" t="s">
        <v>1102</v>
      </c>
      <c r="D2524" s="14" t="s">
        <v>1315</v>
      </c>
      <c r="E2524" s="14" t="s">
        <v>8837</v>
      </c>
      <c r="F2524" s="14" t="s">
        <v>8838</v>
      </c>
      <c r="G2524" s="14" t="s">
        <v>178</v>
      </c>
      <c r="H2524" s="14" t="s">
        <v>1105</v>
      </c>
    </row>
    <row r="2525" spans="1:8" x14ac:dyDescent="0.25">
      <c r="A2525">
        <v>2525</v>
      </c>
      <c r="B2525" s="14" t="s">
        <v>8839</v>
      </c>
      <c r="C2525" s="14" t="s">
        <v>1102</v>
      </c>
      <c r="E2525" s="14" t="s">
        <v>8840</v>
      </c>
      <c r="F2525" s="14" t="s">
        <v>8841</v>
      </c>
      <c r="G2525" s="14" t="s">
        <v>40</v>
      </c>
      <c r="H2525" s="14" t="s">
        <v>1110</v>
      </c>
    </row>
    <row r="2526" spans="1:8" x14ac:dyDescent="0.25">
      <c r="A2526">
        <v>2526</v>
      </c>
      <c r="B2526" s="14" t="s">
        <v>8842</v>
      </c>
      <c r="C2526" s="14" t="s">
        <v>1102</v>
      </c>
      <c r="D2526" s="14" t="s">
        <v>2725</v>
      </c>
      <c r="E2526" s="14" t="s">
        <v>8843</v>
      </c>
      <c r="F2526" s="14" t="s">
        <v>8844</v>
      </c>
      <c r="G2526" s="14" t="s">
        <v>1109</v>
      </c>
      <c r="H2526" s="14" t="s">
        <v>1110</v>
      </c>
    </row>
    <row r="2527" spans="1:8" x14ac:dyDescent="0.25">
      <c r="A2527">
        <v>2527</v>
      </c>
      <c r="B2527" s="14" t="s">
        <v>8845</v>
      </c>
      <c r="C2527" s="14" t="s">
        <v>1102</v>
      </c>
      <c r="E2527" s="14" t="s">
        <v>8846</v>
      </c>
      <c r="F2527" s="14" t="s">
        <v>8847</v>
      </c>
      <c r="G2527" s="14" t="s">
        <v>40</v>
      </c>
      <c r="H2527" s="14" t="s">
        <v>1110</v>
      </c>
    </row>
    <row r="2528" spans="1:8" x14ac:dyDescent="0.25">
      <c r="A2528">
        <v>2528</v>
      </c>
      <c r="B2528" s="14" t="s">
        <v>8848</v>
      </c>
      <c r="C2528" s="14" t="s">
        <v>1102</v>
      </c>
      <c r="E2528" s="14" t="s">
        <v>8849</v>
      </c>
      <c r="F2528" s="14" t="s">
        <v>8850</v>
      </c>
      <c r="G2528" s="14" t="s">
        <v>24</v>
      </c>
      <c r="H2528" s="14" t="s">
        <v>1110</v>
      </c>
    </row>
    <row r="2529" spans="1:8" x14ac:dyDescent="0.25">
      <c r="A2529">
        <v>2529</v>
      </c>
      <c r="B2529" s="14" t="s">
        <v>8851</v>
      </c>
      <c r="C2529" s="14" t="s">
        <v>1102</v>
      </c>
      <c r="E2529" s="14" t="s">
        <v>8852</v>
      </c>
      <c r="F2529" s="14" t="s">
        <v>8853</v>
      </c>
      <c r="G2529" s="14" t="s">
        <v>86</v>
      </c>
      <c r="H2529" s="14" t="s">
        <v>1110</v>
      </c>
    </row>
    <row r="2530" spans="1:8" x14ac:dyDescent="0.25">
      <c r="A2530">
        <v>2530</v>
      </c>
      <c r="B2530" s="14" t="s">
        <v>8854</v>
      </c>
      <c r="C2530" s="14" t="s">
        <v>1102</v>
      </c>
      <c r="E2530" s="14" t="s">
        <v>8855</v>
      </c>
      <c r="F2530" s="14" t="s">
        <v>8856</v>
      </c>
      <c r="G2530" s="14" t="s">
        <v>40</v>
      </c>
      <c r="H2530" s="14" t="s">
        <v>1110</v>
      </c>
    </row>
    <row r="2531" spans="1:8" x14ac:dyDescent="0.25">
      <c r="A2531">
        <v>2531</v>
      </c>
      <c r="B2531" s="14" t="s">
        <v>8857</v>
      </c>
      <c r="C2531" s="14" t="s">
        <v>1102</v>
      </c>
      <c r="E2531" s="14" t="s">
        <v>8858</v>
      </c>
      <c r="F2531" s="14" t="s">
        <v>8859</v>
      </c>
      <c r="G2531" s="14" t="s">
        <v>187</v>
      </c>
      <c r="H2531" s="14" t="s">
        <v>1110</v>
      </c>
    </row>
    <row r="2532" spans="1:8" x14ac:dyDescent="0.25">
      <c r="A2532">
        <v>2532</v>
      </c>
      <c r="B2532" s="14" t="s">
        <v>8860</v>
      </c>
      <c r="C2532" s="14" t="s">
        <v>1102</v>
      </c>
      <c r="E2532" s="14" t="s">
        <v>8861</v>
      </c>
      <c r="F2532" s="14" t="s">
        <v>8862</v>
      </c>
      <c r="G2532" s="14" t="s">
        <v>170</v>
      </c>
      <c r="H2532" s="14" t="s">
        <v>1110</v>
      </c>
    </row>
    <row r="2533" spans="1:8" x14ac:dyDescent="0.25">
      <c r="A2533">
        <v>2533</v>
      </c>
      <c r="B2533" s="14" t="s">
        <v>8863</v>
      </c>
      <c r="C2533" s="14" t="s">
        <v>1102</v>
      </c>
      <c r="E2533" s="14" t="s">
        <v>8864</v>
      </c>
      <c r="F2533" s="14" t="s">
        <v>8865</v>
      </c>
      <c r="G2533" s="14" t="s">
        <v>1109</v>
      </c>
      <c r="H2533" s="14" t="s">
        <v>1110</v>
      </c>
    </row>
    <row r="2534" spans="1:8" x14ac:dyDescent="0.25">
      <c r="A2534">
        <v>2534</v>
      </c>
      <c r="B2534" s="14" t="s">
        <v>8866</v>
      </c>
      <c r="C2534" s="14" t="s">
        <v>1102</v>
      </c>
      <c r="E2534" s="14" t="s">
        <v>8867</v>
      </c>
      <c r="G2534" s="14" t="s">
        <v>40</v>
      </c>
      <c r="H2534" s="14" t="s">
        <v>1110</v>
      </c>
    </row>
    <row r="2535" spans="1:8" x14ac:dyDescent="0.25">
      <c r="A2535">
        <v>2535</v>
      </c>
      <c r="B2535" s="14" t="s">
        <v>8868</v>
      </c>
      <c r="C2535" s="14" t="s">
        <v>1102</v>
      </c>
      <c r="E2535" s="14" t="s">
        <v>8869</v>
      </c>
      <c r="F2535" s="14" t="s">
        <v>8870</v>
      </c>
      <c r="G2535" s="14" t="s">
        <v>1109</v>
      </c>
      <c r="H2535" s="14" t="s">
        <v>1110</v>
      </c>
    </row>
    <row r="2536" spans="1:8" x14ac:dyDescent="0.25">
      <c r="A2536">
        <v>2536</v>
      </c>
      <c r="B2536" s="14" t="s">
        <v>8871</v>
      </c>
      <c r="C2536" s="14" t="s">
        <v>1102</v>
      </c>
      <c r="E2536" s="14" t="s">
        <v>8872</v>
      </c>
      <c r="G2536" s="14" t="s">
        <v>4000</v>
      </c>
      <c r="H2536" s="14" t="s">
        <v>1110</v>
      </c>
    </row>
    <row r="2537" spans="1:8" x14ac:dyDescent="0.25">
      <c r="A2537">
        <v>2537</v>
      </c>
      <c r="B2537" s="14" t="s">
        <v>8873</v>
      </c>
      <c r="C2537" s="14" t="s">
        <v>1102</v>
      </c>
      <c r="E2537" s="14" t="s">
        <v>8874</v>
      </c>
      <c r="F2537" s="14" t="s">
        <v>8875</v>
      </c>
      <c r="G2537" s="14" t="s">
        <v>40</v>
      </c>
      <c r="H2537" s="14" t="s">
        <v>1110</v>
      </c>
    </row>
    <row r="2538" spans="1:8" x14ac:dyDescent="0.25">
      <c r="A2538">
        <v>2538</v>
      </c>
      <c r="B2538" s="14" t="s">
        <v>8876</v>
      </c>
      <c r="C2538" s="14" t="s">
        <v>1102</v>
      </c>
      <c r="D2538" s="14" t="s">
        <v>412</v>
      </c>
      <c r="E2538" s="14" t="s">
        <v>8877</v>
      </c>
      <c r="F2538" s="14" t="s">
        <v>8878</v>
      </c>
      <c r="G2538" s="14" t="s">
        <v>2853</v>
      </c>
      <c r="H2538" s="14" t="s">
        <v>1105</v>
      </c>
    </row>
    <row r="2539" spans="1:8" x14ac:dyDescent="0.25">
      <c r="A2539">
        <v>2539</v>
      </c>
      <c r="B2539" s="14" t="s">
        <v>8879</v>
      </c>
      <c r="C2539" s="14" t="s">
        <v>1102</v>
      </c>
      <c r="E2539" s="14" t="s">
        <v>8880</v>
      </c>
      <c r="F2539" s="14" t="s">
        <v>8881</v>
      </c>
      <c r="G2539" s="14" t="s">
        <v>2853</v>
      </c>
      <c r="H2539" s="14" t="s">
        <v>1110</v>
      </c>
    </row>
    <row r="2540" spans="1:8" x14ac:dyDescent="0.25">
      <c r="A2540">
        <v>2540</v>
      </c>
      <c r="B2540" s="14" t="s">
        <v>8882</v>
      </c>
      <c r="C2540" s="14" t="s">
        <v>1102</v>
      </c>
      <c r="E2540" s="14" t="s">
        <v>8883</v>
      </c>
      <c r="F2540" s="14" t="s">
        <v>8884</v>
      </c>
      <c r="G2540" s="14" t="s">
        <v>1500</v>
      </c>
      <c r="H2540" s="14" t="s">
        <v>1110</v>
      </c>
    </row>
    <row r="2541" spans="1:8" x14ac:dyDescent="0.25">
      <c r="A2541">
        <v>2541</v>
      </c>
      <c r="B2541" s="14" t="s">
        <v>8885</v>
      </c>
      <c r="C2541" s="14" t="s">
        <v>1102</v>
      </c>
      <c r="D2541" s="14" t="s">
        <v>8886</v>
      </c>
      <c r="E2541" s="14" t="s">
        <v>8887</v>
      </c>
      <c r="F2541" s="14" t="s">
        <v>8888</v>
      </c>
      <c r="G2541" s="14" t="s">
        <v>2853</v>
      </c>
      <c r="H2541" s="14" t="s">
        <v>1105</v>
      </c>
    </row>
    <row r="2542" spans="1:8" x14ac:dyDescent="0.25">
      <c r="A2542">
        <v>2542</v>
      </c>
      <c r="B2542" s="14" t="s">
        <v>7196</v>
      </c>
      <c r="C2542" s="14" t="s">
        <v>1102</v>
      </c>
      <c r="E2542" s="14" t="s">
        <v>8889</v>
      </c>
      <c r="F2542" s="14" t="s">
        <v>8890</v>
      </c>
      <c r="G2542" s="14" t="s">
        <v>91</v>
      </c>
      <c r="H2542" s="14" t="s">
        <v>1110</v>
      </c>
    </row>
    <row r="2543" spans="1:8" x14ac:dyDescent="0.25">
      <c r="A2543">
        <v>2543</v>
      </c>
      <c r="B2543" s="14" t="s">
        <v>8891</v>
      </c>
      <c r="C2543" s="14" t="s">
        <v>1102</v>
      </c>
      <c r="E2543" s="14" t="s">
        <v>8892</v>
      </c>
      <c r="F2543" s="14" t="s">
        <v>8893</v>
      </c>
      <c r="G2543" s="14" t="s">
        <v>91</v>
      </c>
      <c r="H2543" s="14" t="s">
        <v>1110</v>
      </c>
    </row>
    <row r="2544" spans="1:8" x14ac:dyDescent="0.25">
      <c r="A2544">
        <v>2544</v>
      </c>
      <c r="B2544" s="14" t="s">
        <v>8894</v>
      </c>
      <c r="C2544" s="14" t="s">
        <v>1102</v>
      </c>
      <c r="E2544" s="14" t="s">
        <v>8895</v>
      </c>
      <c r="F2544" s="14" t="s">
        <v>8896</v>
      </c>
      <c r="G2544" s="14" t="s">
        <v>91</v>
      </c>
      <c r="H2544" s="14" t="s">
        <v>1110</v>
      </c>
    </row>
    <row r="2545" spans="1:8" x14ac:dyDescent="0.25">
      <c r="A2545">
        <v>2545</v>
      </c>
      <c r="B2545" s="14" t="s">
        <v>8897</v>
      </c>
      <c r="C2545" s="14" t="s">
        <v>1102</v>
      </c>
      <c r="E2545" s="14" t="s">
        <v>8898</v>
      </c>
      <c r="F2545" s="14" t="s">
        <v>8899</v>
      </c>
      <c r="G2545" s="14" t="s">
        <v>91</v>
      </c>
      <c r="H2545" s="14" t="s">
        <v>1110</v>
      </c>
    </row>
    <row r="2546" spans="1:8" x14ac:dyDescent="0.25">
      <c r="A2546">
        <v>2546</v>
      </c>
      <c r="B2546" s="14" t="s">
        <v>8900</v>
      </c>
      <c r="C2546" s="14" t="s">
        <v>1102</v>
      </c>
      <c r="E2546" s="14" t="s">
        <v>8901</v>
      </c>
      <c r="F2546" s="14" t="s">
        <v>8902</v>
      </c>
      <c r="G2546" s="14" t="s">
        <v>91</v>
      </c>
      <c r="H2546" s="14" t="s">
        <v>1110</v>
      </c>
    </row>
    <row r="2547" spans="1:8" x14ac:dyDescent="0.25">
      <c r="A2547">
        <v>2547</v>
      </c>
      <c r="B2547" s="14" t="s">
        <v>8903</v>
      </c>
      <c r="C2547" s="14" t="s">
        <v>1102</v>
      </c>
      <c r="D2547" s="14" t="s">
        <v>8904</v>
      </c>
      <c r="E2547" s="14" t="s">
        <v>8905</v>
      </c>
      <c r="F2547" s="14" t="s">
        <v>8906</v>
      </c>
      <c r="G2547" s="14" t="s">
        <v>91</v>
      </c>
      <c r="H2547" s="14" t="s">
        <v>1105</v>
      </c>
    </row>
    <row r="2548" spans="1:8" x14ac:dyDescent="0.25">
      <c r="A2548">
        <v>2548</v>
      </c>
      <c r="B2548" s="14" t="s">
        <v>8907</v>
      </c>
      <c r="C2548" s="14" t="s">
        <v>1102</v>
      </c>
      <c r="D2548" s="14" t="s">
        <v>8908</v>
      </c>
      <c r="E2548" s="14" t="s">
        <v>8909</v>
      </c>
      <c r="F2548" s="14" t="s">
        <v>8910</v>
      </c>
      <c r="G2548" s="14" t="s">
        <v>91</v>
      </c>
      <c r="H2548" s="14" t="s">
        <v>1105</v>
      </c>
    </row>
    <row r="2549" spans="1:8" x14ac:dyDescent="0.25">
      <c r="A2549">
        <v>2549</v>
      </c>
      <c r="B2549" s="14" t="s">
        <v>8911</v>
      </c>
      <c r="C2549" s="14" t="s">
        <v>1102</v>
      </c>
      <c r="E2549" s="14" t="s">
        <v>8912</v>
      </c>
      <c r="G2549" s="14" t="s">
        <v>1196</v>
      </c>
      <c r="H2549" s="14" t="s">
        <v>1110</v>
      </c>
    </row>
    <row r="2550" spans="1:8" x14ac:dyDescent="0.25">
      <c r="A2550">
        <v>2550</v>
      </c>
      <c r="B2550" s="14" t="s">
        <v>8913</v>
      </c>
      <c r="C2550" s="14" t="s">
        <v>1102</v>
      </c>
      <c r="E2550" s="14" t="s">
        <v>8914</v>
      </c>
      <c r="F2550" s="14" t="s">
        <v>8915</v>
      </c>
      <c r="G2550" s="14" t="s">
        <v>91</v>
      </c>
      <c r="H2550" s="14" t="s">
        <v>1110</v>
      </c>
    </row>
    <row r="2551" spans="1:8" x14ac:dyDescent="0.25">
      <c r="A2551">
        <v>2551</v>
      </c>
      <c r="B2551" s="14" t="s">
        <v>8916</v>
      </c>
      <c r="C2551" s="14" t="s">
        <v>1102</v>
      </c>
      <c r="D2551" s="14" t="s">
        <v>8917</v>
      </c>
      <c r="E2551" s="14" t="s">
        <v>8918</v>
      </c>
      <c r="F2551" s="14" t="s">
        <v>8919</v>
      </c>
      <c r="G2551" s="14" t="s">
        <v>192</v>
      </c>
      <c r="H2551" s="14" t="s">
        <v>1110</v>
      </c>
    </row>
    <row r="2552" spans="1:8" x14ac:dyDescent="0.25">
      <c r="A2552">
        <v>2552</v>
      </c>
      <c r="B2552" s="14" t="s">
        <v>8920</v>
      </c>
      <c r="C2552" s="14" t="s">
        <v>1102</v>
      </c>
      <c r="E2552" s="14" t="s">
        <v>8921</v>
      </c>
      <c r="F2552" s="14" t="s">
        <v>8922</v>
      </c>
      <c r="G2552" s="14" t="s">
        <v>1413</v>
      </c>
      <c r="H2552" s="14" t="s">
        <v>1110</v>
      </c>
    </row>
    <row r="2553" spans="1:8" x14ac:dyDescent="0.25">
      <c r="A2553">
        <v>2553</v>
      </c>
      <c r="B2553" s="14" t="s">
        <v>8923</v>
      </c>
      <c r="C2553" s="14" t="s">
        <v>1102</v>
      </c>
      <c r="E2553" s="14" t="s">
        <v>8924</v>
      </c>
      <c r="F2553" s="14" t="s">
        <v>8925</v>
      </c>
      <c r="G2553" s="14" t="s">
        <v>192</v>
      </c>
      <c r="H2553" s="14" t="s">
        <v>1110</v>
      </c>
    </row>
    <row r="2554" spans="1:8" x14ac:dyDescent="0.25">
      <c r="A2554">
        <v>2554</v>
      </c>
      <c r="B2554" s="14" t="s">
        <v>8926</v>
      </c>
      <c r="C2554" s="14" t="s">
        <v>1102</v>
      </c>
      <c r="E2554" s="14" t="s">
        <v>8927</v>
      </c>
      <c r="G2554" s="14" t="s">
        <v>1207</v>
      </c>
      <c r="H2554" s="14" t="s">
        <v>1110</v>
      </c>
    </row>
    <row r="2555" spans="1:8" x14ac:dyDescent="0.25">
      <c r="A2555">
        <v>2555</v>
      </c>
      <c r="B2555" s="14" t="s">
        <v>8928</v>
      </c>
      <c r="C2555" s="14" t="s">
        <v>1102</v>
      </c>
      <c r="E2555" s="14" t="s">
        <v>8929</v>
      </c>
      <c r="F2555" s="14" t="s">
        <v>8930</v>
      </c>
      <c r="G2555" s="14" t="s">
        <v>1262</v>
      </c>
      <c r="H2555" s="14" t="s">
        <v>1110</v>
      </c>
    </row>
    <row r="2556" spans="1:8" x14ac:dyDescent="0.25">
      <c r="A2556">
        <v>2556</v>
      </c>
      <c r="B2556" s="14" t="s">
        <v>8931</v>
      </c>
      <c r="C2556" s="14" t="s">
        <v>1102</v>
      </c>
      <c r="D2556" s="14" t="s">
        <v>8932</v>
      </c>
      <c r="E2556" s="14" t="s">
        <v>8933</v>
      </c>
      <c r="F2556" s="14" t="s">
        <v>8934</v>
      </c>
      <c r="G2556" s="14" t="s">
        <v>1262</v>
      </c>
      <c r="H2556" s="14" t="s">
        <v>1105</v>
      </c>
    </row>
    <row r="2557" spans="1:8" x14ac:dyDescent="0.25">
      <c r="A2557">
        <v>2557</v>
      </c>
      <c r="B2557" s="14" t="s">
        <v>8935</v>
      </c>
      <c r="C2557" s="14" t="s">
        <v>1102</v>
      </c>
      <c r="E2557" s="14" t="s">
        <v>8936</v>
      </c>
      <c r="F2557" s="14" t="s">
        <v>8937</v>
      </c>
      <c r="G2557" s="14" t="s">
        <v>1109</v>
      </c>
      <c r="H2557" s="14" t="s">
        <v>1110</v>
      </c>
    </row>
    <row r="2558" spans="1:8" x14ac:dyDescent="0.25">
      <c r="A2558">
        <v>2558</v>
      </c>
      <c r="B2558" s="14" t="s">
        <v>8938</v>
      </c>
      <c r="C2558" s="14" t="s">
        <v>1102</v>
      </c>
      <c r="E2558" s="14" t="s">
        <v>8939</v>
      </c>
      <c r="F2558" s="14" t="s">
        <v>8940</v>
      </c>
      <c r="G2558" s="14" t="s">
        <v>1109</v>
      </c>
      <c r="H2558" s="14" t="s">
        <v>1110</v>
      </c>
    </row>
    <row r="2559" spans="1:8" x14ac:dyDescent="0.25">
      <c r="A2559">
        <v>2559</v>
      </c>
      <c r="B2559" s="14" t="s">
        <v>8941</v>
      </c>
      <c r="C2559" s="14" t="s">
        <v>1102</v>
      </c>
      <c r="E2559" s="14" t="s">
        <v>8942</v>
      </c>
      <c r="F2559" s="14" t="s">
        <v>8943</v>
      </c>
      <c r="G2559" s="14" t="s">
        <v>4035</v>
      </c>
      <c r="H2559" s="14" t="s">
        <v>1110</v>
      </c>
    </row>
    <row r="2560" spans="1:8" x14ac:dyDescent="0.25">
      <c r="A2560">
        <v>2560</v>
      </c>
      <c r="B2560" s="14" t="s">
        <v>8944</v>
      </c>
      <c r="C2560" s="14" t="s">
        <v>1102</v>
      </c>
      <c r="E2560" s="14" t="s">
        <v>8945</v>
      </c>
      <c r="F2560" s="14" t="s">
        <v>8946</v>
      </c>
      <c r="G2560" s="14" t="s">
        <v>1348</v>
      </c>
      <c r="H2560" s="14" t="s">
        <v>1110</v>
      </c>
    </row>
    <row r="2561" spans="1:8" x14ac:dyDescent="0.25">
      <c r="A2561">
        <v>2561</v>
      </c>
      <c r="B2561" s="14" t="s">
        <v>8947</v>
      </c>
      <c r="C2561" s="14" t="s">
        <v>1102</v>
      </c>
      <c r="E2561" s="14" t="s">
        <v>8948</v>
      </c>
      <c r="G2561" s="14" t="s">
        <v>3178</v>
      </c>
      <c r="H2561" s="14" t="s">
        <v>1110</v>
      </c>
    </row>
    <row r="2562" spans="1:8" x14ac:dyDescent="0.25">
      <c r="A2562">
        <v>2562</v>
      </c>
      <c r="B2562" s="14" t="s">
        <v>8949</v>
      </c>
      <c r="C2562" s="14" t="s">
        <v>1102</v>
      </c>
      <c r="E2562" s="14" t="s">
        <v>8950</v>
      </c>
      <c r="G2562" s="14" t="s">
        <v>6360</v>
      </c>
      <c r="H2562" s="14" t="s">
        <v>1110</v>
      </c>
    </row>
    <row r="2563" spans="1:8" x14ac:dyDescent="0.25">
      <c r="A2563">
        <v>2563</v>
      </c>
      <c r="B2563" s="14" t="s">
        <v>8951</v>
      </c>
      <c r="C2563" s="14" t="s">
        <v>1102</v>
      </c>
      <c r="E2563" s="14" t="s">
        <v>8952</v>
      </c>
      <c r="F2563" s="14" t="s">
        <v>8953</v>
      </c>
      <c r="G2563" s="14" t="s">
        <v>187</v>
      </c>
      <c r="H2563" s="14" t="s">
        <v>1110</v>
      </c>
    </row>
    <row r="2564" spans="1:8" x14ac:dyDescent="0.25">
      <c r="A2564">
        <v>2564</v>
      </c>
      <c r="B2564" s="14" t="s">
        <v>8954</v>
      </c>
      <c r="C2564" s="14" t="s">
        <v>1102</v>
      </c>
      <c r="E2564" s="14" t="s">
        <v>8955</v>
      </c>
      <c r="F2564" s="14" t="s">
        <v>8956</v>
      </c>
      <c r="G2564" s="14" t="s">
        <v>1207</v>
      </c>
      <c r="H2564" s="14" t="s">
        <v>1110</v>
      </c>
    </row>
    <row r="2565" spans="1:8" x14ac:dyDescent="0.25">
      <c r="A2565">
        <v>2565</v>
      </c>
      <c r="B2565" s="14" t="s">
        <v>8957</v>
      </c>
      <c r="C2565" s="14" t="s">
        <v>1102</v>
      </c>
      <c r="E2565" s="14" t="s">
        <v>8958</v>
      </c>
      <c r="F2565" s="14" t="s">
        <v>8959</v>
      </c>
      <c r="G2565" s="14" t="s">
        <v>2853</v>
      </c>
      <c r="H2565" s="14" t="s">
        <v>1110</v>
      </c>
    </row>
    <row r="2566" spans="1:8" x14ac:dyDescent="0.25">
      <c r="A2566">
        <v>2566</v>
      </c>
      <c r="B2566" s="14" t="s">
        <v>8960</v>
      </c>
      <c r="C2566" s="14" t="s">
        <v>1102</v>
      </c>
      <c r="E2566" s="14" t="s">
        <v>8961</v>
      </c>
      <c r="F2566" s="14" t="s">
        <v>8962</v>
      </c>
      <c r="G2566" s="14" t="s">
        <v>16</v>
      </c>
      <c r="H2566" s="14" t="s">
        <v>1110</v>
      </c>
    </row>
    <row r="2567" spans="1:8" x14ac:dyDescent="0.25">
      <c r="A2567">
        <v>2567</v>
      </c>
      <c r="B2567" s="14" t="s">
        <v>8963</v>
      </c>
      <c r="C2567" s="14" t="s">
        <v>1102</v>
      </c>
      <c r="E2567" s="14" t="s">
        <v>8964</v>
      </c>
      <c r="F2567" s="14" t="s">
        <v>8965</v>
      </c>
      <c r="G2567" s="14" t="s">
        <v>1109</v>
      </c>
      <c r="H2567" s="14" t="s">
        <v>1110</v>
      </c>
    </row>
    <row r="2568" spans="1:8" x14ac:dyDescent="0.25">
      <c r="A2568">
        <v>2568</v>
      </c>
      <c r="B2568" s="14" t="s">
        <v>8966</v>
      </c>
      <c r="C2568" s="14" t="s">
        <v>1102</v>
      </c>
      <c r="E2568" s="14" t="s">
        <v>8967</v>
      </c>
      <c r="F2568" s="14" t="s">
        <v>8968</v>
      </c>
      <c r="G2568" s="14" t="s">
        <v>6232</v>
      </c>
      <c r="H2568" s="14" t="s">
        <v>1110</v>
      </c>
    </row>
    <row r="2569" spans="1:8" x14ac:dyDescent="0.25">
      <c r="A2569">
        <v>2569</v>
      </c>
      <c r="B2569" s="14" t="s">
        <v>8969</v>
      </c>
      <c r="C2569" s="14" t="s">
        <v>1102</v>
      </c>
      <c r="E2569" s="14" t="s">
        <v>8970</v>
      </c>
      <c r="F2569" s="14" t="s">
        <v>8971</v>
      </c>
      <c r="G2569" s="14" t="s">
        <v>1109</v>
      </c>
      <c r="H2569" s="14" t="s">
        <v>1110</v>
      </c>
    </row>
    <row r="2570" spans="1:8" x14ac:dyDescent="0.25">
      <c r="A2570">
        <v>2570</v>
      </c>
      <c r="B2570" s="14" t="s">
        <v>8972</v>
      </c>
      <c r="C2570" s="14" t="s">
        <v>1102</v>
      </c>
      <c r="E2570" s="14" t="s">
        <v>8973</v>
      </c>
      <c r="F2570" s="14" t="s">
        <v>8974</v>
      </c>
      <c r="G2570" s="14" t="s">
        <v>243</v>
      </c>
      <c r="H2570" s="14" t="s">
        <v>1110</v>
      </c>
    </row>
    <row r="2571" spans="1:8" x14ac:dyDescent="0.25">
      <c r="A2571">
        <v>2571</v>
      </c>
      <c r="B2571" s="14" t="s">
        <v>8975</v>
      </c>
      <c r="C2571" s="14" t="s">
        <v>1102</v>
      </c>
      <c r="E2571" s="14" t="s">
        <v>8976</v>
      </c>
      <c r="G2571" s="14" t="s">
        <v>1109</v>
      </c>
      <c r="H2571" s="14" t="s">
        <v>1110</v>
      </c>
    </row>
    <row r="2572" spans="1:8" x14ac:dyDescent="0.25">
      <c r="A2572">
        <v>2572</v>
      </c>
      <c r="B2572" s="14" t="s">
        <v>8977</v>
      </c>
      <c r="C2572" s="14" t="s">
        <v>1102</v>
      </c>
      <c r="E2572" s="14" t="s">
        <v>8978</v>
      </c>
      <c r="G2572" s="14" t="s">
        <v>1109</v>
      </c>
      <c r="H2572" s="14" t="s">
        <v>1110</v>
      </c>
    </row>
    <row r="2573" spans="1:8" x14ac:dyDescent="0.25">
      <c r="A2573">
        <v>2573</v>
      </c>
      <c r="B2573" s="14" t="s">
        <v>8979</v>
      </c>
      <c r="C2573" s="14" t="s">
        <v>1102</v>
      </c>
      <c r="E2573" s="14" t="s">
        <v>8980</v>
      </c>
      <c r="G2573" s="14" t="s">
        <v>134</v>
      </c>
      <c r="H2573" s="14" t="s">
        <v>1110</v>
      </c>
    </row>
    <row r="2574" spans="1:8" x14ac:dyDescent="0.25">
      <c r="A2574">
        <v>2574</v>
      </c>
      <c r="B2574" s="14" t="s">
        <v>8981</v>
      </c>
      <c r="C2574" s="14" t="s">
        <v>1102</v>
      </c>
      <c r="E2574" s="14" t="s">
        <v>8982</v>
      </c>
      <c r="G2574" s="14" t="s">
        <v>3071</v>
      </c>
      <c r="H2574" s="14" t="s">
        <v>1110</v>
      </c>
    </row>
    <row r="2575" spans="1:8" x14ac:dyDescent="0.25">
      <c r="A2575">
        <v>2575</v>
      </c>
      <c r="B2575" s="14" t="s">
        <v>8983</v>
      </c>
      <c r="C2575" s="14" t="s">
        <v>1102</v>
      </c>
      <c r="D2575" s="14" t="s">
        <v>1627</v>
      </c>
      <c r="E2575" s="14" t="s">
        <v>8984</v>
      </c>
      <c r="F2575" s="14" t="s">
        <v>8985</v>
      </c>
      <c r="G2575" s="14" t="s">
        <v>109</v>
      </c>
      <c r="H2575" s="14" t="s">
        <v>1105</v>
      </c>
    </row>
    <row r="2576" spans="1:8" x14ac:dyDescent="0.25">
      <c r="A2576">
        <v>2576</v>
      </c>
      <c r="B2576" s="14" t="s">
        <v>8986</v>
      </c>
      <c r="C2576" s="14" t="s">
        <v>1102</v>
      </c>
      <c r="D2576" s="14" t="s">
        <v>8987</v>
      </c>
      <c r="G2576" s="14" t="s">
        <v>243</v>
      </c>
      <c r="H2576" s="14" t="s">
        <v>1110</v>
      </c>
    </row>
    <row r="2577" spans="1:8" x14ac:dyDescent="0.25">
      <c r="A2577">
        <v>2577</v>
      </c>
      <c r="B2577" s="14" t="s">
        <v>8988</v>
      </c>
      <c r="C2577" s="14" t="s">
        <v>1102</v>
      </c>
      <c r="D2577" s="14" t="s">
        <v>8813</v>
      </c>
      <c r="E2577" s="14" t="s">
        <v>8989</v>
      </c>
      <c r="F2577" s="14" t="s">
        <v>8990</v>
      </c>
      <c r="G2577" s="14" t="s">
        <v>1109</v>
      </c>
      <c r="H2577" s="14" t="s">
        <v>1105</v>
      </c>
    </row>
    <row r="2578" spans="1:8" x14ac:dyDescent="0.25">
      <c r="A2578">
        <v>2578</v>
      </c>
      <c r="B2578" s="14" t="s">
        <v>8991</v>
      </c>
      <c r="C2578" s="14" t="s">
        <v>1102</v>
      </c>
      <c r="E2578" s="14" t="s">
        <v>8992</v>
      </c>
      <c r="G2578" s="14" t="s">
        <v>7677</v>
      </c>
      <c r="H2578" s="14" t="s">
        <v>1110</v>
      </c>
    </row>
    <row r="2579" spans="1:8" x14ac:dyDescent="0.25">
      <c r="A2579">
        <v>2579</v>
      </c>
      <c r="B2579" s="14" t="s">
        <v>8993</v>
      </c>
      <c r="C2579" s="14" t="s">
        <v>1102</v>
      </c>
      <c r="E2579" s="14" t="s">
        <v>8994</v>
      </c>
      <c r="F2579" s="14" t="s">
        <v>8995</v>
      </c>
      <c r="G2579" s="14" t="s">
        <v>149</v>
      </c>
      <c r="H2579" s="14" t="s">
        <v>1110</v>
      </c>
    </row>
    <row r="2580" spans="1:8" x14ac:dyDescent="0.25">
      <c r="A2580">
        <v>2580</v>
      </c>
      <c r="B2580" s="14" t="s">
        <v>8996</v>
      </c>
      <c r="C2580" s="14" t="s">
        <v>1102</v>
      </c>
      <c r="E2580" s="14" t="s">
        <v>8997</v>
      </c>
      <c r="F2580" s="14" t="s">
        <v>8998</v>
      </c>
      <c r="G2580" s="14" t="s">
        <v>215</v>
      </c>
      <c r="H2580" s="14" t="s">
        <v>1110</v>
      </c>
    </row>
    <row r="2581" spans="1:8" x14ac:dyDescent="0.25">
      <c r="A2581">
        <v>2581</v>
      </c>
      <c r="B2581" s="14" t="s">
        <v>18989</v>
      </c>
      <c r="C2581" s="14" t="s">
        <v>1102</v>
      </c>
      <c r="D2581" s="14" t="s">
        <v>6650</v>
      </c>
      <c r="E2581" s="14" t="s">
        <v>8999</v>
      </c>
      <c r="F2581" s="14" t="s">
        <v>9000</v>
      </c>
      <c r="G2581" s="14" t="s">
        <v>28</v>
      </c>
      <c r="H2581" s="14" t="s">
        <v>1105</v>
      </c>
    </row>
    <row r="2582" spans="1:8" x14ac:dyDescent="0.25">
      <c r="A2582">
        <v>2582</v>
      </c>
      <c r="B2582" s="14" t="s">
        <v>9001</v>
      </c>
      <c r="C2582" s="14" t="s">
        <v>1102</v>
      </c>
      <c r="E2582" s="14" t="s">
        <v>9002</v>
      </c>
      <c r="F2582" s="14" t="s">
        <v>9003</v>
      </c>
      <c r="G2582" s="14" t="s">
        <v>40</v>
      </c>
      <c r="H2582" s="14" t="s">
        <v>1110</v>
      </c>
    </row>
    <row r="2583" spans="1:8" x14ac:dyDescent="0.25">
      <c r="A2583">
        <v>2583</v>
      </c>
      <c r="B2583" s="14" t="s">
        <v>9004</v>
      </c>
      <c r="C2583" s="14" t="s">
        <v>1102</v>
      </c>
      <c r="E2583" s="14" t="s">
        <v>9005</v>
      </c>
      <c r="F2583" s="14" t="s">
        <v>1549</v>
      </c>
      <c r="G2583" s="14" t="s">
        <v>243</v>
      </c>
      <c r="H2583" s="14" t="s">
        <v>1110</v>
      </c>
    </row>
    <row r="2584" spans="1:8" x14ac:dyDescent="0.25">
      <c r="A2584">
        <v>2584</v>
      </c>
      <c r="B2584" s="14" t="s">
        <v>9006</v>
      </c>
      <c r="C2584" s="14" t="s">
        <v>1102</v>
      </c>
      <c r="E2584" s="14" t="s">
        <v>9007</v>
      </c>
      <c r="F2584" s="14" t="s">
        <v>9008</v>
      </c>
      <c r="G2584" s="14" t="s">
        <v>16</v>
      </c>
      <c r="H2584" s="14" t="s">
        <v>1110</v>
      </c>
    </row>
    <row r="2585" spans="1:8" x14ac:dyDescent="0.25">
      <c r="A2585">
        <v>2585</v>
      </c>
      <c r="B2585" s="14" t="s">
        <v>9009</v>
      </c>
      <c r="C2585" s="14" t="s">
        <v>1102</v>
      </c>
      <c r="D2585" s="14" t="s">
        <v>269</v>
      </c>
      <c r="E2585" s="14" t="s">
        <v>9010</v>
      </c>
      <c r="F2585" s="14" t="s">
        <v>9011</v>
      </c>
      <c r="G2585" s="14" t="s">
        <v>212</v>
      </c>
      <c r="H2585" s="14" t="s">
        <v>1105</v>
      </c>
    </row>
    <row r="2586" spans="1:8" x14ac:dyDescent="0.25">
      <c r="A2586">
        <v>2586</v>
      </c>
      <c r="B2586" s="14" t="s">
        <v>9012</v>
      </c>
      <c r="C2586" s="14" t="s">
        <v>1102</v>
      </c>
      <c r="E2586" s="14" t="s">
        <v>9013</v>
      </c>
      <c r="F2586" s="14" t="s">
        <v>9014</v>
      </c>
      <c r="G2586" s="14" t="s">
        <v>1109</v>
      </c>
      <c r="H2586" s="14" t="s">
        <v>1110</v>
      </c>
    </row>
    <row r="2587" spans="1:8" x14ac:dyDescent="0.25">
      <c r="A2587">
        <v>2587</v>
      </c>
      <c r="B2587" s="14" t="s">
        <v>9015</v>
      </c>
      <c r="C2587" s="14" t="s">
        <v>1102</v>
      </c>
      <c r="E2587" s="14" t="s">
        <v>9016</v>
      </c>
      <c r="F2587" s="14" t="s">
        <v>9017</v>
      </c>
      <c r="G2587" s="14" t="s">
        <v>1109</v>
      </c>
      <c r="H2587" s="14" t="s">
        <v>1110</v>
      </c>
    </row>
    <row r="2588" spans="1:8" x14ac:dyDescent="0.25">
      <c r="A2588">
        <v>2588</v>
      </c>
      <c r="B2588" s="14" t="s">
        <v>9018</v>
      </c>
      <c r="C2588" s="14" t="s">
        <v>1102</v>
      </c>
      <c r="E2588" s="14" t="s">
        <v>699</v>
      </c>
      <c r="F2588" s="14" t="s">
        <v>9019</v>
      </c>
      <c r="G2588" s="14" t="s">
        <v>1945</v>
      </c>
      <c r="H2588" s="14" t="s">
        <v>1110</v>
      </c>
    </row>
    <row r="2589" spans="1:8" x14ac:dyDescent="0.25">
      <c r="A2589">
        <v>2589</v>
      </c>
      <c r="B2589" s="14" t="s">
        <v>9020</v>
      </c>
      <c r="C2589" s="14" t="s">
        <v>1102</v>
      </c>
      <c r="E2589" s="14" t="s">
        <v>9021</v>
      </c>
      <c r="F2589" s="14" t="s">
        <v>9022</v>
      </c>
      <c r="G2589" s="14" t="s">
        <v>2576</v>
      </c>
      <c r="H2589" s="14" t="s">
        <v>1110</v>
      </c>
    </row>
    <row r="2590" spans="1:8" x14ac:dyDescent="0.25">
      <c r="A2590">
        <v>2590</v>
      </c>
      <c r="B2590" s="14" t="s">
        <v>9023</v>
      </c>
      <c r="C2590" s="14" t="s">
        <v>1102</v>
      </c>
      <c r="E2590" s="14" t="s">
        <v>9024</v>
      </c>
      <c r="G2590" s="14" t="s">
        <v>1144</v>
      </c>
      <c r="H2590" s="14" t="s">
        <v>1110</v>
      </c>
    </row>
    <row r="2591" spans="1:8" x14ac:dyDescent="0.25">
      <c r="A2591">
        <v>2591</v>
      </c>
      <c r="B2591" s="14" t="s">
        <v>9025</v>
      </c>
      <c r="C2591" s="14" t="s">
        <v>1102</v>
      </c>
      <c r="E2591" s="14" t="s">
        <v>9026</v>
      </c>
      <c r="F2591" s="14" t="s">
        <v>9027</v>
      </c>
      <c r="G2591" s="14" t="s">
        <v>40</v>
      </c>
      <c r="H2591" s="14" t="s">
        <v>1110</v>
      </c>
    </row>
    <row r="2592" spans="1:8" x14ac:dyDescent="0.25">
      <c r="A2592">
        <v>2592</v>
      </c>
      <c r="B2592" s="14" t="s">
        <v>9028</v>
      </c>
      <c r="C2592" s="14" t="s">
        <v>1102</v>
      </c>
      <c r="E2592" s="14" t="s">
        <v>9029</v>
      </c>
      <c r="F2592" s="14" t="s">
        <v>9030</v>
      </c>
      <c r="G2592" s="14" t="s">
        <v>2043</v>
      </c>
      <c r="H2592" s="14" t="s">
        <v>1110</v>
      </c>
    </row>
    <row r="2593" spans="1:8" x14ac:dyDescent="0.25">
      <c r="A2593">
        <v>2593</v>
      </c>
      <c r="B2593" s="14" t="s">
        <v>9031</v>
      </c>
      <c r="C2593" s="14" t="s">
        <v>1102</v>
      </c>
      <c r="E2593" s="14" t="s">
        <v>9032</v>
      </c>
      <c r="F2593" s="14" t="s">
        <v>9033</v>
      </c>
      <c r="G2593" s="14" t="s">
        <v>4000</v>
      </c>
      <c r="H2593" s="14" t="s">
        <v>1110</v>
      </c>
    </row>
    <row r="2594" spans="1:8" x14ac:dyDescent="0.25">
      <c r="A2594">
        <v>2594</v>
      </c>
      <c r="B2594" s="14" t="s">
        <v>9034</v>
      </c>
      <c r="C2594" s="14" t="s">
        <v>1102</v>
      </c>
      <c r="E2594" s="14" t="s">
        <v>9035</v>
      </c>
      <c r="F2594" s="14" t="s">
        <v>9036</v>
      </c>
      <c r="G2594" s="14" t="s">
        <v>243</v>
      </c>
      <c r="H2594" s="14" t="s">
        <v>1110</v>
      </c>
    </row>
    <row r="2595" spans="1:8" x14ac:dyDescent="0.25">
      <c r="A2595">
        <v>2595</v>
      </c>
      <c r="B2595" s="14" t="s">
        <v>9037</v>
      </c>
      <c r="C2595" s="14" t="s">
        <v>1102</v>
      </c>
      <c r="D2595" s="14" t="s">
        <v>9038</v>
      </c>
      <c r="E2595" s="14" t="s">
        <v>9039</v>
      </c>
      <c r="F2595" s="14" t="s">
        <v>9040</v>
      </c>
      <c r="G2595" s="14" t="s">
        <v>2570</v>
      </c>
      <c r="H2595" s="14" t="s">
        <v>1110</v>
      </c>
    </row>
    <row r="2596" spans="1:8" x14ac:dyDescent="0.25">
      <c r="A2596">
        <v>2596</v>
      </c>
      <c r="B2596" s="14" t="s">
        <v>9041</v>
      </c>
      <c r="C2596" s="14" t="s">
        <v>1102</v>
      </c>
      <c r="E2596" s="14" t="s">
        <v>9042</v>
      </c>
      <c r="F2596" s="14" t="s">
        <v>9043</v>
      </c>
      <c r="G2596" s="14" t="s">
        <v>236</v>
      </c>
      <c r="H2596" s="14" t="s">
        <v>1110</v>
      </c>
    </row>
    <row r="2597" spans="1:8" x14ac:dyDescent="0.25">
      <c r="A2597">
        <v>2597</v>
      </c>
      <c r="B2597" s="14" t="s">
        <v>9044</v>
      </c>
      <c r="C2597" s="14" t="s">
        <v>1102</v>
      </c>
      <c r="E2597" s="14" t="s">
        <v>107</v>
      </c>
      <c r="F2597" s="14" t="s">
        <v>9045</v>
      </c>
      <c r="G2597" s="14" t="s">
        <v>6310</v>
      </c>
      <c r="H2597" s="14" t="s">
        <v>1110</v>
      </c>
    </row>
    <row r="2598" spans="1:8" x14ac:dyDescent="0.25">
      <c r="A2598">
        <v>2598</v>
      </c>
      <c r="B2598" s="14" t="s">
        <v>9046</v>
      </c>
      <c r="C2598" s="14" t="s">
        <v>1102</v>
      </c>
      <c r="E2598" s="14" t="s">
        <v>9047</v>
      </c>
      <c r="F2598" s="14" t="s">
        <v>9048</v>
      </c>
      <c r="G2598" s="14" t="s">
        <v>1622</v>
      </c>
      <c r="H2598" s="14" t="s">
        <v>1110</v>
      </c>
    </row>
    <row r="2599" spans="1:8" x14ac:dyDescent="0.25">
      <c r="A2599">
        <v>2599</v>
      </c>
      <c r="B2599" s="14" t="s">
        <v>9049</v>
      </c>
      <c r="C2599" s="14" t="s">
        <v>1102</v>
      </c>
      <c r="E2599" s="14" t="s">
        <v>9050</v>
      </c>
      <c r="F2599" s="14" t="s">
        <v>9051</v>
      </c>
      <c r="G2599" s="14" t="s">
        <v>243</v>
      </c>
      <c r="H2599" s="14" t="s">
        <v>1110</v>
      </c>
    </row>
    <row r="2600" spans="1:8" x14ac:dyDescent="0.25">
      <c r="A2600">
        <v>2600</v>
      </c>
      <c r="B2600" s="14" t="s">
        <v>9052</v>
      </c>
      <c r="C2600" s="14" t="s">
        <v>1102</v>
      </c>
      <c r="E2600" s="14" t="s">
        <v>9053</v>
      </c>
      <c r="F2600" s="14" t="s">
        <v>9054</v>
      </c>
      <c r="G2600" s="14" t="s">
        <v>192</v>
      </c>
      <c r="H2600" s="14" t="s">
        <v>1110</v>
      </c>
    </row>
    <row r="2601" spans="1:8" x14ac:dyDescent="0.25">
      <c r="A2601">
        <v>2601</v>
      </c>
      <c r="B2601" s="14" t="s">
        <v>9055</v>
      </c>
      <c r="C2601" s="14" t="s">
        <v>1102</v>
      </c>
      <c r="E2601" s="14" t="s">
        <v>9056</v>
      </c>
      <c r="F2601" s="14" t="s">
        <v>9057</v>
      </c>
      <c r="G2601" s="14" t="s">
        <v>1109</v>
      </c>
      <c r="H2601" s="14" t="s">
        <v>1110</v>
      </c>
    </row>
    <row r="2602" spans="1:8" x14ac:dyDescent="0.25">
      <c r="A2602">
        <v>2602</v>
      </c>
      <c r="B2602" s="14" t="s">
        <v>9058</v>
      </c>
      <c r="C2602" s="14" t="s">
        <v>1102</v>
      </c>
      <c r="E2602" s="14" t="s">
        <v>9059</v>
      </c>
      <c r="F2602" s="14" t="s">
        <v>9060</v>
      </c>
      <c r="G2602" s="14" t="s">
        <v>1109</v>
      </c>
      <c r="H2602" s="14" t="s">
        <v>1110</v>
      </c>
    </row>
    <row r="2603" spans="1:8" x14ac:dyDescent="0.25">
      <c r="A2603">
        <v>2603</v>
      </c>
      <c r="B2603" s="14" t="s">
        <v>9061</v>
      </c>
      <c r="C2603" s="14" t="s">
        <v>1102</v>
      </c>
      <c r="E2603" s="14" t="s">
        <v>9062</v>
      </c>
      <c r="F2603" s="14" t="s">
        <v>9063</v>
      </c>
      <c r="G2603" s="14" t="s">
        <v>1109</v>
      </c>
      <c r="H2603" s="14" t="s">
        <v>1110</v>
      </c>
    </row>
    <row r="2604" spans="1:8" x14ac:dyDescent="0.25">
      <c r="A2604">
        <v>2604</v>
      </c>
      <c r="B2604" s="14" t="s">
        <v>9064</v>
      </c>
      <c r="C2604" s="14" t="s">
        <v>1102</v>
      </c>
      <c r="D2604" s="14" t="s">
        <v>3284</v>
      </c>
      <c r="E2604" s="14" t="s">
        <v>9065</v>
      </c>
      <c r="F2604" s="14" t="s">
        <v>9066</v>
      </c>
      <c r="G2604" s="14" t="s">
        <v>1109</v>
      </c>
      <c r="H2604" s="14" t="s">
        <v>1110</v>
      </c>
    </row>
    <row r="2605" spans="1:8" x14ac:dyDescent="0.25">
      <c r="A2605">
        <v>2605</v>
      </c>
      <c r="B2605" s="14" t="s">
        <v>9067</v>
      </c>
      <c r="C2605" s="14" t="s">
        <v>1102</v>
      </c>
      <c r="E2605" s="14" t="s">
        <v>9068</v>
      </c>
      <c r="F2605" s="14" t="s">
        <v>9069</v>
      </c>
      <c r="G2605" s="14" t="s">
        <v>243</v>
      </c>
      <c r="H2605" s="14" t="s">
        <v>1110</v>
      </c>
    </row>
    <row r="2606" spans="1:8" x14ac:dyDescent="0.25">
      <c r="A2606">
        <v>2606</v>
      </c>
      <c r="B2606" s="14" t="s">
        <v>9070</v>
      </c>
      <c r="C2606" s="14" t="s">
        <v>1102</v>
      </c>
      <c r="E2606" s="14" t="s">
        <v>9071</v>
      </c>
      <c r="F2606" s="14" t="s">
        <v>9072</v>
      </c>
      <c r="G2606" s="14" t="s">
        <v>1109</v>
      </c>
      <c r="H2606" s="14" t="s">
        <v>1110</v>
      </c>
    </row>
    <row r="2607" spans="1:8" x14ac:dyDescent="0.25">
      <c r="A2607">
        <v>2607</v>
      </c>
      <c r="B2607" s="14" t="s">
        <v>9073</v>
      </c>
      <c r="C2607" s="14" t="s">
        <v>1102</v>
      </c>
      <c r="D2607" s="14" t="s">
        <v>9074</v>
      </c>
      <c r="E2607" s="14" t="s">
        <v>240</v>
      </c>
      <c r="F2607" s="14" t="s">
        <v>9075</v>
      </c>
      <c r="G2607" s="14" t="s">
        <v>1109</v>
      </c>
      <c r="H2607" s="14" t="s">
        <v>1105</v>
      </c>
    </row>
    <row r="2608" spans="1:8" x14ac:dyDescent="0.25">
      <c r="A2608">
        <v>2608</v>
      </c>
      <c r="B2608" s="14" t="s">
        <v>9076</v>
      </c>
      <c r="C2608" s="14" t="s">
        <v>1102</v>
      </c>
      <c r="E2608" s="14" t="s">
        <v>9077</v>
      </c>
      <c r="F2608" s="14" t="s">
        <v>9078</v>
      </c>
      <c r="G2608" s="14" t="s">
        <v>1514</v>
      </c>
      <c r="H2608" s="14" t="s">
        <v>1110</v>
      </c>
    </row>
    <row r="2609" spans="1:8" x14ac:dyDescent="0.25">
      <c r="A2609">
        <v>2609</v>
      </c>
      <c r="B2609" s="14" t="s">
        <v>9079</v>
      </c>
      <c r="C2609" s="14" t="s">
        <v>1102</v>
      </c>
      <c r="E2609" s="14" t="s">
        <v>9080</v>
      </c>
      <c r="F2609" s="14" t="s">
        <v>9081</v>
      </c>
      <c r="G2609" s="14" t="s">
        <v>1109</v>
      </c>
      <c r="H2609" s="14" t="s">
        <v>1110</v>
      </c>
    </row>
    <row r="2610" spans="1:8" x14ac:dyDescent="0.25">
      <c r="A2610">
        <v>2610</v>
      </c>
      <c r="B2610" s="14" t="s">
        <v>9082</v>
      </c>
      <c r="C2610" s="14" t="s">
        <v>1102</v>
      </c>
      <c r="D2610" s="14" t="s">
        <v>9083</v>
      </c>
      <c r="E2610" s="14" t="s">
        <v>9084</v>
      </c>
      <c r="F2610" s="14" t="s">
        <v>9085</v>
      </c>
      <c r="G2610" s="14" t="s">
        <v>52</v>
      </c>
      <c r="H2610" s="14" t="s">
        <v>1110</v>
      </c>
    </row>
    <row r="2611" spans="1:8" x14ac:dyDescent="0.25">
      <c r="A2611">
        <v>2611</v>
      </c>
      <c r="B2611" s="14" t="s">
        <v>9086</v>
      </c>
      <c r="C2611" s="14" t="s">
        <v>1102</v>
      </c>
      <c r="E2611" s="14" t="s">
        <v>9087</v>
      </c>
      <c r="F2611" s="14" t="s">
        <v>9088</v>
      </c>
      <c r="G2611" s="14" t="s">
        <v>1109</v>
      </c>
      <c r="H2611" s="14" t="s">
        <v>1110</v>
      </c>
    </row>
    <row r="2612" spans="1:8" x14ac:dyDescent="0.25">
      <c r="A2612">
        <v>2612</v>
      </c>
      <c r="B2612" s="14" t="s">
        <v>9089</v>
      </c>
      <c r="C2612" s="14" t="s">
        <v>1102</v>
      </c>
      <c r="E2612" s="14" t="s">
        <v>9090</v>
      </c>
      <c r="F2612" s="14" t="s">
        <v>9091</v>
      </c>
      <c r="G2612" s="14" t="s">
        <v>103</v>
      </c>
      <c r="H2612" s="14" t="s">
        <v>1110</v>
      </c>
    </row>
    <row r="2613" spans="1:8" x14ac:dyDescent="0.25">
      <c r="A2613">
        <v>2613</v>
      </c>
      <c r="B2613" s="14" t="s">
        <v>9092</v>
      </c>
      <c r="C2613" s="14" t="s">
        <v>1102</v>
      </c>
      <c r="E2613" s="14" t="s">
        <v>9093</v>
      </c>
      <c r="F2613" s="14" t="s">
        <v>9094</v>
      </c>
      <c r="G2613" s="14" t="s">
        <v>103</v>
      </c>
      <c r="H2613" s="14" t="s">
        <v>1110</v>
      </c>
    </row>
    <row r="2614" spans="1:8" x14ac:dyDescent="0.25">
      <c r="A2614">
        <v>2614</v>
      </c>
      <c r="B2614" s="14" t="s">
        <v>9095</v>
      </c>
      <c r="C2614" s="14" t="s">
        <v>1102</v>
      </c>
      <c r="E2614" s="14" t="s">
        <v>9096</v>
      </c>
      <c r="F2614" s="14" t="s">
        <v>9097</v>
      </c>
      <c r="G2614" s="14" t="s">
        <v>68</v>
      </c>
      <c r="H2614" s="14" t="s">
        <v>1110</v>
      </c>
    </row>
    <row r="2615" spans="1:8" x14ac:dyDescent="0.25">
      <c r="A2615">
        <v>2615</v>
      </c>
      <c r="B2615" s="14" t="s">
        <v>9098</v>
      </c>
      <c r="C2615" s="14" t="s">
        <v>1102</v>
      </c>
      <c r="E2615" s="14" t="s">
        <v>9099</v>
      </c>
      <c r="F2615" s="14" t="s">
        <v>9100</v>
      </c>
      <c r="G2615" s="14" t="s">
        <v>2097</v>
      </c>
      <c r="H2615" s="14" t="s">
        <v>1110</v>
      </c>
    </row>
    <row r="2616" spans="1:8" x14ac:dyDescent="0.25">
      <c r="A2616">
        <v>2616</v>
      </c>
      <c r="B2616" s="14" t="s">
        <v>9101</v>
      </c>
      <c r="C2616" s="14" t="s">
        <v>1102</v>
      </c>
      <c r="E2616" s="14" t="s">
        <v>9102</v>
      </c>
      <c r="F2616" s="14" t="s">
        <v>9103</v>
      </c>
      <c r="G2616" s="14" t="s">
        <v>178</v>
      </c>
      <c r="H2616" s="14" t="s">
        <v>1110</v>
      </c>
    </row>
    <row r="2617" spans="1:8" x14ac:dyDescent="0.25">
      <c r="A2617">
        <v>2617</v>
      </c>
      <c r="B2617" s="14" t="s">
        <v>9104</v>
      </c>
      <c r="C2617" s="14" t="s">
        <v>1102</v>
      </c>
      <c r="E2617" s="14" t="s">
        <v>9105</v>
      </c>
      <c r="F2617" s="14" t="s">
        <v>9106</v>
      </c>
      <c r="G2617" s="14" t="s">
        <v>16</v>
      </c>
      <c r="H2617" s="14" t="s">
        <v>1110</v>
      </c>
    </row>
    <row r="2618" spans="1:8" x14ac:dyDescent="0.25">
      <c r="A2618">
        <v>2618</v>
      </c>
      <c r="B2618" s="14" t="s">
        <v>9107</v>
      </c>
      <c r="C2618" s="14" t="s">
        <v>1102</v>
      </c>
      <c r="E2618" s="14" t="s">
        <v>9108</v>
      </c>
      <c r="F2618" s="14" t="s">
        <v>9109</v>
      </c>
      <c r="G2618" s="14" t="s">
        <v>72</v>
      </c>
      <c r="H2618" s="14" t="s">
        <v>1110</v>
      </c>
    </row>
    <row r="2619" spans="1:8" x14ac:dyDescent="0.25">
      <c r="A2619">
        <v>2619</v>
      </c>
      <c r="B2619" s="14" t="s">
        <v>9110</v>
      </c>
      <c r="C2619" s="14" t="s">
        <v>1102</v>
      </c>
      <c r="E2619" s="14" t="s">
        <v>9111</v>
      </c>
      <c r="F2619" s="14" t="s">
        <v>9112</v>
      </c>
      <c r="G2619" s="14" t="s">
        <v>149</v>
      </c>
      <c r="H2619" s="14" t="s">
        <v>1110</v>
      </c>
    </row>
    <row r="2620" spans="1:8" x14ac:dyDescent="0.25">
      <c r="A2620">
        <v>2620</v>
      </c>
      <c r="B2620" s="14" t="s">
        <v>9113</v>
      </c>
      <c r="C2620" s="14" t="s">
        <v>1102</v>
      </c>
      <c r="E2620" s="14" t="s">
        <v>9114</v>
      </c>
      <c r="F2620" s="14" t="s">
        <v>9115</v>
      </c>
      <c r="G2620" s="14" t="s">
        <v>192</v>
      </c>
      <c r="H2620" s="14" t="s">
        <v>1110</v>
      </c>
    </row>
    <row r="2621" spans="1:8" x14ac:dyDescent="0.25">
      <c r="A2621">
        <v>2621</v>
      </c>
      <c r="B2621" s="14" t="s">
        <v>9116</v>
      </c>
      <c r="C2621" s="14" t="s">
        <v>1102</v>
      </c>
      <c r="E2621" s="14" t="s">
        <v>9117</v>
      </c>
      <c r="F2621" s="14" t="s">
        <v>9118</v>
      </c>
      <c r="G2621" s="14" t="s">
        <v>149</v>
      </c>
      <c r="H2621" s="14" t="s">
        <v>1110</v>
      </c>
    </row>
    <row r="2622" spans="1:8" x14ac:dyDescent="0.25">
      <c r="A2622">
        <v>2622</v>
      </c>
      <c r="B2622" s="14" t="s">
        <v>9119</v>
      </c>
      <c r="C2622" s="14" t="s">
        <v>9120</v>
      </c>
      <c r="D2622" s="14" t="s">
        <v>9121</v>
      </c>
      <c r="E2622" s="14" t="s">
        <v>9122</v>
      </c>
      <c r="F2622" s="14" t="s">
        <v>9123</v>
      </c>
      <c r="G2622" s="14" t="s">
        <v>9124</v>
      </c>
      <c r="H2622" s="14" t="s">
        <v>1105</v>
      </c>
    </row>
    <row r="2623" spans="1:8" x14ac:dyDescent="0.25">
      <c r="A2623">
        <v>2623</v>
      </c>
      <c r="B2623" s="14" t="s">
        <v>9125</v>
      </c>
      <c r="C2623" s="14" t="s">
        <v>1102</v>
      </c>
      <c r="E2623" s="14" t="s">
        <v>9126</v>
      </c>
      <c r="F2623" s="14" t="s">
        <v>9127</v>
      </c>
      <c r="G2623" s="14" t="s">
        <v>192</v>
      </c>
      <c r="H2623" s="14" t="s">
        <v>1110</v>
      </c>
    </row>
    <row r="2624" spans="1:8" x14ac:dyDescent="0.25">
      <c r="A2624">
        <v>2624</v>
      </c>
      <c r="B2624" s="14" t="s">
        <v>9128</v>
      </c>
      <c r="C2624" s="14" t="s">
        <v>1102</v>
      </c>
      <c r="E2624" s="14" t="s">
        <v>9129</v>
      </c>
      <c r="F2624" s="14" t="s">
        <v>9130</v>
      </c>
      <c r="G2624" s="14" t="s">
        <v>149</v>
      </c>
      <c r="H2624" s="14" t="s">
        <v>1110</v>
      </c>
    </row>
    <row r="2625" spans="1:8" x14ac:dyDescent="0.25">
      <c r="A2625">
        <v>2625</v>
      </c>
      <c r="B2625" s="14" t="s">
        <v>9131</v>
      </c>
      <c r="C2625" s="14" t="s">
        <v>1102</v>
      </c>
      <c r="E2625" s="14" t="s">
        <v>9132</v>
      </c>
      <c r="F2625" s="14" t="s">
        <v>9133</v>
      </c>
      <c r="G2625" s="14" t="s">
        <v>163</v>
      </c>
      <c r="H2625" s="14" t="s">
        <v>1110</v>
      </c>
    </row>
    <row r="2626" spans="1:8" x14ac:dyDescent="0.25">
      <c r="A2626">
        <v>2626</v>
      </c>
      <c r="B2626" s="14" t="s">
        <v>9134</v>
      </c>
      <c r="C2626" s="14" t="s">
        <v>1102</v>
      </c>
      <c r="D2626" s="14" t="s">
        <v>9135</v>
      </c>
      <c r="E2626" s="14" t="s">
        <v>9136</v>
      </c>
      <c r="F2626" s="14" t="s">
        <v>9137</v>
      </c>
      <c r="G2626" s="14" t="s">
        <v>2584</v>
      </c>
      <c r="H2626" s="14" t="s">
        <v>1110</v>
      </c>
    </row>
    <row r="2627" spans="1:8" x14ac:dyDescent="0.25">
      <c r="A2627">
        <v>2627</v>
      </c>
      <c r="B2627" s="14" t="s">
        <v>9138</v>
      </c>
      <c r="C2627" s="14" t="s">
        <v>1102</v>
      </c>
      <c r="E2627" s="14" t="s">
        <v>9139</v>
      </c>
      <c r="F2627" s="14" t="s">
        <v>9140</v>
      </c>
      <c r="G2627" s="14" t="s">
        <v>3948</v>
      </c>
      <c r="H2627" s="14" t="s">
        <v>1110</v>
      </c>
    </row>
    <row r="2628" spans="1:8" x14ac:dyDescent="0.25">
      <c r="A2628">
        <v>2628</v>
      </c>
      <c r="B2628" s="14" t="s">
        <v>9141</v>
      </c>
      <c r="C2628" s="14" t="s">
        <v>1102</v>
      </c>
      <c r="E2628" s="14" t="s">
        <v>9142</v>
      </c>
      <c r="F2628" s="14" t="s">
        <v>9143</v>
      </c>
      <c r="G2628" s="14" t="s">
        <v>7677</v>
      </c>
      <c r="H2628" s="14" t="s">
        <v>1110</v>
      </c>
    </row>
    <row r="2629" spans="1:8" x14ac:dyDescent="0.25">
      <c r="A2629">
        <v>2629</v>
      </c>
      <c r="B2629" s="14" t="s">
        <v>9144</v>
      </c>
      <c r="C2629" s="14" t="s">
        <v>1102</v>
      </c>
      <c r="D2629" s="14" t="s">
        <v>9145</v>
      </c>
      <c r="E2629" s="14" t="s">
        <v>9146</v>
      </c>
      <c r="F2629" s="14" t="s">
        <v>9147</v>
      </c>
      <c r="G2629" s="14" t="s">
        <v>3948</v>
      </c>
      <c r="H2629" s="14" t="s">
        <v>1110</v>
      </c>
    </row>
    <row r="2630" spans="1:8" x14ac:dyDescent="0.25">
      <c r="A2630">
        <v>2630</v>
      </c>
      <c r="B2630" s="14" t="s">
        <v>9148</v>
      </c>
      <c r="C2630" s="14" t="s">
        <v>1102</v>
      </c>
      <c r="E2630" s="14" t="s">
        <v>9149</v>
      </c>
      <c r="F2630" s="14" t="s">
        <v>9150</v>
      </c>
      <c r="G2630" s="14" t="s">
        <v>7677</v>
      </c>
      <c r="H2630" s="14" t="s">
        <v>1110</v>
      </c>
    </row>
    <row r="2631" spans="1:8" x14ac:dyDescent="0.25">
      <c r="A2631">
        <v>2631</v>
      </c>
      <c r="B2631" s="14" t="s">
        <v>9151</v>
      </c>
      <c r="C2631" s="14" t="s">
        <v>1102</v>
      </c>
      <c r="E2631" s="14" t="s">
        <v>9152</v>
      </c>
      <c r="F2631" s="14" t="s">
        <v>9153</v>
      </c>
      <c r="G2631" s="14" t="s">
        <v>3948</v>
      </c>
      <c r="H2631" s="14" t="s">
        <v>1110</v>
      </c>
    </row>
    <row r="2632" spans="1:8" x14ac:dyDescent="0.25">
      <c r="A2632">
        <v>2632</v>
      </c>
      <c r="B2632" s="14" t="s">
        <v>9154</v>
      </c>
      <c r="C2632" s="14" t="s">
        <v>1102</v>
      </c>
      <c r="E2632" s="14" t="s">
        <v>9155</v>
      </c>
      <c r="F2632" s="14" t="s">
        <v>9156</v>
      </c>
      <c r="G2632" s="14" t="s">
        <v>52</v>
      </c>
      <c r="H2632" s="14" t="s">
        <v>1110</v>
      </c>
    </row>
    <row r="2633" spans="1:8" x14ac:dyDescent="0.25">
      <c r="A2633">
        <v>2633</v>
      </c>
      <c r="B2633" s="14" t="s">
        <v>9157</v>
      </c>
      <c r="C2633" s="14" t="s">
        <v>1102</v>
      </c>
      <c r="E2633" s="14" t="s">
        <v>9158</v>
      </c>
      <c r="F2633" s="14" t="s">
        <v>9159</v>
      </c>
      <c r="G2633" s="14" t="s">
        <v>149</v>
      </c>
      <c r="H2633" s="14" t="s">
        <v>1110</v>
      </c>
    </row>
    <row r="2634" spans="1:8" x14ac:dyDescent="0.25">
      <c r="A2634">
        <v>2634</v>
      </c>
      <c r="B2634" s="14" t="s">
        <v>9160</v>
      </c>
      <c r="C2634" s="14" t="s">
        <v>1102</v>
      </c>
      <c r="D2634" s="14" t="s">
        <v>1627</v>
      </c>
      <c r="E2634" s="14" t="s">
        <v>9161</v>
      </c>
      <c r="F2634" s="14" t="s">
        <v>9162</v>
      </c>
      <c r="G2634" s="14" t="s">
        <v>109</v>
      </c>
      <c r="H2634" s="14" t="s">
        <v>1110</v>
      </c>
    </row>
    <row r="2635" spans="1:8" x14ac:dyDescent="0.25">
      <c r="A2635">
        <v>2635</v>
      </c>
      <c r="B2635" s="14" t="s">
        <v>9163</v>
      </c>
      <c r="C2635" s="14" t="s">
        <v>1102</v>
      </c>
      <c r="E2635" s="14" t="s">
        <v>9164</v>
      </c>
      <c r="F2635" s="14" t="s">
        <v>9165</v>
      </c>
      <c r="G2635" s="14" t="s">
        <v>1109</v>
      </c>
      <c r="H2635" s="14" t="s">
        <v>1110</v>
      </c>
    </row>
    <row r="2636" spans="1:8" x14ac:dyDescent="0.25">
      <c r="A2636">
        <v>2636</v>
      </c>
      <c r="B2636" s="14" t="s">
        <v>9166</v>
      </c>
      <c r="C2636" s="14" t="s">
        <v>1102</v>
      </c>
      <c r="E2636" s="14" t="s">
        <v>9167</v>
      </c>
      <c r="F2636" s="14" t="s">
        <v>9168</v>
      </c>
      <c r="H2636" s="14" t="s">
        <v>1110</v>
      </c>
    </row>
    <row r="2637" spans="1:8" x14ac:dyDescent="0.25">
      <c r="A2637">
        <v>2637</v>
      </c>
      <c r="B2637" s="14" t="s">
        <v>9169</v>
      </c>
      <c r="C2637" s="14" t="s">
        <v>1102</v>
      </c>
      <c r="E2637" s="14" t="s">
        <v>9170</v>
      </c>
      <c r="F2637" s="14" t="s">
        <v>9171</v>
      </c>
      <c r="G2637" s="14" t="s">
        <v>6236</v>
      </c>
      <c r="H2637" s="14" t="s">
        <v>1105</v>
      </c>
    </row>
    <row r="2638" spans="1:8" x14ac:dyDescent="0.25">
      <c r="A2638">
        <v>2638</v>
      </c>
      <c r="B2638" s="14" t="s">
        <v>9172</v>
      </c>
      <c r="C2638" s="14" t="s">
        <v>1102</v>
      </c>
      <c r="D2638" s="14" t="s">
        <v>9173</v>
      </c>
      <c r="E2638" s="14" t="s">
        <v>9174</v>
      </c>
      <c r="F2638" s="14" t="s">
        <v>9175</v>
      </c>
      <c r="G2638" s="14" t="s">
        <v>3178</v>
      </c>
      <c r="H2638" s="14" t="s">
        <v>1105</v>
      </c>
    </row>
    <row r="2639" spans="1:8" x14ac:dyDescent="0.25">
      <c r="A2639">
        <v>2639</v>
      </c>
      <c r="B2639" s="14" t="s">
        <v>9176</v>
      </c>
      <c r="C2639" s="14" t="s">
        <v>1102</v>
      </c>
      <c r="E2639" s="14" t="s">
        <v>9177</v>
      </c>
      <c r="F2639" s="14" t="s">
        <v>9178</v>
      </c>
      <c r="G2639" s="14" t="s">
        <v>1109</v>
      </c>
      <c r="H2639" s="14" t="s">
        <v>1110</v>
      </c>
    </row>
    <row r="2640" spans="1:8" x14ac:dyDescent="0.25">
      <c r="A2640">
        <v>2640</v>
      </c>
      <c r="B2640" s="14" t="s">
        <v>9179</v>
      </c>
      <c r="C2640" s="14" t="s">
        <v>1102</v>
      </c>
      <c r="E2640" s="14" t="s">
        <v>9180</v>
      </c>
      <c r="F2640" s="14" t="s">
        <v>9181</v>
      </c>
      <c r="G2640" s="14" t="s">
        <v>1109</v>
      </c>
      <c r="H2640" s="14" t="s">
        <v>1110</v>
      </c>
    </row>
    <row r="2641" spans="1:8" x14ac:dyDescent="0.25">
      <c r="A2641">
        <v>2641</v>
      </c>
      <c r="B2641" s="14" t="s">
        <v>9182</v>
      </c>
      <c r="C2641" s="14" t="s">
        <v>1102</v>
      </c>
      <c r="E2641" s="14" t="s">
        <v>9183</v>
      </c>
      <c r="F2641" s="14" t="s">
        <v>9184</v>
      </c>
      <c r="G2641" s="14" t="s">
        <v>1109</v>
      </c>
      <c r="H2641" s="14" t="s">
        <v>1110</v>
      </c>
    </row>
    <row r="2642" spans="1:8" x14ac:dyDescent="0.25">
      <c r="A2642">
        <v>2642</v>
      </c>
      <c r="B2642" s="14" t="s">
        <v>9185</v>
      </c>
      <c r="C2642" s="14" t="s">
        <v>1102</v>
      </c>
      <c r="E2642" s="14" t="s">
        <v>9186</v>
      </c>
      <c r="F2642" s="14" t="s">
        <v>9187</v>
      </c>
      <c r="G2642" s="14" t="s">
        <v>1207</v>
      </c>
      <c r="H2642" s="14" t="s">
        <v>1110</v>
      </c>
    </row>
    <row r="2643" spans="1:8" x14ac:dyDescent="0.25">
      <c r="A2643">
        <v>2643</v>
      </c>
      <c r="B2643" s="14" t="s">
        <v>9188</v>
      </c>
      <c r="C2643" s="14" t="s">
        <v>1102</v>
      </c>
      <c r="E2643" s="14" t="s">
        <v>9189</v>
      </c>
      <c r="F2643" s="14" t="s">
        <v>9190</v>
      </c>
      <c r="G2643" s="14" t="s">
        <v>1109</v>
      </c>
      <c r="H2643" s="14" t="s">
        <v>1110</v>
      </c>
    </row>
    <row r="2644" spans="1:8" x14ac:dyDescent="0.25">
      <c r="A2644">
        <v>2644</v>
      </c>
      <c r="B2644" s="14" t="s">
        <v>9191</v>
      </c>
      <c r="C2644" s="14" t="s">
        <v>1102</v>
      </c>
      <c r="E2644" s="14" t="s">
        <v>9192</v>
      </c>
      <c r="F2644" s="14" t="s">
        <v>9193</v>
      </c>
      <c r="G2644" s="14" t="s">
        <v>1109</v>
      </c>
      <c r="H2644" s="14" t="s">
        <v>1110</v>
      </c>
    </row>
    <row r="2645" spans="1:8" x14ac:dyDescent="0.25">
      <c r="A2645">
        <v>2645</v>
      </c>
      <c r="B2645" s="14" t="s">
        <v>9194</v>
      </c>
      <c r="C2645" s="14" t="s">
        <v>1102</v>
      </c>
      <c r="E2645" s="14" t="s">
        <v>9195</v>
      </c>
      <c r="F2645" s="14" t="s">
        <v>9196</v>
      </c>
      <c r="G2645" s="14" t="s">
        <v>1109</v>
      </c>
      <c r="H2645" s="14" t="s">
        <v>1105</v>
      </c>
    </row>
    <row r="2646" spans="1:8" x14ac:dyDescent="0.25">
      <c r="A2646">
        <v>2646</v>
      </c>
      <c r="B2646" s="14" t="s">
        <v>9197</v>
      </c>
      <c r="C2646" s="14" t="s">
        <v>1102</v>
      </c>
      <c r="E2646" s="14" t="s">
        <v>9198</v>
      </c>
      <c r="F2646" s="14" t="s">
        <v>9199</v>
      </c>
      <c r="G2646" s="14" t="s">
        <v>1109</v>
      </c>
      <c r="H2646" s="14" t="s">
        <v>1110</v>
      </c>
    </row>
    <row r="2647" spans="1:8" x14ac:dyDescent="0.25">
      <c r="A2647">
        <v>2647</v>
      </c>
      <c r="B2647" s="14" t="s">
        <v>9200</v>
      </c>
      <c r="C2647" s="14" t="s">
        <v>1102</v>
      </c>
      <c r="E2647" s="14" t="s">
        <v>9201</v>
      </c>
      <c r="F2647" s="14" t="s">
        <v>9202</v>
      </c>
      <c r="G2647" s="14" t="s">
        <v>209</v>
      </c>
      <c r="H2647" s="14" t="s">
        <v>1110</v>
      </c>
    </row>
    <row r="2648" spans="1:8" x14ac:dyDescent="0.25">
      <c r="A2648">
        <v>2648</v>
      </c>
      <c r="B2648" s="14" t="s">
        <v>9203</v>
      </c>
      <c r="C2648" s="14" t="s">
        <v>1102</v>
      </c>
      <c r="E2648" s="14" t="s">
        <v>9204</v>
      </c>
      <c r="F2648" s="14" t="s">
        <v>9205</v>
      </c>
      <c r="G2648" s="14" t="s">
        <v>230</v>
      </c>
      <c r="H2648" s="14" t="s">
        <v>1110</v>
      </c>
    </row>
    <row r="2649" spans="1:8" x14ac:dyDescent="0.25">
      <c r="A2649">
        <v>2649</v>
      </c>
      <c r="B2649" s="14" t="s">
        <v>9206</v>
      </c>
      <c r="C2649" s="14" t="s">
        <v>1102</v>
      </c>
      <c r="D2649" s="14" t="s">
        <v>9207</v>
      </c>
      <c r="H2649" s="14" t="s">
        <v>1110</v>
      </c>
    </row>
    <row r="2650" spans="1:8" x14ac:dyDescent="0.25">
      <c r="A2650">
        <v>2650</v>
      </c>
      <c r="B2650" s="14" t="s">
        <v>9208</v>
      </c>
      <c r="C2650" s="14" t="s">
        <v>1102</v>
      </c>
      <c r="E2650" s="14" t="s">
        <v>9209</v>
      </c>
      <c r="F2650" s="14" t="s">
        <v>9210</v>
      </c>
      <c r="G2650" s="14" t="s">
        <v>243</v>
      </c>
      <c r="H2650" s="14" t="s">
        <v>1110</v>
      </c>
    </row>
    <row r="2651" spans="1:8" x14ac:dyDescent="0.25">
      <c r="A2651">
        <v>2651</v>
      </c>
      <c r="B2651" s="14" t="s">
        <v>9211</v>
      </c>
      <c r="C2651" s="14" t="s">
        <v>1102</v>
      </c>
      <c r="E2651" s="14" t="s">
        <v>9212</v>
      </c>
      <c r="F2651" s="14" t="s">
        <v>9213</v>
      </c>
      <c r="G2651" s="14" t="s">
        <v>243</v>
      </c>
      <c r="H2651" s="14" t="s">
        <v>1110</v>
      </c>
    </row>
    <row r="2652" spans="1:8" x14ac:dyDescent="0.25">
      <c r="A2652">
        <v>2652</v>
      </c>
      <c r="B2652" s="14" t="s">
        <v>9214</v>
      </c>
      <c r="C2652" s="14" t="s">
        <v>1102</v>
      </c>
      <c r="E2652" s="14" t="s">
        <v>9215</v>
      </c>
      <c r="F2652" s="14" t="s">
        <v>9216</v>
      </c>
      <c r="G2652" s="14" t="s">
        <v>243</v>
      </c>
      <c r="H2652" s="14" t="s">
        <v>1110</v>
      </c>
    </row>
    <row r="2653" spans="1:8" x14ac:dyDescent="0.25">
      <c r="A2653">
        <v>2653</v>
      </c>
      <c r="B2653" s="14" t="s">
        <v>9217</v>
      </c>
      <c r="C2653" s="14" t="s">
        <v>1102</v>
      </c>
      <c r="E2653" s="14" t="s">
        <v>9218</v>
      </c>
      <c r="F2653" s="14" t="s">
        <v>9219</v>
      </c>
      <c r="G2653" s="14" t="s">
        <v>212</v>
      </c>
      <c r="H2653" s="14" t="s">
        <v>1110</v>
      </c>
    </row>
    <row r="2654" spans="1:8" x14ac:dyDescent="0.25">
      <c r="A2654">
        <v>2654</v>
      </c>
      <c r="B2654" s="14" t="s">
        <v>9220</v>
      </c>
      <c r="C2654" s="14" t="s">
        <v>1102</v>
      </c>
      <c r="E2654" s="14" t="s">
        <v>9221</v>
      </c>
      <c r="F2654" s="14" t="s">
        <v>9222</v>
      </c>
      <c r="G2654" s="14" t="s">
        <v>174</v>
      </c>
      <c r="H2654" s="14" t="s">
        <v>1110</v>
      </c>
    </row>
    <row r="2655" spans="1:8" x14ac:dyDescent="0.25">
      <c r="A2655">
        <v>2656</v>
      </c>
      <c r="B2655" s="14" t="s">
        <v>9223</v>
      </c>
      <c r="C2655" s="14" t="s">
        <v>1102</v>
      </c>
      <c r="E2655" s="14" t="s">
        <v>9224</v>
      </c>
      <c r="F2655" s="14" t="s">
        <v>9225</v>
      </c>
      <c r="G2655" s="14" t="s">
        <v>1109</v>
      </c>
      <c r="H2655" s="14" t="s">
        <v>1110</v>
      </c>
    </row>
    <row r="2656" spans="1:8" x14ac:dyDescent="0.25">
      <c r="A2656">
        <v>2657</v>
      </c>
      <c r="B2656" s="14" t="s">
        <v>9226</v>
      </c>
      <c r="C2656" s="14" t="s">
        <v>1102</v>
      </c>
      <c r="D2656" s="14" t="s">
        <v>9227</v>
      </c>
      <c r="E2656" s="14" t="s">
        <v>9228</v>
      </c>
      <c r="F2656" s="14" t="s">
        <v>9229</v>
      </c>
      <c r="G2656" s="14" t="s">
        <v>1109</v>
      </c>
      <c r="H2656" s="14" t="s">
        <v>1105</v>
      </c>
    </row>
    <row r="2657" spans="1:8" x14ac:dyDescent="0.25">
      <c r="A2657">
        <v>2658</v>
      </c>
      <c r="B2657" s="14" t="s">
        <v>9230</v>
      </c>
      <c r="C2657" s="14" t="s">
        <v>1102</v>
      </c>
      <c r="E2657" s="14" t="s">
        <v>9231</v>
      </c>
      <c r="F2657" s="14" t="s">
        <v>9232</v>
      </c>
      <c r="G2657" s="14" t="s">
        <v>243</v>
      </c>
      <c r="H2657" s="14" t="s">
        <v>1110</v>
      </c>
    </row>
    <row r="2658" spans="1:8" x14ac:dyDescent="0.25">
      <c r="A2658">
        <v>2659</v>
      </c>
      <c r="B2658" s="14" t="s">
        <v>9233</v>
      </c>
      <c r="C2658" s="14" t="s">
        <v>1102</v>
      </c>
      <c r="D2658" s="14" t="s">
        <v>6582</v>
      </c>
      <c r="E2658" s="14" t="s">
        <v>9234</v>
      </c>
      <c r="F2658" s="14" t="s">
        <v>9235</v>
      </c>
      <c r="G2658" s="14" t="s">
        <v>91</v>
      </c>
      <c r="H2658" s="14" t="s">
        <v>1110</v>
      </c>
    </row>
    <row r="2659" spans="1:8" x14ac:dyDescent="0.25">
      <c r="A2659">
        <v>2660</v>
      </c>
      <c r="B2659" s="14" t="s">
        <v>9236</v>
      </c>
      <c r="C2659" s="14" t="s">
        <v>1102</v>
      </c>
      <c r="D2659" s="14" t="s">
        <v>9237</v>
      </c>
      <c r="E2659" s="14" t="s">
        <v>9238</v>
      </c>
      <c r="F2659" s="14" t="s">
        <v>9239</v>
      </c>
      <c r="G2659" s="14" t="s">
        <v>52</v>
      </c>
      <c r="H2659" s="14" t="s">
        <v>1105</v>
      </c>
    </row>
    <row r="2660" spans="1:8" x14ac:dyDescent="0.25">
      <c r="A2660">
        <v>2661</v>
      </c>
      <c r="B2660" s="14" t="s">
        <v>9240</v>
      </c>
      <c r="C2660" s="14" t="s">
        <v>1102</v>
      </c>
      <c r="D2660" s="14" t="s">
        <v>9241</v>
      </c>
      <c r="G2660" s="14" t="s">
        <v>52</v>
      </c>
      <c r="H2660" s="14" t="s">
        <v>1110</v>
      </c>
    </row>
    <row r="2661" spans="1:8" x14ac:dyDescent="0.25">
      <c r="A2661">
        <v>2662</v>
      </c>
      <c r="B2661" s="14" t="s">
        <v>9242</v>
      </c>
      <c r="C2661" s="14" t="s">
        <v>1102</v>
      </c>
      <c r="E2661" s="14" t="s">
        <v>9243</v>
      </c>
      <c r="G2661" s="14" t="s">
        <v>106</v>
      </c>
      <c r="H2661" s="14" t="s">
        <v>1110</v>
      </c>
    </row>
    <row r="2662" spans="1:8" x14ac:dyDescent="0.25">
      <c r="A2662">
        <v>2663</v>
      </c>
      <c r="B2662" s="14" t="s">
        <v>9244</v>
      </c>
      <c r="C2662" s="14" t="s">
        <v>1102</v>
      </c>
      <c r="D2662" s="14" t="s">
        <v>9245</v>
      </c>
      <c r="E2662" s="14" t="s">
        <v>94</v>
      </c>
      <c r="G2662" s="14" t="s">
        <v>106</v>
      </c>
      <c r="H2662" s="14" t="s">
        <v>1105</v>
      </c>
    </row>
    <row r="2663" spans="1:8" x14ac:dyDescent="0.25">
      <c r="A2663">
        <v>2664</v>
      </c>
      <c r="B2663" s="14" t="s">
        <v>9246</v>
      </c>
      <c r="C2663" s="14" t="s">
        <v>1102</v>
      </c>
      <c r="E2663" s="14" t="s">
        <v>9247</v>
      </c>
      <c r="F2663" s="14" t="s">
        <v>9248</v>
      </c>
      <c r="G2663" s="14" t="s">
        <v>106</v>
      </c>
      <c r="H2663" s="14" t="s">
        <v>1110</v>
      </c>
    </row>
    <row r="2664" spans="1:8" x14ac:dyDescent="0.25">
      <c r="A2664">
        <v>2665</v>
      </c>
      <c r="B2664" s="14" t="s">
        <v>9249</v>
      </c>
      <c r="C2664" s="14" t="s">
        <v>1102</v>
      </c>
      <c r="E2664" s="14" t="s">
        <v>9250</v>
      </c>
      <c r="F2664" s="14" t="s">
        <v>9251</v>
      </c>
      <c r="G2664" s="14" t="s">
        <v>106</v>
      </c>
      <c r="H2664" s="14" t="s">
        <v>1110</v>
      </c>
    </row>
    <row r="2665" spans="1:8" x14ac:dyDescent="0.25">
      <c r="A2665">
        <v>2666</v>
      </c>
      <c r="B2665" s="14" t="s">
        <v>9252</v>
      </c>
      <c r="C2665" s="14" t="s">
        <v>1102</v>
      </c>
      <c r="E2665" s="14" t="s">
        <v>9253</v>
      </c>
      <c r="F2665" s="14" t="s">
        <v>9254</v>
      </c>
      <c r="G2665" s="14" t="s">
        <v>106</v>
      </c>
      <c r="H2665" s="14" t="s">
        <v>1110</v>
      </c>
    </row>
    <row r="2666" spans="1:8" x14ac:dyDescent="0.25">
      <c r="A2666">
        <v>2667</v>
      </c>
      <c r="B2666" s="14" t="s">
        <v>9255</v>
      </c>
      <c r="C2666" s="14" t="s">
        <v>1102</v>
      </c>
      <c r="E2666" s="14" t="s">
        <v>9256</v>
      </c>
      <c r="G2666" s="14" t="s">
        <v>106</v>
      </c>
      <c r="H2666" s="14" t="s">
        <v>1110</v>
      </c>
    </row>
    <row r="2667" spans="1:8" x14ac:dyDescent="0.25">
      <c r="A2667">
        <v>2668</v>
      </c>
      <c r="B2667" s="14" t="s">
        <v>9257</v>
      </c>
      <c r="C2667" s="14" t="s">
        <v>1102</v>
      </c>
      <c r="E2667" s="14" t="s">
        <v>9258</v>
      </c>
      <c r="F2667" s="14" t="s">
        <v>9259</v>
      </c>
      <c r="G2667" s="14" t="s">
        <v>106</v>
      </c>
      <c r="H2667" s="14" t="s">
        <v>1110</v>
      </c>
    </row>
    <row r="2668" spans="1:8" x14ac:dyDescent="0.25">
      <c r="A2668">
        <v>2669</v>
      </c>
      <c r="B2668" s="14" t="s">
        <v>9260</v>
      </c>
      <c r="C2668" s="14" t="s">
        <v>1102</v>
      </c>
      <c r="E2668" s="14" t="s">
        <v>9261</v>
      </c>
      <c r="F2668" s="14" t="s">
        <v>9262</v>
      </c>
      <c r="G2668" s="14" t="s">
        <v>106</v>
      </c>
      <c r="H2668" s="14" t="s">
        <v>1110</v>
      </c>
    </row>
    <row r="2669" spans="1:8" x14ac:dyDescent="0.25">
      <c r="A2669">
        <v>2670</v>
      </c>
      <c r="B2669" s="14" t="s">
        <v>9263</v>
      </c>
      <c r="C2669" s="14" t="s">
        <v>1102</v>
      </c>
      <c r="E2669" s="14" t="s">
        <v>9264</v>
      </c>
      <c r="F2669" s="14" t="s">
        <v>9265</v>
      </c>
      <c r="G2669" s="14" t="s">
        <v>1196</v>
      </c>
      <c r="H2669" s="14" t="s">
        <v>1110</v>
      </c>
    </row>
    <row r="2670" spans="1:8" x14ac:dyDescent="0.25">
      <c r="A2670">
        <v>2671</v>
      </c>
      <c r="B2670" s="14" t="s">
        <v>9266</v>
      </c>
      <c r="C2670" s="14" t="s">
        <v>1102</v>
      </c>
      <c r="E2670" s="14" t="s">
        <v>9267</v>
      </c>
      <c r="F2670" s="14" t="s">
        <v>9268</v>
      </c>
      <c r="G2670" s="14" t="s">
        <v>1348</v>
      </c>
      <c r="H2670" s="14" t="s">
        <v>1110</v>
      </c>
    </row>
    <row r="2671" spans="1:8" x14ac:dyDescent="0.25">
      <c r="A2671">
        <v>2672</v>
      </c>
      <c r="B2671" s="14" t="s">
        <v>9269</v>
      </c>
      <c r="C2671" s="14" t="s">
        <v>1102</v>
      </c>
      <c r="E2671" s="14" t="s">
        <v>9270</v>
      </c>
      <c r="F2671" s="14" t="s">
        <v>9271</v>
      </c>
      <c r="G2671" s="14" t="s">
        <v>2576</v>
      </c>
      <c r="H2671" s="14" t="s">
        <v>1110</v>
      </c>
    </row>
    <row r="2672" spans="1:8" x14ac:dyDescent="0.25">
      <c r="A2672">
        <v>2673</v>
      </c>
      <c r="B2672" s="14" t="s">
        <v>9272</v>
      </c>
      <c r="C2672" s="14" t="s">
        <v>1102</v>
      </c>
      <c r="E2672" s="14" t="s">
        <v>9273</v>
      </c>
      <c r="F2672" s="14" t="s">
        <v>9274</v>
      </c>
      <c r="G2672" s="14" t="s">
        <v>2584</v>
      </c>
      <c r="H2672" s="14" t="s">
        <v>1110</v>
      </c>
    </row>
    <row r="2673" spans="1:8" x14ac:dyDescent="0.25">
      <c r="A2673">
        <v>2674</v>
      </c>
      <c r="B2673" s="14" t="s">
        <v>9275</v>
      </c>
      <c r="C2673" s="14" t="s">
        <v>1102</v>
      </c>
      <c r="D2673" s="14" t="s">
        <v>9276</v>
      </c>
      <c r="E2673" s="14" t="s">
        <v>9277</v>
      </c>
      <c r="F2673" s="14" t="s">
        <v>9278</v>
      </c>
      <c r="G2673" s="14" t="s">
        <v>91</v>
      </c>
      <c r="H2673" s="14" t="s">
        <v>1105</v>
      </c>
    </row>
    <row r="2674" spans="1:8" x14ac:dyDescent="0.25">
      <c r="A2674">
        <v>2675</v>
      </c>
      <c r="B2674" s="14" t="s">
        <v>9279</v>
      </c>
      <c r="C2674" s="14" t="s">
        <v>1102</v>
      </c>
      <c r="E2674" s="14" t="s">
        <v>9280</v>
      </c>
      <c r="F2674" s="14" t="s">
        <v>9281</v>
      </c>
      <c r="G2674" s="14" t="s">
        <v>243</v>
      </c>
      <c r="H2674" s="14" t="s">
        <v>1110</v>
      </c>
    </row>
    <row r="2675" spans="1:8" x14ac:dyDescent="0.25">
      <c r="A2675">
        <v>2676</v>
      </c>
      <c r="B2675" s="14" t="s">
        <v>9282</v>
      </c>
      <c r="C2675" s="14" t="s">
        <v>1102</v>
      </c>
      <c r="E2675" s="14" t="s">
        <v>9283</v>
      </c>
      <c r="F2675" s="14" t="s">
        <v>9284</v>
      </c>
      <c r="G2675" s="14" t="s">
        <v>239</v>
      </c>
      <c r="H2675" s="14" t="s">
        <v>1110</v>
      </c>
    </row>
    <row r="2676" spans="1:8" x14ac:dyDescent="0.25">
      <c r="A2676">
        <v>2677</v>
      </c>
      <c r="B2676" s="14" t="s">
        <v>9285</v>
      </c>
      <c r="C2676" s="14" t="s">
        <v>1102</v>
      </c>
      <c r="E2676" s="14" t="s">
        <v>9286</v>
      </c>
      <c r="F2676" s="14" t="s">
        <v>9287</v>
      </c>
      <c r="G2676" s="14" t="s">
        <v>1109</v>
      </c>
      <c r="H2676" s="14" t="s">
        <v>1110</v>
      </c>
    </row>
    <row r="2677" spans="1:8" x14ac:dyDescent="0.25">
      <c r="A2677">
        <v>2678</v>
      </c>
      <c r="B2677" s="14" t="s">
        <v>9288</v>
      </c>
      <c r="C2677" s="14" t="s">
        <v>1102</v>
      </c>
      <c r="E2677" s="14" t="s">
        <v>9289</v>
      </c>
      <c r="F2677" s="14" t="s">
        <v>9290</v>
      </c>
      <c r="G2677" s="14" t="s">
        <v>243</v>
      </c>
      <c r="H2677" s="14" t="s">
        <v>1110</v>
      </c>
    </row>
    <row r="2678" spans="1:8" x14ac:dyDescent="0.25">
      <c r="A2678">
        <v>2679</v>
      </c>
      <c r="B2678" s="14" t="s">
        <v>9291</v>
      </c>
      <c r="C2678" s="14" t="s">
        <v>1102</v>
      </c>
      <c r="E2678" s="14" t="s">
        <v>9292</v>
      </c>
      <c r="F2678" s="14" t="s">
        <v>9293</v>
      </c>
      <c r="G2678" s="14" t="s">
        <v>4487</v>
      </c>
      <c r="H2678" s="14" t="s">
        <v>1110</v>
      </c>
    </row>
    <row r="2679" spans="1:8" x14ac:dyDescent="0.25">
      <c r="A2679">
        <v>2680</v>
      </c>
      <c r="B2679" s="14" t="s">
        <v>9294</v>
      </c>
      <c r="C2679" s="14" t="s">
        <v>1102</v>
      </c>
      <c r="E2679" s="14" t="s">
        <v>294</v>
      </c>
      <c r="F2679" s="14" t="s">
        <v>9295</v>
      </c>
      <c r="G2679" s="14" t="s">
        <v>1191</v>
      </c>
      <c r="H2679" s="14" t="s">
        <v>1110</v>
      </c>
    </row>
    <row r="2680" spans="1:8" x14ac:dyDescent="0.25">
      <c r="A2680">
        <v>2681</v>
      </c>
      <c r="B2680" s="14" t="s">
        <v>9296</v>
      </c>
      <c r="C2680" s="14" t="s">
        <v>1102</v>
      </c>
      <c r="D2680" s="14" t="s">
        <v>9297</v>
      </c>
      <c r="E2680" s="14" t="s">
        <v>9298</v>
      </c>
      <c r="F2680" s="14" t="s">
        <v>9299</v>
      </c>
      <c r="G2680" s="14" t="s">
        <v>91</v>
      </c>
      <c r="H2680" s="14" t="s">
        <v>1105</v>
      </c>
    </row>
    <row r="2681" spans="1:8" x14ac:dyDescent="0.25">
      <c r="A2681">
        <v>2682</v>
      </c>
      <c r="B2681" s="14" t="s">
        <v>9300</v>
      </c>
      <c r="C2681" s="14" t="s">
        <v>1102</v>
      </c>
      <c r="D2681" s="14" t="s">
        <v>9301</v>
      </c>
      <c r="E2681" s="14" t="s">
        <v>9302</v>
      </c>
      <c r="F2681" s="14" t="s">
        <v>9303</v>
      </c>
      <c r="G2681" s="14" t="s">
        <v>91</v>
      </c>
      <c r="H2681" s="14" t="s">
        <v>1105</v>
      </c>
    </row>
    <row r="2682" spans="1:8" x14ac:dyDescent="0.25">
      <c r="A2682">
        <v>2683</v>
      </c>
      <c r="B2682" s="14" t="s">
        <v>9304</v>
      </c>
      <c r="C2682" s="14" t="s">
        <v>1102</v>
      </c>
      <c r="D2682" s="14" t="s">
        <v>9305</v>
      </c>
      <c r="E2682" s="14" t="s">
        <v>9306</v>
      </c>
      <c r="F2682" s="14" t="s">
        <v>9307</v>
      </c>
      <c r="G2682" s="14" t="s">
        <v>1109</v>
      </c>
      <c r="H2682" s="14" t="s">
        <v>1110</v>
      </c>
    </row>
    <row r="2683" spans="1:8" x14ac:dyDescent="0.25">
      <c r="A2683">
        <v>2684</v>
      </c>
      <c r="B2683" s="14" t="s">
        <v>9308</v>
      </c>
      <c r="C2683" s="14" t="s">
        <v>1102</v>
      </c>
      <c r="D2683" s="14" t="s">
        <v>9309</v>
      </c>
      <c r="E2683" s="14" t="s">
        <v>9310</v>
      </c>
      <c r="F2683" s="14" t="s">
        <v>9311</v>
      </c>
      <c r="G2683" s="14" t="s">
        <v>40</v>
      </c>
      <c r="H2683" s="14" t="s">
        <v>1110</v>
      </c>
    </row>
    <row r="2684" spans="1:8" x14ac:dyDescent="0.25">
      <c r="A2684">
        <v>2685</v>
      </c>
      <c r="B2684" s="14" t="s">
        <v>9312</v>
      </c>
      <c r="C2684" s="14" t="s">
        <v>1102</v>
      </c>
      <c r="E2684" s="14" t="s">
        <v>9313</v>
      </c>
      <c r="F2684" s="14" t="s">
        <v>9314</v>
      </c>
      <c r="G2684" s="14" t="s">
        <v>243</v>
      </c>
      <c r="H2684" s="14" t="s">
        <v>1110</v>
      </c>
    </row>
    <row r="2685" spans="1:8" x14ac:dyDescent="0.25">
      <c r="A2685">
        <v>2686</v>
      </c>
      <c r="B2685" s="14" t="s">
        <v>9315</v>
      </c>
      <c r="C2685" s="14" t="s">
        <v>1102</v>
      </c>
      <c r="E2685" s="14" t="s">
        <v>9316</v>
      </c>
      <c r="F2685" s="14" t="s">
        <v>9317</v>
      </c>
      <c r="G2685" s="14" t="s">
        <v>243</v>
      </c>
      <c r="H2685" s="14" t="s">
        <v>1110</v>
      </c>
    </row>
    <row r="2686" spans="1:8" x14ac:dyDescent="0.25">
      <c r="A2686">
        <v>2687</v>
      </c>
      <c r="B2686" s="14" t="s">
        <v>9318</v>
      </c>
      <c r="C2686" s="14" t="s">
        <v>1102</v>
      </c>
      <c r="E2686" s="14" t="s">
        <v>63</v>
      </c>
      <c r="F2686" s="14" t="s">
        <v>9319</v>
      </c>
      <c r="G2686" s="14" t="s">
        <v>1348</v>
      </c>
      <c r="H2686" s="14" t="s">
        <v>1110</v>
      </c>
    </row>
    <row r="2687" spans="1:8" x14ac:dyDescent="0.25">
      <c r="A2687">
        <v>2688</v>
      </c>
      <c r="B2687" s="14" t="s">
        <v>9320</v>
      </c>
      <c r="C2687" s="14" t="s">
        <v>1102</v>
      </c>
      <c r="D2687" s="14" t="s">
        <v>9321</v>
      </c>
      <c r="E2687" s="14" t="s">
        <v>9322</v>
      </c>
      <c r="F2687" s="14" t="s">
        <v>9323</v>
      </c>
      <c r="G2687" s="14" t="s">
        <v>1109</v>
      </c>
      <c r="H2687" s="14" t="s">
        <v>1105</v>
      </c>
    </row>
    <row r="2688" spans="1:8" x14ac:dyDescent="0.25">
      <c r="A2688">
        <v>2689</v>
      </c>
      <c r="B2688" s="14" t="s">
        <v>9324</v>
      </c>
      <c r="C2688" s="14" t="s">
        <v>1102</v>
      </c>
      <c r="D2688" s="14" t="s">
        <v>2011</v>
      </c>
      <c r="G2688" s="14" t="s">
        <v>1109</v>
      </c>
      <c r="H2688" s="14" t="s">
        <v>1110</v>
      </c>
    </row>
    <row r="2689" spans="1:8" x14ac:dyDescent="0.25">
      <c r="A2689">
        <v>2690</v>
      </c>
      <c r="B2689" s="14" t="s">
        <v>9325</v>
      </c>
      <c r="C2689" s="14" t="s">
        <v>1102</v>
      </c>
      <c r="E2689" s="14" t="s">
        <v>9326</v>
      </c>
      <c r="F2689" s="14" t="s">
        <v>9327</v>
      </c>
      <c r="G2689" s="14" t="s">
        <v>9</v>
      </c>
      <c r="H2689" s="14" t="s">
        <v>1110</v>
      </c>
    </row>
    <row r="2690" spans="1:8" x14ac:dyDescent="0.25">
      <c r="A2690">
        <v>2691</v>
      </c>
      <c r="B2690" s="14" t="s">
        <v>9328</v>
      </c>
      <c r="C2690" s="14" t="s">
        <v>1102</v>
      </c>
      <c r="E2690" s="14" t="s">
        <v>9329</v>
      </c>
      <c r="F2690" s="14" t="s">
        <v>9330</v>
      </c>
      <c r="G2690" s="14" t="s">
        <v>149</v>
      </c>
      <c r="H2690" s="14" t="s">
        <v>1110</v>
      </c>
    </row>
    <row r="2691" spans="1:8" x14ac:dyDescent="0.25">
      <c r="A2691">
        <v>2692</v>
      </c>
      <c r="B2691" s="14" t="s">
        <v>9331</v>
      </c>
      <c r="C2691" s="14" t="s">
        <v>1102</v>
      </c>
      <c r="D2691" s="14" t="s">
        <v>416</v>
      </c>
      <c r="G2691" s="14" t="s">
        <v>40</v>
      </c>
      <c r="H2691" s="14" t="s">
        <v>1105</v>
      </c>
    </row>
    <row r="2692" spans="1:8" x14ac:dyDescent="0.25">
      <c r="A2692">
        <v>2693</v>
      </c>
      <c r="B2692" s="14" t="s">
        <v>9332</v>
      </c>
      <c r="C2692" s="14" t="s">
        <v>1102</v>
      </c>
      <c r="E2692" s="14" t="s">
        <v>9333</v>
      </c>
      <c r="F2692" s="14" t="s">
        <v>9334</v>
      </c>
      <c r="G2692" s="14" t="s">
        <v>1109</v>
      </c>
      <c r="H2692" s="14" t="s">
        <v>1110</v>
      </c>
    </row>
    <row r="2693" spans="1:8" x14ac:dyDescent="0.25">
      <c r="A2693">
        <v>2694</v>
      </c>
      <c r="B2693" s="14" t="s">
        <v>9335</v>
      </c>
      <c r="C2693" s="14" t="s">
        <v>1102</v>
      </c>
      <c r="E2693" s="14" t="s">
        <v>9336</v>
      </c>
      <c r="F2693" s="14" t="s">
        <v>9337</v>
      </c>
      <c r="G2693" s="14" t="s">
        <v>1144</v>
      </c>
      <c r="H2693" s="14" t="s">
        <v>1110</v>
      </c>
    </row>
    <row r="2694" spans="1:8" x14ac:dyDescent="0.25">
      <c r="A2694">
        <v>2695</v>
      </c>
      <c r="B2694" s="14" t="s">
        <v>9338</v>
      </c>
      <c r="C2694" s="14" t="s">
        <v>1102</v>
      </c>
      <c r="D2694" s="14" t="s">
        <v>9339</v>
      </c>
      <c r="E2694" s="14" t="s">
        <v>9340</v>
      </c>
      <c r="F2694" s="14" t="s">
        <v>9341</v>
      </c>
      <c r="G2694" s="14" t="s">
        <v>1144</v>
      </c>
      <c r="H2694" s="14" t="s">
        <v>1110</v>
      </c>
    </row>
    <row r="2695" spans="1:8" x14ac:dyDescent="0.25">
      <c r="A2695">
        <v>2696</v>
      </c>
      <c r="B2695" s="14" t="s">
        <v>9342</v>
      </c>
      <c r="C2695" s="14" t="s">
        <v>1102</v>
      </c>
      <c r="E2695" s="14" t="s">
        <v>9343</v>
      </c>
      <c r="F2695" s="14" t="s">
        <v>9344</v>
      </c>
      <c r="G2695" s="14" t="s">
        <v>239</v>
      </c>
      <c r="H2695" s="14" t="s">
        <v>1110</v>
      </c>
    </row>
    <row r="2696" spans="1:8" x14ac:dyDescent="0.25">
      <c r="A2696">
        <v>2697</v>
      </c>
      <c r="B2696" s="14" t="s">
        <v>9345</v>
      </c>
      <c r="C2696" s="14" t="s">
        <v>1102</v>
      </c>
      <c r="E2696" s="14" t="s">
        <v>9346</v>
      </c>
      <c r="F2696" s="14" t="s">
        <v>9347</v>
      </c>
      <c r="G2696" s="14" t="s">
        <v>192</v>
      </c>
      <c r="H2696" s="14" t="s">
        <v>1110</v>
      </c>
    </row>
    <row r="2697" spans="1:8" x14ac:dyDescent="0.25">
      <c r="A2697">
        <v>2698</v>
      </c>
      <c r="B2697" s="14" t="s">
        <v>9348</v>
      </c>
      <c r="C2697" s="14" t="s">
        <v>1102</v>
      </c>
      <c r="E2697" s="14" t="s">
        <v>9349</v>
      </c>
      <c r="F2697" s="14" t="s">
        <v>9350</v>
      </c>
      <c r="G2697" s="14" t="s">
        <v>3182</v>
      </c>
      <c r="H2697" s="14" t="s">
        <v>1110</v>
      </c>
    </row>
    <row r="2698" spans="1:8" x14ac:dyDescent="0.25">
      <c r="A2698">
        <v>2699</v>
      </c>
      <c r="B2698" s="14" t="s">
        <v>9351</v>
      </c>
      <c r="C2698" s="14" t="s">
        <v>1102</v>
      </c>
      <c r="E2698" s="14" t="s">
        <v>9352</v>
      </c>
      <c r="F2698" s="14" t="s">
        <v>9353</v>
      </c>
      <c r="G2698" s="14" t="s">
        <v>9354</v>
      </c>
      <c r="H2698" s="14" t="s">
        <v>1110</v>
      </c>
    </row>
    <row r="2699" spans="1:8" x14ac:dyDescent="0.25">
      <c r="A2699">
        <v>2700</v>
      </c>
      <c r="B2699" s="14" t="s">
        <v>9355</v>
      </c>
      <c r="C2699" s="14" t="s">
        <v>1102</v>
      </c>
      <c r="E2699" s="14" t="s">
        <v>9356</v>
      </c>
      <c r="F2699" s="14" t="s">
        <v>9357</v>
      </c>
      <c r="G2699" s="14" t="s">
        <v>7</v>
      </c>
      <c r="H2699" s="14" t="s">
        <v>1110</v>
      </c>
    </row>
    <row r="2700" spans="1:8" x14ac:dyDescent="0.25">
      <c r="A2700">
        <v>2701</v>
      </c>
      <c r="B2700" s="14" t="s">
        <v>9358</v>
      </c>
      <c r="C2700" s="14" t="s">
        <v>1102</v>
      </c>
      <c r="E2700" s="14" t="s">
        <v>9359</v>
      </c>
      <c r="F2700" s="14" t="s">
        <v>9360</v>
      </c>
      <c r="G2700" s="14" t="s">
        <v>33</v>
      </c>
      <c r="H2700" s="14" t="s">
        <v>1110</v>
      </c>
    </row>
    <row r="2701" spans="1:8" x14ac:dyDescent="0.25">
      <c r="A2701">
        <v>2702</v>
      </c>
      <c r="B2701" s="14" t="s">
        <v>9361</v>
      </c>
      <c r="C2701" s="14" t="s">
        <v>1102</v>
      </c>
      <c r="E2701" s="14" t="s">
        <v>9362</v>
      </c>
      <c r="F2701" s="14" t="s">
        <v>9363</v>
      </c>
      <c r="G2701" s="14" t="s">
        <v>16</v>
      </c>
      <c r="H2701" s="14" t="s">
        <v>1110</v>
      </c>
    </row>
    <row r="2702" spans="1:8" x14ac:dyDescent="0.25">
      <c r="A2702">
        <v>2703</v>
      </c>
      <c r="B2702" s="14" t="s">
        <v>9364</v>
      </c>
      <c r="C2702" s="14" t="s">
        <v>1102</v>
      </c>
      <c r="E2702" s="14" t="s">
        <v>9365</v>
      </c>
      <c r="F2702" s="14" t="s">
        <v>9366</v>
      </c>
      <c r="G2702" s="14" t="s">
        <v>215</v>
      </c>
      <c r="H2702" s="14" t="s">
        <v>1110</v>
      </c>
    </row>
    <row r="2703" spans="1:8" x14ac:dyDescent="0.25">
      <c r="A2703">
        <v>2704</v>
      </c>
      <c r="B2703" s="14" t="s">
        <v>9367</v>
      </c>
      <c r="C2703" s="14" t="s">
        <v>1102</v>
      </c>
      <c r="D2703" s="14" t="s">
        <v>9368</v>
      </c>
      <c r="E2703" s="14" t="s">
        <v>9369</v>
      </c>
      <c r="F2703" s="14" t="s">
        <v>9370</v>
      </c>
      <c r="G2703" s="14" t="s">
        <v>86</v>
      </c>
      <c r="H2703" s="14" t="s">
        <v>1105</v>
      </c>
    </row>
    <row r="2704" spans="1:8" x14ac:dyDescent="0.25">
      <c r="A2704">
        <v>2705</v>
      </c>
      <c r="B2704" s="14" t="s">
        <v>9371</v>
      </c>
      <c r="C2704" s="14" t="s">
        <v>1102</v>
      </c>
      <c r="E2704" s="14" t="s">
        <v>9372</v>
      </c>
      <c r="F2704" s="14" t="s">
        <v>9373</v>
      </c>
      <c r="G2704" s="14" t="s">
        <v>1737</v>
      </c>
      <c r="H2704" s="14" t="s">
        <v>1110</v>
      </c>
    </row>
    <row r="2705" spans="1:8" x14ac:dyDescent="0.25">
      <c r="A2705">
        <v>2706</v>
      </c>
      <c r="B2705" s="14" t="s">
        <v>9374</v>
      </c>
      <c r="C2705" s="14" t="s">
        <v>1102</v>
      </c>
      <c r="E2705" s="14" t="s">
        <v>9375</v>
      </c>
      <c r="F2705" s="14" t="s">
        <v>9376</v>
      </c>
      <c r="G2705" s="14" t="s">
        <v>149</v>
      </c>
      <c r="H2705" s="14" t="s">
        <v>1110</v>
      </c>
    </row>
    <row r="2706" spans="1:8" x14ac:dyDescent="0.25">
      <c r="A2706">
        <v>2707</v>
      </c>
      <c r="B2706" s="14" t="s">
        <v>9377</v>
      </c>
      <c r="C2706" s="14" t="s">
        <v>1102</v>
      </c>
      <c r="E2706" s="14" t="s">
        <v>9378</v>
      </c>
      <c r="F2706" s="14" t="s">
        <v>9379</v>
      </c>
      <c r="G2706" s="14" t="s">
        <v>86</v>
      </c>
      <c r="H2706" s="14" t="s">
        <v>1110</v>
      </c>
    </row>
    <row r="2707" spans="1:8" x14ac:dyDescent="0.25">
      <c r="A2707">
        <v>2708</v>
      </c>
      <c r="B2707" s="14" t="s">
        <v>9380</v>
      </c>
      <c r="C2707" s="14" t="s">
        <v>1102</v>
      </c>
      <c r="E2707" s="14" t="s">
        <v>9381</v>
      </c>
      <c r="F2707" s="14" t="s">
        <v>9382</v>
      </c>
      <c r="G2707" s="14" t="s">
        <v>149</v>
      </c>
      <c r="H2707" s="14" t="s">
        <v>1110</v>
      </c>
    </row>
    <row r="2708" spans="1:8" x14ac:dyDescent="0.25">
      <c r="A2708">
        <v>2709</v>
      </c>
      <c r="B2708" s="14" t="s">
        <v>9383</v>
      </c>
      <c r="C2708" s="14" t="s">
        <v>1102</v>
      </c>
      <c r="E2708" s="14" t="s">
        <v>9384</v>
      </c>
      <c r="F2708" s="14" t="s">
        <v>9385</v>
      </c>
      <c r="G2708" s="14" t="s">
        <v>86</v>
      </c>
      <c r="H2708" s="14" t="s">
        <v>1110</v>
      </c>
    </row>
    <row r="2709" spans="1:8" x14ac:dyDescent="0.25">
      <c r="A2709">
        <v>2710</v>
      </c>
      <c r="B2709" s="14" t="s">
        <v>9386</v>
      </c>
      <c r="C2709" s="14" t="s">
        <v>1102</v>
      </c>
      <c r="E2709" s="14" t="s">
        <v>9387</v>
      </c>
      <c r="F2709" s="14" t="s">
        <v>9388</v>
      </c>
      <c r="G2709" s="14" t="s">
        <v>9389</v>
      </c>
      <c r="H2709" s="14" t="s">
        <v>1110</v>
      </c>
    </row>
    <row r="2710" spans="1:8" x14ac:dyDescent="0.25">
      <c r="A2710">
        <v>2711</v>
      </c>
      <c r="B2710" s="14" t="s">
        <v>9390</v>
      </c>
      <c r="C2710" s="14" t="s">
        <v>1102</v>
      </c>
      <c r="E2710" s="14" t="s">
        <v>9391</v>
      </c>
      <c r="F2710" s="14" t="s">
        <v>9392</v>
      </c>
      <c r="G2710" s="14" t="s">
        <v>153</v>
      </c>
      <c r="H2710" s="14" t="s">
        <v>1110</v>
      </c>
    </row>
    <row r="2711" spans="1:8" x14ac:dyDescent="0.25">
      <c r="A2711">
        <v>2712</v>
      </c>
      <c r="B2711" s="14" t="s">
        <v>9393</v>
      </c>
      <c r="C2711" s="14" t="s">
        <v>1102</v>
      </c>
      <c r="E2711" s="14" t="s">
        <v>9394</v>
      </c>
      <c r="F2711" s="14" t="s">
        <v>9395</v>
      </c>
      <c r="G2711" s="14" t="s">
        <v>192</v>
      </c>
      <c r="H2711" s="14" t="s">
        <v>1110</v>
      </c>
    </row>
    <row r="2712" spans="1:8" x14ac:dyDescent="0.25">
      <c r="A2712">
        <v>2713</v>
      </c>
      <c r="B2712" s="14" t="s">
        <v>9396</v>
      </c>
      <c r="C2712" s="14" t="s">
        <v>1102</v>
      </c>
      <c r="E2712" s="14" t="s">
        <v>9397</v>
      </c>
      <c r="F2712" s="14" t="s">
        <v>9398</v>
      </c>
      <c r="G2712" s="14" t="s">
        <v>192</v>
      </c>
      <c r="H2712" s="14" t="s">
        <v>1110</v>
      </c>
    </row>
    <row r="2713" spans="1:8" x14ac:dyDescent="0.25">
      <c r="A2713">
        <v>2714</v>
      </c>
      <c r="B2713" s="14" t="s">
        <v>9399</v>
      </c>
      <c r="C2713" s="14" t="s">
        <v>1102</v>
      </c>
      <c r="E2713" s="14" t="s">
        <v>9400</v>
      </c>
      <c r="F2713" s="14" t="s">
        <v>9401</v>
      </c>
      <c r="G2713" s="14" t="s">
        <v>86</v>
      </c>
      <c r="H2713" s="14" t="s">
        <v>1110</v>
      </c>
    </row>
    <row r="2714" spans="1:8" x14ac:dyDescent="0.25">
      <c r="A2714">
        <v>2715</v>
      </c>
      <c r="B2714" s="14" t="s">
        <v>9402</v>
      </c>
      <c r="C2714" s="14" t="s">
        <v>1102</v>
      </c>
      <c r="E2714" s="14" t="s">
        <v>9403</v>
      </c>
      <c r="F2714" s="14" t="s">
        <v>9404</v>
      </c>
      <c r="G2714" s="14" t="s">
        <v>215</v>
      </c>
      <c r="H2714" s="14" t="s">
        <v>1110</v>
      </c>
    </row>
    <row r="2715" spans="1:8" x14ac:dyDescent="0.25">
      <c r="A2715">
        <v>2716</v>
      </c>
      <c r="B2715" s="14" t="s">
        <v>9405</v>
      </c>
      <c r="C2715" s="14" t="s">
        <v>1102</v>
      </c>
      <c r="E2715" s="14" t="s">
        <v>9406</v>
      </c>
      <c r="F2715" s="14" t="s">
        <v>9407</v>
      </c>
      <c r="G2715" s="14" t="s">
        <v>149</v>
      </c>
      <c r="H2715" s="14" t="s">
        <v>1110</v>
      </c>
    </row>
    <row r="2716" spans="1:8" x14ac:dyDescent="0.25">
      <c r="A2716">
        <v>2717</v>
      </c>
      <c r="B2716" s="14" t="s">
        <v>9408</v>
      </c>
      <c r="C2716" s="14" t="s">
        <v>1102</v>
      </c>
      <c r="E2716" s="14" t="s">
        <v>9409</v>
      </c>
      <c r="F2716" s="14" t="s">
        <v>9410</v>
      </c>
      <c r="G2716" s="14" t="s">
        <v>174</v>
      </c>
      <c r="H2716" s="14" t="s">
        <v>1110</v>
      </c>
    </row>
    <row r="2717" spans="1:8" x14ac:dyDescent="0.25">
      <c r="A2717">
        <v>2718</v>
      </c>
      <c r="B2717" s="14" t="s">
        <v>9411</v>
      </c>
      <c r="C2717" s="14" t="s">
        <v>1102</v>
      </c>
      <c r="E2717" s="14" t="s">
        <v>9412</v>
      </c>
      <c r="F2717" s="14" t="s">
        <v>9413</v>
      </c>
      <c r="G2717" s="14" t="s">
        <v>243</v>
      </c>
      <c r="H2717" s="14" t="s">
        <v>1110</v>
      </c>
    </row>
    <row r="2718" spans="1:8" x14ac:dyDescent="0.25">
      <c r="A2718">
        <v>2719</v>
      </c>
      <c r="B2718" s="14" t="s">
        <v>9414</v>
      </c>
      <c r="C2718" s="14" t="s">
        <v>1102</v>
      </c>
      <c r="E2718" s="14" t="s">
        <v>9415</v>
      </c>
      <c r="F2718" s="14" t="s">
        <v>9416</v>
      </c>
      <c r="G2718" s="14" t="s">
        <v>174</v>
      </c>
      <c r="H2718" s="14" t="s">
        <v>1110</v>
      </c>
    </row>
    <row r="2719" spans="1:8" x14ac:dyDescent="0.25">
      <c r="A2719">
        <v>2720</v>
      </c>
      <c r="B2719" s="14" t="s">
        <v>9417</v>
      </c>
      <c r="C2719" s="14" t="s">
        <v>1102</v>
      </c>
      <c r="E2719" s="14" t="s">
        <v>9418</v>
      </c>
      <c r="F2719" s="14" t="s">
        <v>9419</v>
      </c>
      <c r="G2719" s="14" t="s">
        <v>86</v>
      </c>
      <c r="H2719" s="14" t="s">
        <v>1110</v>
      </c>
    </row>
    <row r="2720" spans="1:8" x14ac:dyDescent="0.25">
      <c r="A2720">
        <v>2721</v>
      </c>
      <c r="B2720" s="14" t="s">
        <v>9420</v>
      </c>
      <c r="C2720" s="14" t="s">
        <v>1102</v>
      </c>
      <c r="E2720" s="14" t="s">
        <v>9421</v>
      </c>
      <c r="F2720" s="14" t="s">
        <v>9422</v>
      </c>
      <c r="G2720" s="14" t="s">
        <v>243</v>
      </c>
      <c r="H2720" s="14" t="s">
        <v>1110</v>
      </c>
    </row>
    <row r="2721" spans="1:8" x14ac:dyDescent="0.25">
      <c r="A2721">
        <v>2722</v>
      </c>
      <c r="B2721" s="14" t="s">
        <v>9423</v>
      </c>
      <c r="C2721" s="14" t="s">
        <v>1102</v>
      </c>
      <c r="E2721" s="14" t="s">
        <v>80</v>
      </c>
      <c r="F2721" s="14" t="s">
        <v>9424</v>
      </c>
      <c r="G2721" s="14" t="s">
        <v>1251</v>
      </c>
      <c r="H2721" s="14" t="s">
        <v>1110</v>
      </c>
    </row>
    <row r="2722" spans="1:8" x14ac:dyDescent="0.25">
      <c r="A2722">
        <v>2723</v>
      </c>
      <c r="B2722" s="14" t="s">
        <v>9425</v>
      </c>
      <c r="C2722" s="14" t="s">
        <v>1102</v>
      </c>
      <c r="E2722" s="14" t="s">
        <v>9426</v>
      </c>
      <c r="F2722" s="14" t="s">
        <v>9427</v>
      </c>
      <c r="G2722" s="14" t="s">
        <v>72</v>
      </c>
      <c r="H2722" s="14" t="s">
        <v>1110</v>
      </c>
    </row>
    <row r="2723" spans="1:8" x14ac:dyDescent="0.25">
      <c r="A2723">
        <v>2724</v>
      </c>
      <c r="B2723" s="14" t="s">
        <v>9428</v>
      </c>
      <c r="C2723" s="14" t="s">
        <v>1102</v>
      </c>
      <c r="E2723" s="14" t="s">
        <v>9429</v>
      </c>
      <c r="F2723" s="14" t="s">
        <v>9430</v>
      </c>
      <c r="G2723" s="14" t="s">
        <v>243</v>
      </c>
      <c r="H2723" s="14" t="s">
        <v>1110</v>
      </c>
    </row>
    <row r="2724" spans="1:8" x14ac:dyDescent="0.25">
      <c r="A2724">
        <v>2725</v>
      </c>
      <c r="B2724" s="14" t="s">
        <v>9431</v>
      </c>
      <c r="C2724" s="14" t="s">
        <v>1102</v>
      </c>
      <c r="E2724" s="14" t="s">
        <v>9432</v>
      </c>
      <c r="F2724" s="14" t="s">
        <v>9433</v>
      </c>
      <c r="G2724" s="14" t="s">
        <v>243</v>
      </c>
      <c r="H2724" s="14" t="s">
        <v>1110</v>
      </c>
    </row>
    <row r="2725" spans="1:8" x14ac:dyDescent="0.25">
      <c r="A2725">
        <v>2726</v>
      </c>
      <c r="B2725" s="14" t="s">
        <v>9434</v>
      </c>
      <c r="C2725" s="14" t="s">
        <v>1102</v>
      </c>
      <c r="E2725" s="14" t="s">
        <v>9435</v>
      </c>
      <c r="F2725" s="14" t="s">
        <v>9436</v>
      </c>
      <c r="G2725" s="14" t="s">
        <v>149</v>
      </c>
      <c r="H2725" s="14" t="s">
        <v>1110</v>
      </c>
    </row>
    <row r="2726" spans="1:8" x14ac:dyDescent="0.25">
      <c r="A2726">
        <v>2727</v>
      </c>
      <c r="B2726" s="14" t="s">
        <v>9437</v>
      </c>
      <c r="C2726" s="14" t="s">
        <v>1102</v>
      </c>
      <c r="E2726" s="14" t="s">
        <v>9438</v>
      </c>
      <c r="F2726" s="14" t="s">
        <v>9439</v>
      </c>
      <c r="G2726" s="14" t="s">
        <v>1413</v>
      </c>
      <c r="H2726" s="14" t="s">
        <v>1110</v>
      </c>
    </row>
    <row r="2727" spans="1:8" x14ac:dyDescent="0.25">
      <c r="A2727">
        <v>2728</v>
      </c>
      <c r="B2727" s="14" t="s">
        <v>9440</v>
      </c>
      <c r="C2727" s="14" t="s">
        <v>1102</v>
      </c>
      <c r="E2727" s="14" t="s">
        <v>9441</v>
      </c>
      <c r="F2727" s="14" t="s">
        <v>9442</v>
      </c>
      <c r="G2727" s="14" t="s">
        <v>149</v>
      </c>
      <c r="H2727" s="14" t="s">
        <v>1110</v>
      </c>
    </row>
    <row r="2728" spans="1:8" x14ac:dyDescent="0.25">
      <c r="A2728">
        <v>2729</v>
      </c>
      <c r="B2728" s="14" t="s">
        <v>9443</v>
      </c>
      <c r="C2728" s="14" t="s">
        <v>1102</v>
      </c>
      <c r="E2728" s="14" t="s">
        <v>9444</v>
      </c>
      <c r="F2728" s="14" t="s">
        <v>9445</v>
      </c>
      <c r="G2728" s="14" t="s">
        <v>149</v>
      </c>
      <c r="H2728" s="14" t="s">
        <v>1110</v>
      </c>
    </row>
    <row r="2729" spans="1:8" x14ac:dyDescent="0.25">
      <c r="A2729">
        <v>2730</v>
      </c>
      <c r="B2729" s="14" t="s">
        <v>9446</v>
      </c>
      <c r="C2729" s="14" t="s">
        <v>1102</v>
      </c>
      <c r="E2729" s="14" t="s">
        <v>9447</v>
      </c>
      <c r="F2729" s="14" t="s">
        <v>9448</v>
      </c>
      <c r="G2729" s="14" t="s">
        <v>192</v>
      </c>
      <c r="H2729" s="14" t="s">
        <v>1110</v>
      </c>
    </row>
    <row r="2730" spans="1:8" x14ac:dyDescent="0.25">
      <c r="A2730">
        <v>2731</v>
      </c>
      <c r="B2730" s="14" t="s">
        <v>9449</v>
      </c>
      <c r="C2730" s="14" t="s">
        <v>1102</v>
      </c>
      <c r="D2730" s="14" t="s">
        <v>9450</v>
      </c>
      <c r="E2730" s="14" t="s">
        <v>9451</v>
      </c>
      <c r="F2730" s="14" t="s">
        <v>9452</v>
      </c>
      <c r="G2730" s="14" t="s">
        <v>40</v>
      </c>
      <c r="H2730" s="14" t="s">
        <v>1105</v>
      </c>
    </row>
    <row r="2731" spans="1:8" x14ac:dyDescent="0.25">
      <c r="A2731">
        <v>2732</v>
      </c>
      <c r="B2731" s="14" t="s">
        <v>9453</v>
      </c>
      <c r="C2731" s="14" t="s">
        <v>1102</v>
      </c>
      <c r="E2731" s="14" t="s">
        <v>9454</v>
      </c>
      <c r="F2731" s="14" t="s">
        <v>9455</v>
      </c>
      <c r="G2731" s="14" t="s">
        <v>163</v>
      </c>
      <c r="H2731" s="14" t="s">
        <v>1110</v>
      </c>
    </row>
    <row r="2732" spans="1:8" x14ac:dyDescent="0.25">
      <c r="A2732">
        <v>2733</v>
      </c>
      <c r="B2732" s="14" t="s">
        <v>9456</v>
      </c>
      <c r="C2732" s="14" t="s">
        <v>1102</v>
      </c>
      <c r="E2732" s="14" t="s">
        <v>9457</v>
      </c>
      <c r="F2732" s="14" t="s">
        <v>9458</v>
      </c>
      <c r="G2732" s="14" t="s">
        <v>212</v>
      </c>
      <c r="H2732" s="14" t="s">
        <v>1110</v>
      </c>
    </row>
    <row r="2733" spans="1:8" x14ac:dyDescent="0.25">
      <c r="A2733">
        <v>2734</v>
      </c>
      <c r="B2733" s="14" t="s">
        <v>9459</v>
      </c>
      <c r="C2733" s="14" t="s">
        <v>1102</v>
      </c>
      <c r="E2733" s="14" t="s">
        <v>9460</v>
      </c>
      <c r="F2733" s="14" t="s">
        <v>9461</v>
      </c>
      <c r="G2733" s="14" t="s">
        <v>86</v>
      </c>
      <c r="H2733" s="14" t="s">
        <v>1110</v>
      </c>
    </row>
    <row r="2734" spans="1:8" x14ac:dyDescent="0.25">
      <c r="A2734">
        <v>2735</v>
      </c>
      <c r="B2734" s="14" t="s">
        <v>9462</v>
      </c>
      <c r="C2734" s="14" t="s">
        <v>1102</v>
      </c>
      <c r="D2734" s="14" t="s">
        <v>450</v>
      </c>
      <c r="E2734" s="14" t="s">
        <v>9463</v>
      </c>
      <c r="F2734" s="14" t="s">
        <v>9464</v>
      </c>
      <c r="G2734" s="14" t="s">
        <v>68</v>
      </c>
      <c r="H2734" s="14" t="s">
        <v>1110</v>
      </c>
    </row>
    <row r="2735" spans="1:8" x14ac:dyDescent="0.25">
      <c r="A2735">
        <v>2736</v>
      </c>
      <c r="B2735" s="14" t="s">
        <v>9465</v>
      </c>
      <c r="C2735" s="14" t="s">
        <v>1102</v>
      </c>
      <c r="E2735" s="14" t="s">
        <v>9466</v>
      </c>
      <c r="F2735" s="14" t="s">
        <v>9467</v>
      </c>
      <c r="G2735" s="14" t="s">
        <v>192</v>
      </c>
      <c r="H2735" s="14" t="s">
        <v>1110</v>
      </c>
    </row>
    <row r="2736" spans="1:8" x14ac:dyDescent="0.25">
      <c r="A2736">
        <v>2737</v>
      </c>
      <c r="B2736" s="14" t="s">
        <v>9468</v>
      </c>
      <c r="C2736" s="14" t="s">
        <v>1102</v>
      </c>
      <c r="E2736" s="14" t="s">
        <v>9469</v>
      </c>
      <c r="F2736" s="14" t="s">
        <v>9470</v>
      </c>
      <c r="G2736" s="14" t="s">
        <v>174</v>
      </c>
      <c r="H2736" s="14" t="s">
        <v>1110</v>
      </c>
    </row>
    <row r="2737" spans="1:8" x14ac:dyDescent="0.25">
      <c r="A2737">
        <v>2738</v>
      </c>
      <c r="B2737" s="14" t="s">
        <v>9471</v>
      </c>
      <c r="C2737" s="14" t="s">
        <v>1102</v>
      </c>
      <c r="E2737" s="14" t="s">
        <v>695</v>
      </c>
      <c r="F2737" s="14" t="s">
        <v>9472</v>
      </c>
      <c r="G2737" s="14" t="s">
        <v>149</v>
      </c>
      <c r="H2737" s="14" t="s">
        <v>1110</v>
      </c>
    </row>
    <row r="2738" spans="1:8" x14ac:dyDescent="0.25">
      <c r="A2738">
        <v>2739</v>
      </c>
      <c r="B2738" s="14" t="s">
        <v>9473</v>
      </c>
      <c r="C2738" s="14" t="s">
        <v>1102</v>
      </c>
      <c r="E2738" s="14" t="s">
        <v>9474</v>
      </c>
      <c r="F2738" s="14" t="s">
        <v>9475</v>
      </c>
      <c r="G2738" s="14" t="s">
        <v>174</v>
      </c>
      <c r="H2738" s="14" t="s">
        <v>1110</v>
      </c>
    </row>
    <row r="2739" spans="1:8" x14ac:dyDescent="0.25">
      <c r="A2739">
        <v>2740</v>
      </c>
      <c r="B2739" s="14" t="s">
        <v>9476</v>
      </c>
      <c r="C2739" s="14" t="s">
        <v>1102</v>
      </c>
      <c r="E2739" s="14" t="s">
        <v>9477</v>
      </c>
      <c r="F2739" s="14" t="s">
        <v>9478</v>
      </c>
      <c r="G2739" s="14" t="s">
        <v>215</v>
      </c>
      <c r="H2739" s="14" t="s">
        <v>1110</v>
      </c>
    </row>
    <row r="2740" spans="1:8" x14ac:dyDescent="0.25">
      <c r="A2740">
        <v>2741</v>
      </c>
      <c r="B2740" s="14" t="s">
        <v>9479</v>
      </c>
      <c r="C2740" s="14" t="s">
        <v>1102</v>
      </c>
      <c r="E2740" s="14" t="s">
        <v>9480</v>
      </c>
      <c r="F2740" s="14" t="s">
        <v>9481</v>
      </c>
      <c r="G2740" s="14" t="s">
        <v>149</v>
      </c>
      <c r="H2740" s="14" t="s">
        <v>1110</v>
      </c>
    </row>
    <row r="2741" spans="1:8" x14ac:dyDescent="0.25">
      <c r="A2741">
        <v>2742</v>
      </c>
      <c r="B2741" s="14" t="s">
        <v>9482</v>
      </c>
      <c r="C2741" s="14" t="s">
        <v>1102</v>
      </c>
      <c r="E2741" s="14" t="s">
        <v>9483</v>
      </c>
      <c r="F2741" s="14" t="s">
        <v>9484</v>
      </c>
      <c r="G2741" s="14" t="s">
        <v>126</v>
      </c>
      <c r="H2741" s="14" t="s">
        <v>1110</v>
      </c>
    </row>
    <row r="2742" spans="1:8" x14ac:dyDescent="0.25">
      <c r="A2742">
        <v>2743</v>
      </c>
      <c r="B2742" s="14" t="s">
        <v>9485</v>
      </c>
      <c r="C2742" s="14" t="s">
        <v>1102</v>
      </c>
      <c r="E2742" s="14" t="s">
        <v>9486</v>
      </c>
      <c r="F2742" s="14" t="s">
        <v>9487</v>
      </c>
      <c r="G2742" s="14" t="s">
        <v>149</v>
      </c>
      <c r="H2742" s="14" t="s">
        <v>1110</v>
      </c>
    </row>
    <row r="2743" spans="1:8" x14ac:dyDescent="0.25">
      <c r="A2743">
        <v>2744</v>
      </c>
      <c r="B2743" s="14" t="s">
        <v>9488</v>
      </c>
      <c r="C2743" s="14" t="s">
        <v>1102</v>
      </c>
      <c r="E2743" s="14" t="s">
        <v>9489</v>
      </c>
      <c r="F2743" s="14" t="s">
        <v>9490</v>
      </c>
      <c r="G2743" s="14" t="s">
        <v>163</v>
      </c>
      <c r="H2743" s="14" t="s">
        <v>1110</v>
      </c>
    </row>
    <row r="2744" spans="1:8" x14ac:dyDescent="0.25">
      <c r="A2744">
        <v>2745</v>
      </c>
      <c r="B2744" s="14" t="s">
        <v>9491</v>
      </c>
      <c r="C2744" s="14" t="s">
        <v>1102</v>
      </c>
      <c r="E2744" s="14" t="s">
        <v>9492</v>
      </c>
      <c r="F2744" s="14" t="s">
        <v>9493</v>
      </c>
      <c r="G2744" s="14" t="s">
        <v>1109</v>
      </c>
      <c r="H2744" s="14" t="s">
        <v>1110</v>
      </c>
    </row>
    <row r="2745" spans="1:8" x14ac:dyDescent="0.25">
      <c r="A2745">
        <v>2746</v>
      </c>
      <c r="B2745" s="14" t="s">
        <v>9494</v>
      </c>
      <c r="C2745" s="14" t="s">
        <v>1102</v>
      </c>
      <c r="E2745" s="14" t="s">
        <v>9495</v>
      </c>
      <c r="F2745" s="14" t="s">
        <v>9496</v>
      </c>
      <c r="G2745" s="14" t="s">
        <v>1413</v>
      </c>
      <c r="H2745" s="14" t="s">
        <v>1110</v>
      </c>
    </row>
    <row r="2746" spans="1:8" x14ac:dyDescent="0.25">
      <c r="A2746">
        <v>2747</v>
      </c>
      <c r="B2746" s="14" t="s">
        <v>9497</v>
      </c>
      <c r="C2746" s="14" t="s">
        <v>1102</v>
      </c>
      <c r="D2746" s="14" t="s">
        <v>9498</v>
      </c>
      <c r="E2746" s="14" t="s">
        <v>9499</v>
      </c>
      <c r="F2746" s="14" t="s">
        <v>9500</v>
      </c>
      <c r="G2746" s="14" t="s">
        <v>103</v>
      </c>
      <c r="H2746" s="14" t="s">
        <v>1105</v>
      </c>
    </row>
    <row r="2747" spans="1:8" x14ac:dyDescent="0.25">
      <c r="A2747">
        <v>2748</v>
      </c>
      <c r="B2747" s="14" t="s">
        <v>9501</v>
      </c>
      <c r="C2747" s="14" t="s">
        <v>1102</v>
      </c>
      <c r="D2747" s="14" t="s">
        <v>9502</v>
      </c>
      <c r="E2747" s="14" t="s">
        <v>9503</v>
      </c>
      <c r="F2747" s="14" t="s">
        <v>9504</v>
      </c>
      <c r="G2747" s="14" t="s">
        <v>215</v>
      </c>
      <c r="H2747" s="14" t="s">
        <v>1105</v>
      </c>
    </row>
    <row r="2748" spans="1:8" x14ac:dyDescent="0.25">
      <c r="A2748">
        <v>2749</v>
      </c>
      <c r="B2748" s="14" t="s">
        <v>9505</v>
      </c>
      <c r="C2748" s="14" t="s">
        <v>1102</v>
      </c>
      <c r="E2748" s="14" t="s">
        <v>9506</v>
      </c>
      <c r="F2748" s="14" t="s">
        <v>9507</v>
      </c>
      <c r="G2748" s="14" t="s">
        <v>215</v>
      </c>
      <c r="H2748" s="14" t="s">
        <v>1110</v>
      </c>
    </row>
    <row r="2749" spans="1:8" x14ac:dyDescent="0.25">
      <c r="A2749">
        <v>2750</v>
      </c>
      <c r="B2749" s="14" t="s">
        <v>9508</v>
      </c>
      <c r="C2749" s="14" t="s">
        <v>1102</v>
      </c>
      <c r="D2749" s="14" t="s">
        <v>9509</v>
      </c>
      <c r="E2749" s="14" t="s">
        <v>9510</v>
      </c>
      <c r="F2749" s="14" t="s">
        <v>9511</v>
      </c>
      <c r="G2749" s="14" t="s">
        <v>215</v>
      </c>
      <c r="H2749" s="14" t="s">
        <v>1105</v>
      </c>
    </row>
    <row r="2750" spans="1:8" x14ac:dyDescent="0.25">
      <c r="A2750">
        <v>2751</v>
      </c>
      <c r="B2750" s="14" t="s">
        <v>9512</v>
      </c>
      <c r="C2750" s="14" t="s">
        <v>1102</v>
      </c>
      <c r="D2750" s="14" t="s">
        <v>9513</v>
      </c>
      <c r="E2750" s="14" t="s">
        <v>9514</v>
      </c>
      <c r="F2750" s="14" t="s">
        <v>9515</v>
      </c>
      <c r="G2750" s="14" t="s">
        <v>33</v>
      </c>
      <c r="H2750" s="14" t="s">
        <v>1110</v>
      </c>
    </row>
    <row r="2751" spans="1:8" x14ac:dyDescent="0.25">
      <c r="A2751">
        <v>2752</v>
      </c>
      <c r="B2751" s="14" t="s">
        <v>9516</v>
      </c>
      <c r="C2751" s="14" t="s">
        <v>1102</v>
      </c>
      <c r="E2751" s="14" t="s">
        <v>9517</v>
      </c>
      <c r="G2751" s="14" t="s">
        <v>1144</v>
      </c>
      <c r="H2751" s="14" t="s">
        <v>1110</v>
      </c>
    </row>
    <row r="2752" spans="1:8" x14ac:dyDescent="0.25">
      <c r="A2752">
        <v>2753</v>
      </c>
      <c r="B2752" s="14" t="s">
        <v>9518</v>
      </c>
      <c r="C2752" s="14" t="s">
        <v>1102</v>
      </c>
      <c r="E2752" s="14" t="s">
        <v>9519</v>
      </c>
      <c r="F2752" s="14" t="s">
        <v>9520</v>
      </c>
      <c r="G2752" s="14" t="s">
        <v>1109</v>
      </c>
      <c r="H2752" s="14" t="s">
        <v>1110</v>
      </c>
    </row>
    <row r="2753" spans="1:8" x14ac:dyDescent="0.25">
      <c r="A2753">
        <v>2754</v>
      </c>
      <c r="B2753" s="14" t="s">
        <v>9521</v>
      </c>
      <c r="C2753" s="14" t="s">
        <v>1102</v>
      </c>
      <c r="E2753" s="14" t="s">
        <v>9522</v>
      </c>
      <c r="F2753" s="14" t="s">
        <v>9523</v>
      </c>
      <c r="G2753" s="14" t="s">
        <v>1109</v>
      </c>
      <c r="H2753" s="14" t="s">
        <v>1110</v>
      </c>
    </row>
    <row r="2754" spans="1:8" x14ac:dyDescent="0.25">
      <c r="A2754">
        <v>2755</v>
      </c>
      <c r="B2754" s="14" t="s">
        <v>9524</v>
      </c>
      <c r="C2754" s="14" t="s">
        <v>1102</v>
      </c>
      <c r="E2754" s="14" t="s">
        <v>9525</v>
      </c>
      <c r="F2754" s="14" t="s">
        <v>9526</v>
      </c>
      <c r="G2754" s="14" t="s">
        <v>243</v>
      </c>
      <c r="H2754" s="14" t="s">
        <v>1110</v>
      </c>
    </row>
    <row r="2755" spans="1:8" x14ac:dyDescent="0.25">
      <c r="A2755">
        <v>2756</v>
      </c>
      <c r="B2755" s="14" t="s">
        <v>9527</v>
      </c>
      <c r="C2755" s="14" t="s">
        <v>1102</v>
      </c>
      <c r="D2755" s="14" t="s">
        <v>8146</v>
      </c>
      <c r="E2755" s="14" t="s">
        <v>9528</v>
      </c>
      <c r="F2755" s="14" t="s">
        <v>9529</v>
      </c>
      <c r="G2755" s="14" t="s">
        <v>1228</v>
      </c>
      <c r="H2755" s="14" t="s">
        <v>1110</v>
      </c>
    </row>
    <row r="2756" spans="1:8" x14ac:dyDescent="0.25">
      <c r="A2756">
        <v>2757</v>
      </c>
      <c r="B2756" s="14" t="s">
        <v>9530</v>
      </c>
      <c r="C2756" s="14" t="s">
        <v>1102</v>
      </c>
      <c r="D2756" s="14" t="s">
        <v>9531</v>
      </c>
      <c r="E2756" s="14" t="s">
        <v>9532</v>
      </c>
      <c r="F2756" s="14" t="s">
        <v>9533</v>
      </c>
      <c r="G2756" s="14" t="s">
        <v>86</v>
      </c>
      <c r="H2756" s="14" t="s">
        <v>1105</v>
      </c>
    </row>
    <row r="2757" spans="1:8" x14ac:dyDescent="0.25">
      <c r="A2757">
        <v>2758</v>
      </c>
      <c r="B2757" s="14" t="s">
        <v>9534</v>
      </c>
      <c r="C2757" s="14" t="s">
        <v>1102</v>
      </c>
      <c r="E2757" s="14" t="s">
        <v>9535</v>
      </c>
      <c r="F2757" s="14" t="s">
        <v>9536</v>
      </c>
      <c r="G2757" s="14" t="s">
        <v>209</v>
      </c>
      <c r="H2757" s="14" t="s">
        <v>1110</v>
      </c>
    </row>
    <row r="2758" spans="1:8" x14ac:dyDescent="0.25">
      <c r="A2758">
        <v>2759</v>
      </c>
      <c r="B2758" s="14" t="s">
        <v>9537</v>
      </c>
      <c r="C2758" s="14" t="s">
        <v>1102</v>
      </c>
      <c r="D2758" s="14" t="s">
        <v>9538</v>
      </c>
      <c r="E2758" s="14" t="s">
        <v>9539</v>
      </c>
      <c r="F2758" s="14" t="s">
        <v>9540</v>
      </c>
      <c r="G2758" s="14" t="s">
        <v>174</v>
      </c>
      <c r="H2758" s="14" t="s">
        <v>1110</v>
      </c>
    </row>
    <row r="2759" spans="1:8" x14ac:dyDescent="0.25">
      <c r="A2759">
        <v>2760</v>
      </c>
      <c r="B2759" s="14" t="s">
        <v>9541</v>
      </c>
      <c r="C2759" s="14" t="s">
        <v>1102</v>
      </c>
      <c r="E2759" s="14" t="s">
        <v>9542</v>
      </c>
      <c r="F2759" s="14" t="s">
        <v>9543</v>
      </c>
      <c r="G2759" s="14" t="s">
        <v>40</v>
      </c>
      <c r="H2759" s="14" t="s">
        <v>1110</v>
      </c>
    </row>
    <row r="2760" spans="1:8" x14ac:dyDescent="0.25">
      <c r="A2760">
        <v>2761</v>
      </c>
      <c r="B2760" s="14" t="s">
        <v>9544</v>
      </c>
      <c r="C2760" s="14" t="s">
        <v>1102</v>
      </c>
      <c r="E2760" s="14" t="s">
        <v>9545</v>
      </c>
      <c r="F2760" s="14" t="s">
        <v>9546</v>
      </c>
      <c r="G2760" s="14" t="s">
        <v>243</v>
      </c>
      <c r="H2760" s="14" t="s">
        <v>1105</v>
      </c>
    </row>
    <row r="2761" spans="1:8" x14ac:dyDescent="0.25">
      <c r="A2761">
        <v>2762</v>
      </c>
      <c r="B2761" s="14" t="s">
        <v>9547</v>
      </c>
      <c r="C2761" s="14" t="s">
        <v>1102</v>
      </c>
      <c r="E2761" s="14" t="s">
        <v>9548</v>
      </c>
      <c r="F2761" s="14" t="s">
        <v>9549</v>
      </c>
      <c r="G2761" s="14" t="s">
        <v>1327</v>
      </c>
      <c r="H2761" s="14" t="s">
        <v>1110</v>
      </c>
    </row>
    <row r="2762" spans="1:8" x14ac:dyDescent="0.25">
      <c r="A2762">
        <v>2763</v>
      </c>
      <c r="B2762" s="14" t="s">
        <v>9550</v>
      </c>
      <c r="C2762" s="14" t="s">
        <v>1102</v>
      </c>
      <c r="E2762" s="14" t="s">
        <v>9551</v>
      </c>
      <c r="F2762" s="14" t="s">
        <v>9552</v>
      </c>
      <c r="G2762" s="14" t="s">
        <v>1109</v>
      </c>
      <c r="H2762" s="14" t="s">
        <v>1110</v>
      </c>
    </row>
    <row r="2763" spans="1:8" x14ac:dyDescent="0.25">
      <c r="A2763">
        <v>2764</v>
      </c>
      <c r="B2763" s="14" t="s">
        <v>9553</v>
      </c>
      <c r="C2763" s="14" t="s">
        <v>1102</v>
      </c>
      <c r="E2763" s="14" t="s">
        <v>9554</v>
      </c>
      <c r="F2763" s="14" t="s">
        <v>9555</v>
      </c>
      <c r="G2763" s="14" t="s">
        <v>134</v>
      </c>
      <c r="H2763" s="14" t="s">
        <v>1110</v>
      </c>
    </row>
    <row r="2764" spans="1:8" x14ac:dyDescent="0.25">
      <c r="A2764">
        <v>2765</v>
      </c>
      <c r="B2764" s="14" t="s">
        <v>9556</v>
      </c>
      <c r="C2764" s="14" t="s">
        <v>1102</v>
      </c>
      <c r="D2764" s="14" t="s">
        <v>9557</v>
      </c>
      <c r="E2764" s="14" t="s">
        <v>9558</v>
      </c>
      <c r="F2764" s="14" t="s">
        <v>9559</v>
      </c>
      <c r="G2764" s="14" t="s">
        <v>134</v>
      </c>
      <c r="H2764" s="14" t="s">
        <v>1105</v>
      </c>
    </row>
    <row r="2765" spans="1:8" x14ac:dyDescent="0.25">
      <c r="A2765">
        <v>2766</v>
      </c>
      <c r="B2765" s="14" t="s">
        <v>9560</v>
      </c>
      <c r="C2765" s="14" t="s">
        <v>1102</v>
      </c>
      <c r="E2765" s="14" t="s">
        <v>9561</v>
      </c>
      <c r="G2765" s="14" t="s">
        <v>134</v>
      </c>
      <c r="H2765" s="14" t="s">
        <v>1110</v>
      </c>
    </row>
    <row r="2766" spans="1:8" x14ac:dyDescent="0.25">
      <c r="A2766">
        <v>2767</v>
      </c>
      <c r="B2766" s="14" t="s">
        <v>9562</v>
      </c>
      <c r="C2766" s="14" t="s">
        <v>1102</v>
      </c>
      <c r="D2766" s="14" t="s">
        <v>9563</v>
      </c>
      <c r="E2766" s="14" t="s">
        <v>9564</v>
      </c>
      <c r="F2766" s="14" t="s">
        <v>9565</v>
      </c>
      <c r="G2766" s="14" t="s">
        <v>192</v>
      </c>
      <c r="H2766" s="14" t="s">
        <v>1110</v>
      </c>
    </row>
    <row r="2767" spans="1:8" x14ac:dyDescent="0.25">
      <c r="A2767">
        <v>2768</v>
      </c>
      <c r="B2767" s="14" t="s">
        <v>9566</v>
      </c>
      <c r="C2767" s="14" t="s">
        <v>1102</v>
      </c>
      <c r="E2767" s="14" t="s">
        <v>9567</v>
      </c>
      <c r="F2767" s="14" t="s">
        <v>9568</v>
      </c>
      <c r="G2767" s="14" t="s">
        <v>149</v>
      </c>
      <c r="H2767" s="14" t="s">
        <v>1110</v>
      </c>
    </row>
    <row r="2768" spans="1:8" x14ac:dyDescent="0.25">
      <c r="A2768">
        <v>2769</v>
      </c>
      <c r="B2768" s="14" t="s">
        <v>9569</v>
      </c>
      <c r="C2768" s="14" t="s">
        <v>1102</v>
      </c>
      <c r="E2768" s="14" t="s">
        <v>9570</v>
      </c>
      <c r="F2768" s="14" t="s">
        <v>9571</v>
      </c>
      <c r="G2768" s="14" t="s">
        <v>1109</v>
      </c>
      <c r="H2768" s="14" t="s">
        <v>1110</v>
      </c>
    </row>
    <row r="2769" spans="1:8" x14ac:dyDescent="0.25">
      <c r="A2769">
        <v>2770</v>
      </c>
      <c r="B2769" s="14" t="s">
        <v>9572</v>
      </c>
      <c r="C2769" s="14" t="s">
        <v>1102</v>
      </c>
      <c r="E2769" s="14" t="s">
        <v>9573</v>
      </c>
      <c r="F2769" s="14" t="s">
        <v>9574</v>
      </c>
      <c r="G2769" s="14" t="s">
        <v>91</v>
      </c>
      <c r="H2769" s="14" t="s">
        <v>1110</v>
      </c>
    </row>
    <row r="2770" spans="1:8" x14ac:dyDescent="0.25">
      <c r="A2770">
        <v>2771</v>
      </c>
      <c r="B2770" s="14" t="s">
        <v>9575</v>
      </c>
      <c r="C2770" s="14" t="s">
        <v>1102</v>
      </c>
      <c r="E2770" s="14" t="s">
        <v>9576</v>
      </c>
      <c r="F2770" s="14" t="s">
        <v>9577</v>
      </c>
      <c r="G2770" s="14" t="s">
        <v>6232</v>
      </c>
      <c r="H2770" s="14" t="s">
        <v>1110</v>
      </c>
    </row>
    <row r="2771" spans="1:8" x14ac:dyDescent="0.25">
      <c r="A2771">
        <v>2772</v>
      </c>
      <c r="B2771" s="14" t="s">
        <v>9578</v>
      </c>
      <c r="C2771" s="14" t="s">
        <v>1102</v>
      </c>
      <c r="E2771" s="14" t="s">
        <v>9579</v>
      </c>
      <c r="F2771" s="14" t="s">
        <v>9580</v>
      </c>
      <c r="G2771" s="14" t="s">
        <v>4048</v>
      </c>
      <c r="H2771" s="14" t="s">
        <v>1110</v>
      </c>
    </row>
    <row r="2772" spans="1:8" x14ac:dyDescent="0.25">
      <c r="A2772">
        <v>2773</v>
      </c>
      <c r="B2772" s="14" t="s">
        <v>9581</v>
      </c>
      <c r="C2772" s="14" t="s">
        <v>1102</v>
      </c>
      <c r="D2772" s="14" t="s">
        <v>9582</v>
      </c>
      <c r="E2772" s="14" t="s">
        <v>812</v>
      </c>
      <c r="F2772" s="14" t="s">
        <v>9583</v>
      </c>
      <c r="G2772" s="14" t="s">
        <v>6310</v>
      </c>
      <c r="H2772" s="14" t="s">
        <v>1105</v>
      </c>
    </row>
    <row r="2773" spans="1:8" x14ac:dyDescent="0.25">
      <c r="A2773">
        <v>2774</v>
      </c>
      <c r="B2773" s="14" t="s">
        <v>9584</v>
      </c>
      <c r="C2773" s="14" t="s">
        <v>1102</v>
      </c>
      <c r="D2773" s="14" t="s">
        <v>9585</v>
      </c>
      <c r="E2773" s="14" t="s">
        <v>9586</v>
      </c>
      <c r="F2773" s="14" t="s">
        <v>9587</v>
      </c>
      <c r="G2773" s="14" t="s">
        <v>6310</v>
      </c>
      <c r="H2773" s="14" t="s">
        <v>1105</v>
      </c>
    </row>
    <row r="2774" spans="1:8" x14ac:dyDescent="0.25">
      <c r="A2774">
        <v>2775</v>
      </c>
      <c r="B2774" s="14" t="s">
        <v>9588</v>
      </c>
      <c r="C2774" s="14" t="s">
        <v>1102</v>
      </c>
      <c r="E2774" s="14" t="s">
        <v>9589</v>
      </c>
      <c r="F2774" s="14" t="s">
        <v>9590</v>
      </c>
      <c r="G2774" s="14" t="s">
        <v>9591</v>
      </c>
      <c r="H2774" s="14" t="s">
        <v>1110</v>
      </c>
    </row>
    <row r="2775" spans="1:8" x14ac:dyDescent="0.25">
      <c r="A2775">
        <v>2776</v>
      </c>
      <c r="B2775" s="14" t="s">
        <v>9592</v>
      </c>
      <c r="C2775" s="14" t="s">
        <v>1102</v>
      </c>
      <c r="E2775" s="14" t="s">
        <v>9593</v>
      </c>
      <c r="F2775" s="14" t="s">
        <v>9594</v>
      </c>
      <c r="G2775" s="14" t="s">
        <v>1109</v>
      </c>
      <c r="H2775" s="14" t="s">
        <v>1110</v>
      </c>
    </row>
    <row r="2776" spans="1:8" x14ac:dyDescent="0.25">
      <c r="A2776">
        <v>2777</v>
      </c>
      <c r="B2776" s="14" t="s">
        <v>9595</v>
      </c>
      <c r="C2776" s="14" t="s">
        <v>1102</v>
      </c>
      <c r="D2776" s="14" t="s">
        <v>9596</v>
      </c>
      <c r="F2776" s="14" t="s">
        <v>9597</v>
      </c>
      <c r="G2776" s="14" t="s">
        <v>40</v>
      </c>
      <c r="H2776" s="14" t="s">
        <v>1110</v>
      </c>
    </row>
    <row r="2777" spans="1:8" x14ac:dyDescent="0.25">
      <c r="A2777">
        <v>2778</v>
      </c>
      <c r="B2777" s="14" t="s">
        <v>9598</v>
      </c>
      <c r="C2777" s="14" t="s">
        <v>9599</v>
      </c>
      <c r="D2777" s="14" t="s">
        <v>9600</v>
      </c>
      <c r="E2777" s="14" t="s">
        <v>9601</v>
      </c>
      <c r="F2777" s="14" t="s">
        <v>9602</v>
      </c>
      <c r="G2777" s="14" t="s">
        <v>1109</v>
      </c>
      <c r="H2777" s="14" t="s">
        <v>1105</v>
      </c>
    </row>
    <row r="2778" spans="1:8" x14ac:dyDescent="0.25">
      <c r="A2778">
        <v>2779</v>
      </c>
      <c r="B2778" s="14" t="s">
        <v>9603</v>
      </c>
      <c r="C2778" s="14" t="s">
        <v>1102</v>
      </c>
      <c r="E2778" s="14" t="s">
        <v>9604</v>
      </c>
      <c r="F2778" s="14" t="s">
        <v>9605</v>
      </c>
      <c r="G2778" s="14" t="s">
        <v>1109</v>
      </c>
      <c r="H2778" s="14" t="s">
        <v>1110</v>
      </c>
    </row>
    <row r="2779" spans="1:8" x14ac:dyDescent="0.25">
      <c r="A2779">
        <v>2780</v>
      </c>
      <c r="B2779" s="14" t="s">
        <v>9606</v>
      </c>
      <c r="C2779" s="14" t="s">
        <v>1102</v>
      </c>
      <c r="E2779" s="14" t="s">
        <v>9607</v>
      </c>
      <c r="F2779" s="14" t="s">
        <v>9608</v>
      </c>
      <c r="G2779" s="14" t="s">
        <v>1207</v>
      </c>
      <c r="H2779" s="14" t="s">
        <v>1110</v>
      </c>
    </row>
    <row r="2780" spans="1:8" x14ac:dyDescent="0.25">
      <c r="A2780">
        <v>2781</v>
      </c>
      <c r="B2780" s="14" t="s">
        <v>9609</v>
      </c>
      <c r="C2780" s="14" t="s">
        <v>1102</v>
      </c>
      <c r="E2780" s="14" t="s">
        <v>9610</v>
      </c>
      <c r="F2780" s="14" t="s">
        <v>9611</v>
      </c>
      <c r="G2780" s="14" t="s">
        <v>215</v>
      </c>
      <c r="H2780" s="14" t="s">
        <v>1110</v>
      </c>
    </row>
    <row r="2781" spans="1:8" x14ac:dyDescent="0.25">
      <c r="A2781">
        <v>2782</v>
      </c>
      <c r="B2781" s="14" t="s">
        <v>9599</v>
      </c>
      <c r="C2781" s="14" t="s">
        <v>1102</v>
      </c>
      <c r="D2781" s="14" t="s">
        <v>5702</v>
      </c>
      <c r="E2781" s="14" t="s">
        <v>9612</v>
      </c>
      <c r="G2781" s="14" t="s">
        <v>1144</v>
      </c>
      <c r="H2781" s="14" t="s">
        <v>1105</v>
      </c>
    </row>
    <row r="2782" spans="1:8" x14ac:dyDescent="0.25">
      <c r="A2782">
        <v>2783</v>
      </c>
      <c r="B2782" s="14" t="s">
        <v>9613</v>
      </c>
      <c r="C2782" s="14" t="s">
        <v>1102</v>
      </c>
      <c r="E2782" s="14" t="s">
        <v>9614</v>
      </c>
      <c r="F2782" s="14" t="s">
        <v>9615</v>
      </c>
      <c r="G2782" s="14" t="s">
        <v>2837</v>
      </c>
      <c r="H2782" s="14" t="s">
        <v>1110</v>
      </c>
    </row>
    <row r="2783" spans="1:8" x14ac:dyDescent="0.25">
      <c r="A2783">
        <v>2784</v>
      </c>
      <c r="B2783" s="14" t="s">
        <v>9616</v>
      </c>
      <c r="C2783" s="14" t="s">
        <v>1102</v>
      </c>
      <c r="E2783" s="14" t="s">
        <v>9617</v>
      </c>
      <c r="F2783" s="14" t="s">
        <v>9617</v>
      </c>
      <c r="G2783" s="14" t="s">
        <v>1109</v>
      </c>
      <c r="H2783" s="14" t="s">
        <v>1110</v>
      </c>
    </row>
    <row r="2784" spans="1:8" x14ac:dyDescent="0.25">
      <c r="A2784">
        <v>2785</v>
      </c>
      <c r="B2784" s="14" t="s">
        <v>9618</v>
      </c>
      <c r="C2784" s="14" t="s">
        <v>1102</v>
      </c>
      <c r="E2784" s="14" t="s">
        <v>9619</v>
      </c>
      <c r="F2784" s="14" t="s">
        <v>9620</v>
      </c>
      <c r="G2784" s="14" t="s">
        <v>149</v>
      </c>
      <c r="H2784" s="14" t="s">
        <v>1110</v>
      </c>
    </row>
    <row r="2785" spans="1:8" x14ac:dyDescent="0.25">
      <c r="A2785">
        <v>2786</v>
      </c>
      <c r="B2785" s="14" t="s">
        <v>9621</v>
      </c>
      <c r="C2785" s="14" t="s">
        <v>1102</v>
      </c>
      <c r="E2785" s="14" t="s">
        <v>9622</v>
      </c>
      <c r="F2785" s="14" t="s">
        <v>9623</v>
      </c>
      <c r="G2785" s="14" t="s">
        <v>149</v>
      </c>
      <c r="H2785" s="14" t="s">
        <v>1110</v>
      </c>
    </row>
    <row r="2786" spans="1:8" x14ac:dyDescent="0.25">
      <c r="A2786">
        <v>2787</v>
      </c>
      <c r="B2786" s="14" t="s">
        <v>9624</v>
      </c>
      <c r="C2786" s="14" t="s">
        <v>1102</v>
      </c>
      <c r="E2786" s="14" t="s">
        <v>9625</v>
      </c>
      <c r="F2786" s="14" t="s">
        <v>9626</v>
      </c>
      <c r="G2786" s="14" t="s">
        <v>1109</v>
      </c>
      <c r="H2786" s="14" t="s">
        <v>1110</v>
      </c>
    </row>
    <row r="2787" spans="1:8" x14ac:dyDescent="0.25">
      <c r="A2787">
        <v>2788</v>
      </c>
      <c r="B2787" s="14" t="s">
        <v>9627</v>
      </c>
      <c r="C2787" s="14" t="s">
        <v>1102</v>
      </c>
      <c r="E2787" s="14" t="s">
        <v>9628</v>
      </c>
      <c r="F2787" s="14" t="s">
        <v>9629</v>
      </c>
      <c r="G2787" s="14" t="s">
        <v>16</v>
      </c>
      <c r="H2787" s="14" t="s">
        <v>1110</v>
      </c>
    </row>
    <row r="2788" spans="1:8" x14ac:dyDescent="0.25">
      <c r="A2788">
        <v>2789</v>
      </c>
      <c r="B2788" s="14" t="s">
        <v>9630</v>
      </c>
      <c r="C2788" s="14" t="s">
        <v>1102</v>
      </c>
      <c r="E2788" s="14" t="s">
        <v>9631</v>
      </c>
      <c r="F2788" s="14" t="s">
        <v>9632</v>
      </c>
      <c r="G2788" s="14" t="s">
        <v>1938</v>
      </c>
      <c r="H2788" s="14" t="s">
        <v>1110</v>
      </c>
    </row>
    <row r="2789" spans="1:8" x14ac:dyDescent="0.25">
      <c r="A2789">
        <v>2790</v>
      </c>
      <c r="B2789" s="14" t="s">
        <v>9633</v>
      </c>
      <c r="C2789" s="14" t="s">
        <v>1102</v>
      </c>
      <c r="E2789" s="14" t="s">
        <v>9634</v>
      </c>
      <c r="F2789" s="14" t="s">
        <v>9634</v>
      </c>
      <c r="G2789" s="14" t="s">
        <v>1109</v>
      </c>
      <c r="H2789" s="14" t="s">
        <v>1110</v>
      </c>
    </row>
    <row r="2790" spans="1:8" x14ac:dyDescent="0.25">
      <c r="A2790">
        <v>2791</v>
      </c>
      <c r="B2790" s="14" t="s">
        <v>9635</v>
      </c>
      <c r="C2790" s="14" t="s">
        <v>1102</v>
      </c>
      <c r="E2790" s="14" t="s">
        <v>9636</v>
      </c>
      <c r="F2790" s="14" t="s">
        <v>9637</v>
      </c>
      <c r="G2790" s="14" t="s">
        <v>1109</v>
      </c>
      <c r="H2790" s="14" t="s">
        <v>1110</v>
      </c>
    </row>
    <row r="2791" spans="1:8" x14ac:dyDescent="0.25">
      <c r="A2791">
        <v>2792</v>
      </c>
      <c r="B2791" s="14" t="s">
        <v>9638</v>
      </c>
      <c r="C2791" s="14" t="s">
        <v>1102</v>
      </c>
      <c r="E2791" s="14" t="s">
        <v>9639</v>
      </c>
      <c r="F2791" s="14" t="s">
        <v>9640</v>
      </c>
      <c r="G2791" s="14" t="s">
        <v>1109</v>
      </c>
      <c r="H2791" s="14" t="s">
        <v>1110</v>
      </c>
    </row>
    <row r="2792" spans="1:8" x14ac:dyDescent="0.25">
      <c r="A2792">
        <v>2793</v>
      </c>
      <c r="B2792" s="14" t="s">
        <v>9641</v>
      </c>
      <c r="C2792" s="14" t="s">
        <v>1102</v>
      </c>
      <c r="E2792" s="14" t="s">
        <v>9642</v>
      </c>
      <c r="F2792" s="14" t="s">
        <v>9643</v>
      </c>
      <c r="G2792" s="14" t="s">
        <v>1109</v>
      </c>
      <c r="H2792" s="14" t="s">
        <v>1110</v>
      </c>
    </row>
    <row r="2793" spans="1:8" x14ac:dyDescent="0.25">
      <c r="A2793">
        <v>2794</v>
      </c>
      <c r="B2793" s="14" t="s">
        <v>9644</v>
      </c>
      <c r="C2793" s="14" t="s">
        <v>1102</v>
      </c>
      <c r="E2793" s="14" t="s">
        <v>9645</v>
      </c>
      <c r="F2793" s="14" t="s">
        <v>9646</v>
      </c>
      <c r="G2793" s="14" t="s">
        <v>1737</v>
      </c>
      <c r="H2793" s="14" t="s">
        <v>1110</v>
      </c>
    </row>
    <row r="2794" spans="1:8" x14ac:dyDescent="0.25">
      <c r="A2794">
        <v>2795</v>
      </c>
      <c r="B2794" s="14" t="s">
        <v>9647</v>
      </c>
      <c r="C2794" s="14" t="s">
        <v>1102</v>
      </c>
      <c r="E2794" s="14" t="s">
        <v>9648</v>
      </c>
      <c r="F2794" s="14" t="s">
        <v>9649</v>
      </c>
      <c r="G2794" s="14" t="s">
        <v>1737</v>
      </c>
      <c r="H2794" s="14" t="s">
        <v>1110</v>
      </c>
    </row>
    <row r="2795" spans="1:8" x14ac:dyDescent="0.25">
      <c r="A2795">
        <v>2796</v>
      </c>
      <c r="B2795" s="14" t="s">
        <v>9650</v>
      </c>
      <c r="C2795" s="14" t="s">
        <v>1102</v>
      </c>
      <c r="E2795" s="14" t="s">
        <v>9651</v>
      </c>
      <c r="F2795" s="14" t="s">
        <v>9652</v>
      </c>
      <c r="G2795" s="14" t="s">
        <v>40</v>
      </c>
      <c r="H2795" s="14" t="s">
        <v>1110</v>
      </c>
    </row>
    <row r="2796" spans="1:8" x14ac:dyDescent="0.25">
      <c r="A2796">
        <v>2797</v>
      </c>
      <c r="B2796" s="14" t="s">
        <v>9653</v>
      </c>
      <c r="C2796" s="14" t="s">
        <v>1102</v>
      </c>
      <c r="E2796" s="14" t="s">
        <v>9654</v>
      </c>
      <c r="F2796" s="14" t="s">
        <v>9655</v>
      </c>
      <c r="G2796" s="14" t="s">
        <v>187</v>
      </c>
      <c r="H2796" s="14" t="s">
        <v>1110</v>
      </c>
    </row>
    <row r="2797" spans="1:8" x14ac:dyDescent="0.25">
      <c r="A2797">
        <v>2798</v>
      </c>
      <c r="B2797" s="14" t="s">
        <v>18990</v>
      </c>
      <c r="C2797" s="14" t="s">
        <v>1102</v>
      </c>
      <c r="E2797" s="14" t="s">
        <v>9656</v>
      </c>
      <c r="F2797" s="14" t="s">
        <v>9657</v>
      </c>
      <c r="G2797" s="14" t="s">
        <v>40</v>
      </c>
      <c r="H2797" s="14" t="s">
        <v>1110</v>
      </c>
    </row>
    <row r="2798" spans="1:8" x14ac:dyDescent="0.25">
      <c r="A2798">
        <v>2799</v>
      </c>
      <c r="B2798" s="14" t="s">
        <v>18991</v>
      </c>
      <c r="C2798" s="14" t="s">
        <v>1102</v>
      </c>
      <c r="D2798" s="14" t="s">
        <v>9658</v>
      </c>
      <c r="G2798" s="14" t="s">
        <v>86</v>
      </c>
      <c r="H2798" s="14" t="s">
        <v>1110</v>
      </c>
    </row>
    <row r="2799" spans="1:8" x14ac:dyDescent="0.25">
      <c r="A2799">
        <v>2800</v>
      </c>
      <c r="B2799" s="14" t="s">
        <v>9659</v>
      </c>
      <c r="C2799" s="14" t="s">
        <v>1102</v>
      </c>
      <c r="E2799" s="14" t="s">
        <v>9660</v>
      </c>
      <c r="G2799" s="14" t="s">
        <v>24</v>
      </c>
      <c r="H2799" s="14" t="s">
        <v>1110</v>
      </c>
    </row>
    <row r="2800" spans="1:8" x14ac:dyDescent="0.25">
      <c r="A2800">
        <v>2801</v>
      </c>
      <c r="B2800" s="14" t="s">
        <v>9661</v>
      </c>
      <c r="C2800" s="14" t="s">
        <v>1102</v>
      </c>
      <c r="D2800" s="14" t="s">
        <v>9662</v>
      </c>
      <c r="E2800" s="14" t="s">
        <v>9663</v>
      </c>
      <c r="F2800" s="14" t="s">
        <v>9664</v>
      </c>
      <c r="G2800" s="14" t="s">
        <v>1109</v>
      </c>
      <c r="H2800" s="14" t="s">
        <v>1110</v>
      </c>
    </row>
    <row r="2801" spans="1:8" x14ac:dyDescent="0.25">
      <c r="A2801">
        <v>2802</v>
      </c>
      <c r="B2801" s="14" t="s">
        <v>9665</v>
      </c>
      <c r="C2801" s="14" t="s">
        <v>1102</v>
      </c>
      <c r="E2801" s="14" t="s">
        <v>9666</v>
      </c>
      <c r="F2801" s="14" t="s">
        <v>9667</v>
      </c>
      <c r="G2801" s="14" t="s">
        <v>4405</v>
      </c>
      <c r="H2801" s="14" t="s">
        <v>1110</v>
      </c>
    </row>
    <row r="2802" spans="1:8" x14ac:dyDescent="0.25">
      <c r="A2802">
        <v>2803</v>
      </c>
      <c r="B2802" s="14" t="s">
        <v>9668</v>
      </c>
      <c r="C2802" s="14" t="s">
        <v>1102</v>
      </c>
      <c r="E2802" s="14" t="s">
        <v>9669</v>
      </c>
      <c r="F2802" s="14" t="s">
        <v>9670</v>
      </c>
      <c r="G2802" s="14" t="s">
        <v>215</v>
      </c>
      <c r="H2802" s="14" t="s">
        <v>1110</v>
      </c>
    </row>
    <row r="2803" spans="1:8" x14ac:dyDescent="0.25">
      <c r="A2803">
        <v>2804</v>
      </c>
      <c r="B2803" s="14" t="s">
        <v>977</v>
      </c>
      <c r="C2803" s="14" t="s">
        <v>1102</v>
      </c>
      <c r="E2803" s="14" t="s">
        <v>9671</v>
      </c>
      <c r="H2803" s="14" t="s">
        <v>1110</v>
      </c>
    </row>
    <row r="2804" spans="1:8" x14ac:dyDescent="0.25">
      <c r="A2804">
        <v>2805</v>
      </c>
      <c r="B2804" s="14" t="s">
        <v>9672</v>
      </c>
      <c r="C2804" s="14" t="s">
        <v>1102</v>
      </c>
      <c r="D2804" s="14" t="s">
        <v>528</v>
      </c>
      <c r="G2804" s="14" t="s">
        <v>236</v>
      </c>
      <c r="H2804" s="14" t="s">
        <v>1110</v>
      </c>
    </row>
    <row r="2805" spans="1:8" x14ac:dyDescent="0.25">
      <c r="A2805">
        <v>2806</v>
      </c>
      <c r="B2805" s="14" t="s">
        <v>9673</v>
      </c>
      <c r="C2805" s="14" t="s">
        <v>1102</v>
      </c>
      <c r="E2805" s="14" t="s">
        <v>9674</v>
      </c>
      <c r="F2805" s="14" t="s">
        <v>9675</v>
      </c>
      <c r="G2805" s="14" t="s">
        <v>40</v>
      </c>
      <c r="H2805" s="14" t="s">
        <v>1110</v>
      </c>
    </row>
    <row r="2806" spans="1:8" x14ac:dyDescent="0.25">
      <c r="A2806">
        <v>2807</v>
      </c>
      <c r="B2806" s="14" t="s">
        <v>9676</v>
      </c>
      <c r="C2806" s="14" t="s">
        <v>1102</v>
      </c>
      <c r="E2806" s="14" t="s">
        <v>9677</v>
      </c>
      <c r="F2806" s="14" t="s">
        <v>9678</v>
      </c>
      <c r="G2806" s="14" t="s">
        <v>72</v>
      </c>
      <c r="H2806" s="14" t="s">
        <v>1110</v>
      </c>
    </row>
    <row r="2807" spans="1:8" x14ac:dyDescent="0.25">
      <c r="A2807">
        <v>2808</v>
      </c>
      <c r="B2807" s="14" t="s">
        <v>9679</v>
      </c>
      <c r="C2807" s="14" t="s">
        <v>1102</v>
      </c>
      <c r="E2807" s="14" t="s">
        <v>9680</v>
      </c>
      <c r="F2807" s="14" t="s">
        <v>9681</v>
      </c>
      <c r="G2807" s="14" t="s">
        <v>1109</v>
      </c>
      <c r="H2807" s="14" t="s">
        <v>1110</v>
      </c>
    </row>
    <row r="2808" spans="1:8" x14ac:dyDescent="0.25">
      <c r="A2808">
        <v>2809</v>
      </c>
      <c r="B2808" s="14" t="s">
        <v>9682</v>
      </c>
      <c r="C2808" s="14" t="s">
        <v>1102</v>
      </c>
      <c r="E2808" s="14" t="s">
        <v>9683</v>
      </c>
      <c r="F2808" s="14" t="s">
        <v>9684</v>
      </c>
      <c r="G2808" s="14" t="s">
        <v>243</v>
      </c>
      <c r="H2808" s="14" t="s">
        <v>1110</v>
      </c>
    </row>
    <row r="2809" spans="1:8" x14ac:dyDescent="0.25">
      <c r="A2809">
        <v>2810</v>
      </c>
      <c r="B2809" s="14" t="s">
        <v>9685</v>
      </c>
      <c r="C2809" s="14" t="s">
        <v>1102</v>
      </c>
      <c r="E2809" s="14" t="s">
        <v>9686</v>
      </c>
      <c r="F2809" s="14" t="s">
        <v>9687</v>
      </c>
      <c r="G2809" s="14" t="s">
        <v>16</v>
      </c>
      <c r="H2809" s="14" t="s">
        <v>1110</v>
      </c>
    </row>
    <row r="2810" spans="1:8" x14ac:dyDescent="0.25">
      <c r="A2810">
        <v>2811</v>
      </c>
      <c r="B2810" s="14" t="s">
        <v>9688</v>
      </c>
      <c r="C2810" s="14" t="s">
        <v>1102</v>
      </c>
      <c r="E2810" s="14" t="s">
        <v>9689</v>
      </c>
      <c r="F2810" s="14" t="s">
        <v>9690</v>
      </c>
      <c r="G2810" s="14" t="s">
        <v>134</v>
      </c>
      <c r="H2810" s="14" t="s">
        <v>1110</v>
      </c>
    </row>
    <row r="2811" spans="1:8" x14ac:dyDescent="0.25">
      <c r="A2811">
        <v>2812</v>
      </c>
      <c r="B2811" s="14" t="s">
        <v>9691</v>
      </c>
      <c r="C2811" s="14" t="s">
        <v>1102</v>
      </c>
      <c r="E2811" s="14" t="s">
        <v>9692</v>
      </c>
      <c r="F2811" s="14" t="s">
        <v>9693</v>
      </c>
      <c r="G2811" s="14" t="s">
        <v>91</v>
      </c>
      <c r="H2811" s="14" t="s">
        <v>1110</v>
      </c>
    </row>
    <row r="2812" spans="1:8" x14ac:dyDescent="0.25">
      <c r="A2812">
        <v>2813</v>
      </c>
      <c r="B2812" s="14" t="s">
        <v>9694</v>
      </c>
      <c r="C2812" s="14" t="s">
        <v>1102</v>
      </c>
      <c r="E2812" s="14" t="s">
        <v>9695</v>
      </c>
      <c r="F2812" s="14" t="s">
        <v>9696</v>
      </c>
      <c r="G2812" s="14" t="s">
        <v>40</v>
      </c>
      <c r="H2812" s="14" t="s">
        <v>1110</v>
      </c>
    </row>
    <row r="2813" spans="1:8" x14ac:dyDescent="0.25">
      <c r="A2813">
        <v>2814</v>
      </c>
      <c r="B2813" s="14" t="s">
        <v>9697</v>
      </c>
      <c r="C2813" s="14" t="s">
        <v>1102</v>
      </c>
      <c r="E2813" s="14" t="s">
        <v>9698</v>
      </c>
      <c r="G2813" s="14" t="s">
        <v>40</v>
      </c>
      <c r="H2813" s="14" t="s">
        <v>1110</v>
      </c>
    </row>
    <row r="2814" spans="1:8" x14ac:dyDescent="0.25">
      <c r="A2814">
        <v>2815</v>
      </c>
      <c r="B2814" s="14" t="s">
        <v>9699</v>
      </c>
      <c r="C2814" s="14" t="s">
        <v>1102</v>
      </c>
      <c r="D2814" s="14" t="s">
        <v>9700</v>
      </c>
      <c r="G2814" s="14" t="s">
        <v>134</v>
      </c>
      <c r="H2814" s="14" t="s">
        <v>1110</v>
      </c>
    </row>
    <row r="2815" spans="1:8" x14ac:dyDescent="0.25">
      <c r="A2815">
        <v>2816</v>
      </c>
      <c r="B2815" s="14" t="s">
        <v>9701</v>
      </c>
      <c r="C2815" s="14" t="s">
        <v>1102</v>
      </c>
      <c r="E2815" s="14" t="s">
        <v>9702</v>
      </c>
      <c r="F2815" s="14" t="s">
        <v>9703</v>
      </c>
      <c r="G2815" s="14" t="s">
        <v>1144</v>
      </c>
      <c r="H2815" s="14" t="s">
        <v>1110</v>
      </c>
    </row>
    <row r="2816" spans="1:8" x14ac:dyDescent="0.25">
      <c r="A2816">
        <v>2817</v>
      </c>
      <c r="B2816" s="14" t="s">
        <v>9704</v>
      </c>
      <c r="C2816" s="14" t="s">
        <v>1102</v>
      </c>
      <c r="E2816" s="14" t="s">
        <v>9705</v>
      </c>
      <c r="F2816" s="14" t="s">
        <v>9706</v>
      </c>
      <c r="G2816" s="14" t="s">
        <v>243</v>
      </c>
      <c r="H2816" s="14" t="s">
        <v>1110</v>
      </c>
    </row>
    <row r="2817" spans="1:8" x14ac:dyDescent="0.25">
      <c r="A2817">
        <v>2818</v>
      </c>
      <c r="B2817" s="14" t="s">
        <v>9707</v>
      </c>
      <c r="C2817" s="14" t="s">
        <v>1102</v>
      </c>
      <c r="E2817" s="14" t="s">
        <v>9708</v>
      </c>
      <c r="F2817" s="14" t="s">
        <v>9709</v>
      </c>
      <c r="G2817" s="14" t="s">
        <v>1348</v>
      </c>
      <c r="H2817" s="14" t="s">
        <v>1110</v>
      </c>
    </row>
    <row r="2818" spans="1:8" x14ac:dyDescent="0.25">
      <c r="A2818">
        <v>2819</v>
      </c>
      <c r="B2818" s="14" t="s">
        <v>9710</v>
      </c>
      <c r="C2818" s="14" t="s">
        <v>1102</v>
      </c>
      <c r="E2818" s="14" t="s">
        <v>9711</v>
      </c>
      <c r="F2818" s="14" t="s">
        <v>9712</v>
      </c>
      <c r="G2818" s="14" t="s">
        <v>236</v>
      </c>
      <c r="H2818" s="14" t="s">
        <v>1110</v>
      </c>
    </row>
    <row r="2819" spans="1:8" x14ac:dyDescent="0.25">
      <c r="A2819">
        <v>2820</v>
      </c>
      <c r="B2819" s="14" t="s">
        <v>9713</v>
      </c>
      <c r="C2819" s="14" t="s">
        <v>1102</v>
      </c>
      <c r="D2819" s="14" t="s">
        <v>9714</v>
      </c>
      <c r="G2819" s="14" t="s">
        <v>1109</v>
      </c>
      <c r="H2819" s="14" t="s">
        <v>1110</v>
      </c>
    </row>
    <row r="2820" spans="1:8" x14ac:dyDescent="0.25">
      <c r="A2820">
        <v>2821</v>
      </c>
      <c r="B2820" s="14" t="s">
        <v>9715</v>
      </c>
      <c r="C2820" s="14" t="s">
        <v>1102</v>
      </c>
      <c r="E2820" s="14" t="s">
        <v>9716</v>
      </c>
      <c r="G2820" s="14" t="s">
        <v>178</v>
      </c>
      <c r="H2820" s="14" t="s">
        <v>1110</v>
      </c>
    </row>
    <row r="2821" spans="1:8" x14ac:dyDescent="0.25">
      <c r="A2821">
        <v>2822</v>
      </c>
      <c r="B2821" s="14" t="s">
        <v>9717</v>
      </c>
      <c r="C2821" s="14" t="s">
        <v>1102</v>
      </c>
      <c r="D2821" s="14" t="s">
        <v>373</v>
      </c>
      <c r="E2821" s="14" t="s">
        <v>9718</v>
      </c>
      <c r="F2821" s="14" t="s">
        <v>9719</v>
      </c>
      <c r="G2821" s="14" t="s">
        <v>192</v>
      </c>
      <c r="H2821" s="14" t="s">
        <v>1105</v>
      </c>
    </row>
    <row r="2822" spans="1:8" x14ac:dyDescent="0.25">
      <c r="A2822">
        <v>2823</v>
      </c>
      <c r="B2822" s="14" t="s">
        <v>9720</v>
      </c>
      <c r="C2822" s="14" t="s">
        <v>1102</v>
      </c>
      <c r="E2822" s="14" t="s">
        <v>9721</v>
      </c>
      <c r="F2822" s="14" t="s">
        <v>9722</v>
      </c>
      <c r="G2822" s="14" t="s">
        <v>192</v>
      </c>
      <c r="H2822" s="14" t="s">
        <v>1110</v>
      </c>
    </row>
    <row r="2823" spans="1:8" x14ac:dyDescent="0.25">
      <c r="A2823">
        <v>2824</v>
      </c>
      <c r="B2823" s="14" t="s">
        <v>9723</v>
      </c>
      <c r="C2823" s="14" t="s">
        <v>1102</v>
      </c>
      <c r="E2823" s="14" t="s">
        <v>9724</v>
      </c>
      <c r="F2823" s="14" t="s">
        <v>9725</v>
      </c>
      <c r="G2823" s="14" t="s">
        <v>192</v>
      </c>
      <c r="H2823" s="14" t="s">
        <v>1110</v>
      </c>
    </row>
    <row r="2824" spans="1:8" x14ac:dyDescent="0.25">
      <c r="A2824">
        <v>2825</v>
      </c>
      <c r="B2824" s="14" t="s">
        <v>9726</v>
      </c>
      <c r="C2824" s="14" t="s">
        <v>1102</v>
      </c>
      <c r="D2824" s="14" t="s">
        <v>5184</v>
      </c>
      <c r="E2824" s="14" t="s">
        <v>9727</v>
      </c>
      <c r="G2824" s="14" t="s">
        <v>192</v>
      </c>
      <c r="H2824" s="14" t="s">
        <v>1105</v>
      </c>
    </row>
    <row r="2825" spans="1:8" x14ac:dyDescent="0.25">
      <c r="A2825">
        <v>2826</v>
      </c>
      <c r="B2825" s="14" t="s">
        <v>9728</v>
      </c>
      <c r="C2825" s="14" t="s">
        <v>1102</v>
      </c>
      <c r="D2825" s="14" t="s">
        <v>9729</v>
      </c>
      <c r="E2825" s="14" t="s">
        <v>9730</v>
      </c>
      <c r="F2825" s="14" t="s">
        <v>9731</v>
      </c>
      <c r="G2825" s="14" t="s">
        <v>134</v>
      </c>
      <c r="H2825" s="14" t="s">
        <v>1105</v>
      </c>
    </row>
    <row r="2826" spans="1:8" x14ac:dyDescent="0.25">
      <c r="A2826">
        <v>2827</v>
      </c>
      <c r="B2826" s="14" t="s">
        <v>9732</v>
      </c>
      <c r="C2826" s="14" t="s">
        <v>1102</v>
      </c>
      <c r="E2826" s="14" t="s">
        <v>9733</v>
      </c>
      <c r="F2826" s="14" t="s">
        <v>9734</v>
      </c>
      <c r="G2826" s="14" t="s">
        <v>192</v>
      </c>
      <c r="H2826" s="14" t="s">
        <v>1110</v>
      </c>
    </row>
    <row r="2827" spans="1:8" x14ac:dyDescent="0.25">
      <c r="A2827">
        <v>2828</v>
      </c>
      <c r="B2827" s="14" t="s">
        <v>9735</v>
      </c>
      <c r="C2827" s="14" t="s">
        <v>1102</v>
      </c>
      <c r="E2827" s="14" t="s">
        <v>9736</v>
      </c>
      <c r="F2827" s="14" t="s">
        <v>1094</v>
      </c>
      <c r="G2827" s="14" t="s">
        <v>2576</v>
      </c>
      <c r="H2827" s="14" t="s">
        <v>1110</v>
      </c>
    </row>
    <row r="2828" spans="1:8" x14ac:dyDescent="0.25">
      <c r="A2828">
        <v>2829</v>
      </c>
      <c r="B2828" s="14" t="s">
        <v>9737</v>
      </c>
      <c r="C2828" s="14" t="s">
        <v>1102</v>
      </c>
      <c r="E2828" s="14" t="s">
        <v>9738</v>
      </c>
      <c r="F2828" s="14" t="s">
        <v>9739</v>
      </c>
      <c r="G2828" s="14" t="s">
        <v>1531</v>
      </c>
      <c r="H2828" s="14" t="s">
        <v>1105</v>
      </c>
    </row>
    <row r="2829" spans="1:8" x14ac:dyDescent="0.25">
      <c r="A2829">
        <v>2830</v>
      </c>
      <c r="B2829" s="14" t="s">
        <v>9740</v>
      </c>
      <c r="C2829" s="14" t="s">
        <v>1102</v>
      </c>
      <c r="E2829" s="14" t="s">
        <v>9741</v>
      </c>
      <c r="F2829" s="14" t="s">
        <v>9742</v>
      </c>
      <c r="G2829" s="14" t="s">
        <v>86</v>
      </c>
      <c r="H2829" s="14" t="s">
        <v>1110</v>
      </c>
    </row>
    <row r="2830" spans="1:8" x14ac:dyDescent="0.25">
      <c r="A2830">
        <v>2831</v>
      </c>
      <c r="B2830" s="14" t="s">
        <v>9743</v>
      </c>
      <c r="C2830" s="14" t="s">
        <v>1102</v>
      </c>
      <c r="E2830" s="14" t="s">
        <v>9744</v>
      </c>
      <c r="F2830" s="14" t="s">
        <v>9745</v>
      </c>
      <c r="G2830" s="14" t="s">
        <v>2692</v>
      </c>
      <c r="H2830" s="14" t="s">
        <v>1110</v>
      </c>
    </row>
    <row r="2831" spans="1:8" x14ac:dyDescent="0.25">
      <c r="A2831">
        <v>2832</v>
      </c>
      <c r="B2831" s="14" t="s">
        <v>9743</v>
      </c>
      <c r="C2831" s="14" t="s">
        <v>1102</v>
      </c>
      <c r="E2831" s="14" t="s">
        <v>9746</v>
      </c>
      <c r="F2831" s="14" t="s">
        <v>9747</v>
      </c>
      <c r="G2831" s="14" t="s">
        <v>126</v>
      </c>
      <c r="H2831" s="14" t="s">
        <v>1110</v>
      </c>
    </row>
    <row r="2832" spans="1:8" x14ac:dyDescent="0.25">
      <c r="A2832">
        <v>2833</v>
      </c>
      <c r="B2832" s="14" t="s">
        <v>9748</v>
      </c>
      <c r="C2832" s="14" t="s">
        <v>1102</v>
      </c>
      <c r="E2832" s="14" t="s">
        <v>9749</v>
      </c>
      <c r="F2832" s="14" t="s">
        <v>9750</v>
      </c>
      <c r="G2832" s="14" t="s">
        <v>126</v>
      </c>
      <c r="H2832" s="14" t="s">
        <v>1110</v>
      </c>
    </row>
    <row r="2833" spans="1:8" x14ac:dyDescent="0.25">
      <c r="A2833">
        <v>2834</v>
      </c>
      <c r="B2833" s="14" t="s">
        <v>9751</v>
      </c>
      <c r="C2833" s="14" t="s">
        <v>1102</v>
      </c>
      <c r="E2833" s="14" t="s">
        <v>9752</v>
      </c>
      <c r="F2833" s="14" t="s">
        <v>9753</v>
      </c>
      <c r="G2833" s="14" t="s">
        <v>1827</v>
      </c>
      <c r="H2833" s="14" t="s">
        <v>1110</v>
      </c>
    </row>
    <row r="2834" spans="1:8" x14ac:dyDescent="0.25">
      <c r="A2834">
        <v>2835</v>
      </c>
      <c r="B2834" s="14" t="s">
        <v>9754</v>
      </c>
      <c r="C2834" s="14" t="s">
        <v>1102</v>
      </c>
      <c r="D2834" s="14" t="s">
        <v>420</v>
      </c>
      <c r="E2834" s="14" t="s">
        <v>9755</v>
      </c>
      <c r="F2834" s="14" t="s">
        <v>9756</v>
      </c>
      <c r="G2834" s="14" t="s">
        <v>1827</v>
      </c>
      <c r="H2834" s="14" t="s">
        <v>1105</v>
      </c>
    </row>
    <row r="2835" spans="1:8" x14ac:dyDescent="0.25">
      <c r="A2835">
        <v>2836</v>
      </c>
      <c r="B2835" s="14" t="s">
        <v>9757</v>
      </c>
      <c r="C2835" s="14" t="s">
        <v>1102</v>
      </c>
      <c r="E2835" s="14" t="s">
        <v>9758</v>
      </c>
      <c r="F2835" s="14" t="s">
        <v>9759</v>
      </c>
      <c r="G2835" s="14" t="s">
        <v>1827</v>
      </c>
      <c r="H2835" s="14" t="s">
        <v>1110</v>
      </c>
    </row>
    <row r="2836" spans="1:8" x14ac:dyDescent="0.25">
      <c r="A2836">
        <v>2837</v>
      </c>
      <c r="B2836" s="14" t="s">
        <v>9760</v>
      </c>
      <c r="C2836" s="14" t="s">
        <v>1102</v>
      </c>
      <c r="E2836" s="14" t="s">
        <v>9761</v>
      </c>
      <c r="F2836" s="14" t="s">
        <v>9762</v>
      </c>
      <c r="G2836" s="14" t="s">
        <v>7</v>
      </c>
      <c r="H2836" s="14" t="s">
        <v>1110</v>
      </c>
    </row>
    <row r="2837" spans="1:8" x14ac:dyDescent="0.25">
      <c r="A2837">
        <v>2838</v>
      </c>
      <c r="B2837" s="14" t="s">
        <v>9763</v>
      </c>
      <c r="C2837" s="14" t="s">
        <v>1102</v>
      </c>
      <c r="E2837" s="14" t="s">
        <v>9764</v>
      </c>
      <c r="F2837" s="14" t="s">
        <v>9765</v>
      </c>
      <c r="G2837" s="14" t="s">
        <v>126</v>
      </c>
      <c r="H2837" s="14" t="s">
        <v>1110</v>
      </c>
    </row>
    <row r="2838" spans="1:8" x14ac:dyDescent="0.25">
      <c r="A2838">
        <v>2839</v>
      </c>
      <c r="B2838" s="14" t="s">
        <v>9766</v>
      </c>
      <c r="C2838" s="14" t="s">
        <v>1102</v>
      </c>
      <c r="E2838" s="14" t="s">
        <v>9767</v>
      </c>
      <c r="F2838" s="14" t="s">
        <v>9768</v>
      </c>
      <c r="G2838" s="14" t="s">
        <v>178</v>
      </c>
      <c r="H2838" s="14" t="s">
        <v>1110</v>
      </c>
    </row>
    <row r="2839" spans="1:8" x14ac:dyDescent="0.25">
      <c r="A2839">
        <v>2840</v>
      </c>
      <c r="B2839" s="14" t="s">
        <v>9769</v>
      </c>
      <c r="C2839" s="14" t="s">
        <v>1102</v>
      </c>
      <c r="E2839" s="14" t="s">
        <v>9770</v>
      </c>
      <c r="F2839" s="14" t="s">
        <v>9771</v>
      </c>
      <c r="G2839" s="14" t="s">
        <v>149</v>
      </c>
      <c r="H2839" s="14" t="s">
        <v>1110</v>
      </c>
    </row>
    <row r="2840" spans="1:8" x14ac:dyDescent="0.25">
      <c r="A2840">
        <v>2841</v>
      </c>
      <c r="B2840" s="14" t="s">
        <v>9772</v>
      </c>
      <c r="C2840" s="14" t="s">
        <v>1102</v>
      </c>
      <c r="E2840" s="14" t="s">
        <v>9773</v>
      </c>
      <c r="F2840" s="14" t="s">
        <v>9774</v>
      </c>
      <c r="G2840" s="14" t="s">
        <v>1109</v>
      </c>
      <c r="H2840" s="14" t="s">
        <v>1110</v>
      </c>
    </row>
    <row r="2841" spans="1:8" x14ac:dyDescent="0.25">
      <c r="A2841">
        <v>2842</v>
      </c>
      <c r="B2841" s="14" t="s">
        <v>9775</v>
      </c>
      <c r="C2841" s="14" t="s">
        <v>1102</v>
      </c>
      <c r="E2841" s="14" t="s">
        <v>9776</v>
      </c>
      <c r="G2841" s="14" t="s">
        <v>12</v>
      </c>
      <c r="H2841" s="14" t="s">
        <v>1110</v>
      </c>
    </row>
    <row r="2842" spans="1:8" x14ac:dyDescent="0.25">
      <c r="A2842">
        <v>2843</v>
      </c>
      <c r="B2842" s="14" t="s">
        <v>9777</v>
      </c>
      <c r="C2842" s="14" t="s">
        <v>1102</v>
      </c>
      <c r="E2842" s="14" t="s">
        <v>9778</v>
      </c>
      <c r="F2842" s="14" t="s">
        <v>9779</v>
      </c>
      <c r="G2842" s="14" t="s">
        <v>236</v>
      </c>
      <c r="H2842" s="14" t="s">
        <v>1110</v>
      </c>
    </row>
    <row r="2843" spans="1:8" x14ac:dyDescent="0.25">
      <c r="A2843">
        <v>2844</v>
      </c>
      <c r="B2843" s="14" t="s">
        <v>9780</v>
      </c>
      <c r="C2843" s="14" t="s">
        <v>1102</v>
      </c>
      <c r="E2843" s="14" t="s">
        <v>9781</v>
      </c>
      <c r="F2843" s="14" t="s">
        <v>9782</v>
      </c>
      <c r="G2843" s="14" t="s">
        <v>174</v>
      </c>
      <c r="H2843" s="14" t="s">
        <v>1110</v>
      </c>
    </row>
    <row r="2844" spans="1:8" x14ac:dyDescent="0.25">
      <c r="A2844">
        <v>2845</v>
      </c>
      <c r="B2844" s="14" t="s">
        <v>9783</v>
      </c>
      <c r="C2844" s="14" t="s">
        <v>1102</v>
      </c>
      <c r="D2844" s="14" t="s">
        <v>9784</v>
      </c>
      <c r="E2844" s="14" t="s">
        <v>9785</v>
      </c>
      <c r="F2844" s="14" t="s">
        <v>9786</v>
      </c>
      <c r="G2844" s="14" t="s">
        <v>1703</v>
      </c>
      <c r="H2844" s="14" t="s">
        <v>1105</v>
      </c>
    </row>
    <row r="2845" spans="1:8" x14ac:dyDescent="0.25">
      <c r="A2845">
        <v>2846</v>
      </c>
      <c r="B2845" s="14" t="s">
        <v>9787</v>
      </c>
      <c r="C2845" s="14" t="s">
        <v>1102</v>
      </c>
      <c r="E2845" s="14" t="s">
        <v>9788</v>
      </c>
      <c r="F2845" s="14" t="s">
        <v>9789</v>
      </c>
      <c r="G2845" s="14" t="s">
        <v>1109</v>
      </c>
      <c r="H2845" s="14" t="s">
        <v>1110</v>
      </c>
    </row>
    <row r="2846" spans="1:8" x14ac:dyDescent="0.25">
      <c r="A2846">
        <v>2847</v>
      </c>
      <c r="B2846" s="14" t="s">
        <v>9790</v>
      </c>
      <c r="C2846" s="14" t="s">
        <v>1102</v>
      </c>
      <c r="E2846" s="14" t="s">
        <v>9791</v>
      </c>
      <c r="F2846" s="14" t="s">
        <v>9792</v>
      </c>
      <c r="G2846" s="14" t="s">
        <v>36</v>
      </c>
      <c r="H2846" s="14" t="s">
        <v>1110</v>
      </c>
    </row>
    <row r="2847" spans="1:8" x14ac:dyDescent="0.25">
      <c r="A2847">
        <v>2848</v>
      </c>
      <c r="B2847" s="14" t="s">
        <v>9793</v>
      </c>
      <c r="C2847" s="14" t="s">
        <v>1102</v>
      </c>
      <c r="D2847" s="14" t="s">
        <v>7386</v>
      </c>
      <c r="E2847" s="14" t="s">
        <v>9794</v>
      </c>
      <c r="F2847" s="14" t="s">
        <v>9795</v>
      </c>
      <c r="G2847" s="14" t="s">
        <v>1109</v>
      </c>
      <c r="H2847" s="14" t="s">
        <v>1110</v>
      </c>
    </row>
    <row r="2848" spans="1:8" x14ac:dyDescent="0.25">
      <c r="A2848">
        <v>2849</v>
      </c>
      <c r="B2848" s="14" t="s">
        <v>9796</v>
      </c>
      <c r="C2848" s="14" t="s">
        <v>1102</v>
      </c>
      <c r="E2848" s="14" t="s">
        <v>9797</v>
      </c>
      <c r="F2848" s="14" t="s">
        <v>9798</v>
      </c>
      <c r="G2848" s="14" t="s">
        <v>1144</v>
      </c>
      <c r="H2848" s="14" t="s">
        <v>1110</v>
      </c>
    </row>
    <row r="2849" spans="1:8" x14ac:dyDescent="0.25">
      <c r="A2849">
        <v>2850</v>
      </c>
      <c r="B2849" s="14" t="s">
        <v>9799</v>
      </c>
      <c r="C2849" s="14" t="s">
        <v>1102</v>
      </c>
      <c r="D2849" s="14" t="s">
        <v>9800</v>
      </c>
      <c r="E2849" s="14" t="s">
        <v>9801</v>
      </c>
      <c r="F2849" s="14" t="s">
        <v>9802</v>
      </c>
      <c r="G2849" s="14" t="s">
        <v>109</v>
      </c>
      <c r="H2849" s="14" t="s">
        <v>1105</v>
      </c>
    </row>
    <row r="2850" spans="1:8" x14ac:dyDescent="0.25">
      <c r="A2850">
        <v>2851</v>
      </c>
      <c r="B2850" s="14" t="s">
        <v>9803</v>
      </c>
      <c r="C2850" s="14" t="s">
        <v>1102</v>
      </c>
      <c r="E2850" s="14" t="s">
        <v>9804</v>
      </c>
      <c r="F2850" s="14" t="s">
        <v>9805</v>
      </c>
      <c r="G2850" s="14" t="s">
        <v>109</v>
      </c>
      <c r="H2850" s="14" t="s">
        <v>1110</v>
      </c>
    </row>
    <row r="2851" spans="1:8" x14ac:dyDescent="0.25">
      <c r="A2851">
        <v>2852</v>
      </c>
      <c r="B2851" s="14" t="s">
        <v>9806</v>
      </c>
      <c r="C2851" s="14" t="s">
        <v>1102</v>
      </c>
      <c r="E2851" s="14" t="s">
        <v>9807</v>
      </c>
      <c r="F2851" s="14" t="s">
        <v>9808</v>
      </c>
      <c r="G2851" s="14" t="s">
        <v>109</v>
      </c>
      <c r="H2851" s="14" t="s">
        <v>1110</v>
      </c>
    </row>
    <row r="2852" spans="1:8" x14ac:dyDescent="0.25">
      <c r="A2852">
        <v>2853</v>
      </c>
      <c r="B2852" s="14" t="s">
        <v>9809</v>
      </c>
      <c r="C2852" s="14" t="s">
        <v>1102</v>
      </c>
      <c r="D2852" s="14" t="s">
        <v>9810</v>
      </c>
      <c r="E2852" s="14" t="s">
        <v>9811</v>
      </c>
      <c r="F2852" s="14" t="s">
        <v>9812</v>
      </c>
      <c r="G2852" s="14" t="s">
        <v>109</v>
      </c>
      <c r="H2852" s="14" t="s">
        <v>1105</v>
      </c>
    </row>
    <row r="2853" spans="1:8" x14ac:dyDescent="0.25">
      <c r="A2853">
        <v>2854</v>
      </c>
      <c r="B2853" s="14" t="s">
        <v>9813</v>
      </c>
      <c r="C2853" s="14" t="s">
        <v>1102</v>
      </c>
      <c r="E2853" s="14" t="s">
        <v>9814</v>
      </c>
      <c r="F2853" s="14" t="s">
        <v>9815</v>
      </c>
      <c r="G2853" s="14" t="s">
        <v>1737</v>
      </c>
      <c r="H2853" s="14" t="s">
        <v>1110</v>
      </c>
    </row>
    <row r="2854" spans="1:8" x14ac:dyDescent="0.25">
      <c r="A2854">
        <v>2855</v>
      </c>
      <c r="B2854" s="14" t="s">
        <v>9816</v>
      </c>
      <c r="C2854" s="14" t="s">
        <v>1102</v>
      </c>
      <c r="D2854" s="14" t="s">
        <v>1473</v>
      </c>
      <c r="E2854" s="14" t="s">
        <v>9817</v>
      </c>
      <c r="F2854" s="14" t="s">
        <v>9818</v>
      </c>
      <c r="G2854" s="14" t="s">
        <v>1109</v>
      </c>
      <c r="H2854" s="14" t="s">
        <v>1105</v>
      </c>
    </row>
    <row r="2855" spans="1:8" x14ac:dyDescent="0.25">
      <c r="A2855">
        <v>2856</v>
      </c>
      <c r="B2855" s="14" t="s">
        <v>9819</v>
      </c>
      <c r="C2855" s="14" t="s">
        <v>1102</v>
      </c>
      <c r="E2855" s="14" t="s">
        <v>9820</v>
      </c>
      <c r="F2855" s="14" t="s">
        <v>9821</v>
      </c>
      <c r="G2855" s="14" t="s">
        <v>114</v>
      </c>
      <c r="H2855" s="14" t="s">
        <v>1110</v>
      </c>
    </row>
    <row r="2856" spans="1:8" x14ac:dyDescent="0.25">
      <c r="A2856">
        <v>2857</v>
      </c>
      <c r="B2856" s="14" t="s">
        <v>9822</v>
      </c>
      <c r="C2856" s="14" t="s">
        <v>1102</v>
      </c>
      <c r="D2856" s="14" t="s">
        <v>9823</v>
      </c>
      <c r="E2856" s="14" t="s">
        <v>9824</v>
      </c>
      <c r="F2856" s="14" t="s">
        <v>9825</v>
      </c>
      <c r="G2856" s="14" t="s">
        <v>114</v>
      </c>
      <c r="H2856" s="14" t="s">
        <v>1105</v>
      </c>
    </row>
    <row r="2857" spans="1:8" x14ac:dyDescent="0.25">
      <c r="A2857">
        <v>2858</v>
      </c>
      <c r="B2857" s="14" t="s">
        <v>9826</v>
      </c>
      <c r="C2857" s="14" t="s">
        <v>1102</v>
      </c>
      <c r="D2857" s="14" t="s">
        <v>9827</v>
      </c>
      <c r="E2857" s="14" t="s">
        <v>9828</v>
      </c>
      <c r="F2857" s="14" t="s">
        <v>9829</v>
      </c>
      <c r="G2857" s="14" t="s">
        <v>114</v>
      </c>
      <c r="H2857" s="14" t="s">
        <v>1105</v>
      </c>
    </row>
    <row r="2858" spans="1:8" x14ac:dyDescent="0.25">
      <c r="A2858">
        <v>2859</v>
      </c>
      <c r="B2858" s="14" t="s">
        <v>9830</v>
      </c>
      <c r="C2858" s="14" t="s">
        <v>1102</v>
      </c>
      <c r="E2858" s="14" t="s">
        <v>9831</v>
      </c>
      <c r="F2858" s="14" t="s">
        <v>9832</v>
      </c>
      <c r="G2858" s="14" t="s">
        <v>114</v>
      </c>
      <c r="H2858" s="14" t="s">
        <v>1110</v>
      </c>
    </row>
    <row r="2859" spans="1:8" x14ac:dyDescent="0.25">
      <c r="A2859">
        <v>2860</v>
      </c>
      <c r="B2859" s="14" t="s">
        <v>9833</v>
      </c>
      <c r="C2859" s="14" t="s">
        <v>1102</v>
      </c>
      <c r="E2859" s="14" t="s">
        <v>9834</v>
      </c>
      <c r="F2859" s="14" t="s">
        <v>9835</v>
      </c>
      <c r="G2859" s="14" t="s">
        <v>192</v>
      </c>
      <c r="H2859" s="14" t="s">
        <v>1110</v>
      </c>
    </row>
    <row r="2860" spans="1:8" x14ac:dyDescent="0.25">
      <c r="A2860">
        <v>2861</v>
      </c>
      <c r="B2860" s="14" t="s">
        <v>9836</v>
      </c>
      <c r="C2860" s="14" t="s">
        <v>1102</v>
      </c>
      <c r="E2860" s="14" t="s">
        <v>9837</v>
      </c>
      <c r="F2860" s="14" t="s">
        <v>9838</v>
      </c>
      <c r="G2860" s="14" t="s">
        <v>192</v>
      </c>
      <c r="H2860" s="14" t="s">
        <v>1110</v>
      </c>
    </row>
    <row r="2861" spans="1:8" x14ac:dyDescent="0.25">
      <c r="A2861">
        <v>2862</v>
      </c>
      <c r="B2861" s="14" t="s">
        <v>9839</v>
      </c>
      <c r="C2861" s="14" t="s">
        <v>1102</v>
      </c>
      <c r="E2861" s="14" t="s">
        <v>9840</v>
      </c>
      <c r="G2861" s="14" t="s">
        <v>243</v>
      </c>
      <c r="H2861" s="14" t="s">
        <v>1110</v>
      </c>
    </row>
    <row r="2862" spans="1:8" x14ac:dyDescent="0.25">
      <c r="A2862">
        <v>2863</v>
      </c>
      <c r="B2862" s="14" t="s">
        <v>9841</v>
      </c>
      <c r="C2862" s="14" t="s">
        <v>1102</v>
      </c>
      <c r="E2862" s="14" t="s">
        <v>9842</v>
      </c>
      <c r="F2862" s="14" t="s">
        <v>9843</v>
      </c>
      <c r="G2862" s="14" t="s">
        <v>40</v>
      </c>
      <c r="H2862" s="14" t="s">
        <v>1110</v>
      </c>
    </row>
    <row r="2863" spans="1:8" x14ac:dyDescent="0.25">
      <c r="A2863">
        <v>2864</v>
      </c>
      <c r="B2863" s="14" t="s">
        <v>9844</v>
      </c>
      <c r="C2863" s="14" t="s">
        <v>1102</v>
      </c>
      <c r="E2863" s="14" t="s">
        <v>9845</v>
      </c>
      <c r="F2863" s="14" t="s">
        <v>9846</v>
      </c>
      <c r="G2863" s="14" t="s">
        <v>160</v>
      </c>
      <c r="H2863" s="14" t="s">
        <v>1110</v>
      </c>
    </row>
    <row r="2864" spans="1:8" x14ac:dyDescent="0.25">
      <c r="A2864">
        <v>2865</v>
      </c>
      <c r="B2864" s="14" t="s">
        <v>9847</v>
      </c>
      <c r="C2864" s="14" t="s">
        <v>1102</v>
      </c>
      <c r="E2864" s="14" t="s">
        <v>9848</v>
      </c>
      <c r="F2864" s="14" t="s">
        <v>9849</v>
      </c>
      <c r="G2864" s="14" t="s">
        <v>192</v>
      </c>
      <c r="H2864" s="14" t="s">
        <v>1110</v>
      </c>
    </row>
    <row r="2865" spans="1:8" x14ac:dyDescent="0.25">
      <c r="A2865">
        <v>2866</v>
      </c>
      <c r="B2865" s="14" t="s">
        <v>9850</v>
      </c>
      <c r="C2865" s="14" t="s">
        <v>1102</v>
      </c>
      <c r="E2865" s="14" t="s">
        <v>9851</v>
      </c>
      <c r="F2865" s="14" t="s">
        <v>9852</v>
      </c>
      <c r="G2865" s="14" t="s">
        <v>40</v>
      </c>
      <c r="H2865" s="14" t="s">
        <v>1110</v>
      </c>
    </row>
    <row r="2866" spans="1:8" x14ac:dyDescent="0.25">
      <c r="A2866">
        <v>2867</v>
      </c>
      <c r="B2866" s="14" t="s">
        <v>9853</v>
      </c>
      <c r="C2866" s="14" t="s">
        <v>1102</v>
      </c>
      <c r="E2866" s="14" t="s">
        <v>9854</v>
      </c>
      <c r="F2866" s="14" t="s">
        <v>9855</v>
      </c>
      <c r="G2866" s="14" t="s">
        <v>1945</v>
      </c>
      <c r="H2866" s="14" t="s">
        <v>1110</v>
      </c>
    </row>
    <row r="2867" spans="1:8" x14ac:dyDescent="0.25">
      <c r="A2867">
        <v>2868</v>
      </c>
      <c r="B2867" s="14" t="s">
        <v>9856</v>
      </c>
      <c r="C2867" s="14" t="s">
        <v>1102</v>
      </c>
      <c r="E2867" s="14" t="s">
        <v>9857</v>
      </c>
      <c r="G2867" s="14" t="s">
        <v>243</v>
      </c>
      <c r="H2867" s="14" t="s">
        <v>1110</v>
      </c>
    </row>
    <row r="2868" spans="1:8" x14ac:dyDescent="0.25">
      <c r="A2868">
        <v>2869</v>
      </c>
      <c r="B2868" s="14" t="s">
        <v>9858</v>
      </c>
      <c r="C2868" s="14" t="s">
        <v>1102</v>
      </c>
      <c r="D2868" s="14" t="s">
        <v>9083</v>
      </c>
      <c r="E2868" s="14" t="s">
        <v>9859</v>
      </c>
      <c r="F2868" s="14" t="s">
        <v>9860</v>
      </c>
      <c r="G2868" s="14" t="s">
        <v>1251</v>
      </c>
      <c r="H2868" s="14" t="s">
        <v>1110</v>
      </c>
    </row>
    <row r="2869" spans="1:8" x14ac:dyDescent="0.25">
      <c r="A2869">
        <v>2870</v>
      </c>
      <c r="B2869" s="14" t="s">
        <v>9861</v>
      </c>
      <c r="C2869" s="14" t="s">
        <v>1102</v>
      </c>
      <c r="E2869" s="14" t="s">
        <v>9862</v>
      </c>
      <c r="F2869" s="14" t="s">
        <v>9863</v>
      </c>
      <c r="G2869" s="14" t="s">
        <v>187</v>
      </c>
      <c r="H2869" s="14" t="s">
        <v>1110</v>
      </c>
    </row>
    <row r="2870" spans="1:8" x14ac:dyDescent="0.25">
      <c r="A2870">
        <v>2871</v>
      </c>
      <c r="B2870" s="14" t="s">
        <v>9864</v>
      </c>
      <c r="C2870" s="14" t="s">
        <v>1102</v>
      </c>
      <c r="E2870" s="14" t="s">
        <v>9865</v>
      </c>
      <c r="F2870" s="14" t="s">
        <v>9866</v>
      </c>
      <c r="G2870" s="14" t="s">
        <v>33</v>
      </c>
      <c r="H2870" s="14" t="s">
        <v>1110</v>
      </c>
    </row>
    <row r="2871" spans="1:8" x14ac:dyDescent="0.25">
      <c r="A2871">
        <v>2872</v>
      </c>
      <c r="B2871" s="14" t="s">
        <v>9867</v>
      </c>
      <c r="C2871" s="14" t="s">
        <v>1102</v>
      </c>
      <c r="E2871" s="14" t="s">
        <v>9868</v>
      </c>
      <c r="F2871" s="14" t="s">
        <v>9869</v>
      </c>
      <c r="G2871" s="14" t="s">
        <v>230</v>
      </c>
      <c r="H2871" s="14" t="s">
        <v>1110</v>
      </c>
    </row>
    <row r="2872" spans="1:8" x14ac:dyDescent="0.25">
      <c r="A2872">
        <v>2873</v>
      </c>
      <c r="B2872" s="14" t="s">
        <v>9870</v>
      </c>
      <c r="C2872" s="14" t="s">
        <v>1102</v>
      </c>
      <c r="D2872" s="14" t="s">
        <v>9658</v>
      </c>
      <c r="E2872" s="14" t="s">
        <v>9871</v>
      </c>
      <c r="G2872" s="14" t="s">
        <v>6062</v>
      </c>
      <c r="H2872" s="14" t="s">
        <v>1110</v>
      </c>
    </row>
    <row r="2873" spans="1:8" x14ac:dyDescent="0.25">
      <c r="A2873">
        <v>2874</v>
      </c>
      <c r="B2873" s="14" t="s">
        <v>9872</v>
      </c>
      <c r="C2873" s="14" t="s">
        <v>1102</v>
      </c>
      <c r="E2873" s="14" t="s">
        <v>9873</v>
      </c>
      <c r="F2873" s="14" t="s">
        <v>9874</v>
      </c>
      <c r="G2873" s="14" t="s">
        <v>6356</v>
      </c>
      <c r="H2873" s="14" t="s">
        <v>1110</v>
      </c>
    </row>
    <row r="2874" spans="1:8" x14ac:dyDescent="0.25">
      <c r="A2874">
        <v>2875</v>
      </c>
      <c r="B2874" s="14" t="s">
        <v>9875</v>
      </c>
      <c r="C2874" s="14" t="s">
        <v>1102</v>
      </c>
      <c r="E2874" s="14" t="s">
        <v>9876</v>
      </c>
      <c r="F2874" s="14" t="s">
        <v>9877</v>
      </c>
      <c r="G2874" s="14" t="s">
        <v>1493</v>
      </c>
      <c r="H2874" s="14" t="s">
        <v>1110</v>
      </c>
    </row>
    <row r="2875" spans="1:8" x14ac:dyDescent="0.25">
      <c r="A2875">
        <v>2876</v>
      </c>
      <c r="B2875" s="14" t="s">
        <v>9878</v>
      </c>
      <c r="C2875" s="14" t="s">
        <v>1102</v>
      </c>
      <c r="E2875" s="14" t="s">
        <v>9879</v>
      </c>
      <c r="F2875" s="14" t="s">
        <v>9880</v>
      </c>
      <c r="G2875" s="14" t="s">
        <v>1109</v>
      </c>
      <c r="H2875" s="14" t="s">
        <v>1110</v>
      </c>
    </row>
    <row r="2876" spans="1:8" x14ac:dyDescent="0.25">
      <c r="A2876">
        <v>2877</v>
      </c>
      <c r="B2876" s="14" t="s">
        <v>9881</v>
      </c>
      <c r="C2876" s="14" t="s">
        <v>1102</v>
      </c>
      <c r="E2876" s="14" t="s">
        <v>480</v>
      </c>
      <c r="F2876" s="14" t="s">
        <v>9882</v>
      </c>
      <c r="G2876" s="14" t="s">
        <v>40</v>
      </c>
      <c r="H2876" s="14" t="s">
        <v>1110</v>
      </c>
    </row>
    <row r="2877" spans="1:8" x14ac:dyDescent="0.25">
      <c r="A2877">
        <v>2878</v>
      </c>
      <c r="B2877" s="14" t="s">
        <v>9883</v>
      </c>
      <c r="C2877" s="14" t="s">
        <v>1102</v>
      </c>
      <c r="E2877" s="14" t="s">
        <v>9884</v>
      </c>
      <c r="F2877" s="14" t="s">
        <v>9885</v>
      </c>
      <c r="G2877" s="14" t="s">
        <v>1109</v>
      </c>
      <c r="H2877" s="14" t="s">
        <v>1110</v>
      </c>
    </row>
    <row r="2878" spans="1:8" x14ac:dyDescent="0.25">
      <c r="A2878">
        <v>2879</v>
      </c>
      <c r="B2878" s="14" t="s">
        <v>9886</v>
      </c>
      <c r="C2878" s="14" t="s">
        <v>1102</v>
      </c>
      <c r="E2878" s="14" t="s">
        <v>9887</v>
      </c>
      <c r="F2878" s="14" t="s">
        <v>9888</v>
      </c>
      <c r="G2878" s="14" t="s">
        <v>1109</v>
      </c>
      <c r="H2878" s="14" t="s">
        <v>1110</v>
      </c>
    </row>
    <row r="2879" spans="1:8" x14ac:dyDescent="0.25">
      <c r="A2879">
        <v>2880</v>
      </c>
      <c r="B2879" s="14" t="s">
        <v>9889</v>
      </c>
      <c r="C2879" s="14" t="s">
        <v>1102</v>
      </c>
      <c r="E2879" s="14" t="s">
        <v>9890</v>
      </c>
      <c r="F2879" s="14" t="s">
        <v>9891</v>
      </c>
      <c r="G2879" s="14" t="s">
        <v>1109</v>
      </c>
      <c r="H2879" s="14" t="s">
        <v>1110</v>
      </c>
    </row>
    <row r="2880" spans="1:8" x14ac:dyDescent="0.25">
      <c r="A2880">
        <v>2881</v>
      </c>
      <c r="B2880" s="14" t="s">
        <v>9892</v>
      </c>
      <c r="C2880" s="14" t="s">
        <v>1102</v>
      </c>
      <c r="D2880" s="14" t="s">
        <v>541</v>
      </c>
      <c r="E2880" s="14" t="s">
        <v>9893</v>
      </c>
      <c r="F2880" s="14" t="s">
        <v>9894</v>
      </c>
      <c r="G2880" s="14" t="s">
        <v>187</v>
      </c>
      <c r="H2880" s="14" t="s">
        <v>1105</v>
      </c>
    </row>
    <row r="2881" spans="1:8" x14ac:dyDescent="0.25">
      <c r="A2881">
        <v>2882</v>
      </c>
      <c r="B2881" s="14" t="s">
        <v>9895</v>
      </c>
      <c r="C2881" s="14" t="s">
        <v>1102</v>
      </c>
      <c r="E2881" s="14" t="s">
        <v>9896</v>
      </c>
      <c r="F2881" s="14" t="s">
        <v>9897</v>
      </c>
      <c r="G2881" s="14" t="s">
        <v>149</v>
      </c>
      <c r="H2881" s="14" t="s">
        <v>1110</v>
      </c>
    </row>
    <row r="2882" spans="1:8" x14ac:dyDescent="0.25">
      <c r="A2882">
        <v>2883</v>
      </c>
      <c r="B2882" s="14" t="s">
        <v>9898</v>
      </c>
      <c r="C2882" s="14" t="s">
        <v>1102</v>
      </c>
      <c r="D2882" s="14" t="s">
        <v>3592</v>
      </c>
      <c r="E2882" s="14" t="s">
        <v>9899</v>
      </c>
      <c r="F2882" s="14" t="s">
        <v>9900</v>
      </c>
      <c r="G2882" s="14" t="s">
        <v>178</v>
      </c>
      <c r="H2882" s="14" t="s">
        <v>1105</v>
      </c>
    </row>
    <row r="2883" spans="1:8" x14ac:dyDescent="0.25">
      <c r="A2883">
        <v>2884</v>
      </c>
      <c r="B2883" s="14" t="s">
        <v>9901</v>
      </c>
      <c r="C2883" s="14" t="s">
        <v>1102</v>
      </c>
      <c r="E2883" s="14" t="s">
        <v>9902</v>
      </c>
      <c r="F2883" s="14" t="s">
        <v>9903</v>
      </c>
      <c r="G2883" s="14" t="s">
        <v>236</v>
      </c>
      <c r="H2883" s="14" t="s">
        <v>1110</v>
      </c>
    </row>
    <row r="2884" spans="1:8" x14ac:dyDescent="0.25">
      <c r="A2884">
        <v>2885</v>
      </c>
      <c r="B2884" s="14" t="s">
        <v>9904</v>
      </c>
      <c r="C2884" s="14" t="s">
        <v>1102</v>
      </c>
      <c r="D2884" s="14" t="s">
        <v>9905</v>
      </c>
      <c r="E2884" s="14" t="s">
        <v>9906</v>
      </c>
      <c r="F2884" s="14" t="s">
        <v>9907</v>
      </c>
      <c r="G2884" s="14" t="s">
        <v>1251</v>
      </c>
      <c r="H2884" s="14" t="s">
        <v>1110</v>
      </c>
    </row>
    <row r="2885" spans="1:8" x14ac:dyDescent="0.25">
      <c r="A2885">
        <v>2886</v>
      </c>
      <c r="B2885" s="14" t="s">
        <v>9908</v>
      </c>
      <c r="C2885" s="14" t="s">
        <v>1102</v>
      </c>
      <c r="E2885" s="14" t="s">
        <v>9909</v>
      </c>
      <c r="F2885" s="14" t="s">
        <v>9910</v>
      </c>
      <c r="G2885" s="14" t="s">
        <v>192</v>
      </c>
      <c r="H2885" s="14" t="s">
        <v>1110</v>
      </c>
    </row>
    <row r="2886" spans="1:8" x14ac:dyDescent="0.25">
      <c r="A2886">
        <v>2887</v>
      </c>
      <c r="B2886" s="14" t="s">
        <v>9911</v>
      </c>
      <c r="C2886" s="14" t="s">
        <v>1102</v>
      </c>
      <c r="E2886" s="14" t="s">
        <v>9912</v>
      </c>
      <c r="F2886" s="14" t="s">
        <v>9913</v>
      </c>
      <c r="G2886" s="14" t="s">
        <v>243</v>
      </c>
      <c r="H2886" s="14" t="s">
        <v>1110</v>
      </c>
    </row>
    <row r="2887" spans="1:8" x14ac:dyDescent="0.25">
      <c r="A2887">
        <v>2888</v>
      </c>
      <c r="B2887" s="14" t="s">
        <v>9914</v>
      </c>
      <c r="C2887" s="14" t="s">
        <v>1102</v>
      </c>
      <c r="E2887" s="14" t="s">
        <v>9859</v>
      </c>
      <c r="G2887" s="14" t="s">
        <v>243</v>
      </c>
      <c r="H2887" s="14" t="s">
        <v>1110</v>
      </c>
    </row>
    <row r="2888" spans="1:8" x14ac:dyDescent="0.25">
      <c r="A2888">
        <v>2889</v>
      </c>
      <c r="B2888" s="14" t="s">
        <v>9915</v>
      </c>
      <c r="C2888" s="14" t="s">
        <v>1102</v>
      </c>
      <c r="E2888" s="14" t="s">
        <v>9916</v>
      </c>
      <c r="F2888" s="14" t="s">
        <v>9917</v>
      </c>
      <c r="G2888" s="14" t="s">
        <v>126</v>
      </c>
      <c r="H2888" s="14" t="s">
        <v>1110</v>
      </c>
    </row>
    <row r="2889" spans="1:8" x14ac:dyDescent="0.25">
      <c r="A2889">
        <v>2890</v>
      </c>
      <c r="B2889" s="14" t="s">
        <v>9918</v>
      </c>
      <c r="C2889" s="14" t="s">
        <v>1102</v>
      </c>
      <c r="E2889" s="14" t="s">
        <v>9919</v>
      </c>
      <c r="F2889" s="14" t="s">
        <v>9920</v>
      </c>
      <c r="G2889" s="14" t="s">
        <v>2576</v>
      </c>
      <c r="H2889" s="14" t="s">
        <v>1110</v>
      </c>
    </row>
    <row r="2890" spans="1:8" x14ac:dyDescent="0.25">
      <c r="A2890">
        <v>2891</v>
      </c>
      <c r="B2890" s="14" t="s">
        <v>9921</v>
      </c>
      <c r="C2890" s="14" t="s">
        <v>1102</v>
      </c>
      <c r="E2890" s="14" t="s">
        <v>9922</v>
      </c>
      <c r="F2890" s="14" t="s">
        <v>9923</v>
      </c>
      <c r="G2890" s="14" t="s">
        <v>1348</v>
      </c>
      <c r="H2890" s="14" t="s">
        <v>1110</v>
      </c>
    </row>
    <row r="2891" spans="1:8" x14ac:dyDescent="0.25">
      <c r="A2891">
        <v>2892</v>
      </c>
      <c r="B2891" s="14" t="s">
        <v>9924</v>
      </c>
      <c r="C2891" s="14" t="s">
        <v>1102</v>
      </c>
      <c r="E2891" s="14" t="s">
        <v>9925</v>
      </c>
      <c r="F2891" s="14" t="s">
        <v>9926</v>
      </c>
      <c r="G2891" s="14" t="s">
        <v>166</v>
      </c>
      <c r="H2891" s="14" t="s">
        <v>1110</v>
      </c>
    </row>
    <row r="2892" spans="1:8" x14ac:dyDescent="0.25">
      <c r="A2892">
        <v>2893</v>
      </c>
      <c r="B2892" s="14" t="s">
        <v>9927</v>
      </c>
      <c r="C2892" s="14" t="s">
        <v>1102</v>
      </c>
      <c r="E2892" s="14" t="s">
        <v>9928</v>
      </c>
      <c r="F2892" s="14" t="s">
        <v>9929</v>
      </c>
      <c r="G2892" s="14" t="s">
        <v>5130</v>
      </c>
      <c r="H2892" s="14" t="s">
        <v>1110</v>
      </c>
    </row>
    <row r="2893" spans="1:8" x14ac:dyDescent="0.25">
      <c r="A2893">
        <v>2894</v>
      </c>
      <c r="B2893" s="14" t="s">
        <v>9930</v>
      </c>
      <c r="C2893" s="14" t="s">
        <v>1102</v>
      </c>
      <c r="E2893" s="14" t="s">
        <v>9931</v>
      </c>
      <c r="F2893" s="14" t="s">
        <v>9932</v>
      </c>
      <c r="G2893" s="14" t="s">
        <v>126</v>
      </c>
      <c r="H2893" s="14" t="s">
        <v>1110</v>
      </c>
    </row>
    <row r="2894" spans="1:8" x14ac:dyDescent="0.25">
      <c r="A2894">
        <v>2895</v>
      </c>
      <c r="B2894" s="14" t="s">
        <v>9933</v>
      </c>
      <c r="C2894" s="14" t="s">
        <v>1102</v>
      </c>
      <c r="E2894" s="14" t="s">
        <v>9934</v>
      </c>
      <c r="F2894" s="14" t="s">
        <v>9935</v>
      </c>
      <c r="G2894" s="14" t="s">
        <v>103</v>
      </c>
      <c r="H2894" s="14" t="s">
        <v>1110</v>
      </c>
    </row>
    <row r="2895" spans="1:8" x14ac:dyDescent="0.25">
      <c r="A2895">
        <v>2896</v>
      </c>
      <c r="B2895" s="14" t="s">
        <v>9936</v>
      </c>
      <c r="C2895" s="14" t="s">
        <v>1102</v>
      </c>
      <c r="D2895" s="14" t="s">
        <v>9937</v>
      </c>
      <c r="E2895" s="14" t="s">
        <v>9938</v>
      </c>
      <c r="F2895" s="14" t="s">
        <v>9939</v>
      </c>
      <c r="G2895" s="14" t="s">
        <v>187</v>
      </c>
      <c r="H2895" s="14" t="s">
        <v>1105</v>
      </c>
    </row>
    <row r="2896" spans="1:8" x14ac:dyDescent="0.25">
      <c r="A2896">
        <v>2897</v>
      </c>
      <c r="B2896" s="14" t="s">
        <v>9940</v>
      </c>
      <c r="C2896" s="14" t="s">
        <v>1102</v>
      </c>
      <c r="E2896" s="14" t="s">
        <v>9941</v>
      </c>
      <c r="F2896" s="14" t="s">
        <v>9942</v>
      </c>
      <c r="G2896" s="14" t="s">
        <v>77</v>
      </c>
      <c r="H2896" s="14" t="s">
        <v>1110</v>
      </c>
    </row>
    <row r="2897" spans="1:8" x14ac:dyDescent="0.25">
      <c r="A2897">
        <v>2898</v>
      </c>
      <c r="B2897" s="14" t="s">
        <v>9943</v>
      </c>
      <c r="C2897" s="14" t="s">
        <v>1102</v>
      </c>
      <c r="E2897" s="14" t="s">
        <v>9944</v>
      </c>
      <c r="F2897" s="14" t="s">
        <v>9945</v>
      </c>
      <c r="G2897" s="14" t="s">
        <v>1109</v>
      </c>
      <c r="H2897" s="14" t="s">
        <v>1110</v>
      </c>
    </row>
    <row r="2898" spans="1:8" x14ac:dyDescent="0.25">
      <c r="A2898">
        <v>2899</v>
      </c>
      <c r="B2898" s="14" t="s">
        <v>9946</v>
      </c>
      <c r="C2898" s="14" t="s">
        <v>1102</v>
      </c>
      <c r="E2898" s="14" t="s">
        <v>9947</v>
      </c>
      <c r="F2898" s="14" t="s">
        <v>9948</v>
      </c>
      <c r="G2898" s="14" t="s">
        <v>1109</v>
      </c>
      <c r="H2898" s="14" t="s">
        <v>1110</v>
      </c>
    </row>
    <row r="2899" spans="1:8" x14ac:dyDescent="0.25">
      <c r="A2899">
        <v>2900</v>
      </c>
      <c r="B2899" s="14" t="s">
        <v>9949</v>
      </c>
      <c r="C2899" s="14" t="s">
        <v>1102</v>
      </c>
      <c r="E2899" s="14" t="s">
        <v>9950</v>
      </c>
      <c r="F2899" s="14" t="s">
        <v>9951</v>
      </c>
      <c r="G2899" s="14" t="s">
        <v>1284</v>
      </c>
      <c r="H2899" s="14" t="s">
        <v>1110</v>
      </c>
    </row>
    <row r="2900" spans="1:8" x14ac:dyDescent="0.25">
      <c r="A2900">
        <v>2901</v>
      </c>
      <c r="B2900" s="14" t="s">
        <v>9952</v>
      </c>
      <c r="C2900" s="14" t="s">
        <v>1102</v>
      </c>
      <c r="D2900" s="14" t="s">
        <v>9953</v>
      </c>
      <c r="E2900" s="14" t="s">
        <v>9954</v>
      </c>
      <c r="F2900" s="14" t="s">
        <v>9955</v>
      </c>
      <c r="G2900" s="14" t="s">
        <v>212</v>
      </c>
      <c r="H2900" s="14" t="s">
        <v>1110</v>
      </c>
    </row>
    <row r="2901" spans="1:8" x14ac:dyDescent="0.25">
      <c r="A2901">
        <v>2902</v>
      </c>
      <c r="B2901" s="14" t="s">
        <v>9956</v>
      </c>
      <c r="C2901" s="14" t="s">
        <v>1102</v>
      </c>
      <c r="E2901" s="14" t="s">
        <v>9957</v>
      </c>
      <c r="F2901" s="14" t="s">
        <v>9958</v>
      </c>
      <c r="G2901" s="14" t="s">
        <v>1109</v>
      </c>
      <c r="H2901" s="14" t="s">
        <v>1110</v>
      </c>
    </row>
    <row r="2902" spans="1:8" x14ac:dyDescent="0.25">
      <c r="A2902">
        <v>2903</v>
      </c>
      <c r="B2902" s="14" t="s">
        <v>9959</v>
      </c>
      <c r="C2902" s="14" t="s">
        <v>1102</v>
      </c>
      <c r="E2902" s="14" t="s">
        <v>9960</v>
      </c>
      <c r="F2902" s="14" t="s">
        <v>9961</v>
      </c>
      <c r="G2902" s="14" t="s">
        <v>149</v>
      </c>
      <c r="H2902" s="14" t="s">
        <v>1110</v>
      </c>
    </row>
    <row r="2903" spans="1:8" x14ac:dyDescent="0.25">
      <c r="A2903">
        <v>2904</v>
      </c>
      <c r="B2903" s="14" t="s">
        <v>9962</v>
      </c>
      <c r="C2903" s="14" t="s">
        <v>1102</v>
      </c>
      <c r="E2903" s="14" t="s">
        <v>9963</v>
      </c>
      <c r="F2903" s="14" t="s">
        <v>9964</v>
      </c>
      <c r="G2903" s="14" t="s">
        <v>1109</v>
      </c>
      <c r="H2903" s="14" t="s">
        <v>1110</v>
      </c>
    </row>
    <row r="2904" spans="1:8" x14ac:dyDescent="0.25">
      <c r="A2904">
        <v>2905</v>
      </c>
      <c r="B2904" s="14" t="s">
        <v>9965</v>
      </c>
      <c r="C2904" s="14" t="s">
        <v>1102</v>
      </c>
      <c r="E2904" s="14" t="s">
        <v>9966</v>
      </c>
      <c r="F2904" s="14" t="s">
        <v>9967</v>
      </c>
      <c r="G2904" s="14" t="s">
        <v>215</v>
      </c>
      <c r="H2904" s="14" t="s">
        <v>1110</v>
      </c>
    </row>
    <row r="2905" spans="1:8" x14ac:dyDescent="0.25">
      <c r="A2905">
        <v>2906</v>
      </c>
      <c r="B2905" s="14" t="s">
        <v>9968</v>
      </c>
      <c r="C2905" s="14" t="s">
        <v>1102</v>
      </c>
      <c r="E2905" s="14" t="s">
        <v>9969</v>
      </c>
      <c r="F2905" s="14" t="s">
        <v>9970</v>
      </c>
      <c r="G2905" s="14" t="s">
        <v>9971</v>
      </c>
      <c r="H2905" s="14" t="s">
        <v>1110</v>
      </c>
    </row>
    <row r="2906" spans="1:8" x14ac:dyDescent="0.25">
      <c r="A2906">
        <v>2907</v>
      </c>
      <c r="B2906" s="14" t="s">
        <v>9972</v>
      </c>
      <c r="C2906" s="14" t="s">
        <v>1102</v>
      </c>
      <c r="E2906" s="14" t="s">
        <v>9973</v>
      </c>
      <c r="F2906" s="14" t="s">
        <v>9974</v>
      </c>
      <c r="G2906" s="14" t="s">
        <v>1109</v>
      </c>
      <c r="H2906" s="14" t="s">
        <v>1110</v>
      </c>
    </row>
    <row r="2907" spans="1:8" x14ac:dyDescent="0.25">
      <c r="A2907">
        <v>2908</v>
      </c>
      <c r="B2907" s="14" t="s">
        <v>9975</v>
      </c>
      <c r="C2907" s="14" t="s">
        <v>1102</v>
      </c>
      <c r="E2907" s="14" t="s">
        <v>9976</v>
      </c>
      <c r="F2907" s="14" t="s">
        <v>9977</v>
      </c>
      <c r="G2907" s="14" t="s">
        <v>1109</v>
      </c>
      <c r="H2907" s="14" t="s">
        <v>1110</v>
      </c>
    </row>
    <row r="2908" spans="1:8" x14ac:dyDescent="0.25">
      <c r="A2908">
        <v>2909</v>
      </c>
      <c r="B2908" s="14" t="s">
        <v>9978</v>
      </c>
      <c r="C2908" s="14" t="s">
        <v>1102</v>
      </c>
      <c r="E2908" s="14" t="s">
        <v>9979</v>
      </c>
      <c r="F2908" s="14" t="s">
        <v>9980</v>
      </c>
      <c r="G2908" s="14" t="s">
        <v>1109</v>
      </c>
      <c r="H2908" s="14" t="s">
        <v>1110</v>
      </c>
    </row>
    <row r="2909" spans="1:8" x14ac:dyDescent="0.25">
      <c r="A2909">
        <v>2910</v>
      </c>
      <c r="B2909" s="14" t="s">
        <v>9981</v>
      </c>
      <c r="C2909" s="14" t="s">
        <v>1102</v>
      </c>
      <c r="E2909" s="14" t="s">
        <v>9982</v>
      </c>
      <c r="F2909" s="14" t="s">
        <v>9983</v>
      </c>
      <c r="G2909" s="14" t="s">
        <v>1601</v>
      </c>
      <c r="H2909" s="14" t="s">
        <v>1110</v>
      </c>
    </row>
    <row r="2910" spans="1:8" x14ac:dyDescent="0.25">
      <c r="A2910">
        <v>2911</v>
      </c>
      <c r="B2910" s="14" t="s">
        <v>9984</v>
      </c>
      <c r="C2910" s="14" t="s">
        <v>1102</v>
      </c>
      <c r="E2910" s="14" t="s">
        <v>9985</v>
      </c>
      <c r="G2910" s="14" t="s">
        <v>243</v>
      </c>
      <c r="H2910" s="14" t="s">
        <v>1110</v>
      </c>
    </row>
    <row r="2911" spans="1:8" x14ac:dyDescent="0.25">
      <c r="A2911">
        <v>2912</v>
      </c>
      <c r="B2911" s="14" t="s">
        <v>9986</v>
      </c>
      <c r="C2911" s="14" t="s">
        <v>1102</v>
      </c>
      <c r="E2911" s="14" t="s">
        <v>9987</v>
      </c>
      <c r="F2911" s="14" t="s">
        <v>9988</v>
      </c>
      <c r="G2911" s="14" t="s">
        <v>40</v>
      </c>
      <c r="H2911" s="14" t="s">
        <v>1110</v>
      </c>
    </row>
    <row r="2912" spans="1:8" x14ac:dyDescent="0.25">
      <c r="A2912">
        <v>2913</v>
      </c>
      <c r="B2912" s="14" t="s">
        <v>9989</v>
      </c>
      <c r="C2912" s="14" t="s">
        <v>1102</v>
      </c>
      <c r="E2912" s="14" t="s">
        <v>9990</v>
      </c>
      <c r="F2912" s="14" t="s">
        <v>9991</v>
      </c>
      <c r="G2912" s="14" t="s">
        <v>1348</v>
      </c>
      <c r="H2912" s="14" t="s">
        <v>1110</v>
      </c>
    </row>
    <row r="2913" spans="1:8" x14ac:dyDescent="0.25">
      <c r="A2913">
        <v>2914</v>
      </c>
      <c r="B2913" s="14" t="s">
        <v>9992</v>
      </c>
      <c r="C2913" s="14" t="s">
        <v>1102</v>
      </c>
      <c r="E2913" s="14" t="s">
        <v>9993</v>
      </c>
      <c r="F2913" s="14" t="s">
        <v>9994</v>
      </c>
      <c r="G2913" s="14" t="s">
        <v>1109</v>
      </c>
      <c r="H2913" s="14" t="s">
        <v>1110</v>
      </c>
    </row>
    <row r="2914" spans="1:8" x14ac:dyDescent="0.25">
      <c r="A2914">
        <v>2915</v>
      </c>
      <c r="B2914" s="14" t="s">
        <v>9995</v>
      </c>
      <c r="C2914" s="14" t="s">
        <v>1102</v>
      </c>
      <c r="E2914" s="14" t="s">
        <v>9996</v>
      </c>
      <c r="F2914" s="14" t="s">
        <v>9997</v>
      </c>
      <c r="G2914" s="14" t="s">
        <v>33</v>
      </c>
      <c r="H2914" s="14" t="s">
        <v>1110</v>
      </c>
    </row>
    <row r="2915" spans="1:8" x14ac:dyDescent="0.25">
      <c r="A2915">
        <v>2916</v>
      </c>
      <c r="B2915" s="14" t="s">
        <v>9995</v>
      </c>
      <c r="C2915" s="14" t="s">
        <v>1102</v>
      </c>
      <c r="D2915" s="14" t="s">
        <v>9998</v>
      </c>
      <c r="E2915" s="14" t="s">
        <v>9999</v>
      </c>
      <c r="F2915" s="14" t="s">
        <v>10000</v>
      </c>
      <c r="G2915" s="14" t="s">
        <v>16</v>
      </c>
      <c r="H2915" s="14" t="s">
        <v>1105</v>
      </c>
    </row>
    <row r="2916" spans="1:8" x14ac:dyDescent="0.25">
      <c r="A2916">
        <v>2917</v>
      </c>
      <c r="B2916" s="14" t="s">
        <v>10001</v>
      </c>
      <c r="C2916" s="14" t="s">
        <v>1102</v>
      </c>
      <c r="D2916" s="14" t="s">
        <v>10002</v>
      </c>
      <c r="E2916" s="14" t="s">
        <v>10003</v>
      </c>
      <c r="F2916" s="14" t="s">
        <v>10004</v>
      </c>
      <c r="G2916" s="14" t="s">
        <v>153</v>
      </c>
      <c r="H2916" s="14" t="s">
        <v>1110</v>
      </c>
    </row>
    <row r="2917" spans="1:8" x14ac:dyDescent="0.25">
      <c r="A2917">
        <v>2918</v>
      </c>
      <c r="B2917" s="14" t="s">
        <v>10005</v>
      </c>
      <c r="C2917" s="14" t="s">
        <v>1102</v>
      </c>
      <c r="E2917" s="14" t="s">
        <v>10006</v>
      </c>
      <c r="F2917" s="14" t="s">
        <v>10007</v>
      </c>
      <c r="G2917" s="14" t="s">
        <v>149</v>
      </c>
      <c r="H2917" s="14" t="s">
        <v>1110</v>
      </c>
    </row>
    <row r="2918" spans="1:8" x14ac:dyDescent="0.25">
      <c r="A2918">
        <v>2919</v>
      </c>
      <c r="B2918" s="14" t="s">
        <v>10008</v>
      </c>
      <c r="C2918" s="14" t="s">
        <v>1102</v>
      </c>
      <c r="E2918" s="14" t="s">
        <v>10009</v>
      </c>
      <c r="F2918" s="14" t="s">
        <v>10010</v>
      </c>
      <c r="G2918" s="14" t="s">
        <v>2179</v>
      </c>
      <c r="H2918" s="14" t="s">
        <v>1110</v>
      </c>
    </row>
    <row r="2919" spans="1:8" x14ac:dyDescent="0.25">
      <c r="A2919">
        <v>2920</v>
      </c>
      <c r="B2919" s="14" t="s">
        <v>10011</v>
      </c>
      <c r="C2919" s="14" t="s">
        <v>1102</v>
      </c>
      <c r="E2919" s="14" t="s">
        <v>10012</v>
      </c>
      <c r="F2919" s="14" t="s">
        <v>10013</v>
      </c>
      <c r="G2919" s="14" t="s">
        <v>120</v>
      </c>
      <c r="H2919" s="14" t="s">
        <v>1110</v>
      </c>
    </row>
    <row r="2920" spans="1:8" x14ac:dyDescent="0.25">
      <c r="A2920">
        <v>2921</v>
      </c>
      <c r="B2920" s="14" t="s">
        <v>10014</v>
      </c>
      <c r="C2920" s="14" t="s">
        <v>1102</v>
      </c>
      <c r="E2920" s="14" t="s">
        <v>10015</v>
      </c>
      <c r="F2920" s="14" t="s">
        <v>10016</v>
      </c>
      <c r="G2920" s="14" t="s">
        <v>1109</v>
      </c>
      <c r="H2920" s="14" t="s">
        <v>1110</v>
      </c>
    </row>
    <row r="2921" spans="1:8" x14ac:dyDescent="0.25">
      <c r="A2921">
        <v>2922</v>
      </c>
      <c r="B2921" s="14" t="s">
        <v>10017</v>
      </c>
      <c r="C2921" s="14" t="s">
        <v>1102</v>
      </c>
      <c r="D2921" s="14" t="s">
        <v>423</v>
      </c>
      <c r="E2921" s="14" t="s">
        <v>10018</v>
      </c>
      <c r="F2921" s="14" t="s">
        <v>10019</v>
      </c>
      <c r="G2921" s="14" t="s">
        <v>117</v>
      </c>
      <c r="H2921" s="14" t="s">
        <v>1105</v>
      </c>
    </row>
    <row r="2922" spans="1:8" x14ac:dyDescent="0.25">
      <c r="A2922">
        <v>2923</v>
      </c>
      <c r="B2922" s="14" t="s">
        <v>10020</v>
      </c>
      <c r="C2922" s="14" t="s">
        <v>1102</v>
      </c>
      <c r="D2922" s="14" t="s">
        <v>10021</v>
      </c>
      <c r="E2922" s="14" t="s">
        <v>10022</v>
      </c>
      <c r="G2922" s="14" t="s">
        <v>117</v>
      </c>
      <c r="H2922" s="14" t="s">
        <v>1105</v>
      </c>
    </row>
    <row r="2923" spans="1:8" x14ac:dyDescent="0.25">
      <c r="A2923">
        <v>2924</v>
      </c>
      <c r="B2923" s="14" t="s">
        <v>10023</v>
      </c>
      <c r="C2923" s="14" t="s">
        <v>1102</v>
      </c>
      <c r="E2923" s="14" t="s">
        <v>10024</v>
      </c>
      <c r="G2923" s="14" t="s">
        <v>117</v>
      </c>
      <c r="H2923" s="14" t="s">
        <v>1110</v>
      </c>
    </row>
    <row r="2924" spans="1:8" x14ac:dyDescent="0.25">
      <c r="A2924">
        <v>2925</v>
      </c>
      <c r="B2924" s="14" t="s">
        <v>10025</v>
      </c>
      <c r="C2924" s="14" t="s">
        <v>1102</v>
      </c>
      <c r="E2924" s="14" t="s">
        <v>10026</v>
      </c>
      <c r="F2924" s="14" t="s">
        <v>10027</v>
      </c>
      <c r="G2924" s="14" t="s">
        <v>117</v>
      </c>
      <c r="H2924" s="14" t="s">
        <v>1110</v>
      </c>
    </row>
    <row r="2925" spans="1:8" x14ac:dyDescent="0.25">
      <c r="A2925">
        <v>2926</v>
      </c>
      <c r="B2925" s="14" t="s">
        <v>10028</v>
      </c>
      <c r="C2925" s="14" t="s">
        <v>1102</v>
      </c>
      <c r="D2925" s="14" t="s">
        <v>10029</v>
      </c>
      <c r="E2925" s="14" t="s">
        <v>10030</v>
      </c>
      <c r="F2925" s="14" t="s">
        <v>10031</v>
      </c>
      <c r="G2925" s="14" t="s">
        <v>10032</v>
      </c>
      <c r="H2925" s="14" t="s">
        <v>1105</v>
      </c>
    </row>
    <row r="2926" spans="1:8" x14ac:dyDescent="0.25">
      <c r="A2926">
        <v>2927</v>
      </c>
      <c r="B2926" s="14" t="s">
        <v>10033</v>
      </c>
      <c r="C2926" s="14" t="s">
        <v>1102</v>
      </c>
      <c r="E2926" s="14" t="s">
        <v>10034</v>
      </c>
      <c r="F2926" s="14" t="s">
        <v>10035</v>
      </c>
      <c r="G2926" s="14" t="s">
        <v>1938</v>
      </c>
      <c r="H2926" s="14" t="s">
        <v>1110</v>
      </c>
    </row>
    <row r="2927" spans="1:8" x14ac:dyDescent="0.25">
      <c r="A2927">
        <v>2928</v>
      </c>
      <c r="B2927" s="14" t="s">
        <v>10036</v>
      </c>
      <c r="C2927" s="14" t="s">
        <v>1102</v>
      </c>
      <c r="E2927" s="14" t="s">
        <v>10037</v>
      </c>
      <c r="F2927" s="14" t="s">
        <v>10038</v>
      </c>
      <c r="G2927" s="14" t="s">
        <v>120</v>
      </c>
      <c r="H2927" s="14" t="s">
        <v>1110</v>
      </c>
    </row>
    <row r="2928" spans="1:8" x14ac:dyDescent="0.25">
      <c r="A2928">
        <v>2929</v>
      </c>
      <c r="B2928" s="14" t="s">
        <v>10039</v>
      </c>
      <c r="C2928" s="14" t="s">
        <v>1102</v>
      </c>
      <c r="E2928" s="14" t="s">
        <v>10040</v>
      </c>
      <c r="F2928" s="14" t="s">
        <v>10041</v>
      </c>
      <c r="G2928" s="14" t="s">
        <v>120</v>
      </c>
      <c r="H2928" s="14" t="s">
        <v>1110</v>
      </c>
    </row>
    <row r="2929" spans="1:8" x14ac:dyDescent="0.25">
      <c r="A2929">
        <v>2930</v>
      </c>
      <c r="B2929" s="14" t="s">
        <v>10042</v>
      </c>
      <c r="C2929" s="14" t="s">
        <v>1102</v>
      </c>
      <c r="E2929" s="14" t="s">
        <v>10043</v>
      </c>
      <c r="F2929" s="14" t="s">
        <v>10044</v>
      </c>
      <c r="G2929" s="14" t="s">
        <v>120</v>
      </c>
      <c r="H2929" s="14" t="s">
        <v>1110</v>
      </c>
    </row>
    <row r="2930" spans="1:8" x14ac:dyDescent="0.25">
      <c r="A2930">
        <v>2931</v>
      </c>
      <c r="B2930" s="14" t="s">
        <v>10045</v>
      </c>
      <c r="C2930" s="14" t="s">
        <v>1102</v>
      </c>
      <c r="E2930" s="14" t="s">
        <v>10046</v>
      </c>
      <c r="F2930" s="14" t="s">
        <v>10047</v>
      </c>
      <c r="G2930" s="14" t="s">
        <v>1589</v>
      </c>
      <c r="H2930" s="14" t="s">
        <v>1110</v>
      </c>
    </row>
    <row r="2931" spans="1:8" x14ac:dyDescent="0.25">
      <c r="A2931">
        <v>2932</v>
      </c>
      <c r="B2931" s="14" t="s">
        <v>10048</v>
      </c>
      <c r="C2931" s="14" t="s">
        <v>1102</v>
      </c>
      <c r="E2931" s="14" t="s">
        <v>10049</v>
      </c>
      <c r="G2931" s="14" t="s">
        <v>40</v>
      </c>
      <c r="H2931" s="14" t="s">
        <v>1110</v>
      </c>
    </row>
    <row r="2932" spans="1:8" x14ac:dyDescent="0.25">
      <c r="A2932">
        <v>2933</v>
      </c>
      <c r="B2932" s="14" t="s">
        <v>10050</v>
      </c>
      <c r="C2932" s="14" t="s">
        <v>1102</v>
      </c>
      <c r="E2932" s="14" t="s">
        <v>10051</v>
      </c>
      <c r="F2932" s="14" t="s">
        <v>10052</v>
      </c>
      <c r="G2932" s="14" t="s">
        <v>40</v>
      </c>
      <c r="H2932" s="14" t="s">
        <v>1110</v>
      </c>
    </row>
    <row r="2933" spans="1:8" x14ac:dyDescent="0.25">
      <c r="A2933">
        <v>2934</v>
      </c>
      <c r="B2933" s="14" t="s">
        <v>10053</v>
      </c>
      <c r="C2933" s="14" t="s">
        <v>1102</v>
      </c>
      <c r="E2933" s="14" t="s">
        <v>10054</v>
      </c>
      <c r="F2933" s="14" t="s">
        <v>10055</v>
      </c>
      <c r="G2933" s="14" t="s">
        <v>149</v>
      </c>
      <c r="H2933" s="14" t="s">
        <v>1110</v>
      </c>
    </row>
    <row r="2934" spans="1:8" x14ac:dyDescent="0.25">
      <c r="A2934">
        <v>2935</v>
      </c>
      <c r="B2934" s="14" t="s">
        <v>10056</v>
      </c>
      <c r="C2934" s="14" t="s">
        <v>1102</v>
      </c>
      <c r="E2934" s="14" t="s">
        <v>10057</v>
      </c>
      <c r="F2934" s="14" t="s">
        <v>10058</v>
      </c>
      <c r="G2934" s="14" t="s">
        <v>1109</v>
      </c>
      <c r="H2934" s="14" t="s">
        <v>1110</v>
      </c>
    </row>
    <row r="2935" spans="1:8" x14ac:dyDescent="0.25">
      <c r="A2935">
        <v>2936</v>
      </c>
      <c r="B2935" s="14" t="s">
        <v>10059</v>
      </c>
      <c r="C2935" s="14" t="s">
        <v>1102</v>
      </c>
      <c r="E2935" s="14" t="s">
        <v>10060</v>
      </c>
      <c r="F2935" s="14" t="s">
        <v>10061</v>
      </c>
      <c r="G2935" s="14" t="s">
        <v>1109</v>
      </c>
      <c r="H2935" s="14" t="s">
        <v>1110</v>
      </c>
    </row>
    <row r="2936" spans="1:8" x14ac:dyDescent="0.25">
      <c r="A2936">
        <v>2937</v>
      </c>
      <c r="B2936" s="14" t="s">
        <v>10062</v>
      </c>
      <c r="C2936" s="14" t="s">
        <v>1102</v>
      </c>
      <c r="D2936" s="14" t="s">
        <v>10063</v>
      </c>
      <c r="G2936" s="14" t="s">
        <v>1109</v>
      </c>
      <c r="H2936" s="14" t="s">
        <v>1105</v>
      </c>
    </row>
    <row r="2937" spans="1:8" x14ac:dyDescent="0.25">
      <c r="A2937">
        <v>2938</v>
      </c>
      <c r="B2937" s="14" t="s">
        <v>10064</v>
      </c>
      <c r="C2937" s="14" t="s">
        <v>1102</v>
      </c>
      <c r="E2937" s="14" t="s">
        <v>10065</v>
      </c>
      <c r="F2937" s="14" t="s">
        <v>10066</v>
      </c>
      <c r="G2937" s="14" t="s">
        <v>166</v>
      </c>
      <c r="H2937" s="14" t="s">
        <v>1110</v>
      </c>
    </row>
    <row r="2938" spans="1:8" x14ac:dyDescent="0.25">
      <c r="A2938">
        <v>2939</v>
      </c>
      <c r="B2938" s="14" t="s">
        <v>10067</v>
      </c>
      <c r="C2938" s="14" t="s">
        <v>1102</v>
      </c>
      <c r="E2938" s="14" t="s">
        <v>10068</v>
      </c>
      <c r="G2938" s="14" t="s">
        <v>2082</v>
      </c>
      <c r="H2938" s="14" t="s">
        <v>1110</v>
      </c>
    </row>
    <row r="2939" spans="1:8" x14ac:dyDescent="0.25">
      <c r="A2939">
        <v>2940</v>
      </c>
      <c r="B2939" s="14" t="s">
        <v>10069</v>
      </c>
      <c r="C2939" s="14" t="s">
        <v>1102</v>
      </c>
      <c r="E2939" s="14" t="s">
        <v>258</v>
      </c>
      <c r="F2939" s="14" t="s">
        <v>10070</v>
      </c>
      <c r="G2939" s="14" t="s">
        <v>243</v>
      </c>
      <c r="H2939" s="14" t="s">
        <v>1110</v>
      </c>
    </row>
    <row r="2940" spans="1:8" x14ac:dyDescent="0.25">
      <c r="A2940">
        <v>2941</v>
      </c>
      <c r="B2940" s="14" t="s">
        <v>10071</v>
      </c>
      <c r="C2940" s="14" t="s">
        <v>1102</v>
      </c>
      <c r="D2940" s="14" t="s">
        <v>10072</v>
      </c>
      <c r="E2940" s="14" t="s">
        <v>10073</v>
      </c>
      <c r="F2940" s="14" t="s">
        <v>10074</v>
      </c>
      <c r="G2940" s="14" t="s">
        <v>1109</v>
      </c>
      <c r="H2940" s="14" t="s">
        <v>1110</v>
      </c>
    </row>
    <row r="2941" spans="1:8" x14ac:dyDescent="0.25">
      <c r="A2941">
        <v>2942</v>
      </c>
      <c r="B2941" s="14" t="s">
        <v>10075</v>
      </c>
      <c r="C2941" s="14" t="s">
        <v>1102</v>
      </c>
      <c r="D2941" s="14" t="s">
        <v>10076</v>
      </c>
      <c r="E2941" s="14" t="s">
        <v>10077</v>
      </c>
      <c r="G2941" s="14" t="s">
        <v>239</v>
      </c>
      <c r="H2941" s="14" t="s">
        <v>1105</v>
      </c>
    </row>
    <row r="2942" spans="1:8" x14ac:dyDescent="0.25">
      <c r="A2942">
        <v>2943</v>
      </c>
      <c r="B2942" s="14" t="s">
        <v>10078</v>
      </c>
      <c r="C2942" s="14" t="s">
        <v>1102</v>
      </c>
      <c r="E2942" s="14" t="s">
        <v>10079</v>
      </c>
      <c r="F2942" s="14" t="s">
        <v>10080</v>
      </c>
      <c r="G2942" s="14" t="s">
        <v>1109</v>
      </c>
      <c r="H2942" s="14" t="s">
        <v>1110</v>
      </c>
    </row>
    <row r="2943" spans="1:8" x14ac:dyDescent="0.25">
      <c r="A2943">
        <v>2944</v>
      </c>
      <c r="B2943" s="14" t="s">
        <v>10081</v>
      </c>
      <c r="C2943" s="14" t="s">
        <v>1102</v>
      </c>
      <c r="E2943" s="14" t="s">
        <v>10082</v>
      </c>
      <c r="G2943" s="14" t="s">
        <v>134</v>
      </c>
      <c r="H2943" s="14" t="s">
        <v>1110</v>
      </c>
    </row>
    <row r="2944" spans="1:8" x14ac:dyDescent="0.25">
      <c r="A2944">
        <v>2945</v>
      </c>
      <c r="B2944" s="14" t="s">
        <v>10083</v>
      </c>
      <c r="C2944" s="14" t="s">
        <v>1102</v>
      </c>
      <c r="E2944" s="14" t="s">
        <v>10084</v>
      </c>
      <c r="F2944" s="14" t="s">
        <v>10085</v>
      </c>
      <c r="G2944" s="14" t="s">
        <v>243</v>
      </c>
      <c r="H2944" s="14" t="s">
        <v>1110</v>
      </c>
    </row>
    <row r="2945" spans="1:8" x14ac:dyDescent="0.25">
      <c r="A2945">
        <v>2946</v>
      </c>
      <c r="B2945" s="14" t="s">
        <v>10086</v>
      </c>
      <c r="C2945" s="14" t="s">
        <v>1102</v>
      </c>
      <c r="D2945" s="14" t="s">
        <v>10087</v>
      </c>
      <c r="G2945" s="14" t="s">
        <v>2164</v>
      </c>
      <c r="H2945" s="14" t="s">
        <v>1110</v>
      </c>
    </row>
    <row r="2946" spans="1:8" x14ac:dyDescent="0.25">
      <c r="A2946">
        <v>2947</v>
      </c>
      <c r="B2946" s="14" t="s">
        <v>10088</v>
      </c>
      <c r="C2946" s="14" t="s">
        <v>1102</v>
      </c>
      <c r="E2946" s="14" t="s">
        <v>10089</v>
      </c>
      <c r="F2946" s="14" t="s">
        <v>10090</v>
      </c>
      <c r="G2946" s="14" t="s">
        <v>1827</v>
      </c>
      <c r="H2946" s="14" t="s">
        <v>1110</v>
      </c>
    </row>
    <row r="2947" spans="1:8" x14ac:dyDescent="0.25">
      <c r="A2947">
        <v>2948</v>
      </c>
      <c r="B2947" s="14" t="s">
        <v>10091</v>
      </c>
      <c r="C2947" s="14" t="s">
        <v>1102</v>
      </c>
      <c r="D2947" s="14" t="s">
        <v>10092</v>
      </c>
      <c r="E2947" s="14" t="s">
        <v>10093</v>
      </c>
      <c r="F2947" s="14" t="s">
        <v>10094</v>
      </c>
      <c r="G2947" s="14" t="s">
        <v>192</v>
      </c>
      <c r="H2947" s="14" t="s">
        <v>1105</v>
      </c>
    </row>
    <row r="2948" spans="1:8" x14ac:dyDescent="0.25">
      <c r="A2948">
        <v>2949</v>
      </c>
      <c r="B2948" s="14" t="s">
        <v>10095</v>
      </c>
      <c r="C2948" s="14" t="s">
        <v>1102</v>
      </c>
      <c r="E2948" s="14" t="s">
        <v>10096</v>
      </c>
      <c r="F2948" s="14" t="s">
        <v>10097</v>
      </c>
      <c r="G2948" s="14" t="s">
        <v>1109</v>
      </c>
      <c r="H2948" s="14" t="s">
        <v>1110</v>
      </c>
    </row>
    <row r="2949" spans="1:8" x14ac:dyDescent="0.25">
      <c r="A2949">
        <v>2950</v>
      </c>
      <c r="B2949" s="14" t="s">
        <v>10098</v>
      </c>
      <c r="C2949" s="14" t="s">
        <v>1102</v>
      </c>
      <c r="D2949" s="14" t="s">
        <v>10099</v>
      </c>
      <c r="E2949" s="14" t="s">
        <v>10100</v>
      </c>
      <c r="G2949" s="14" t="s">
        <v>4048</v>
      </c>
      <c r="H2949" s="14" t="s">
        <v>1105</v>
      </c>
    </row>
    <row r="2950" spans="1:8" x14ac:dyDescent="0.25">
      <c r="A2950">
        <v>2951</v>
      </c>
      <c r="B2950" s="14" t="s">
        <v>10101</v>
      </c>
      <c r="C2950" s="14" t="s">
        <v>1102</v>
      </c>
      <c r="E2950" s="14" t="s">
        <v>10102</v>
      </c>
      <c r="F2950" s="14" t="s">
        <v>10103</v>
      </c>
      <c r="G2950" s="14" t="s">
        <v>243</v>
      </c>
      <c r="H2950" s="14" t="s">
        <v>1110</v>
      </c>
    </row>
    <row r="2951" spans="1:8" x14ac:dyDescent="0.25">
      <c r="A2951">
        <v>2952</v>
      </c>
      <c r="B2951" s="14" t="s">
        <v>10104</v>
      </c>
      <c r="C2951" s="14" t="s">
        <v>1102</v>
      </c>
      <c r="E2951" s="14" t="s">
        <v>10105</v>
      </c>
      <c r="F2951" s="14" t="s">
        <v>10106</v>
      </c>
      <c r="G2951" s="14" t="s">
        <v>123</v>
      </c>
      <c r="H2951" s="14" t="s">
        <v>1110</v>
      </c>
    </row>
    <row r="2952" spans="1:8" x14ac:dyDescent="0.25">
      <c r="A2952">
        <v>2953</v>
      </c>
      <c r="B2952" s="14" t="s">
        <v>10107</v>
      </c>
      <c r="C2952" s="14" t="s">
        <v>1102</v>
      </c>
      <c r="E2952" s="14" t="s">
        <v>10108</v>
      </c>
      <c r="G2952" s="14" t="s">
        <v>123</v>
      </c>
      <c r="H2952" s="14" t="s">
        <v>1110</v>
      </c>
    </row>
    <row r="2953" spans="1:8" x14ac:dyDescent="0.25">
      <c r="A2953">
        <v>2954</v>
      </c>
      <c r="B2953" s="14" t="s">
        <v>10109</v>
      </c>
      <c r="C2953" s="14" t="s">
        <v>1102</v>
      </c>
      <c r="D2953" s="14" t="s">
        <v>10110</v>
      </c>
      <c r="E2953" s="14" t="s">
        <v>10111</v>
      </c>
      <c r="F2953" s="14" t="s">
        <v>10112</v>
      </c>
      <c r="G2953" s="14" t="s">
        <v>123</v>
      </c>
      <c r="H2953" s="14" t="s">
        <v>1105</v>
      </c>
    </row>
    <row r="2954" spans="1:8" x14ac:dyDescent="0.25">
      <c r="A2954">
        <v>2955</v>
      </c>
      <c r="B2954" s="14" t="s">
        <v>10113</v>
      </c>
      <c r="C2954" s="14" t="s">
        <v>1102</v>
      </c>
      <c r="E2954" s="14" t="s">
        <v>227</v>
      </c>
      <c r="F2954" s="14" t="s">
        <v>10114</v>
      </c>
      <c r="G2954" s="14" t="s">
        <v>230</v>
      </c>
      <c r="H2954" s="14" t="s">
        <v>1110</v>
      </c>
    </row>
    <row r="2955" spans="1:8" x14ac:dyDescent="0.25">
      <c r="A2955">
        <v>2956</v>
      </c>
      <c r="B2955" s="14" t="s">
        <v>10115</v>
      </c>
      <c r="C2955" s="14" t="s">
        <v>1102</v>
      </c>
      <c r="D2955" s="14" t="s">
        <v>10116</v>
      </c>
      <c r="E2955" s="14" t="s">
        <v>10117</v>
      </c>
      <c r="F2955" s="14" t="s">
        <v>10118</v>
      </c>
      <c r="G2955" s="14" t="s">
        <v>126</v>
      </c>
      <c r="H2955" s="14" t="s">
        <v>1110</v>
      </c>
    </row>
    <row r="2956" spans="1:8" x14ac:dyDescent="0.25">
      <c r="A2956">
        <v>2957</v>
      </c>
      <c r="B2956" s="14" t="s">
        <v>10119</v>
      </c>
      <c r="C2956" s="14" t="s">
        <v>1102</v>
      </c>
      <c r="E2956" s="14" t="s">
        <v>10120</v>
      </c>
      <c r="F2956" s="14" t="s">
        <v>10121</v>
      </c>
      <c r="G2956" s="14" t="s">
        <v>126</v>
      </c>
      <c r="H2956" s="14" t="s">
        <v>1110</v>
      </c>
    </row>
    <row r="2957" spans="1:8" x14ac:dyDescent="0.25">
      <c r="A2957">
        <v>2958</v>
      </c>
      <c r="B2957" s="14" t="s">
        <v>10122</v>
      </c>
      <c r="C2957" s="14" t="s">
        <v>1102</v>
      </c>
      <c r="D2957" s="14" t="s">
        <v>10123</v>
      </c>
      <c r="E2957" s="14" t="s">
        <v>9039</v>
      </c>
      <c r="F2957" s="14" t="s">
        <v>10124</v>
      </c>
      <c r="G2957" s="14" t="s">
        <v>1945</v>
      </c>
      <c r="H2957" s="14" t="s">
        <v>1105</v>
      </c>
    </row>
    <row r="2958" spans="1:8" x14ac:dyDescent="0.25">
      <c r="A2958">
        <v>2959</v>
      </c>
      <c r="B2958" s="14" t="s">
        <v>10125</v>
      </c>
      <c r="C2958" s="14" t="s">
        <v>1102</v>
      </c>
      <c r="E2958" s="14" t="s">
        <v>10126</v>
      </c>
      <c r="F2958" s="14" t="s">
        <v>10127</v>
      </c>
      <c r="G2958" s="14" t="s">
        <v>1215</v>
      </c>
      <c r="H2958" s="14" t="s">
        <v>1110</v>
      </c>
    </row>
    <row r="2959" spans="1:8" x14ac:dyDescent="0.25">
      <c r="A2959">
        <v>2960</v>
      </c>
      <c r="B2959" s="14" t="s">
        <v>10128</v>
      </c>
      <c r="C2959" s="14" t="s">
        <v>1102</v>
      </c>
      <c r="E2959" s="14" t="s">
        <v>10129</v>
      </c>
      <c r="F2959" s="14" t="s">
        <v>10130</v>
      </c>
      <c r="G2959" s="14" t="s">
        <v>1215</v>
      </c>
      <c r="H2959" s="14" t="s">
        <v>1110</v>
      </c>
    </row>
    <row r="2960" spans="1:8" x14ac:dyDescent="0.25">
      <c r="A2960">
        <v>2961</v>
      </c>
      <c r="B2960" s="14" t="s">
        <v>10131</v>
      </c>
      <c r="C2960" s="14" t="s">
        <v>1102</v>
      </c>
      <c r="E2960" s="14" t="s">
        <v>10132</v>
      </c>
      <c r="F2960" s="14" t="s">
        <v>10133</v>
      </c>
      <c r="G2960" s="14" t="s">
        <v>1215</v>
      </c>
      <c r="H2960" s="14" t="s">
        <v>1110</v>
      </c>
    </row>
    <row r="2961" spans="1:8" x14ac:dyDescent="0.25">
      <c r="A2961">
        <v>2962</v>
      </c>
      <c r="B2961" s="14" t="s">
        <v>10134</v>
      </c>
      <c r="C2961" s="14" t="s">
        <v>1102</v>
      </c>
      <c r="E2961" s="14" t="s">
        <v>10135</v>
      </c>
      <c r="G2961" s="14" t="s">
        <v>134</v>
      </c>
      <c r="H2961" s="14" t="s">
        <v>1110</v>
      </c>
    </row>
    <row r="2962" spans="1:8" x14ac:dyDescent="0.25">
      <c r="A2962">
        <v>2963</v>
      </c>
      <c r="B2962" s="14" t="s">
        <v>10136</v>
      </c>
      <c r="C2962" s="14" t="s">
        <v>1102</v>
      </c>
      <c r="E2962" s="14" t="s">
        <v>10137</v>
      </c>
      <c r="F2962" s="14" t="s">
        <v>10138</v>
      </c>
      <c r="G2962" s="14" t="s">
        <v>86</v>
      </c>
      <c r="H2962" s="14" t="s">
        <v>1110</v>
      </c>
    </row>
    <row r="2963" spans="1:8" x14ac:dyDescent="0.25">
      <c r="A2963">
        <v>2964</v>
      </c>
      <c r="B2963" s="14" t="s">
        <v>10139</v>
      </c>
      <c r="C2963" s="14" t="s">
        <v>1102</v>
      </c>
      <c r="D2963" s="14" t="s">
        <v>4029</v>
      </c>
      <c r="E2963" s="14" t="s">
        <v>10140</v>
      </c>
      <c r="F2963" s="14" t="s">
        <v>10141</v>
      </c>
      <c r="G2963" s="14" t="s">
        <v>230</v>
      </c>
      <c r="H2963" s="14" t="s">
        <v>1110</v>
      </c>
    </row>
    <row r="2964" spans="1:8" x14ac:dyDescent="0.25">
      <c r="A2964">
        <v>2965</v>
      </c>
      <c r="B2964" s="14" t="s">
        <v>10142</v>
      </c>
      <c r="C2964" s="14" t="s">
        <v>1102</v>
      </c>
      <c r="E2964" s="14" t="s">
        <v>10143</v>
      </c>
      <c r="F2964" s="14" t="s">
        <v>10144</v>
      </c>
      <c r="G2964" s="14" t="s">
        <v>178</v>
      </c>
      <c r="H2964" s="14" t="s">
        <v>1110</v>
      </c>
    </row>
    <row r="2965" spans="1:8" x14ac:dyDescent="0.25">
      <c r="A2965">
        <v>2966</v>
      </c>
      <c r="B2965" s="14" t="s">
        <v>10145</v>
      </c>
      <c r="C2965" s="14" t="s">
        <v>1102</v>
      </c>
      <c r="E2965" s="14" t="s">
        <v>10146</v>
      </c>
      <c r="F2965" s="14" t="s">
        <v>10147</v>
      </c>
      <c r="G2965" s="14" t="s">
        <v>243</v>
      </c>
      <c r="H2965" s="14" t="s">
        <v>1110</v>
      </c>
    </row>
    <row r="2966" spans="1:8" x14ac:dyDescent="0.25">
      <c r="A2966">
        <v>2967</v>
      </c>
      <c r="B2966" s="14" t="s">
        <v>10148</v>
      </c>
      <c r="C2966" s="14" t="s">
        <v>1102</v>
      </c>
      <c r="E2966" s="14" t="s">
        <v>10149</v>
      </c>
      <c r="F2966" s="14" t="s">
        <v>10150</v>
      </c>
      <c r="G2966" s="14" t="s">
        <v>1109</v>
      </c>
      <c r="H2966" s="14" t="s">
        <v>1110</v>
      </c>
    </row>
    <row r="2967" spans="1:8" x14ac:dyDescent="0.25">
      <c r="A2967">
        <v>2968</v>
      </c>
      <c r="B2967" s="14" t="s">
        <v>10151</v>
      </c>
      <c r="C2967" s="14" t="s">
        <v>1102</v>
      </c>
      <c r="E2967" s="14" t="s">
        <v>10152</v>
      </c>
      <c r="F2967" s="14" t="s">
        <v>10153</v>
      </c>
      <c r="G2967" s="14" t="s">
        <v>134</v>
      </c>
      <c r="H2967" s="14" t="s">
        <v>1110</v>
      </c>
    </row>
    <row r="2968" spans="1:8" x14ac:dyDescent="0.25">
      <c r="A2968">
        <v>2969</v>
      </c>
      <c r="B2968" s="14" t="s">
        <v>10154</v>
      </c>
      <c r="C2968" s="14" t="s">
        <v>1102</v>
      </c>
      <c r="D2968" s="14" t="s">
        <v>10155</v>
      </c>
      <c r="E2968" s="14" t="s">
        <v>10156</v>
      </c>
      <c r="F2968" s="14" t="s">
        <v>10157</v>
      </c>
      <c r="G2968" s="14" t="s">
        <v>134</v>
      </c>
      <c r="H2968" s="14" t="s">
        <v>1105</v>
      </c>
    </row>
    <row r="2969" spans="1:8" x14ac:dyDescent="0.25">
      <c r="A2969">
        <v>2970</v>
      </c>
      <c r="B2969" s="14" t="s">
        <v>10158</v>
      </c>
      <c r="C2969" s="14" t="s">
        <v>1102</v>
      </c>
      <c r="D2969" s="14" t="s">
        <v>10159</v>
      </c>
      <c r="E2969" s="14" t="s">
        <v>10160</v>
      </c>
      <c r="F2969" s="14" t="s">
        <v>10161</v>
      </c>
      <c r="G2969" s="14" t="s">
        <v>134</v>
      </c>
      <c r="H2969" s="14" t="s">
        <v>1105</v>
      </c>
    </row>
    <row r="2970" spans="1:8" x14ac:dyDescent="0.25">
      <c r="A2970">
        <v>2971</v>
      </c>
      <c r="B2970" s="14" t="s">
        <v>10162</v>
      </c>
      <c r="C2970" s="14" t="s">
        <v>1102</v>
      </c>
      <c r="E2970" s="14" t="s">
        <v>10163</v>
      </c>
      <c r="F2970" s="14" t="s">
        <v>10164</v>
      </c>
      <c r="G2970" s="14" t="s">
        <v>243</v>
      </c>
      <c r="H2970" s="14" t="s">
        <v>1110</v>
      </c>
    </row>
    <row r="2971" spans="1:8" x14ac:dyDescent="0.25">
      <c r="A2971">
        <v>2972</v>
      </c>
      <c r="B2971" s="14" t="s">
        <v>10165</v>
      </c>
      <c r="C2971" s="14" t="s">
        <v>1102</v>
      </c>
      <c r="E2971" s="14" t="s">
        <v>10166</v>
      </c>
      <c r="F2971" s="14" t="s">
        <v>10167</v>
      </c>
      <c r="G2971" s="14" t="s">
        <v>6232</v>
      </c>
      <c r="H2971" s="14" t="s">
        <v>1110</v>
      </c>
    </row>
    <row r="2972" spans="1:8" x14ac:dyDescent="0.25">
      <c r="A2972">
        <v>2973</v>
      </c>
      <c r="B2972" s="14" t="s">
        <v>10168</v>
      </c>
      <c r="C2972" s="14" t="s">
        <v>1102</v>
      </c>
      <c r="E2972" s="14" t="s">
        <v>10169</v>
      </c>
      <c r="G2972" s="14" t="s">
        <v>9124</v>
      </c>
      <c r="H2972" s="14" t="s">
        <v>1110</v>
      </c>
    </row>
    <row r="2973" spans="1:8" x14ac:dyDescent="0.25">
      <c r="A2973">
        <v>2974</v>
      </c>
      <c r="B2973" s="14" t="s">
        <v>10170</v>
      </c>
      <c r="C2973" s="14" t="s">
        <v>1102</v>
      </c>
      <c r="E2973" s="14" t="s">
        <v>10171</v>
      </c>
      <c r="F2973" s="14" t="s">
        <v>10172</v>
      </c>
      <c r="G2973" s="14" t="s">
        <v>1109</v>
      </c>
      <c r="H2973" s="14" t="s">
        <v>1110</v>
      </c>
    </row>
    <row r="2974" spans="1:8" x14ac:dyDescent="0.25">
      <c r="A2974">
        <v>2975</v>
      </c>
      <c r="B2974" s="14" t="s">
        <v>10173</v>
      </c>
      <c r="C2974" s="14" t="s">
        <v>1102</v>
      </c>
      <c r="E2974" s="14" t="s">
        <v>10174</v>
      </c>
      <c r="F2974" s="14" t="s">
        <v>10175</v>
      </c>
      <c r="G2974" s="14" t="s">
        <v>243</v>
      </c>
      <c r="H2974" s="14" t="s">
        <v>1110</v>
      </c>
    </row>
    <row r="2975" spans="1:8" x14ac:dyDescent="0.25">
      <c r="A2975">
        <v>2976</v>
      </c>
      <c r="B2975" s="14" t="s">
        <v>10176</v>
      </c>
      <c r="C2975" s="14" t="s">
        <v>1102</v>
      </c>
      <c r="D2975" s="14" t="s">
        <v>10177</v>
      </c>
      <c r="G2975" s="14" t="s">
        <v>178</v>
      </c>
      <c r="H2975" s="14" t="s">
        <v>1110</v>
      </c>
    </row>
    <row r="2976" spans="1:8" x14ac:dyDescent="0.25">
      <c r="A2976">
        <v>2977</v>
      </c>
      <c r="B2976" s="14" t="s">
        <v>10178</v>
      </c>
      <c r="C2976" s="14" t="s">
        <v>1102</v>
      </c>
      <c r="E2976" s="14" t="s">
        <v>10179</v>
      </c>
      <c r="F2976" s="14" t="s">
        <v>10180</v>
      </c>
      <c r="G2976" s="14" t="s">
        <v>1196</v>
      </c>
      <c r="H2976" s="14" t="s">
        <v>1110</v>
      </c>
    </row>
    <row r="2977" spans="1:8" x14ac:dyDescent="0.25">
      <c r="A2977">
        <v>2978</v>
      </c>
      <c r="B2977" s="14" t="s">
        <v>10181</v>
      </c>
      <c r="C2977" s="14" t="s">
        <v>1102</v>
      </c>
      <c r="E2977" s="14" t="s">
        <v>10182</v>
      </c>
      <c r="F2977" s="14" t="s">
        <v>10183</v>
      </c>
      <c r="G2977" s="14" t="s">
        <v>149</v>
      </c>
      <c r="H2977" s="14" t="s">
        <v>1110</v>
      </c>
    </row>
    <row r="2978" spans="1:8" x14ac:dyDescent="0.25">
      <c r="A2978">
        <v>2979</v>
      </c>
      <c r="B2978" s="14" t="s">
        <v>10184</v>
      </c>
      <c r="C2978" s="14" t="s">
        <v>1102</v>
      </c>
      <c r="E2978" s="14" t="s">
        <v>10185</v>
      </c>
      <c r="F2978" s="14" t="s">
        <v>10186</v>
      </c>
      <c r="G2978" s="14" t="s">
        <v>40</v>
      </c>
      <c r="H2978" s="14" t="s">
        <v>1110</v>
      </c>
    </row>
    <row r="2979" spans="1:8" x14ac:dyDescent="0.25">
      <c r="A2979">
        <v>2980</v>
      </c>
      <c r="B2979" s="14" t="s">
        <v>10187</v>
      </c>
      <c r="C2979" s="14" t="s">
        <v>1102</v>
      </c>
      <c r="E2979" s="14" t="s">
        <v>10188</v>
      </c>
      <c r="F2979" s="14" t="s">
        <v>10189</v>
      </c>
      <c r="G2979" s="14" t="s">
        <v>52</v>
      </c>
      <c r="H2979" s="14" t="s">
        <v>1110</v>
      </c>
    </row>
    <row r="2980" spans="1:8" x14ac:dyDescent="0.25">
      <c r="A2980">
        <v>2981</v>
      </c>
      <c r="B2980" s="14" t="s">
        <v>10190</v>
      </c>
      <c r="C2980" s="14" t="s">
        <v>1102</v>
      </c>
      <c r="E2980" s="14" t="s">
        <v>10191</v>
      </c>
      <c r="F2980" s="14" t="s">
        <v>10191</v>
      </c>
      <c r="G2980" s="14" t="s">
        <v>1207</v>
      </c>
      <c r="H2980" s="14" t="s">
        <v>1110</v>
      </c>
    </row>
    <row r="2981" spans="1:8" x14ac:dyDescent="0.25">
      <c r="A2981">
        <v>2982</v>
      </c>
      <c r="B2981" s="14" t="s">
        <v>10192</v>
      </c>
      <c r="C2981" s="14" t="s">
        <v>1102</v>
      </c>
      <c r="E2981" s="14" t="s">
        <v>10193</v>
      </c>
      <c r="F2981" s="14" t="s">
        <v>10194</v>
      </c>
      <c r="G2981" s="14" t="s">
        <v>6360</v>
      </c>
      <c r="H2981" s="14" t="s">
        <v>1110</v>
      </c>
    </row>
    <row r="2982" spans="1:8" x14ac:dyDescent="0.25">
      <c r="A2982">
        <v>2983</v>
      </c>
      <c r="B2982" s="14" t="s">
        <v>10195</v>
      </c>
      <c r="C2982" s="14" t="s">
        <v>1102</v>
      </c>
      <c r="E2982" s="14" t="s">
        <v>10196</v>
      </c>
      <c r="F2982" s="14" t="s">
        <v>10197</v>
      </c>
      <c r="G2982" s="14" t="s">
        <v>1938</v>
      </c>
      <c r="H2982" s="14" t="s">
        <v>1110</v>
      </c>
    </row>
    <row r="2983" spans="1:8" x14ac:dyDescent="0.25">
      <c r="A2983">
        <v>2984</v>
      </c>
      <c r="B2983" s="14" t="s">
        <v>10198</v>
      </c>
      <c r="C2983" s="14" t="s">
        <v>1102</v>
      </c>
      <c r="E2983" s="14" t="s">
        <v>10199</v>
      </c>
      <c r="F2983" s="14" t="s">
        <v>10200</v>
      </c>
      <c r="G2983" s="14" t="s">
        <v>1109</v>
      </c>
      <c r="H2983" s="14" t="s">
        <v>1110</v>
      </c>
    </row>
    <row r="2984" spans="1:8" x14ac:dyDescent="0.25">
      <c r="A2984">
        <v>2985</v>
      </c>
      <c r="B2984" s="14" t="s">
        <v>10201</v>
      </c>
      <c r="C2984" s="14" t="s">
        <v>1102</v>
      </c>
      <c r="E2984" s="14" t="s">
        <v>10202</v>
      </c>
      <c r="F2984" s="14" t="s">
        <v>10203</v>
      </c>
      <c r="G2984" s="14" t="s">
        <v>134</v>
      </c>
      <c r="H2984" s="14" t="s">
        <v>1110</v>
      </c>
    </row>
    <row r="2985" spans="1:8" x14ac:dyDescent="0.25">
      <c r="A2985">
        <v>2986</v>
      </c>
      <c r="B2985" s="14" t="s">
        <v>10204</v>
      </c>
      <c r="C2985" s="14" t="s">
        <v>1102</v>
      </c>
      <c r="E2985" s="14" t="s">
        <v>10205</v>
      </c>
      <c r="G2985" s="14" t="s">
        <v>134</v>
      </c>
      <c r="H2985" s="14" t="s">
        <v>1110</v>
      </c>
    </row>
    <row r="2986" spans="1:8" x14ac:dyDescent="0.25">
      <c r="A2986">
        <v>2987</v>
      </c>
      <c r="B2986" s="14" t="s">
        <v>10206</v>
      </c>
      <c r="C2986" s="14" t="s">
        <v>10207</v>
      </c>
      <c r="D2986" s="14" t="s">
        <v>424</v>
      </c>
      <c r="E2986" s="14" t="s">
        <v>10208</v>
      </c>
      <c r="F2986" s="14" t="s">
        <v>10209</v>
      </c>
      <c r="G2986" s="14" t="s">
        <v>134</v>
      </c>
      <c r="H2986" s="14" t="s">
        <v>1105</v>
      </c>
    </row>
    <row r="2987" spans="1:8" x14ac:dyDescent="0.25">
      <c r="A2987">
        <v>2988</v>
      </c>
      <c r="B2987" s="14" t="s">
        <v>10210</v>
      </c>
      <c r="C2987" s="14" t="s">
        <v>1102</v>
      </c>
      <c r="D2987" s="14" t="s">
        <v>424</v>
      </c>
      <c r="E2987" s="14" t="s">
        <v>10208</v>
      </c>
      <c r="F2987" s="14" t="s">
        <v>10211</v>
      </c>
      <c r="G2987" s="14" t="s">
        <v>134</v>
      </c>
      <c r="H2987" s="14" t="s">
        <v>1105</v>
      </c>
    </row>
    <row r="2988" spans="1:8" x14ac:dyDescent="0.25">
      <c r="A2988">
        <v>2989</v>
      </c>
      <c r="B2988" s="14" t="s">
        <v>10212</v>
      </c>
      <c r="C2988" s="14" t="s">
        <v>1102</v>
      </c>
      <c r="D2988" s="14" t="s">
        <v>10213</v>
      </c>
      <c r="E2988" s="14" t="s">
        <v>10214</v>
      </c>
      <c r="F2988" s="14" t="s">
        <v>10215</v>
      </c>
      <c r="G2988" s="14" t="s">
        <v>134</v>
      </c>
      <c r="H2988" s="14" t="s">
        <v>1105</v>
      </c>
    </row>
    <row r="2989" spans="1:8" x14ac:dyDescent="0.25">
      <c r="A2989">
        <v>2990</v>
      </c>
      <c r="B2989" s="14" t="s">
        <v>10216</v>
      </c>
      <c r="C2989" s="14" t="s">
        <v>1102</v>
      </c>
      <c r="D2989" s="14" t="s">
        <v>10217</v>
      </c>
      <c r="E2989" s="14" t="s">
        <v>10218</v>
      </c>
      <c r="F2989" s="14" t="s">
        <v>10219</v>
      </c>
      <c r="G2989" s="14" t="s">
        <v>134</v>
      </c>
      <c r="H2989" s="14" t="s">
        <v>1105</v>
      </c>
    </row>
    <row r="2990" spans="1:8" x14ac:dyDescent="0.25">
      <c r="A2990">
        <v>2991</v>
      </c>
      <c r="B2990" s="14" t="s">
        <v>10220</v>
      </c>
      <c r="C2990" s="14" t="s">
        <v>1102</v>
      </c>
      <c r="D2990" s="14" t="s">
        <v>425</v>
      </c>
      <c r="E2990" s="14" t="s">
        <v>10221</v>
      </c>
      <c r="F2990" s="14" t="s">
        <v>10221</v>
      </c>
      <c r="G2990" s="14" t="s">
        <v>1671</v>
      </c>
      <c r="H2990" s="14" t="s">
        <v>1105</v>
      </c>
    </row>
    <row r="2991" spans="1:8" x14ac:dyDescent="0.25">
      <c r="A2991">
        <v>2992</v>
      </c>
      <c r="B2991" s="14" t="s">
        <v>10222</v>
      </c>
      <c r="C2991" s="14" t="s">
        <v>1102</v>
      </c>
      <c r="D2991" s="14" t="s">
        <v>10223</v>
      </c>
      <c r="E2991" s="14" t="s">
        <v>10224</v>
      </c>
      <c r="F2991" s="14" t="s">
        <v>10225</v>
      </c>
      <c r="G2991" s="14" t="s">
        <v>114</v>
      </c>
      <c r="H2991" s="14" t="s">
        <v>1110</v>
      </c>
    </row>
    <row r="2992" spans="1:8" x14ac:dyDescent="0.25">
      <c r="A2992">
        <v>2993</v>
      </c>
      <c r="B2992" s="14" t="s">
        <v>10226</v>
      </c>
      <c r="C2992" s="14" t="s">
        <v>1102</v>
      </c>
      <c r="D2992" s="14" t="s">
        <v>9145</v>
      </c>
      <c r="E2992" s="14" t="s">
        <v>10227</v>
      </c>
      <c r="F2992" s="14" t="s">
        <v>10228</v>
      </c>
      <c r="G2992" s="14" t="s">
        <v>10229</v>
      </c>
      <c r="H2992" s="14" t="s">
        <v>1105</v>
      </c>
    </row>
    <row r="2993" spans="1:8" x14ac:dyDescent="0.25">
      <c r="A2993">
        <v>2994</v>
      </c>
      <c r="B2993" s="14" t="s">
        <v>10230</v>
      </c>
      <c r="C2993" s="14" t="s">
        <v>1102</v>
      </c>
      <c r="D2993" s="14" t="s">
        <v>10231</v>
      </c>
      <c r="E2993" s="14" t="s">
        <v>10232</v>
      </c>
      <c r="F2993" s="14" t="s">
        <v>10233</v>
      </c>
      <c r="G2993" s="14" t="s">
        <v>1191</v>
      </c>
      <c r="H2993" s="14" t="s">
        <v>1105</v>
      </c>
    </row>
    <row r="2994" spans="1:8" x14ac:dyDescent="0.25">
      <c r="A2994">
        <v>2995</v>
      </c>
      <c r="B2994" s="14" t="s">
        <v>10234</v>
      </c>
      <c r="C2994" s="14" t="s">
        <v>1102</v>
      </c>
      <c r="E2994" s="14" t="s">
        <v>10235</v>
      </c>
      <c r="F2994" s="14" t="s">
        <v>10236</v>
      </c>
      <c r="G2994" s="14" t="s">
        <v>1109</v>
      </c>
      <c r="H2994" s="14" t="s">
        <v>1110</v>
      </c>
    </row>
    <row r="2995" spans="1:8" x14ac:dyDescent="0.25">
      <c r="A2995">
        <v>2996</v>
      </c>
      <c r="B2995" s="14" t="s">
        <v>10237</v>
      </c>
      <c r="C2995" s="14" t="s">
        <v>1102</v>
      </c>
      <c r="E2995" s="14" t="s">
        <v>10238</v>
      </c>
      <c r="G2995" s="14" t="s">
        <v>1109</v>
      </c>
      <c r="H2995" s="14" t="s">
        <v>1110</v>
      </c>
    </row>
    <row r="2996" spans="1:8" x14ac:dyDescent="0.25">
      <c r="A2996">
        <v>2997</v>
      </c>
      <c r="B2996" s="14" t="s">
        <v>10239</v>
      </c>
      <c r="C2996" s="14" t="s">
        <v>1102</v>
      </c>
      <c r="E2996" s="14" t="s">
        <v>10240</v>
      </c>
      <c r="F2996" s="14" t="s">
        <v>10241</v>
      </c>
      <c r="G2996" s="14" t="s">
        <v>243</v>
      </c>
      <c r="H2996" s="14" t="s">
        <v>1110</v>
      </c>
    </row>
    <row r="2997" spans="1:8" x14ac:dyDescent="0.25">
      <c r="A2997">
        <v>2998</v>
      </c>
      <c r="B2997" s="14" t="s">
        <v>10242</v>
      </c>
      <c r="C2997" s="14" t="s">
        <v>1102</v>
      </c>
      <c r="E2997" s="14" t="s">
        <v>10243</v>
      </c>
      <c r="F2997" s="14" t="s">
        <v>10244</v>
      </c>
      <c r="G2997" s="14" t="s">
        <v>170</v>
      </c>
      <c r="H2997" s="14" t="s">
        <v>1110</v>
      </c>
    </row>
    <row r="2998" spans="1:8" x14ac:dyDescent="0.25">
      <c r="A2998">
        <v>2999</v>
      </c>
      <c r="B2998" s="14" t="s">
        <v>10245</v>
      </c>
      <c r="C2998" s="14" t="s">
        <v>1102</v>
      </c>
      <c r="E2998" s="14" t="s">
        <v>10246</v>
      </c>
      <c r="F2998" s="14" t="s">
        <v>10247</v>
      </c>
      <c r="G2998" s="14" t="s">
        <v>178</v>
      </c>
      <c r="H2998" s="14" t="s">
        <v>1110</v>
      </c>
    </row>
    <row r="2999" spans="1:8" x14ac:dyDescent="0.25">
      <c r="A2999">
        <v>3000</v>
      </c>
      <c r="B2999" s="14" t="s">
        <v>1072</v>
      </c>
      <c r="C2999" s="14" t="s">
        <v>1102</v>
      </c>
      <c r="D2999" s="14" t="s">
        <v>1071</v>
      </c>
      <c r="E2999" s="14" t="s">
        <v>10248</v>
      </c>
      <c r="F2999" s="14" t="s">
        <v>10249</v>
      </c>
      <c r="G2999" s="14" t="s">
        <v>109</v>
      </c>
      <c r="H2999" s="14" t="s">
        <v>1105</v>
      </c>
    </row>
    <row r="3000" spans="1:8" x14ac:dyDescent="0.25">
      <c r="A3000">
        <v>3001</v>
      </c>
      <c r="B3000" s="14" t="s">
        <v>1072</v>
      </c>
      <c r="C3000" s="14" t="s">
        <v>1102</v>
      </c>
      <c r="D3000" s="14" t="s">
        <v>10250</v>
      </c>
      <c r="G3000" s="14" t="s">
        <v>1109</v>
      </c>
      <c r="H3000" s="14" t="s">
        <v>1105</v>
      </c>
    </row>
    <row r="3001" spans="1:8" x14ac:dyDescent="0.25">
      <c r="A3001">
        <v>3002</v>
      </c>
      <c r="B3001" s="14" t="s">
        <v>10251</v>
      </c>
      <c r="C3001" s="14" t="s">
        <v>1102</v>
      </c>
      <c r="E3001" s="14" t="s">
        <v>10252</v>
      </c>
      <c r="F3001" s="14" t="s">
        <v>10253</v>
      </c>
      <c r="G3001" s="14" t="s">
        <v>1109</v>
      </c>
      <c r="H3001" s="14" t="s">
        <v>1110</v>
      </c>
    </row>
    <row r="3002" spans="1:8" x14ac:dyDescent="0.25">
      <c r="A3002">
        <v>3003</v>
      </c>
      <c r="B3002" s="14" t="s">
        <v>10254</v>
      </c>
      <c r="C3002" s="14" t="s">
        <v>1102</v>
      </c>
      <c r="E3002" s="14" t="s">
        <v>10255</v>
      </c>
      <c r="F3002" s="14" t="s">
        <v>10256</v>
      </c>
      <c r="G3002" s="14" t="s">
        <v>215</v>
      </c>
      <c r="H3002" s="14" t="s">
        <v>1110</v>
      </c>
    </row>
    <row r="3003" spans="1:8" x14ac:dyDescent="0.25">
      <c r="A3003">
        <v>3004</v>
      </c>
      <c r="B3003" s="14" t="s">
        <v>10257</v>
      </c>
      <c r="C3003" s="14" t="s">
        <v>1102</v>
      </c>
      <c r="E3003" s="14" t="s">
        <v>10258</v>
      </c>
      <c r="F3003" s="14" t="s">
        <v>10259</v>
      </c>
      <c r="G3003" s="14" t="s">
        <v>1109</v>
      </c>
      <c r="H3003" s="14" t="s">
        <v>1110</v>
      </c>
    </row>
    <row r="3004" spans="1:8" x14ac:dyDescent="0.25">
      <c r="A3004">
        <v>3005</v>
      </c>
      <c r="B3004" s="14" t="s">
        <v>10260</v>
      </c>
      <c r="C3004" s="14" t="s">
        <v>1102</v>
      </c>
      <c r="E3004" s="14" t="s">
        <v>10261</v>
      </c>
      <c r="F3004" s="14" t="s">
        <v>10262</v>
      </c>
      <c r="G3004" s="14" t="s">
        <v>192</v>
      </c>
      <c r="H3004" s="14" t="s">
        <v>1110</v>
      </c>
    </row>
    <row r="3005" spans="1:8" x14ac:dyDescent="0.25">
      <c r="A3005">
        <v>3006</v>
      </c>
      <c r="B3005" s="14" t="s">
        <v>10263</v>
      </c>
      <c r="C3005" s="14" t="s">
        <v>1102</v>
      </c>
      <c r="E3005" s="14" t="s">
        <v>10264</v>
      </c>
      <c r="F3005" s="14" t="s">
        <v>10265</v>
      </c>
      <c r="G3005" s="14" t="s">
        <v>1109</v>
      </c>
      <c r="H3005" s="14" t="s">
        <v>1110</v>
      </c>
    </row>
    <row r="3006" spans="1:8" x14ac:dyDescent="0.25">
      <c r="A3006">
        <v>3007</v>
      </c>
      <c r="B3006" s="14" t="s">
        <v>10266</v>
      </c>
      <c r="C3006" s="14" t="s">
        <v>1102</v>
      </c>
      <c r="D3006" s="14" t="s">
        <v>10267</v>
      </c>
      <c r="G3006" s="14" t="s">
        <v>215</v>
      </c>
      <c r="H3006" s="14" t="s">
        <v>1110</v>
      </c>
    </row>
    <row r="3007" spans="1:8" x14ac:dyDescent="0.25">
      <c r="A3007">
        <v>3008</v>
      </c>
      <c r="B3007" s="14" t="s">
        <v>10268</v>
      </c>
      <c r="C3007" s="14" t="s">
        <v>1102</v>
      </c>
      <c r="E3007" s="14" t="s">
        <v>10269</v>
      </c>
      <c r="F3007" s="14" t="s">
        <v>10270</v>
      </c>
      <c r="G3007" s="14" t="s">
        <v>91</v>
      </c>
      <c r="H3007" s="14" t="s">
        <v>1110</v>
      </c>
    </row>
    <row r="3008" spans="1:8" x14ac:dyDescent="0.25">
      <c r="A3008">
        <v>3009</v>
      </c>
      <c r="B3008" s="14" t="s">
        <v>10271</v>
      </c>
      <c r="C3008" s="14" t="s">
        <v>1102</v>
      </c>
      <c r="E3008" s="14" t="s">
        <v>10272</v>
      </c>
      <c r="F3008" s="14" t="s">
        <v>10273</v>
      </c>
      <c r="G3008" s="14" t="s">
        <v>1109</v>
      </c>
      <c r="H3008" s="14" t="s">
        <v>1110</v>
      </c>
    </row>
    <row r="3009" spans="1:8" x14ac:dyDescent="0.25">
      <c r="A3009">
        <v>3010</v>
      </c>
      <c r="B3009" s="14" t="s">
        <v>10274</v>
      </c>
      <c r="C3009" s="14" t="s">
        <v>1102</v>
      </c>
      <c r="E3009" s="14" t="s">
        <v>10275</v>
      </c>
      <c r="F3009" s="14" t="s">
        <v>10276</v>
      </c>
      <c r="G3009" s="14" t="s">
        <v>1109</v>
      </c>
      <c r="H3009" s="14" t="s">
        <v>1110</v>
      </c>
    </row>
    <row r="3010" spans="1:8" x14ac:dyDescent="0.25">
      <c r="A3010">
        <v>3011</v>
      </c>
      <c r="B3010" s="14" t="s">
        <v>10277</v>
      </c>
      <c r="C3010" s="14" t="s">
        <v>1102</v>
      </c>
      <c r="E3010" s="14" t="s">
        <v>10278</v>
      </c>
      <c r="F3010" s="14" t="s">
        <v>10279</v>
      </c>
      <c r="G3010" s="14" t="s">
        <v>91</v>
      </c>
      <c r="H3010" s="14" t="s">
        <v>1110</v>
      </c>
    </row>
    <row r="3011" spans="1:8" x14ac:dyDescent="0.25">
      <c r="A3011">
        <v>3012</v>
      </c>
      <c r="B3011" s="14" t="s">
        <v>10280</v>
      </c>
      <c r="C3011" s="14" t="s">
        <v>1102</v>
      </c>
      <c r="E3011" s="14" t="s">
        <v>10281</v>
      </c>
      <c r="F3011" s="14" t="s">
        <v>10282</v>
      </c>
      <c r="G3011" s="14" t="s">
        <v>1144</v>
      </c>
      <c r="H3011" s="14" t="s">
        <v>1110</v>
      </c>
    </row>
    <row r="3012" spans="1:8" x14ac:dyDescent="0.25">
      <c r="A3012">
        <v>3013</v>
      </c>
      <c r="B3012" s="14" t="s">
        <v>10283</v>
      </c>
      <c r="C3012" s="14" t="s">
        <v>1102</v>
      </c>
      <c r="E3012" s="14" t="s">
        <v>10284</v>
      </c>
      <c r="F3012" s="14" t="s">
        <v>10285</v>
      </c>
      <c r="G3012" s="14" t="s">
        <v>1109</v>
      </c>
      <c r="H3012" s="14" t="s">
        <v>1110</v>
      </c>
    </row>
    <row r="3013" spans="1:8" x14ac:dyDescent="0.25">
      <c r="A3013">
        <v>3014</v>
      </c>
      <c r="B3013" s="14" t="s">
        <v>10286</v>
      </c>
      <c r="C3013" s="14" t="s">
        <v>1102</v>
      </c>
      <c r="E3013" s="14" t="s">
        <v>10287</v>
      </c>
      <c r="F3013" s="14" t="s">
        <v>10288</v>
      </c>
      <c r="G3013" s="14" t="s">
        <v>123</v>
      </c>
      <c r="H3013" s="14" t="s">
        <v>1110</v>
      </c>
    </row>
    <row r="3014" spans="1:8" x14ac:dyDescent="0.25">
      <c r="A3014">
        <v>3015</v>
      </c>
      <c r="B3014" s="14" t="s">
        <v>10289</v>
      </c>
      <c r="C3014" s="14" t="s">
        <v>1102</v>
      </c>
      <c r="E3014" s="14" t="s">
        <v>10290</v>
      </c>
      <c r="F3014" s="14" t="s">
        <v>10291</v>
      </c>
      <c r="G3014" s="14" t="s">
        <v>2097</v>
      </c>
      <c r="H3014" s="14" t="s">
        <v>1110</v>
      </c>
    </row>
    <row r="3015" spans="1:8" x14ac:dyDescent="0.25">
      <c r="A3015">
        <v>3016</v>
      </c>
      <c r="B3015" s="14" t="s">
        <v>10292</v>
      </c>
      <c r="C3015" s="14" t="s">
        <v>1102</v>
      </c>
      <c r="E3015" s="14" t="s">
        <v>10293</v>
      </c>
      <c r="F3015" s="14" t="s">
        <v>10294</v>
      </c>
      <c r="G3015" s="14" t="s">
        <v>123</v>
      </c>
      <c r="H3015" s="14" t="s">
        <v>1110</v>
      </c>
    </row>
    <row r="3016" spans="1:8" x14ac:dyDescent="0.25">
      <c r="A3016">
        <v>3017</v>
      </c>
      <c r="B3016" s="14" t="s">
        <v>10295</v>
      </c>
      <c r="C3016" s="14" t="s">
        <v>1102</v>
      </c>
      <c r="E3016" s="14" t="s">
        <v>10296</v>
      </c>
      <c r="F3016" s="14" t="s">
        <v>10297</v>
      </c>
      <c r="G3016" s="14" t="s">
        <v>1109</v>
      </c>
      <c r="H3016" s="14" t="s">
        <v>1110</v>
      </c>
    </row>
    <row r="3017" spans="1:8" x14ac:dyDescent="0.25">
      <c r="A3017">
        <v>3018</v>
      </c>
      <c r="B3017" s="14" t="s">
        <v>10298</v>
      </c>
      <c r="C3017" s="14" t="s">
        <v>1102</v>
      </c>
      <c r="E3017" s="14" t="s">
        <v>10299</v>
      </c>
      <c r="F3017" s="14" t="s">
        <v>10300</v>
      </c>
      <c r="G3017" s="14" t="s">
        <v>149</v>
      </c>
      <c r="H3017" s="14" t="s">
        <v>1110</v>
      </c>
    </row>
    <row r="3018" spans="1:8" x14ac:dyDescent="0.25">
      <c r="A3018">
        <v>3019</v>
      </c>
      <c r="B3018" s="14" t="s">
        <v>10301</v>
      </c>
      <c r="C3018" s="14" t="s">
        <v>1102</v>
      </c>
      <c r="E3018" s="14" t="s">
        <v>10302</v>
      </c>
      <c r="F3018" s="14" t="s">
        <v>10303</v>
      </c>
      <c r="G3018" s="14" t="s">
        <v>149</v>
      </c>
      <c r="H3018" s="14" t="s">
        <v>1110</v>
      </c>
    </row>
    <row r="3019" spans="1:8" x14ac:dyDescent="0.25">
      <c r="A3019">
        <v>3020</v>
      </c>
      <c r="B3019" s="14" t="s">
        <v>10304</v>
      </c>
      <c r="C3019" s="14" t="s">
        <v>1102</v>
      </c>
      <c r="E3019" s="14" t="s">
        <v>10305</v>
      </c>
      <c r="F3019" s="14" t="s">
        <v>10306</v>
      </c>
      <c r="G3019" s="14" t="s">
        <v>170</v>
      </c>
      <c r="H3019" s="14" t="s">
        <v>1110</v>
      </c>
    </row>
    <row r="3020" spans="1:8" x14ac:dyDescent="0.25">
      <c r="A3020">
        <v>3021</v>
      </c>
      <c r="B3020" s="14" t="s">
        <v>10307</v>
      </c>
      <c r="C3020" s="14" t="s">
        <v>1102</v>
      </c>
      <c r="D3020" s="14" t="s">
        <v>10308</v>
      </c>
      <c r="E3020" s="14" t="s">
        <v>10309</v>
      </c>
      <c r="F3020" s="14" t="s">
        <v>10310</v>
      </c>
      <c r="G3020" s="14" t="s">
        <v>485</v>
      </c>
      <c r="H3020" s="14" t="s">
        <v>1105</v>
      </c>
    </row>
    <row r="3021" spans="1:8" x14ac:dyDescent="0.25">
      <c r="A3021">
        <v>3022</v>
      </c>
      <c r="B3021" s="14" t="s">
        <v>10311</v>
      </c>
      <c r="C3021" s="14" t="s">
        <v>1102</v>
      </c>
      <c r="E3021" s="14" t="s">
        <v>10312</v>
      </c>
      <c r="F3021" s="14" t="s">
        <v>10313</v>
      </c>
      <c r="G3021" s="14" t="s">
        <v>2097</v>
      </c>
      <c r="H3021" s="14" t="s">
        <v>1110</v>
      </c>
    </row>
    <row r="3022" spans="1:8" x14ac:dyDescent="0.25">
      <c r="A3022">
        <v>3023</v>
      </c>
      <c r="B3022" s="14" t="s">
        <v>10314</v>
      </c>
      <c r="C3022" s="14" t="s">
        <v>1102</v>
      </c>
      <c r="E3022" s="14" t="s">
        <v>10315</v>
      </c>
      <c r="F3022" s="14" t="s">
        <v>10316</v>
      </c>
      <c r="G3022" s="14" t="s">
        <v>1262</v>
      </c>
      <c r="H3022" s="14" t="s">
        <v>1110</v>
      </c>
    </row>
    <row r="3023" spans="1:8" x14ac:dyDescent="0.25">
      <c r="A3023">
        <v>3024</v>
      </c>
      <c r="B3023" s="14" t="s">
        <v>10317</v>
      </c>
      <c r="C3023" s="14" t="s">
        <v>1102</v>
      </c>
      <c r="E3023" s="14" t="s">
        <v>10318</v>
      </c>
      <c r="F3023" s="14" t="s">
        <v>10319</v>
      </c>
      <c r="G3023" s="14" t="s">
        <v>178</v>
      </c>
      <c r="H3023" s="14" t="s">
        <v>1110</v>
      </c>
    </row>
    <row r="3024" spans="1:8" x14ac:dyDescent="0.25">
      <c r="A3024">
        <v>3025</v>
      </c>
      <c r="B3024" s="14" t="s">
        <v>10320</v>
      </c>
      <c r="C3024" s="14" t="s">
        <v>1102</v>
      </c>
      <c r="E3024" s="14" t="s">
        <v>10321</v>
      </c>
      <c r="F3024" s="14" t="s">
        <v>10322</v>
      </c>
      <c r="G3024" s="14" t="s">
        <v>239</v>
      </c>
      <c r="H3024" s="14" t="s">
        <v>1110</v>
      </c>
    </row>
    <row r="3025" spans="1:8" x14ac:dyDescent="0.25">
      <c r="A3025">
        <v>3026</v>
      </c>
      <c r="B3025" s="14" t="s">
        <v>10323</v>
      </c>
      <c r="C3025" s="14" t="s">
        <v>1102</v>
      </c>
      <c r="D3025" s="14" t="s">
        <v>428</v>
      </c>
      <c r="E3025" s="14" t="s">
        <v>10324</v>
      </c>
      <c r="F3025" s="14" t="s">
        <v>10325</v>
      </c>
      <c r="G3025" s="14" t="s">
        <v>243</v>
      </c>
      <c r="H3025" s="14" t="s">
        <v>1105</v>
      </c>
    </row>
    <row r="3026" spans="1:8" x14ac:dyDescent="0.25">
      <c r="A3026">
        <v>3027</v>
      </c>
      <c r="B3026" s="14" t="s">
        <v>10326</v>
      </c>
      <c r="D3026" s="14" t="s">
        <v>10327</v>
      </c>
      <c r="E3026" s="14" t="s">
        <v>10328</v>
      </c>
      <c r="F3026" s="14" t="s">
        <v>10329</v>
      </c>
      <c r="G3026" s="14" t="s">
        <v>1080</v>
      </c>
      <c r="H3026" s="14" t="s">
        <v>1105</v>
      </c>
    </row>
    <row r="3027" spans="1:8" x14ac:dyDescent="0.25">
      <c r="A3027">
        <v>3028</v>
      </c>
      <c r="B3027" s="14" t="s">
        <v>10330</v>
      </c>
      <c r="C3027" s="14" t="s">
        <v>1102</v>
      </c>
      <c r="E3027" s="14" t="s">
        <v>10331</v>
      </c>
      <c r="F3027" s="14" t="s">
        <v>10332</v>
      </c>
      <c r="G3027" s="14" t="s">
        <v>1770</v>
      </c>
      <c r="H3027" s="14" t="s">
        <v>1110</v>
      </c>
    </row>
    <row r="3028" spans="1:8" x14ac:dyDescent="0.25">
      <c r="A3028">
        <v>3029</v>
      </c>
      <c r="B3028" s="14" t="s">
        <v>10333</v>
      </c>
      <c r="C3028" s="14" t="s">
        <v>1102</v>
      </c>
      <c r="D3028" s="14" t="s">
        <v>519</v>
      </c>
      <c r="E3028" s="14" t="s">
        <v>10334</v>
      </c>
      <c r="F3028" s="14" t="s">
        <v>10335</v>
      </c>
      <c r="G3028" s="14" t="s">
        <v>1109</v>
      </c>
      <c r="H3028" s="14" t="s">
        <v>1105</v>
      </c>
    </row>
    <row r="3029" spans="1:8" x14ac:dyDescent="0.25">
      <c r="A3029">
        <v>3030</v>
      </c>
      <c r="B3029" s="14" t="s">
        <v>10336</v>
      </c>
      <c r="C3029" s="14" t="s">
        <v>1102</v>
      </c>
      <c r="E3029" s="14" t="s">
        <v>10337</v>
      </c>
      <c r="F3029" s="14" t="s">
        <v>10338</v>
      </c>
      <c r="G3029" s="14" t="s">
        <v>2223</v>
      </c>
      <c r="H3029" s="14" t="s">
        <v>1110</v>
      </c>
    </row>
    <row r="3030" spans="1:8" x14ac:dyDescent="0.25">
      <c r="A3030">
        <v>3031</v>
      </c>
      <c r="B3030" s="14" t="s">
        <v>10339</v>
      </c>
      <c r="C3030" s="14" t="s">
        <v>1102</v>
      </c>
      <c r="E3030" s="14" t="s">
        <v>10340</v>
      </c>
      <c r="F3030" s="14" t="s">
        <v>10341</v>
      </c>
      <c r="G3030" s="14" t="s">
        <v>120</v>
      </c>
      <c r="H3030" s="14" t="s">
        <v>1110</v>
      </c>
    </row>
    <row r="3031" spans="1:8" x14ac:dyDescent="0.25">
      <c r="A3031">
        <v>3032</v>
      </c>
      <c r="B3031" s="14" t="s">
        <v>10342</v>
      </c>
      <c r="C3031" s="14" t="s">
        <v>1102</v>
      </c>
      <c r="D3031" s="14" t="s">
        <v>10343</v>
      </c>
      <c r="E3031" s="14" t="s">
        <v>10344</v>
      </c>
      <c r="F3031" s="14" t="s">
        <v>10345</v>
      </c>
      <c r="G3031" s="14" t="s">
        <v>24</v>
      </c>
      <c r="H3031" s="14" t="s">
        <v>1105</v>
      </c>
    </row>
    <row r="3032" spans="1:8" x14ac:dyDescent="0.25">
      <c r="A3032">
        <v>3033</v>
      </c>
      <c r="B3032" s="14" t="s">
        <v>10346</v>
      </c>
      <c r="C3032" s="14" t="s">
        <v>1102</v>
      </c>
      <c r="E3032" s="14" t="s">
        <v>10347</v>
      </c>
      <c r="F3032" s="14" t="s">
        <v>8333</v>
      </c>
      <c r="G3032" s="14" t="s">
        <v>40</v>
      </c>
      <c r="H3032" s="14" t="s">
        <v>1110</v>
      </c>
    </row>
    <row r="3033" spans="1:8" x14ac:dyDescent="0.25">
      <c r="A3033">
        <v>3034</v>
      </c>
      <c r="B3033" s="14" t="s">
        <v>10348</v>
      </c>
      <c r="C3033" s="14" t="s">
        <v>1102</v>
      </c>
      <c r="E3033" s="14" t="s">
        <v>10349</v>
      </c>
      <c r="F3033" s="14" t="s">
        <v>10350</v>
      </c>
      <c r="G3033" s="14" t="s">
        <v>16</v>
      </c>
      <c r="H3033" s="14" t="s">
        <v>1110</v>
      </c>
    </row>
    <row r="3034" spans="1:8" x14ac:dyDescent="0.25">
      <c r="A3034">
        <v>3035</v>
      </c>
      <c r="B3034" s="14" t="s">
        <v>10266</v>
      </c>
      <c r="C3034" s="14" t="s">
        <v>1102</v>
      </c>
      <c r="D3034" s="14" t="s">
        <v>10267</v>
      </c>
      <c r="E3034" s="14" t="s">
        <v>10351</v>
      </c>
      <c r="F3034" s="14" t="s">
        <v>10352</v>
      </c>
      <c r="G3034" s="14" t="s">
        <v>215</v>
      </c>
      <c r="H3034" s="14" t="s">
        <v>1110</v>
      </c>
    </row>
    <row r="3035" spans="1:8" x14ac:dyDescent="0.25">
      <c r="A3035">
        <v>3036</v>
      </c>
      <c r="B3035" s="14" t="s">
        <v>10353</v>
      </c>
      <c r="C3035" s="14" t="s">
        <v>1102</v>
      </c>
      <c r="E3035" s="14" t="s">
        <v>10354</v>
      </c>
      <c r="F3035" s="14" t="s">
        <v>10355</v>
      </c>
      <c r="G3035" s="14" t="s">
        <v>1109</v>
      </c>
      <c r="H3035" s="14" t="s">
        <v>1110</v>
      </c>
    </row>
    <row r="3036" spans="1:8" x14ac:dyDescent="0.25">
      <c r="A3036">
        <v>3037</v>
      </c>
      <c r="B3036" s="14" t="s">
        <v>10356</v>
      </c>
      <c r="C3036" s="14" t="s">
        <v>1102</v>
      </c>
      <c r="E3036" s="14" t="s">
        <v>10357</v>
      </c>
      <c r="F3036" s="14" t="s">
        <v>10358</v>
      </c>
      <c r="G3036" s="14" t="s">
        <v>1144</v>
      </c>
      <c r="H3036" s="14" t="s">
        <v>1110</v>
      </c>
    </row>
    <row r="3037" spans="1:8" x14ac:dyDescent="0.25">
      <c r="A3037">
        <v>3038</v>
      </c>
      <c r="B3037" s="14" t="s">
        <v>10359</v>
      </c>
      <c r="C3037" s="14" t="s">
        <v>1102</v>
      </c>
      <c r="E3037" s="14" t="s">
        <v>10360</v>
      </c>
      <c r="G3037" s="14" t="s">
        <v>3071</v>
      </c>
      <c r="H3037" s="14" t="s">
        <v>1110</v>
      </c>
    </row>
    <row r="3038" spans="1:8" x14ac:dyDescent="0.25">
      <c r="A3038">
        <v>3039</v>
      </c>
      <c r="B3038" s="14" t="s">
        <v>10361</v>
      </c>
      <c r="C3038" s="14" t="s">
        <v>1102</v>
      </c>
      <c r="E3038" s="14" t="s">
        <v>10362</v>
      </c>
      <c r="F3038" s="14" t="s">
        <v>10363</v>
      </c>
      <c r="G3038" s="14" t="s">
        <v>82</v>
      </c>
      <c r="H3038" s="14" t="s">
        <v>1105</v>
      </c>
    </row>
    <row r="3039" spans="1:8" x14ac:dyDescent="0.25">
      <c r="A3039">
        <v>3040</v>
      </c>
      <c r="B3039" s="14" t="s">
        <v>10364</v>
      </c>
      <c r="C3039" s="14" t="s">
        <v>1102</v>
      </c>
      <c r="E3039" s="14" t="s">
        <v>10365</v>
      </c>
      <c r="F3039" s="14" t="s">
        <v>10366</v>
      </c>
      <c r="G3039" s="14" t="s">
        <v>16</v>
      </c>
      <c r="H3039" s="14" t="s">
        <v>1110</v>
      </c>
    </row>
    <row r="3040" spans="1:8" x14ac:dyDescent="0.25">
      <c r="A3040">
        <v>3041</v>
      </c>
      <c r="B3040" s="14" t="s">
        <v>10367</v>
      </c>
      <c r="C3040" s="14" t="s">
        <v>1102</v>
      </c>
      <c r="E3040" s="14" t="s">
        <v>10368</v>
      </c>
      <c r="F3040" s="14" t="s">
        <v>10369</v>
      </c>
      <c r="G3040" s="14" t="s">
        <v>226</v>
      </c>
      <c r="H3040" s="14" t="s">
        <v>1110</v>
      </c>
    </row>
    <row r="3041" spans="1:8" x14ac:dyDescent="0.25">
      <c r="A3041">
        <v>3042</v>
      </c>
      <c r="B3041" s="14" t="s">
        <v>10370</v>
      </c>
      <c r="C3041" s="14" t="s">
        <v>1102</v>
      </c>
      <c r="E3041" s="14" t="s">
        <v>10371</v>
      </c>
      <c r="F3041" s="14" t="s">
        <v>10372</v>
      </c>
      <c r="G3041" s="14" t="s">
        <v>137</v>
      </c>
      <c r="H3041" s="14" t="s">
        <v>1110</v>
      </c>
    </row>
    <row r="3042" spans="1:8" x14ac:dyDescent="0.25">
      <c r="A3042">
        <v>3043</v>
      </c>
      <c r="B3042" s="14" t="s">
        <v>10373</v>
      </c>
      <c r="C3042" s="14" t="s">
        <v>1102</v>
      </c>
      <c r="E3042" s="14" t="s">
        <v>10374</v>
      </c>
      <c r="G3042" s="14" t="s">
        <v>153</v>
      </c>
      <c r="H3042" s="14" t="s">
        <v>1110</v>
      </c>
    </row>
    <row r="3043" spans="1:8" x14ac:dyDescent="0.25">
      <c r="A3043">
        <v>3044</v>
      </c>
      <c r="B3043" s="14" t="s">
        <v>10375</v>
      </c>
      <c r="C3043" s="14" t="s">
        <v>1102</v>
      </c>
      <c r="E3043" s="14" t="s">
        <v>10376</v>
      </c>
      <c r="F3043" s="14" t="s">
        <v>10377</v>
      </c>
      <c r="G3043" s="14" t="s">
        <v>192</v>
      </c>
      <c r="H3043" s="14" t="s">
        <v>1110</v>
      </c>
    </row>
    <row r="3044" spans="1:8" x14ac:dyDescent="0.25">
      <c r="A3044">
        <v>3045</v>
      </c>
      <c r="B3044" s="14" t="s">
        <v>10378</v>
      </c>
      <c r="C3044" s="14" t="s">
        <v>1102</v>
      </c>
      <c r="E3044" s="14" t="s">
        <v>10379</v>
      </c>
      <c r="F3044" s="14" t="s">
        <v>10380</v>
      </c>
      <c r="G3044" s="14" t="s">
        <v>149</v>
      </c>
      <c r="H3044" s="14" t="s">
        <v>1110</v>
      </c>
    </row>
    <row r="3045" spans="1:8" x14ac:dyDescent="0.25">
      <c r="A3045">
        <v>3046</v>
      </c>
      <c r="B3045" s="14" t="s">
        <v>10381</v>
      </c>
      <c r="C3045" s="14" t="s">
        <v>1102</v>
      </c>
      <c r="E3045" s="14" t="s">
        <v>10382</v>
      </c>
      <c r="F3045" s="14" t="s">
        <v>10383</v>
      </c>
      <c r="G3045" s="14" t="s">
        <v>4925</v>
      </c>
      <c r="H3045" s="14" t="s">
        <v>1110</v>
      </c>
    </row>
    <row r="3046" spans="1:8" x14ac:dyDescent="0.25">
      <c r="A3046">
        <v>3047</v>
      </c>
      <c r="B3046" s="14" t="s">
        <v>10384</v>
      </c>
      <c r="C3046" s="14" t="s">
        <v>1102</v>
      </c>
      <c r="E3046" s="14" t="s">
        <v>10385</v>
      </c>
      <c r="F3046" s="14" t="s">
        <v>10386</v>
      </c>
      <c r="G3046" s="14" t="s">
        <v>243</v>
      </c>
      <c r="H3046" s="14" t="s">
        <v>1110</v>
      </c>
    </row>
    <row r="3047" spans="1:8" x14ac:dyDescent="0.25">
      <c r="A3047">
        <v>3048</v>
      </c>
      <c r="B3047" s="14" t="s">
        <v>10387</v>
      </c>
      <c r="C3047" s="14" t="s">
        <v>1102</v>
      </c>
      <c r="E3047" s="14" t="s">
        <v>10388</v>
      </c>
      <c r="F3047" s="14" t="s">
        <v>10389</v>
      </c>
      <c r="G3047" s="14" t="s">
        <v>149</v>
      </c>
      <c r="H3047" s="14" t="s">
        <v>1110</v>
      </c>
    </row>
    <row r="3048" spans="1:8" x14ac:dyDescent="0.25">
      <c r="A3048">
        <v>3049</v>
      </c>
      <c r="B3048" s="14" t="s">
        <v>10390</v>
      </c>
      <c r="C3048" s="14" t="s">
        <v>1102</v>
      </c>
      <c r="E3048" s="14" t="s">
        <v>10391</v>
      </c>
      <c r="F3048" s="14" t="s">
        <v>10392</v>
      </c>
      <c r="G3048" s="14" t="s">
        <v>192</v>
      </c>
      <c r="H3048" s="14" t="s">
        <v>1110</v>
      </c>
    </row>
    <row r="3049" spans="1:8" x14ac:dyDescent="0.25">
      <c r="A3049">
        <v>3050</v>
      </c>
      <c r="B3049" s="14" t="s">
        <v>10393</v>
      </c>
      <c r="C3049" s="14" t="s">
        <v>1102</v>
      </c>
      <c r="E3049" s="14" t="s">
        <v>10394</v>
      </c>
      <c r="F3049" s="14" t="s">
        <v>10395</v>
      </c>
      <c r="G3049" s="14" t="s">
        <v>149</v>
      </c>
      <c r="H3049" s="14" t="s">
        <v>1110</v>
      </c>
    </row>
    <row r="3050" spans="1:8" x14ac:dyDescent="0.25">
      <c r="A3050">
        <v>3051</v>
      </c>
      <c r="B3050" s="14" t="s">
        <v>10396</v>
      </c>
      <c r="C3050" s="14" t="s">
        <v>1102</v>
      </c>
      <c r="D3050" s="14" t="s">
        <v>10397</v>
      </c>
      <c r="E3050" s="14" t="s">
        <v>10398</v>
      </c>
      <c r="F3050" s="14" t="s">
        <v>10399</v>
      </c>
      <c r="G3050" s="14" t="s">
        <v>40</v>
      </c>
      <c r="H3050" s="14" t="s">
        <v>1110</v>
      </c>
    </row>
    <row r="3051" spans="1:8" x14ac:dyDescent="0.25">
      <c r="A3051">
        <v>3052</v>
      </c>
      <c r="B3051" s="14" t="s">
        <v>10400</v>
      </c>
      <c r="C3051" s="14" t="s">
        <v>1102</v>
      </c>
      <c r="D3051" s="14" t="s">
        <v>10401</v>
      </c>
      <c r="E3051" s="14" t="s">
        <v>10402</v>
      </c>
      <c r="F3051" s="14" t="s">
        <v>10403</v>
      </c>
      <c r="G3051" s="14" t="s">
        <v>1144</v>
      </c>
      <c r="H3051" s="14" t="s">
        <v>1105</v>
      </c>
    </row>
    <row r="3052" spans="1:8" x14ac:dyDescent="0.25">
      <c r="A3052">
        <v>3053</v>
      </c>
      <c r="B3052" s="14" t="s">
        <v>10404</v>
      </c>
      <c r="C3052" s="14" t="s">
        <v>1102</v>
      </c>
      <c r="E3052" s="14" t="s">
        <v>10405</v>
      </c>
      <c r="F3052" s="14" t="s">
        <v>10406</v>
      </c>
      <c r="G3052" s="14" t="s">
        <v>1737</v>
      </c>
      <c r="H3052" s="14" t="s">
        <v>1110</v>
      </c>
    </row>
    <row r="3053" spans="1:8" x14ac:dyDescent="0.25">
      <c r="A3053">
        <v>3054</v>
      </c>
      <c r="B3053" s="14" t="s">
        <v>10407</v>
      </c>
      <c r="C3053" s="14" t="s">
        <v>1102</v>
      </c>
      <c r="E3053" s="14" t="s">
        <v>10408</v>
      </c>
      <c r="F3053" s="14" t="s">
        <v>10409</v>
      </c>
      <c r="G3053" s="14" t="s">
        <v>243</v>
      </c>
      <c r="H3053" s="14" t="s">
        <v>1110</v>
      </c>
    </row>
    <row r="3054" spans="1:8" x14ac:dyDescent="0.25">
      <c r="A3054">
        <v>3055</v>
      </c>
      <c r="B3054" s="14" t="s">
        <v>10410</v>
      </c>
      <c r="C3054" s="14" t="s">
        <v>1102</v>
      </c>
      <c r="E3054" s="14" t="s">
        <v>10411</v>
      </c>
      <c r="F3054" s="14" t="s">
        <v>10412</v>
      </c>
      <c r="G3054" s="14" t="s">
        <v>149</v>
      </c>
      <c r="H3054" s="14" t="s">
        <v>1110</v>
      </c>
    </row>
    <row r="3055" spans="1:8" x14ac:dyDescent="0.25">
      <c r="A3055">
        <v>3056</v>
      </c>
      <c r="B3055" s="14" t="s">
        <v>10413</v>
      </c>
      <c r="C3055" s="14" t="s">
        <v>1102</v>
      </c>
      <c r="D3055" s="14" t="s">
        <v>10414</v>
      </c>
      <c r="E3055" s="14" t="s">
        <v>10415</v>
      </c>
      <c r="G3055" s="14" t="s">
        <v>485</v>
      </c>
      <c r="H3055" s="14" t="s">
        <v>1110</v>
      </c>
    </row>
    <row r="3056" spans="1:8" x14ac:dyDescent="0.25">
      <c r="A3056">
        <v>3057</v>
      </c>
      <c r="B3056" s="14" t="s">
        <v>10416</v>
      </c>
      <c r="C3056" s="14" t="s">
        <v>1102</v>
      </c>
      <c r="E3056" s="14" t="s">
        <v>10417</v>
      </c>
      <c r="F3056" s="14" t="s">
        <v>10418</v>
      </c>
      <c r="G3056" s="14" t="s">
        <v>7</v>
      </c>
      <c r="H3056" s="14" t="s">
        <v>1110</v>
      </c>
    </row>
    <row r="3057" spans="1:8" x14ac:dyDescent="0.25">
      <c r="A3057">
        <v>3058</v>
      </c>
      <c r="B3057" s="14" t="s">
        <v>10419</v>
      </c>
      <c r="C3057" s="14" t="s">
        <v>1102</v>
      </c>
      <c r="E3057" s="14" t="s">
        <v>10420</v>
      </c>
      <c r="F3057" s="14" t="s">
        <v>10421</v>
      </c>
      <c r="G3057" s="14" t="s">
        <v>1109</v>
      </c>
      <c r="H3057" s="14" t="s">
        <v>1110</v>
      </c>
    </row>
    <row r="3058" spans="1:8" x14ac:dyDescent="0.25">
      <c r="A3058">
        <v>3059</v>
      </c>
      <c r="B3058" s="14" t="s">
        <v>10422</v>
      </c>
      <c r="C3058" s="14" t="s">
        <v>1102</v>
      </c>
      <c r="E3058" s="14" t="s">
        <v>10423</v>
      </c>
      <c r="F3058" s="14" t="s">
        <v>10424</v>
      </c>
      <c r="G3058" s="14" t="s">
        <v>1109</v>
      </c>
      <c r="H3058" s="14" t="s">
        <v>1110</v>
      </c>
    </row>
    <row r="3059" spans="1:8" x14ac:dyDescent="0.25">
      <c r="A3059">
        <v>3060</v>
      </c>
      <c r="B3059" s="14" t="s">
        <v>10425</v>
      </c>
      <c r="C3059" s="14" t="s">
        <v>1102</v>
      </c>
      <c r="D3059" s="14" t="s">
        <v>10426</v>
      </c>
      <c r="E3059" s="14" t="s">
        <v>10427</v>
      </c>
      <c r="F3059" s="14" t="s">
        <v>10428</v>
      </c>
      <c r="G3059" s="14" t="s">
        <v>1827</v>
      </c>
      <c r="H3059" s="14" t="s">
        <v>1110</v>
      </c>
    </row>
    <row r="3060" spans="1:8" x14ac:dyDescent="0.25">
      <c r="A3060">
        <v>3061</v>
      </c>
      <c r="B3060" s="14" t="s">
        <v>10429</v>
      </c>
      <c r="C3060" s="14" t="s">
        <v>1102</v>
      </c>
      <c r="E3060" s="14" t="s">
        <v>10430</v>
      </c>
      <c r="F3060" s="14" t="s">
        <v>10431</v>
      </c>
      <c r="G3060" s="14" t="s">
        <v>2764</v>
      </c>
      <c r="H3060" s="14" t="s">
        <v>1110</v>
      </c>
    </row>
    <row r="3061" spans="1:8" x14ac:dyDescent="0.25">
      <c r="A3061">
        <v>3062</v>
      </c>
      <c r="B3061" s="14" t="s">
        <v>10432</v>
      </c>
      <c r="C3061" s="14" t="s">
        <v>1102</v>
      </c>
      <c r="E3061" s="14" t="s">
        <v>10433</v>
      </c>
      <c r="F3061" s="14" t="s">
        <v>10434</v>
      </c>
      <c r="G3061" s="14" t="s">
        <v>243</v>
      </c>
      <c r="H3061" s="14" t="s">
        <v>1110</v>
      </c>
    </row>
    <row r="3062" spans="1:8" x14ac:dyDescent="0.25">
      <c r="A3062">
        <v>3063</v>
      </c>
      <c r="B3062" s="14" t="s">
        <v>10435</v>
      </c>
      <c r="C3062" s="14" t="s">
        <v>1102</v>
      </c>
      <c r="E3062" s="14" t="s">
        <v>10436</v>
      </c>
      <c r="F3062" s="14" t="s">
        <v>10437</v>
      </c>
      <c r="G3062" s="14" t="s">
        <v>1109</v>
      </c>
      <c r="H3062" s="14" t="s">
        <v>1110</v>
      </c>
    </row>
    <row r="3063" spans="1:8" x14ac:dyDescent="0.25">
      <c r="A3063">
        <v>3064</v>
      </c>
      <c r="B3063" s="14" t="s">
        <v>10438</v>
      </c>
      <c r="C3063" s="14" t="s">
        <v>1102</v>
      </c>
      <c r="E3063" s="14" t="s">
        <v>10439</v>
      </c>
      <c r="F3063" s="14" t="s">
        <v>10440</v>
      </c>
      <c r="G3063" s="14" t="s">
        <v>1109</v>
      </c>
      <c r="H3063" s="14" t="s">
        <v>1110</v>
      </c>
    </row>
    <row r="3064" spans="1:8" x14ac:dyDescent="0.25">
      <c r="A3064">
        <v>3065</v>
      </c>
      <c r="B3064" s="14" t="s">
        <v>10441</v>
      </c>
      <c r="C3064" s="14" t="s">
        <v>1102</v>
      </c>
      <c r="E3064" s="14" t="s">
        <v>10442</v>
      </c>
      <c r="F3064" s="14" t="s">
        <v>10443</v>
      </c>
      <c r="G3064" s="14" t="s">
        <v>143</v>
      </c>
      <c r="H3064" s="14" t="s">
        <v>1110</v>
      </c>
    </row>
    <row r="3065" spans="1:8" x14ac:dyDescent="0.25">
      <c r="A3065">
        <v>3066</v>
      </c>
      <c r="B3065" s="14" t="s">
        <v>10444</v>
      </c>
      <c r="C3065" s="14" t="s">
        <v>1102</v>
      </c>
      <c r="E3065" s="14" t="s">
        <v>10445</v>
      </c>
      <c r="F3065" s="14" t="s">
        <v>10446</v>
      </c>
      <c r="G3065" s="14" t="s">
        <v>72</v>
      </c>
      <c r="H3065" s="14" t="s">
        <v>1110</v>
      </c>
    </row>
    <row r="3066" spans="1:8" x14ac:dyDescent="0.25">
      <c r="A3066">
        <v>3067</v>
      </c>
      <c r="B3066" s="14" t="s">
        <v>10447</v>
      </c>
      <c r="C3066" s="14" t="s">
        <v>1102</v>
      </c>
      <c r="E3066" s="14" t="s">
        <v>10448</v>
      </c>
      <c r="F3066" s="14" t="s">
        <v>10449</v>
      </c>
      <c r="G3066" s="14" t="s">
        <v>1109</v>
      </c>
      <c r="H3066" s="14" t="s">
        <v>1110</v>
      </c>
    </row>
    <row r="3067" spans="1:8" x14ac:dyDescent="0.25">
      <c r="A3067">
        <v>3068</v>
      </c>
      <c r="B3067" s="14" t="s">
        <v>10450</v>
      </c>
      <c r="C3067" s="14" t="s">
        <v>1102</v>
      </c>
      <c r="E3067" s="14" t="s">
        <v>10451</v>
      </c>
      <c r="F3067" s="14" t="s">
        <v>10452</v>
      </c>
      <c r="G3067" s="14" t="s">
        <v>1262</v>
      </c>
      <c r="H3067" s="14" t="s">
        <v>1110</v>
      </c>
    </row>
    <row r="3068" spans="1:8" x14ac:dyDescent="0.25">
      <c r="A3068">
        <v>3069</v>
      </c>
      <c r="B3068" s="14" t="s">
        <v>10453</v>
      </c>
      <c r="C3068" s="14" t="s">
        <v>1102</v>
      </c>
      <c r="E3068" s="14" t="s">
        <v>10454</v>
      </c>
      <c r="F3068" s="14" t="s">
        <v>10455</v>
      </c>
      <c r="G3068" s="14" t="s">
        <v>1109</v>
      </c>
      <c r="H3068" s="14" t="s">
        <v>1110</v>
      </c>
    </row>
    <row r="3069" spans="1:8" x14ac:dyDescent="0.25">
      <c r="A3069">
        <v>3070</v>
      </c>
      <c r="B3069" s="14" t="s">
        <v>10456</v>
      </c>
      <c r="C3069" s="14" t="s">
        <v>1102</v>
      </c>
      <c r="E3069" s="14" t="s">
        <v>10457</v>
      </c>
      <c r="F3069" s="14" t="s">
        <v>10458</v>
      </c>
      <c r="G3069" s="14" t="s">
        <v>2576</v>
      </c>
      <c r="H3069" s="14" t="s">
        <v>1110</v>
      </c>
    </row>
    <row r="3070" spans="1:8" x14ac:dyDescent="0.25">
      <c r="A3070">
        <v>3071</v>
      </c>
      <c r="B3070" s="14" t="s">
        <v>10459</v>
      </c>
      <c r="C3070" s="14" t="s">
        <v>1102</v>
      </c>
      <c r="E3070" s="14" t="s">
        <v>10460</v>
      </c>
      <c r="F3070" s="14" t="s">
        <v>10461</v>
      </c>
      <c r="G3070" s="14" t="s">
        <v>149</v>
      </c>
      <c r="H3070" s="14" t="s">
        <v>1110</v>
      </c>
    </row>
    <row r="3071" spans="1:8" x14ac:dyDescent="0.25">
      <c r="A3071">
        <v>3072</v>
      </c>
      <c r="B3071" s="14" t="s">
        <v>10462</v>
      </c>
      <c r="C3071" s="14" t="s">
        <v>1102</v>
      </c>
      <c r="E3071" s="14" t="s">
        <v>10463</v>
      </c>
      <c r="F3071" s="14" t="s">
        <v>10464</v>
      </c>
      <c r="G3071" s="14" t="s">
        <v>10465</v>
      </c>
      <c r="H3071" s="14" t="s">
        <v>1110</v>
      </c>
    </row>
    <row r="3072" spans="1:8" x14ac:dyDescent="0.25">
      <c r="A3072">
        <v>3073</v>
      </c>
      <c r="B3072" s="14" t="s">
        <v>10466</v>
      </c>
      <c r="C3072" s="14" t="s">
        <v>1102</v>
      </c>
      <c r="D3072" s="14" t="s">
        <v>10467</v>
      </c>
      <c r="E3072" s="14" t="s">
        <v>10468</v>
      </c>
      <c r="F3072" s="14" t="s">
        <v>10469</v>
      </c>
      <c r="G3072" s="14" t="s">
        <v>2895</v>
      </c>
      <c r="H3072" s="14" t="s">
        <v>1110</v>
      </c>
    </row>
    <row r="3073" spans="1:8" x14ac:dyDescent="0.25">
      <c r="A3073">
        <v>3074</v>
      </c>
      <c r="B3073" s="14" t="s">
        <v>10470</v>
      </c>
      <c r="C3073" s="14" t="s">
        <v>1102</v>
      </c>
      <c r="E3073" s="14" t="s">
        <v>10471</v>
      </c>
      <c r="G3073" s="14" t="s">
        <v>2895</v>
      </c>
      <c r="H3073" s="14" t="s">
        <v>1110</v>
      </c>
    </row>
    <row r="3074" spans="1:8" x14ac:dyDescent="0.25">
      <c r="A3074">
        <v>3075</v>
      </c>
      <c r="B3074" s="14" t="s">
        <v>10472</v>
      </c>
      <c r="C3074" s="14" t="s">
        <v>1102</v>
      </c>
      <c r="E3074" s="14" t="s">
        <v>10473</v>
      </c>
      <c r="F3074" s="14" t="s">
        <v>10474</v>
      </c>
      <c r="G3074" s="14" t="s">
        <v>1827</v>
      </c>
      <c r="H3074" s="14" t="s">
        <v>1110</v>
      </c>
    </row>
    <row r="3075" spans="1:8" x14ac:dyDescent="0.25">
      <c r="A3075">
        <v>3076</v>
      </c>
      <c r="B3075" s="14" t="s">
        <v>10475</v>
      </c>
      <c r="C3075" s="14" t="s">
        <v>1102</v>
      </c>
      <c r="E3075" s="14" t="s">
        <v>10476</v>
      </c>
      <c r="F3075" s="14" t="s">
        <v>10477</v>
      </c>
      <c r="G3075" s="14" t="s">
        <v>215</v>
      </c>
      <c r="H3075" s="14" t="s">
        <v>1110</v>
      </c>
    </row>
    <row r="3076" spans="1:8" x14ac:dyDescent="0.25">
      <c r="A3076">
        <v>3077</v>
      </c>
      <c r="B3076" s="14" t="s">
        <v>10478</v>
      </c>
      <c r="C3076" s="14" t="s">
        <v>1102</v>
      </c>
      <c r="E3076" s="14" t="s">
        <v>10479</v>
      </c>
      <c r="F3076" s="14" t="s">
        <v>10480</v>
      </c>
      <c r="G3076" s="14" t="s">
        <v>114</v>
      </c>
      <c r="H3076" s="14" t="s">
        <v>1110</v>
      </c>
    </row>
    <row r="3077" spans="1:8" x14ac:dyDescent="0.25">
      <c r="A3077">
        <v>3078</v>
      </c>
      <c r="B3077" s="14" t="s">
        <v>10481</v>
      </c>
      <c r="C3077" s="14" t="s">
        <v>1102</v>
      </c>
      <c r="E3077" s="14" t="s">
        <v>10482</v>
      </c>
      <c r="F3077" s="14" t="s">
        <v>10483</v>
      </c>
      <c r="G3077" s="14" t="s">
        <v>2576</v>
      </c>
      <c r="H3077" s="14" t="s">
        <v>1110</v>
      </c>
    </row>
    <row r="3078" spans="1:8" x14ac:dyDescent="0.25">
      <c r="A3078">
        <v>3079</v>
      </c>
      <c r="B3078" s="14" t="s">
        <v>10484</v>
      </c>
      <c r="C3078" s="14" t="s">
        <v>1102</v>
      </c>
      <c r="E3078" s="14" t="s">
        <v>10485</v>
      </c>
      <c r="F3078" s="14" t="s">
        <v>10486</v>
      </c>
      <c r="G3078" s="14" t="s">
        <v>1307</v>
      </c>
      <c r="H3078" s="14" t="s">
        <v>1110</v>
      </c>
    </row>
    <row r="3079" spans="1:8" x14ac:dyDescent="0.25">
      <c r="A3079">
        <v>3080</v>
      </c>
      <c r="B3079" s="14" t="s">
        <v>10487</v>
      </c>
      <c r="C3079" s="14" t="s">
        <v>1102</v>
      </c>
      <c r="E3079" s="14" t="s">
        <v>10488</v>
      </c>
      <c r="F3079" s="14" t="s">
        <v>10489</v>
      </c>
      <c r="G3079" s="14" t="s">
        <v>243</v>
      </c>
      <c r="H3079" s="14" t="s">
        <v>1110</v>
      </c>
    </row>
    <row r="3080" spans="1:8" x14ac:dyDescent="0.25">
      <c r="A3080">
        <v>3081</v>
      </c>
      <c r="B3080" s="14" t="s">
        <v>10490</v>
      </c>
      <c r="C3080" s="14" t="s">
        <v>1102</v>
      </c>
      <c r="D3080" s="14" t="s">
        <v>3633</v>
      </c>
      <c r="E3080" s="14" t="s">
        <v>10491</v>
      </c>
      <c r="F3080" s="14" t="s">
        <v>10492</v>
      </c>
      <c r="G3080" s="14" t="s">
        <v>52</v>
      </c>
      <c r="H3080" s="14" t="s">
        <v>1105</v>
      </c>
    </row>
    <row r="3081" spans="1:8" x14ac:dyDescent="0.25">
      <c r="A3081">
        <v>3082</v>
      </c>
      <c r="B3081" s="14" t="s">
        <v>10493</v>
      </c>
      <c r="C3081" s="14" t="s">
        <v>1102</v>
      </c>
      <c r="E3081" s="14" t="s">
        <v>10494</v>
      </c>
      <c r="F3081" s="14" t="s">
        <v>10495</v>
      </c>
      <c r="G3081" s="14" t="s">
        <v>212</v>
      </c>
      <c r="H3081" s="14" t="s">
        <v>1110</v>
      </c>
    </row>
    <row r="3082" spans="1:8" x14ac:dyDescent="0.25">
      <c r="A3082">
        <v>3083</v>
      </c>
      <c r="B3082" s="14" t="s">
        <v>10496</v>
      </c>
      <c r="C3082" s="14" t="s">
        <v>1102</v>
      </c>
      <c r="E3082" s="14" t="s">
        <v>10497</v>
      </c>
      <c r="F3082" s="14" t="s">
        <v>10498</v>
      </c>
      <c r="G3082" s="14" t="s">
        <v>1109</v>
      </c>
      <c r="H3082" s="14" t="s">
        <v>1110</v>
      </c>
    </row>
    <row r="3083" spans="1:8" x14ac:dyDescent="0.25">
      <c r="A3083">
        <v>3084</v>
      </c>
      <c r="B3083" s="14" t="s">
        <v>10499</v>
      </c>
      <c r="C3083" s="14" t="s">
        <v>1102</v>
      </c>
      <c r="E3083" s="14" t="s">
        <v>10500</v>
      </c>
      <c r="F3083" s="14" t="s">
        <v>10501</v>
      </c>
      <c r="G3083" s="14" t="s">
        <v>40</v>
      </c>
      <c r="H3083" s="14" t="s">
        <v>1110</v>
      </c>
    </row>
    <row r="3084" spans="1:8" x14ac:dyDescent="0.25">
      <c r="A3084">
        <v>3085</v>
      </c>
      <c r="B3084" s="14" t="s">
        <v>10502</v>
      </c>
      <c r="C3084" s="14" t="s">
        <v>1102</v>
      </c>
      <c r="E3084" s="14" t="s">
        <v>10503</v>
      </c>
      <c r="F3084" s="14" t="s">
        <v>10504</v>
      </c>
      <c r="G3084" s="14" t="s">
        <v>2179</v>
      </c>
      <c r="H3084" s="14" t="s">
        <v>1110</v>
      </c>
    </row>
    <row r="3085" spans="1:8" x14ac:dyDescent="0.25">
      <c r="A3085">
        <v>3086</v>
      </c>
      <c r="B3085" s="14" t="s">
        <v>10505</v>
      </c>
      <c r="C3085" s="14" t="s">
        <v>1102</v>
      </c>
      <c r="E3085" s="14" t="s">
        <v>10506</v>
      </c>
      <c r="F3085" s="14" t="s">
        <v>10507</v>
      </c>
      <c r="G3085" s="14" t="s">
        <v>226</v>
      </c>
      <c r="H3085" s="14" t="s">
        <v>1110</v>
      </c>
    </row>
    <row r="3086" spans="1:8" x14ac:dyDescent="0.25">
      <c r="A3086">
        <v>3087</v>
      </c>
      <c r="B3086" s="14" t="s">
        <v>10508</v>
      </c>
      <c r="C3086" s="14" t="s">
        <v>1102</v>
      </c>
      <c r="D3086" s="14" t="s">
        <v>10509</v>
      </c>
      <c r="E3086" s="14" t="s">
        <v>10510</v>
      </c>
      <c r="F3086" s="14" t="s">
        <v>10511</v>
      </c>
      <c r="G3086" s="14" t="s">
        <v>178</v>
      </c>
      <c r="H3086" s="14" t="s">
        <v>1105</v>
      </c>
    </row>
    <row r="3087" spans="1:8" x14ac:dyDescent="0.25">
      <c r="A3087">
        <v>3088</v>
      </c>
      <c r="B3087" s="14" t="s">
        <v>10512</v>
      </c>
      <c r="C3087" s="14" t="s">
        <v>1102</v>
      </c>
      <c r="D3087" s="14" t="s">
        <v>293</v>
      </c>
      <c r="E3087" s="14" t="s">
        <v>10513</v>
      </c>
      <c r="F3087" s="14" t="s">
        <v>10514</v>
      </c>
      <c r="G3087" s="14" t="s">
        <v>153</v>
      </c>
      <c r="H3087" s="14" t="s">
        <v>1105</v>
      </c>
    </row>
    <row r="3088" spans="1:8" x14ac:dyDescent="0.25">
      <c r="A3088">
        <v>3089</v>
      </c>
      <c r="B3088" s="14" t="s">
        <v>10515</v>
      </c>
      <c r="C3088" s="14" t="s">
        <v>1102</v>
      </c>
      <c r="E3088" s="14" t="s">
        <v>10516</v>
      </c>
      <c r="F3088" s="14" t="s">
        <v>10517</v>
      </c>
      <c r="G3088" s="14" t="s">
        <v>153</v>
      </c>
      <c r="H3088" s="14" t="s">
        <v>1110</v>
      </c>
    </row>
    <row r="3089" spans="1:8" x14ac:dyDescent="0.25">
      <c r="A3089">
        <v>3090</v>
      </c>
      <c r="B3089" s="14" t="s">
        <v>10518</v>
      </c>
      <c r="C3089" s="14" t="s">
        <v>1102</v>
      </c>
      <c r="D3089" s="14" t="s">
        <v>370</v>
      </c>
      <c r="E3089" s="14" t="s">
        <v>10519</v>
      </c>
      <c r="F3089" s="14" t="s">
        <v>10519</v>
      </c>
      <c r="G3089" s="14" t="s">
        <v>153</v>
      </c>
      <c r="H3089" s="14" t="s">
        <v>1105</v>
      </c>
    </row>
    <row r="3090" spans="1:8" x14ac:dyDescent="0.25">
      <c r="A3090">
        <v>3091</v>
      </c>
      <c r="B3090" s="14" t="s">
        <v>10520</v>
      </c>
      <c r="C3090" s="14" t="s">
        <v>1102</v>
      </c>
      <c r="D3090" s="14" t="s">
        <v>7182</v>
      </c>
      <c r="E3090" s="14" t="s">
        <v>10521</v>
      </c>
      <c r="F3090" s="14" t="s">
        <v>10522</v>
      </c>
      <c r="G3090" s="14" t="s">
        <v>1348</v>
      </c>
      <c r="H3090" s="14" t="s">
        <v>1110</v>
      </c>
    </row>
    <row r="3091" spans="1:8" x14ac:dyDescent="0.25">
      <c r="A3091">
        <v>3092</v>
      </c>
      <c r="B3091" s="14" t="s">
        <v>10523</v>
      </c>
      <c r="C3091" s="14" t="s">
        <v>1102</v>
      </c>
      <c r="E3091" s="14" t="s">
        <v>10524</v>
      </c>
      <c r="F3091" s="14" t="s">
        <v>10525</v>
      </c>
      <c r="G3091" s="14" t="s">
        <v>223</v>
      </c>
      <c r="H3091" s="14" t="s">
        <v>1110</v>
      </c>
    </row>
    <row r="3092" spans="1:8" x14ac:dyDescent="0.25">
      <c r="A3092">
        <v>3093</v>
      </c>
      <c r="B3092" s="14" t="s">
        <v>10526</v>
      </c>
      <c r="C3092" s="14" t="s">
        <v>1102</v>
      </c>
      <c r="E3092" s="14" t="s">
        <v>10527</v>
      </c>
      <c r="F3092" s="14" t="s">
        <v>10528</v>
      </c>
      <c r="G3092" s="14" t="s">
        <v>1109</v>
      </c>
      <c r="H3092" s="14" t="s">
        <v>1110</v>
      </c>
    </row>
    <row r="3093" spans="1:8" x14ac:dyDescent="0.25">
      <c r="A3093">
        <v>3094</v>
      </c>
      <c r="B3093" s="14" t="s">
        <v>10529</v>
      </c>
      <c r="C3093" s="14" t="s">
        <v>1102</v>
      </c>
      <c r="D3093" s="14" t="s">
        <v>10530</v>
      </c>
      <c r="E3093" s="14" t="s">
        <v>10531</v>
      </c>
      <c r="F3093" s="14" t="s">
        <v>10532</v>
      </c>
      <c r="G3093" s="14" t="s">
        <v>1109</v>
      </c>
      <c r="H3093" s="14" t="s">
        <v>1110</v>
      </c>
    </row>
    <row r="3094" spans="1:8" x14ac:dyDescent="0.25">
      <c r="A3094">
        <v>3095</v>
      </c>
      <c r="B3094" s="14" t="s">
        <v>10533</v>
      </c>
      <c r="C3094" s="14" t="s">
        <v>1102</v>
      </c>
      <c r="E3094" s="14" t="s">
        <v>10534</v>
      </c>
      <c r="F3094" s="14" t="s">
        <v>10535</v>
      </c>
      <c r="G3094" s="14" t="s">
        <v>1109</v>
      </c>
      <c r="H3094" s="14" t="s">
        <v>1110</v>
      </c>
    </row>
    <row r="3095" spans="1:8" x14ac:dyDescent="0.25">
      <c r="A3095">
        <v>3096</v>
      </c>
      <c r="B3095" s="14" t="s">
        <v>10536</v>
      </c>
      <c r="C3095" s="14" t="s">
        <v>1102</v>
      </c>
      <c r="E3095" s="14" t="s">
        <v>10537</v>
      </c>
      <c r="F3095" s="14" t="s">
        <v>10538</v>
      </c>
      <c r="G3095" s="14" t="s">
        <v>1207</v>
      </c>
      <c r="H3095" s="14" t="s">
        <v>1110</v>
      </c>
    </row>
    <row r="3096" spans="1:8" x14ac:dyDescent="0.25">
      <c r="A3096">
        <v>3097</v>
      </c>
      <c r="B3096" s="14" t="s">
        <v>10539</v>
      </c>
      <c r="C3096" s="14" t="s">
        <v>1102</v>
      </c>
      <c r="D3096" s="14" t="s">
        <v>10540</v>
      </c>
      <c r="E3096" s="14" t="s">
        <v>10541</v>
      </c>
      <c r="F3096" s="14" t="s">
        <v>10542</v>
      </c>
      <c r="G3096" s="14" t="s">
        <v>1507</v>
      </c>
      <c r="H3096" s="14" t="s">
        <v>1105</v>
      </c>
    </row>
    <row r="3097" spans="1:8" x14ac:dyDescent="0.25">
      <c r="A3097">
        <v>3098</v>
      </c>
      <c r="B3097" s="14" t="s">
        <v>10543</v>
      </c>
      <c r="C3097" s="14" t="s">
        <v>1102</v>
      </c>
      <c r="D3097" s="14" t="s">
        <v>536</v>
      </c>
      <c r="E3097" s="14" t="s">
        <v>10544</v>
      </c>
      <c r="F3097" s="14" t="s">
        <v>10545</v>
      </c>
      <c r="G3097" s="14" t="s">
        <v>36</v>
      </c>
      <c r="H3097" s="14" t="s">
        <v>1110</v>
      </c>
    </row>
    <row r="3098" spans="1:8" x14ac:dyDescent="0.25">
      <c r="A3098">
        <v>3099</v>
      </c>
      <c r="B3098" s="14" t="s">
        <v>10546</v>
      </c>
      <c r="C3098" s="14" t="s">
        <v>1102</v>
      </c>
      <c r="E3098" s="14" t="s">
        <v>10547</v>
      </c>
      <c r="G3098" s="14" t="s">
        <v>123</v>
      </c>
      <c r="H3098" s="14" t="s">
        <v>1110</v>
      </c>
    </row>
    <row r="3099" spans="1:8" x14ac:dyDescent="0.25">
      <c r="A3099">
        <v>3100</v>
      </c>
      <c r="B3099" s="14" t="s">
        <v>10548</v>
      </c>
      <c r="C3099" s="14" t="s">
        <v>1102</v>
      </c>
      <c r="E3099" s="14" t="s">
        <v>10549</v>
      </c>
      <c r="F3099" s="14" t="s">
        <v>10550</v>
      </c>
      <c r="G3099" s="14" t="s">
        <v>123</v>
      </c>
      <c r="H3099" s="14" t="s">
        <v>1110</v>
      </c>
    </row>
    <row r="3100" spans="1:8" x14ac:dyDescent="0.25">
      <c r="A3100">
        <v>3101</v>
      </c>
      <c r="B3100" s="14" t="s">
        <v>10551</v>
      </c>
      <c r="C3100" s="14" t="s">
        <v>1102</v>
      </c>
      <c r="E3100" s="14" t="s">
        <v>10552</v>
      </c>
      <c r="F3100" s="14" t="s">
        <v>10553</v>
      </c>
      <c r="G3100" s="14" t="s">
        <v>1109</v>
      </c>
      <c r="H3100" s="14" t="s">
        <v>1110</v>
      </c>
    </row>
    <row r="3101" spans="1:8" x14ac:dyDescent="0.25">
      <c r="A3101">
        <v>3102</v>
      </c>
      <c r="B3101" s="14" t="s">
        <v>10554</v>
      </c>
      <c r="C3101" s="14" t="s">
        <v>1102</v>
      </c>
      <c r="D3101" s="14" t="s">
        <v>10555</v>
      </c>
      <c r="E3101" s="14" t="s">
        <v>10556</v>
      </c>
      <c r="F3101" s="14" t="s">
        <v>10557</v>
      </c>
      <c r="G3101" s="14" t="s">
        <v>178</v>
      </c>
      <c r="H3101" s="14" t="s">
        <v>1110</v>
      </c>
    </row>
    <row r="3102" spans="1:8" x14ac:dyDescent="0.25">
      <c r="A3102">
        <v>3103</v>
      </c>
      <c r="B3102" s="14" t="s">
        <v>10558</v>
      </c>
      <c r="C3102" s="14" t="s">
        <v>1102</v>
      </c>
      <c r="E3102" s="14" t="s">
        <v>10559</v>
      </c>
      <c r="F3102" s="14" t="s">
        <v>10560</v>
      </c>
      <c r="G3102" s="14" t="s">
        <v>223</v>
      </c>
      <c r="H3102" s="14" t="s">
        <v>1110</v>
      </c>
    </row>
    <row r="3103" spans="1:8" x14ac:dyDescent="0.25">
      <c r="A3103">
        <v>3104</v>
      </c>
      <c r="B3103" s="14" t="s">
        <v>10561</v>
      </c>
      <c r="C3103" s="14" t="s">
        <v>1102</v>
      </c>
      <c r="E3103" s="14" t="s">
        <v>10562</v>
      </c>
      <c r="F3103" s="14" t="s">
        <v>10563</v>
      </c>
      <c r="G3103" s="14" t="s">
        <v>7</v>
      </c>
      <c r="H3103" s="14" t="s">
        <v>1110</v>
      </c>
    </row>
    <row r="3104" spans="1:8" x14ac:dyDescent="0.25">
      <c r="A3104">
        <v>3105</v>
      </c>
      <c r="B3104" s="14" t="s">
        <v>10564</v>
      </c>
      <c r="C3104" s="14" t="s">
        <v>1102</v>
      </c>
      <c r="E3104" s="14" t="s">
        <v>10565</v>
      </c>
      <c r="F3104" s="14" t="s">
        <v>10566</v>
      </c>
      <c r="G3104" s="14" t="s">
        <v>1090</v>
      </c>
      <c r="H3104" s="14" t="s">
        <v>1110</v>
      </c>
    </row>
    <row r="3105" spans="1:8" x14ac:dyDescent="0.25">
      <c r="A3105">
        <v>3106</v>
      </c>
      <c r="B3105" s="14" t="s">
        <v>10567</v>
      </c>
      <c r="C3105" s="14" t="s">
        <v>1102</v>
      </c>
      <c r="E3105" s="14" t="s">
        <v>10568</v>
      </c>
      <c r="F3105" s="14" t="s">
        <v>10569</v>
      </c>
      <c r="G3105" s="14" t="s">
        <v>114</v>
      </c>
      <c r="H3105" s="14" t="s">
        <v>1110</v>
      </c>
    </row>
    <row r="3106" spans="1:8" x14ac:dyDescent="0.25">
      <c r="A3106">
        <v>3107</v>
      </c>
      <c r="B3106" s="14" t="s">
        <v>10570</v>
      </c>
      <c r="C3106" s="14" t="s">
        <v>1102</v>
      </c>
      <c r="E3106" s="14" t="s">
        <v>10571</v>
      </c>
      <c r="F3106" s="14" t="s">
        <v>10572</v>
      </c>
      <c r="G3106" s="14" t="s">
        <v>2576</v>
      </c>
      <c r="H3106" s="14" t="s">
        <v>1110</v>
      </c>
    </row>
    <row r="3107" spans="1:8" x14ac:dyDescent="0.25">
      <c r="A3107">
        <v>3108</v>
      </c>
      <c r="B3107" s="14" t="s">
        <v>10573</v>
      </c>
      <c r="C3107" s="14" t="s">
        <v>1102</v>
      </c>
      <c r="E3107" s="14" t="s">
        <v>10574</v>
      </c>
      <c r="F3107" s="14" t="s">
        <v>10575</v>
      </c>
      <c r="G3107" s="14" t="s">
        <v>178</v>
      </c>
      <c r="H3107" s="14" t="s">
        <v>1110</v>
      </c>
    </row>
    <row r="3108" spans="1:8" x14ac:dyDescent="0.25">
      <c r="A3108">
        <v>3109</v>
      </c>
      <c r="B3108" s="14" t="s">
        <v>10576</v>
      </c>
      <c r="C3108" s="14" t="s">
        <v>1102</v>
      </c>
      <c r="E3108" s="14" t="s">
        <v>10577</v>
      </c>
      <c r="F3108" s="14" t="s">
        <v>10578</v>
      </c>
      <c r="G3108" s="14" t="s">
        <v>163</v>
      </c>
      <c r="H3108" s="14" t="s">
        <v>1110</v>
      </c>
    </row>
    <row r="3109" spans="1:8" x14ac:dyDescent="0.25">
      <c r="A3109">
        <v>3110</v>
      </c>
      <c r="B3109" s="14" t="s">
        <v>10579</v>
      </c>
      <c r="C3109" s="14" t="s">
        <v>1102</v>
      </c>
      <c r="D3109" s="14" t="s">
        <v>10580</v>
      </c>
      <c r="E3109" s="14" t="s">
        <v>10581</v>
      </c>
      <c r="F3109" s="14" t="s">
        <v>10582</v>
      </c>
      <c r="G3109" s="14" t="s">
        <v>178</v>
      </c>
      <c r="H3109" s="14" t="s">
        <v>1105</v>
      </c>
    </row>
    <row r="3110" spans="1:8" x14ac:dyDescent="0.25">
      <c r="A3110">
        <v>3111</v>
      </c>
      <c r="B3110" s="14" t="s">
        <v>10583</v>
      </c>
      <c r="C3110" s="14" t="s">
        <v>1102</v>
      </c>
      <c r="E3110" s="14" t="s">
        <v>10584</v>
      </c>
      <c r="G3110" s="14" t="s">
        <v>1109</v>
      </c>
      <c r="H3110" s="14" t="s">
        <v>1110</v>
      </c>
    </row>
    <row r="3111" spans="1:8" x14ac:dyDescent="0.25">
      <c r="A3111">
        <v>3112</v>
      </c>
      <c r="B3111" s="14" t="s">
        <v>10585</v>
      </c>
      <c r="C3111" s="14" t="s">
        <v>1102</v>
      </c>
      <c r="E3111" s="14" t="s">
        <v>10586</v>
      </c>
      <c r="F3111" s="14" t="s">
        <v>10587</v>
      </c>
      <c r="G3111" s="14" t="s">
        <v>1938</v>
      </c>
      <c r="H3111" s="14" t="s">
        <v>1110</v>
      </c>
    </row>
    <row r="3112" spans="1:8" x14ac:dyDescent="0.25">
      <c r="A3112">
        <v>3113</v>
      </c>
      <c r="B3112" s="14" t="s">
        <v>10588</v>
      </c>
      <c r="C3112" s="14" t="s">
        <v>1102</v>
      </c>
      <c r="E3112" s="14" t="s">
        <v>10589</v>
      </c>
      <c r="F3112" s="14" t="s">
        <v>10590</v>
      </c>
      <c r="G3112" s="14" t="s">
        <v>1938</v>
      </c>
      <c r="H3112" s="14" t="s">
        <v>1110</v>
      </c>
    </row>
    <row r="3113" spans="1:8" x14ac:dyDescent="0.25">
      <c r="A3113">
        <v>3114</v>
      </c>
      <c r="B3113" s="14" t="s">
        <v>10591</v>
      </c>
      <c r="C3113" s="14" t="s">
        <v>1102</v>
      </c>
      <c r="E3113" s="14" t="s">
        <v>10592</v>
      </c>
      <c r="F3113" s="14" t="s">
        <v>10593</v>
      </c>
      <c r="G3113" s="14" t="s">
        <v>178</v>
      </c>
      <c r="H3113" s="14" t="s">
        <v>1110</v>
      </c>
    </row>
    <row r="3114" spans="1:8" x14ac:dyDescent="0.25">
      <c r="A3114">
        <v>3115</v>
      </c>
      <c r="B3114" s="14" t="s">
        <v>10594</v>
      </c>
      <c r="C3114" s="14" t="s">
        <v>1102</v>
      </c>
      <c r="E3114" s="14" t="s">
        <v>10595</v>
      </c>
      <c r="F3114" s="14" t="s">
        <v>10596</v>
      </c>
      <c r="G3114" s="14" t="s">
        <v>178</v>
      </c>
      <c r="H3114" s="14" t="s">
        <v>1110</v>
      </c>
    </row>
    <row r="3115" spans="1:8" x14ac:dyDescent="0.25">
      <c r="A3115">
        <v>3116</v>
      </c>
      <c r="B3115" s="14" t="s">
        <v>10597</v>
      </c>
      <c r="C3115" s="14" t="s">
        <v>1102</v>
      </c>
      <c r="E3115" s="14" t="s">
        <v>10598</v>
      </c>
      <c r="F3115" s="14" t="s">
        <v>10599</v>
      </c>
      <c r="G3115" s="14" t="s">
        <v>1938</v>
      </c>
      <c r="H3115" s="14" t="s">
        <v>1110</v>
      </c>
    </row>
    <row r="3116" spans="1:8" x14ac:dyDescent="0.25">
      <c r="A3116">
        <v>3117</v>
      </c>
      <c r="B3116" s="14" t="s">
        <v>10600</v>
      </c>
      <c r="C3116" s="14" t="s">
        <v>1102</v>
      </c>
      <c r="E3116" s="14" t="s">
        <v>10601</v>
      </c>
      <c r="F3116" s="14" t="s">
        <v>10602</v>
      </c>
      <c r="G3116" s="14" t="s">
        <v>1938</v>
      </c>
      <c r="H3116" s="14" t="s">
        <v>1110</v>
      </c>
    </row>
    <row r="3117" spans="1:8" x14ac:dyDescent="0.25">
      <c r="A3117">
        <v>3118</v>
      </c>
      <c r="B3117" s="14" t="s">
        <v>10603</v>
      </c>
      <c r="C3117" s="14" t="s">
        <v>1102</v>
      </c>
      <c r="E3117" s="14" t="s">
        <v>282</v>
      </c>
      <c r="F3117" s="14" t="s">
        <v>10604</v>
      </c>
      <c r="G3117" s="14" t="s">
        <v>243</v>
      </c>
      <c r="H3117" s="14" t="s">
        <v>1110</v>
      </c>
    </row>
    <row r="3118" spans="1:8" x14ac:dyDescent="0.25">
      <c r="A3118">
        <v>3119</v>
      </c>
      <c r="B3118" s="14" t="s">
        <v>10605</v>
      </c>
      <c r="C3118" s="14" t="s">
        <v>1102</v>
      </c>
      <c r="E3118" s="14" t="s">
        <v>10606</v>
      </c>
      <c r="F3118" s="14" t="s">
        <v>10607</v>
      </c>
      <c r="G3118" s="14" t="s">
        <v>1348</v>
      </c>
      <c r="H3118" s="14" t="s">
        <v>1110</v>
      </c>
    </row>
    <row r="3119" spans="1:8" x14ac:dyDescent="0.25">
      <c r="A3119">
        <v>3120</v>
      </c>
      <c r="B3119" s="14" t="s">
        <v>10608</v>
      </c>
      <c r="C3119" s="14" t="s">
        <v>1102</v>
      </c>
      <c r="E3119" s="14" t="s">
        <v>10609</v>
      </c>
      <c r="F3119" s="14" t="s">
        <v>10610</v>
      </c>
      <c r="G3119" s="14" t="s">
        <v>40</v>
      </c>
      <c r="H3119" s="14" t="s">
        <v>1110</v>
      </c>
    </row>
    <row r="3120" spans="1:8" x14ac:dyDescent="0.25">
      <c r="A3120">
        <v>3121</v>
      </c>
      <c r="B3120" s="14" t="s">
        <v>10611</v>
      </c>
      <c r="C3120" s="14" t="s">
        <v>1102</v>
      </c>
      <c r="E3120" s="14" t="s">
        <v>10612</v>
      </c>
      <c r="F3120" s="14" t="s">
        <v>10613</v>
      </c>
      <c r="G3120" s="14" t="s">
        <v>40</v>
      </c>
      <c r="H3120" s="14" t="s">
        <v>1110</v>
      </c>
    </row>
    <row r="3121" spans="1:8" x14ac:dyDescent="0.25">
      <c r="A3121">
        <v>3122</v>
      </c>
      <c r="B3121" s="14" t="s">
        <v>10614</v>
      </c>
      <c r="C3121" s="14" t="s">
        <v>1102</v>
      </c>
      <c r="E3121" s="14" t="s">
        <v>10615</v>
      </c>
      <c r="F3121" s="14" t="s">
        <v>10616</v>
      </c>
      <c r="G3121" s="14" t="s">
        <v>1144</v>
      </c>
      <c r="H3121" s="14" t="s">
        <v>1105</v>
      </c>
    </row>
    <row r="3122" spans="1:8" x14ac:dyDescent="0.25">
      <c r="A3122">
        <v>3123</v>
      </c>
      <c r="B3122" s="14" t="s">
        <v>10617</v>
      </c>
      <c r="C3122" s="14" t="s">
        <v>1102</v>
      </c>
      <c r="D3122" s="14" t="s">
        <v>10618</v>
      </c>
      <c r="E3122" s="14" t="s">
        <v>10619</v>
      </c>
      <c r="F3122" s="14" t="s">
        <v>10620</v>
      </c>
      <c r="G3122" s="14" t="s">
        <v>1109</v>
      </c>
      <c r="H3122" s="14" t="s">
        <v>1105</v>
      </c>
    </row>
    <row r="3123" spans="1:8" x14ac:dyDescent="0.25">
      <c r="A3123">
        <v>3124</v>
      </c>
      <c r="B3123" s="14" t="s">
        <v>10621</v>
      </c>
      <c r="C3123" s="14" t="s">
        <v>1102</v>
      </c>
      <c r="E3123" s="14" t="s">
        <v>10622</v>
      </c>
      <c r="F3123" s="14" t="s">
        <v>10623</v>
      </c>
      <c r="G3123" s="14" t="s">
        <v>40</v>
      </c>
      <c r="H3123" s="14" t="s">
        <v>1110</v>
      </c>
    </row>
    <row r="3124" spans="1:8" x14ac:dyDescent="0.25">
      <c r="A3124">
        <v>3125</v>
      </c>
      <c r="B3124" s="14" t="s">
        <v>10624</v>
      </c>
      <c r="C3124" s="14" t="s">
        <v>1102</v>
      </c>
      <c r="E3124" s="14" t="s">
        <v>10625</v>
      </c>
      <c r="F3124" s="14" t="s">
        <v>10626</v>
      </c>
      <c r="G3124" s="14" t="s">
        <v>40</v>
      </c>
      <c r="H3124" s="14" t="s">
        <v>1110</v>
      </c>
    </row>
    <row r="3125" spans="1:8" x14ac:dyDescent="0.25">
      <c r="A3125">
        <v>3126</v>
      </c>
      <c r="B3125" s="14" t="s">
        <v>10627</v>
      </c>
      <c r="C3125" s="14" t="s">
        <v>1102</v>
      </c>
      <c r="D3125" s="14" t="s">
        <v>394</v>
      </c>
      <c r="E3125" s="14" t="s">
        <v>10628</v>
      </c>
      <c r="F3125" s="14" t="s">
        <v>10629</v>
      </c>
      <c r="G3125" s="14" t="s">
        <v>137</v>
      </c>
      <c r="H3125" s="14" t="s">
        <v>1105</v>
      </c>
    </row>
    <row r="3126" spans="1:8" x14ac:dyDescent="0.25">
      <c r="A3126">
        <v>3127</v>
      </c>
      <c r="B3126" s="14" t="s">
        <v>10630</v>
      </c>
      <c r="C3126" s="14" t="s">
        <v>1102</v>
      </c>
      <c r="E3126" s="14" t="s">
        <v>10631</v>
      </c>
      <c r="F3126" s="14" t="s">
        <v>10632</v>
      </c>
      <c r="G3126" s="14" t="s">
        <v>1938</v>
      </c>
      <c r="H3126" s="14" t="s">
        <v>1110</v>
      </c>
    </row>
    <row r="3127" spans="1:8" x14ac:dyDescent="0.25">
      <c r="A3127">
        <v>3128</v>
      </c>
      <c r="B3127" s="14" t="s">
        <v>10633</v>
      </c>
      <c r="C3127" s="14" t="s">
        <v>1102</v>
      </c>
      <c r="E3127" s="14" t="s">
        <v>10634</v>
      </c>
      <c r="F3127" s="14" t="s">
        <v>10635</v>
      </c>
      <c r="G3127" s="14" t="s">
        <v>1109</v>
      </c>
      <c r="H3127" s="14" t="s">
        <v>1110</v>
      </c>
    </row>
    <row r="3128" spans="1:8" x14ac:dyDescent="0.25">
      <c r="A3128">
        <v>3129</v>
      </c>
      <c r="B3128" s="14" t="s">
        <v>10636</v>
      </c>
      <c r="C3128" s="14" t="s">
        <v>1102</v>
      </c>
      <c r="E3128" s="14" t="s">
        <v>10637</v>
      </c>
      <c r="F3128" s="14" t="s">
        <v>10638</v>
      </c>
      <c r="G3128" s="14" t="s">
        <v>1109</v>
      </c>
      <c r="H3128" s="14" t="s">
        <v>1110</v>
      </c>
    </row>
    <row r="3129" spans="1:8" x14ac:dyDescent="0.25">
      <c r="A3129">
        <v>3130</v>
      </c>
      <c r="B3129" s="14" t="s">
        <v>10639</v>
      </c>
      <c r="C3129" s="14" t="s">
        <v>1102</v>
      </c>
      <c r="E3129" s="14" t="s">
        <v>10640</v>
      </c>
      <c r="F3129" s="14" t="s">
        <v>10641</v>
      </c>
      <c r="G3129" s="14" t="s">
        <v>1109</v>
      </c>
      <c r="H3129" s="14" t="s">
        <v>1110</v>
      </c>
    </row>
    <row r="3130" spans="1:8" x14ac:dyDescent="0.25">
      <c r="A3130">
        <v>3131</v>
      </c>
      <c r="B3130" s="14" t="s">
        <v>10642</v>
      </c>
      <c r="C3130" s="14" t="s">
        <v>1102</v>
      </c>
      <c r="D3130" s="14" t="s">
        <v>5364</v>
      </c>
      <c r="E3130" s="14" t="s">
        <v>10643</v>
      </c>
      <c r="F3130" s="14" t="s">
        <v>10644</v>
      </c>
      <c r="G3130" s="14" t="s">
        <v>40</v>
      </c>
      <c r="H3130" s="14" t="s">
        <v>1110</v>
      </c>
    </row>
    <row r="3131" spans="1:8" x14ac:dyDescent="0.25">
      <c r="A3131">
        <v>3132</v>
      </c>
      <c r="B3131" s="14" t="s">
        <v>10645</v>
      </c>
      <c r="C3131" s="14" t="s">
        <v>1102</v>
      </c>
      <c r="E3131" s="14" t="s">
        <v>10646</v>
      </c>
      <c r="F3131" s="14" t="s">
        <v>10647</v>
      </c>
      <c r="G3131" s="14" t="s">
        <v>3602</v>
      </c>
      <c r="H3131" s="14" t="s">
        <v>1110</v>
      </c>
    </row>
    <row r="3132" spans="1:8" x14ac:dyDescent="0.25">
      <c r="A3132">
        <v>3133</v>
      </c>
      <c r="B3132" s="14" t="s">
        <v>10648</v>
      </c>
      <c r="C3132" s="14" t="s">
        <v>1102</v>
      </c>
      <c r="E3132" s="14" t="s">
        <v>10649</v>
      </c>
      <c r="F3132" s="14" t="s">
        <v>10650</v>
      </c>
      <c r="G3132" s="14" t="s">
        <v>236</v>
      </c>
      <c r="H3132" s="14" t="s">
        <v>1110</v>
      </c>
    </row>
    <row r="3133" spans="1:8" x14ac:dyDescent="0.25">
      <c r="A3133">
        <v>3134</v>
      </c>
      <c r="B3133" s="14" t="s">
        <v>10651</v>
      </c>
      <c r="C3133" s="14" t="s">
        <v>1102</v>
      </c>
      <c r="E3133" s="14" t="s">
        <v>10652</v>
      </c>
      <c r="F3133" s="14" t="s">
        <v>10653</v>
      </c>
      <c r="G3133" s="14" t="s">
        <v>1949</v>
      </c>
      <c r="H3133" s="14" t="s">
        <v>1110</v>
      </c>
    </row>
    <row r="3134" spans="1:8" x14ac:dyDescent="0.25">
      <c r="A3134">
        <v>3135</v>
      </c>
      <c r="B3134" s="14" t="s">
        <v>10654</v>
      </c>
      <c r="C3134" s="14" t="s">
        <v>1102</v>
      </c>
      <c r="E3134" s="14" t="s">
        <v>10655</v>
      </c>
      <c r="F3134" s="14" t="s">
        <v>10656</v>
      </c>
      <c r="G3134" s="14" t="s">
        <v>117</v>
      </c>
      <c r="H3134" s="14" t="s">
        <v>1110</v>
      </c>
    </row>
    <row r="3135" spans="1:8" x14ac:dyDescent="0.25">
      <c r="A3135">
        <v>3136</v>
      </c>
      <c r="B3135" s="14" t="s">
        <v>10657</v>
      </c>
      <c r="C3135" s="14" t="s">
        <v>1102</v>
      </c>
      <c r="E3135" s="14" t="s">
        <v>10658</v>
      </c>
      <c r="F3135" s="14" t="s">
        <v>10659</v>
      </c>
      <c r="G3135" s="14" t="s">
        <v>236</v>
      </c>
      <c r="H3135" s="14" t="s">
        <v>1110</v>
      </c>
    </row>
    <row r="3136" spans="1:8" x14ac:dyDescent="0.25">
      <c r="A3136">
        <v>3137</v>
      </c>
      <c r="B3136" s="14" t="s">
        <v>10660</v>
      </c>
      <c r="C3136" s="14" t="s">
        <v>1102</v>
      </c>
      <c r="E3136" s="14" t="s">
        <v>10661</v>
      </c>
      <c r="F3136" s="14" t="s">
        <v>10662</v>
      </c>
      <c r="G3136" s="14" t="s">
        <v>236</v>
      </c>
      <c r="H3136" s="14" t="s">
        <v>1110</v>
      </c>
    </row>
    <row r="3137" spans="1:8" x14ac:dyDescent="0.25">
      <c r="A3137">
        <v>3138</v>
      </c>
      <c r="B3137" s="14" t="s">
        <v>10663</v>
      </c>
      <c r="C3137" s="14" t="s">
        <v>1102</v>
      </c>
      <c r="E3137" s="14" t="s">
        <v>10664</v>
      </c>
      <c r="F3137" s="14" t="s">
        <v>10665</v>
      </c>
      <c r="G3137" s="14" t="s">
        <v>1507</v>
      </c>
      <c r="H3137" s="14" t="s">
        <v>1110</v>
      </c>
    </row>
    <row r="3138" spans="1:8" x14ac:dyDescent="0.25">
      <c r="A3138">
        <v>3139</v>
      </c>
      <c r="B3138" s="14" t="s">
        <v>10666</v>
      </c>
      <c r="C3138" s="14" t="s">
        <v>1102</v>
      </c>
      <c r="E3138" s="14" t="s">
        <v>10667</v>
      </c>
      <c r="F3138" s="14" t="s">
        <v>10668</v>
      </c>
      <c r="G3138" s="14" t="s">
        <v>236</v>
      </c>
      <c r="H3138" s="14" t="s">
        <v>1110</v>
      </c>
    </row>
    <row r="3139" spans="1:8" x14ac:dyDescent="0.25">
      <c r="A3139">
        <v>3140</v>
      </c>
      <c r="B3139" s="14" t="s">
        <v>10669</v>
      </c>
      <c r="C3139" s="14" t="s">
        <v>1102</v>
      </c>
      <c r="E3139" s="14" t="s">
        <v>10670</v>
      </c>
      <c r="F3139" s="14" t="s">
        <v>10671</v>
      </c>
      <c r="G3139" s="14" t="s">
        <v>243</v>
      </c>
      <c r="H3139" s="14" t="s">
        <v>1110</v>
      </c>
    </row>
    <row r="3140" spans="1:8" x14ac:dyDescent="0.25">
      <c r="A3140">
        <v>3141</v>
      </c>
      <c r="B3140" s="14" t="s">
        <v>10672</v>
      </c>
      <c r="C3140" s="14" t="s">
        <v>1102</v>
      </c>
      <c r="E3140" s="14" t="s">
        <v>10673</v>
      </c>
      <c r="F3140" s="14" t="s">
        <v>10674</v>
      </c>
      <c r="G3140" s="14" t="s">
        <v>1109</v>
      </c>
      <c r="H3140" s="14" t="s">
        <v>1110</v>
      </c>
    </row>
    <row r="3141" spans="1:8" x14ac:dyDescent="0.25">
      <c r="A3141">
        <v>3142</v>
      </c>
      <c r="B3141" s="14" t="s">
        <v>10675</v>
      </c>
      <c r="C3141" s="14" t="s">
        <v>1102</v>
      </c>
      <c r="D3141" s="14" t="s">
        <v>10676</v>
      </c>
      <c r="E3141" s="14" t="s">
        <v>10677</v>
      </c>
      <c r="F3141" s="14" t="s">
        <v>10678</v>
      </c>
      <c r="G3141" s="14" t="s">
        <v>109</v>
      </c>
      <c r="H3141" s="14" t="s">
        <v>1105</v>
      </c>
    </row>
    <row r="3142" spans="1:8" x14ac:dyDescent="0.25">
      <c r="A3142">
        <v>3143</v>
      </c>
      <c r="B3142" s="14" t="s">
        <v>10679</v>
      </c>
      <c r="C3142" s="14" t="s">
        <v>1102</v>
      </c>
      <c r="E3142" s="14" t="s">
        <v>10680</v>
      </c>
      <c r="F3142" s="14" t="s">
        <v>10681</v>
      </c>
      <c r="G3142" s="14" t="s">
        <v>40</v>
      </c>
      <c r="H3142" s="14" t="s">
        <v>1110</v>
      </c>
    </row>
    <row r="3143" spans="1:8" x14ac:dyDescent="0.25">
      <c r="A3143">
        <v>3144</v>
      </c>
      <c r="B3143" s="14" t="s">
        <v>10682</v>
      </c>
      <c r="C3143" s="14" t="s">
        <v>1102</v>
      </c>
      <c r="E3143" s="14" t="s">
        <v>10683</v>
      </c>
      <c r="F3143" s="14" t="s">
        <v>10684</v>
      </c>
      <c r="G3143" s="14" t="s">
        <v>40</v>
      </c>
      <c r="H3143" s="14" t="s">
        <v>1110</v>
      </c>
    </row>
    <row r="3144" spans="1:8" x14ac:dyDescent="0.25">
      <c r="A3144">
        <v>3145</v>
      </c>
      <c r="B3144" s="14" t="s">
        <v>10685</v>
      </c>
      <c r="C3144" s="14" t="s">
        <v>1102</v>
      </c>
      <c r="E3144" s="14" t="s">
        <v>10686</v>
      </c>
      <c r="F3144" s="14" t="s">
        <v>10687</v>
      </c>
      <c r="G3144" s="14" t="s">
        <v>212</v>
      </c>
      <c r="H3144" s="14" t="s">
        <v>1110</v>
      </c>
    </row>
    <row r="3145" spans="1:8" x14ac:dyDescent="0.25">
      <c r="A3145">
        <v>3146</v>
      </c>
      <c r="B3145" s="14" t="s">
        <v>10688</v>
      </c>
      <c r="C3145" s="14" t="s">
        <v>1102</v>
      </c>
      <c r="E3145" s="14" t="s">
        <v>10689</v>
      </c>
      <c r="F3145" s="14" t="s">
        <v>10690</v>
      </c>
      <c r="G3145" s="14" t="s">
        <v>1228</v>
      </c>
      <c r="H3145" s="14" t="s">
        <v>1110</v>
      </c>
    </row>
    <row r="3146" spans="1:8" x14ac:dyDescent="0.25">
      <c r="A3146">
        <v>3147</v>
      </c>
      <c r="B3146" s="14" t="s">
        <v>10691</v>
      </c>
      <c r="C3146" s="14" t="s">
        <v>1102</v>
      </c>
      <c r="E3146" s="14" t="s">
        <v>10692</v>
      </c>
      <c r="F3146" s="14" t="s">
        <v>10693</v>
      </c>
      <c r="G3146" s="14" t="s">
        <v>178</v>
      </c>
      <c r="H3146" s="14" t="s">
        <v>1110</v>
      </c>
    </row>
    <row r="3147" spans="1:8" x14ac:dyDescent="0.25">
      <c r="A3147">
        <v>3148</v>
      </c>
      <c r="B3147" s="14" t="s">
        <v>10694</v>
      </c>
      <c r="C3147" s="14" t="s">
        <v>1102</v>
      </c>
      <c r="D3147" s="14" t="s">
        <v>10695</v>
      </c>
      <c r="E3147" s="14" t="s">
        <v>10696</v>
      </c>
      <c r="F3147" s="14" t="s">
        <v>10697</v>
      </c>
      <c r="G3147" s="14" t="s">
        <v>117</v>
      </c>
      <c r="H3147" s="14" t="s">
        <v>1105</v>
      </c>
    </row>
    <row r="3148" spans="1:8" x14ac:dyDescent="0.25">
      <c r="A3148">
        <v>3149</v>
      </c>
      <c r="B3148" s="14" t="s">
        <v>10698</v>
      </c>
      <c r="C3148" s="14" t="s">
        <v>1102</v>
      </c>
      <c r="E3148" s="14" t="s">
        <v>10699</v>
      </c>
      <c r="F3148" s="14" t="s">
        <v>10700</v>
      </c>
      <c r="G3148" s="14" t="s">
        <v>1109</v>
      </c>
      <c r="H3148" s="14" t="s">
        <v>1110</v>
      </c>
    </row>
    <row r="3149" spans="1:8" x14ac:dyDescent="0.25">
      <c r="A3149">
        <v>3150</v>
      </c>
      <c r="B3149" s="14" t="s">
        <v>10701</v>
      </c>
      <c r="C3149" s="14" t="s">
        <v>1102</v>
      </c>
      <c r="E3149" s="14" t="s">
        <v>10702</v>
      </c>
      <c r="F3149" s="14" t="s">
        <v>10703</v>
      </c>
      <c r="G3149" s="14" t="s">
        <v>1109</v>
      </c>
      <c r="H3149" s="14" t="s">
        <v>1110</v>
      </c>
    </row>
    <row r="3150" spans="1:8" x14ac:dyDescent="0.25">
      <c r="A3150">
        <v>3151</v>
      </c>
      <c r="B3150" s="14" t="s">
        <v>10704</v>
      </c>
      <c r="C3150" s="14" t="s">
        <v>1102</v>
      </c>
      <c r="D3150" s="14" t="s">
        <v>10705</v>
      </c>
      <c r="E3150" s="14" t="s">
        <v>10706</v>
      </c>
      <c r="F3150" s="14" t="s">
        <v>10707</v>
      </c>
      <c r="G3150" s="14" t="s">
        <v>1109</v>
      </c>
      <c r="H3150" s="14" t="s">
        <v>1110</v>
      </c>
    </row>
    <row r="3151" spans="1:8" x14ac:dyDescent="0.25">
      <c r="A3151">
        <v>3152</v>
      </c>
      <c r="B3151" s="14" t="s">
        <v>10708</v>
      </c>
      <c r="C3151" s="14" t="s">
        <v>1102</v>
      </c>
      <c r="E3151" s="14" t="s">
        <v>10709</v>
      </c>
      <c r="F3151" s="14" t="s">
        <v>10710</v>
      </c>
      <c r="G3151" s="14" t="s">
        <v>40</v>
      </c>
      <c r="H3151" s="14" t="s">
        <v>1110</v>
      </c>
    </row>
    <row r="3152" spans="1:8" x14ac:dyDescent="0.25">
      <c r="A3152">
        <v>3153</v>
      </c>
      <c r="B3152" s="14" t="s">
        <v>10711</v>
      </c>
      <c r="C3152" s="14" t="s">
        <v>1102</v>
      </c>
      <c r="E3152" s="14" t="s">
        <v>10712</v>
      </c>
      <c r="F3152" s="14" t="s">
        <v>10713</v>
      </c>
      <c r="G3152" s="14" t="s">
        <v>1109</v>
      </c>
      <c r="H3152" s="14" t="s">
        <v>1110</v>
      </c>
    </row>
    <row r="3153" spans="1:8" x14ac:dyDescent="0.25">
      <c r="A3153">
        <v>3154</v>
      </c>
      <c r="B3153" s="14" t="s">
        <v>10714</v>
      </c>
      <c r="C3153" s="14" t="s">
        <v>1102</v>
      </c>
      <c r="E3153" s="14" t="s">
        <v>10715</v>
      </c>
      <c r="F3153" s="14" t="s">
        <v>10716</v>
      </c>
      <c r="G3153" s="14" t="s">
        <v>1348</v>
      </c>
      <c r="H3153" s="14" t="s">
        <v>1110</v>
      </c>
    </row>
    <row r="3154" spans="1:8" x14ac:dyDescent="0.25">
      <c r="A3154">
        <v>3155</v>
      </c>
      <c r="B3154" s="14" t="s">
        <v>10717</v>
      </c>
      <c r="C3154" s="14" t="s">
        <v>1102</v>
      </c>
      <c r="E3154" s="14" t="s">
        <v>10718</v>
      </c>
      <c r="F3154" s="14" t="s">
        <v>10719</v>
      </c>
      <c r="G3154" s="14" t="s">
        <v>192</v>
      </c>
      <c r="H3154" s="14" t="s">
        <v>1110</v>
      </c>
    </row>
    <row r="3155" spans="1:8" x14ac:dyDescent="0.25">
      <c r="A3155">
        <v>3156</v>
      </c>
      <c r="B3155" s="14" t="s">
        <v>10720</v>
      </c>
      <c r="C3155" s="14" t="s">
        <v>1102</v>
      </c>
      <c r="E3155" s="14" t="s">
        <v>10721</v>
      </c>
      <c r="F3155" s="14" t="s">
        <v>10722</v>
      </c>
      <c r="G3155" s="14" t="s">
        <v>1348</v>
      </c>
      <c r="H3155" s="14" t="s">
        <v>1110</v>
      </c>
    </row>
    <row r="3156" spans="1:8" x14ac:dyDescent="0.25">
      <c r="A3156">
        <v>3157</v>
      </c>
      <c r="B3156" s="14" t="s">
        <v>10723</v>
      </c>
      <c r="C3156" s="14" t="s">
        <v>1102</v>
      </c>
      <c r="D3156" s="14" t="s">
        <v>10724</v>
      </c>
      <c r="E3156" s="14" t="s">
        <v>10725</v>
      </c>
      <c r="F3156" s="14" t="s">
        <v>10726</v>
      </c>
      <c r="G3156" s="14" t="s">
        <v>178</v>
      </c>
      <c r="H3156" s="14" t="s">
        <v>1105</v>
      </c>
    </row>
    <row r="3157" spans="1:8" x14ac:dyDescent="0.25">
      <c r="A3157">
        <v>3158</v>
      </c>
      <c r="B3157" s="14" t="s">
        <v>10727</v>
      </c>
      <c r="C3157" s="14" t="s">
        <v>1102</v>
      </c>
      <c r="E3157" s="14" t="s">
        <v>10728</v>
      </c>
      <c r="F3157" s="14" t="s">
        <v>10729</v>
      </c>
      <c r="G3157" s="14" t="s">
        <v>153</v>
      </c>
      <c r="H3157" s="14" t="s">
        <v>1110</v>
      </c>
    </row>
    <row r="3158" spans="1:8" x14ac:dyDescent="0.25">
      <c r="A3158">
        <v>3159</v>
      </c>
      <c r="B3158" s="14" t="s">
        <v>10730</v>
      </c>
      <c r="C3158" s="14" t="s">
        <v>1102</v>
      </c>
      <c r="E3158" s="14" t="s">
        <v>10731</v>
      </c>
      <c r="F3158" s="14" t="s">
        <v>10732</v>
      </c>
      <c r="G3158" s="14" t="s">
        <v>178</v>
      </c>
      <c r="H3158" s="14" t="s">
        <v>1110</v>
      </c>
    </row>
    <row r="3159" spans="1:8" x14ac:dyDescent="0.25">
      <c r="A3159">
        <v>3160</v>
      </c>
      <c r="B3159" s="14" t="s">
        <v>10733</v>
      </c>
      <c r="D3159" s="14" t="s">
        <v>10327</v>
      </c>
      <c r="E3159" s="14" t="s">
        <v>10734</v>
      </c>
      <c r="F3159" s="14" t="s">
        <v>10735</v>
      </c>
      <c r="G3159" s="14" t="s">
        <v>178</v>
      </c>
      <c r="H3159" s="14" t="s">
        <v>1110</v>
      </c>
    </row>
    <row r="3160" spans="1:8" x14ac:dyDescent="0.25">
      <c r="A3160">
        <v>3161</v>
      </c>
      <c r="B3160" s="14" t="s">
        <v>10736</v>
      </c>
      <c r="C3160" s="14" t="s">
        <v>1102</v>
      </c>
      <c r="E3160" s="14" t="s">
        <v>10737</v>
      </c>
      <c r="F3160" s="14" t="s">
        <v>10738</v>
      </c>
      <c r="G3160" s="14" t="s">
        <v>178</v>
      </c>
      <c r="H3160" s="14" t="s">
        <v>1110</v>
      </c>
    </row>
    <row r="3161" spans="1:8" x14ac:dyDescent="0.25">
      <c r="A3161">
        <v>3162</v>
      </c>
      <c r="B3161" s="14" t="s">
        <v>10739</v>
      </c>
      <c r="C3161" s="14" t="s">
        <v>1102</v>
      </c>
      <c r="E3161" s="14" t="s">
        <v>10740</v>
      </c>
      <c r="F3161" s="14" t="s">
        <v>10741</v>
      </c>
      <c r="G3161" s="14" t="s">
        <v>1737</v>
      </c>
      <c r="H3161" s="14" t="s">
        <v>1110</v>
      </c>
    </row>
    <row r="3162" spans="1:8" x14ac:dyDescent="0.25">
      <c r="A3162">
        <v>3163</v>
      </c>
      <c r="B3162" s="14" t="s">
        <v>10742</v>
      </c>
      <c r="C3162" s="14" t="s">
        <v>1102</v>
      </c>
      <c r="D3162" s="14" t="s">
        <v>426</v>
      </c>
      <c r="E3162" s="14" t="s">
        <v>10743</v>
      </c>
      <c r="F3162" s="14" t="s">
        <v>10744</v>
      </c>
      <c r="G3162" s="14" t="s">
        <v>1191</v>
      </c>
      <c r="H3162" s="14" t="s">
        <v>1105</v>
      </c>
    </row>
    <row r="3163" spans="1:8" x14ac:dyDescent="0.25">
      <c r="A3163">
        <v>3164</v>
      </c>
      <c r="B3163" s="14" t="s">
        <v>10745</v>
      </c>
      <c r="C3163" s="14" t="s">
        <v>1102</v>
      </c>
      <c r="E3163" s="14" t="s">
        <v>10746</v>
      </c>
      <c r="F3163" s="14" t="s">
        <v>10747</v>
      </c>
      <c r="G3163" s="14" t="s">
        <v>1671</v>
      </c>
      <c r="H3163" s="14" t="s">
        <v>1110</v>
      </c>
    </row>
    <row r="3164" spans="1:8" x14ac:dyDescent="0.25">
      <c r="A3164">
        <v>3165</v>
      </c>
      <c r="B3164" s="14" t="s">
        <v>10748</v>
      </c>
      <c r="C3164" s="14" t="s">
        <v>1102</v>
      </c>
      <c r="E3164" s="14" t="s">
        <v>10749</v>
      </c>
      <c r="F3164" s="14" t="s">
        <v>10750</v>
      </c>
      <c r="G3164" s="14" t="s">
        <v>178</v>
      </c>
      <c r="H3164" s="14" t="s">
        <v>1105</v>
      </c>
    </row>
    <row r="3165" spans="1:8" x14ac:dyDescent="0.25">
      <c r="A3165">
        <v>3166</v>
      </c>
      <c r="B3165" s="14" t="s">
        <v>10751</v>
      </c>
      <c r="C3165" s="14" t="s">
        <v>1102</v>
      </c>
      <c r="E3165" s="14" t="s">
        <v>10752</v>
      </c>
      <c r="F3165" s="14" t="s">
        <v>10753</v>
      </c>
      <c r="G3165" s="14" t="s">
        <v>1671</v>
      </c>
      <c r="H3165" s="14" t="s">
        <v>1110</v>
      </c>
    </row>
    <row r="3166" spans="1:8" x14ac:dyDescent="0.25">
      <c r="A3166">
        <v>3167</v>
      </c>
      <c r="B3166" s="14" t="s">
        <v>10754</v>
      </c>
      <c r="C3166" s="14" t="s">
        <v>1102</v>
      </c>
      <c r="E3166" s="14" t="s">
        <v>10755</v>
      </c>
      <c r="F3166" s="14" t="s">
        <v>10756</v>
      </c>
      <c r="G3166" s="14" t="s">
        <v>72</v>
      </c>
      <c r="H3166" s="14" t="s">
        <v>1110</v>
      </c>
    </row>
    <row r="3167" spans="1:8" x14ac:dyDescent="0.25">
      <c r="A3167">
        <v>3168</v>
      </c>
      <c r="B3167" s="14" t="s">
        <v>10757</v>
      </c>
      <c r="C3167" s="14" t="s">
        <v>1102</v>
      </c>
      <c r="D3167" s="14" t="s">
        <v>10758</v>
      </c>
      <c r="E3167" s="14" t="s">
        <v>10759</v>
      </c>
      <c r="F3167" s="14" t="s">
        <v>10760</v>
      </c>
      <c r="G3167" s="14" t="s">
        <v>178</v>
      </c>
      <c r="H3167" s="14" t="s">
        <v>1105</v>
      </c>
    </row>
    <row r="3168" spans="1:8" x14ac:dyDescent="0.25">
      <c r="A3168">
        <v>3169</v>
      </c>
      <c r="B3168" s="14" t="s">
        <v>10761</v>
      </c>
      <c r="C3168" s="14" t="s">
        <v>1102</v>
      </c>
      <c r="E3168" s="14" t="s">
        <v>10762</v>
      </c>
      <c r="F3168" s="14" t="s">
        <v>10763</v>
      </c>
      <c r="G3168" s="14" t="s">
        <v>236</v>
      </c>
      <c r="H3168" s="14" t="s">
        <v>1110</v>
      </c>
    </row>
    <row r="3169" spans="1:8" x14ac:dyDescent="0.25">
      <c r="A3169">
        <v>3170</v>
      </c>
      <c r="B3169" s="14" t="s">
        <v>10764</v>
      </c>
      <c r="C3169" s="14" t="s">
        <v>1102</v>
      </c>
      <c r="E3169" s="14" t="s">
        <v>10765</v>
      </c>
      <c r="F3169" s="14" t="s">
        <v>10766</v>
      </c>
      <c r="G3169" s="14" t="s">
        <v>236</v>
      </c>
      <c r="H3169" s="14" t="s">
        <v>1110</v>
      </c>
    </row>
    <row r="3170" spans="1:8" x14ac:dyDescent="0.25">
      <c r="A3170">
        <v>3171</v>
      </c>
      <c r="B3170" s="14" t="s">
        <v>10767</v>
      </c>
      <c r="C3170" s="14" t="s">
        <v>1102</v>
      </c>
      <c r="E3170" s="14" t="s">
        <v>10768</v>
      </c>
      <c r="F3170" s="14" t="s">
        <v>10769</v>
      </c>
      <c r="G3170" s="14" t="s">
        <v>236</v>
      </c>
      <c r="H3170" s="14" t="s">
        <v>1110</v>
      </c>
    </row>
    <row r="3171" spans="1:8" x14ac:dyDescent="0.25">
      <c r="A3171">
        <v>3172</v>
      </c>
      <c r="B3171" s="14" t="s">
        <v>10770</v>
      </c>
      <c r="C3171" s="14" t="s">
        <v>1102</v>
      </c>
      <c r="D3171" s="14" t="s">
        <v>10771</v>
      </c>
      <c r="E3171" s="14" t="s">
        <v>10772</v>
      </c>
      <c r="F3171" s="14" t="s">
        <v>10773</v>
      </c>
      <c r="G3171" s="14" t="s">
        <v>178</v>
      </c>
      <c r="H3171" s="14" t="s">
        <v>1110</v>
      </c>
    </row>
    <row r="3172" spans="1:8" x14ac:dyDescent="0.25">
      <c r="A3172">
        <v>3173</v>
      </c>
      <c r="B3172" s="14" t="s">
        <v>10774</v>
      </c>
      <c r="C3172" s="14" t="s">
        <v>1102</v>
      </c>
      <c r="E3172" s="14" t="s">
        <v>10775</v>
      </c>
      <c r="F3172" s="14" t="s">
        <v>10776</v>
      </c>
      <c r="G3172" s="14" t="s">
        <v>236</v>
      </c>
      <c r="H3172" s="14" t="s">
        <v>1110</v>
      </c>
    </row>
    <row r="3173" spans="1:8" x14ac:dyDescent="0.25">
      <c r="A3173">
        <v>3174</v>
      </c>
      <c r="B3173" s="14" t="s">
        <v>10777</v>
      </c>
      <c r="C3173" s="14" t="s">
        <v>1102</v>
      </c>
      <c r="E3173" s="14" t="s">
        <v>10778</v>
      </c>
      <c r="F3173" s="14" t="s">
        <v>10779</v>
      </c>
      <c r="G3173" s="14" t="s">
        <v>243</v>
      </c>
      <c r="H3173" s="14" t="s">
        <v>1110</v>
      </c>
    </row>
    <row r="3174" spans="1:8" x14ac:dyDescent="0.25">
      <c r="A3174">
        <v>3175</v>
      </c>
      <c r="B3174" s="14" t="s">
        <v>10780</v>
      </c>
      <c r="C3174" s="14" t="s">
        <v>1102</v>
      </c>
      <c r="D3174" s="14" t="s">
        <v>10781</v>
      </c>
      <c r="E3174" s="14" t="s">
        <v>10782</v>
      </c>
      <c r="F3174" s="14" t="s">
        <v>10783</v>
      </c>
      <c r="G3174" s="14" t="s">
        <v>178</v>
      </c>
      <c r="H3174" s="14" t="s">
        <v>1105</v>
      </c>
    </row>
    <row r="3175" spans="1:8" x14ac:dyDescent="0.25">
      <c r="A3175">
        <v>3176</v>
      </c>
      <c r="B3175" s="14" t="s">
        <v>10784</v>
      </c>
      <c r="C3175" s="14" t="s">
        <v>1102</v>
      </c>
      <c r="D3175" s="14" t="s">
        <v>2068</v>
      </c>
      <c r="E3175" s="14" t="s">
        <v>10785</v>
      </c>
      <c r="F3175" s="14" t="s">
        <v>10786</v>
      </c>
      <c r="G3175" s="14" t="s">
        <v>52</v>
      </c>
      <c r="H3175" s="14" t="s">
        <v>1110</v>
      </c>
    </row>
    <row r="3176" spans="1:8" x14ac:dyDescent="0.25">
      <c r="A3176">
        <v>3177</v>
      </c>
      <c r="B3176" s="14" t="s">
        <v>10787</v>
      </c>
      <c r="C3176" s="14" t="s">
        <v>1102</v>
      </c>
      <c r="E3176" s="14" t="s">
        <v>10788</v>
      </c>
      <c r="G3176" s="14" t="s">
        <v>178</v>
      </c>
      <c r="H3176" s="14" t="s">
        <v>1110</v>
      </c>
    </row>
    <row r="3177" spans="1:8" x14ac:dyDescent="0.25">
      <c r="A3177">
        <v>3178</v>
      </c>
      <c r="B3177" s="14" t="s">
        <v>10789</v>
      </c>
      <c r="C3177" s="14" t="s">
        <v>1102</v>
      </c>
      <c r="E3177" s="14" t="s">
        <v>10790</v>
      </c>
      <c r="F3177" s="14" t="s">
        <v>10791</v>
      </c>
      <c r="G3177" s="14" t="s">
        <v>212</v>
      </c>
      <c r="H3177" s="14" t="s">
        <v>1110</v>
      </c>
    </row>
    <row r="3178" spans="1:8" x14ac:dyDescent="0.25">
      <c r="A3178">
        <v>3179</v>
      </c>
      <c r="B3178" s="14" t="s">
        <v>10792</v>
      </c>
      <c r="C3178" s="14" t="s">
        <v>1102</v>
      </c>
      <c r="D3178" s="14" t="s">
        <v>10793</v>
      </c>
      <c r="E3178" s="14" t="s">
        <v>10794</v>
      </c>
      <c r="F3178" s="14" t="s">
        <v>10795</v>
      </c>
      <c r="G3178" s="14" t="s">
        <v>10229</v>
      </c>
      <c r="H3178" s="14" t="s">
        <v>1105</v>
      </c>
    </row>
    <row r="3179" spans="1:8" x14ac:dyDescent="0.25">
      <c r="A3179">
        <v>3180</v>
      </c>
      <c r="B3179" s="14" t="s">
        <v>10796</v>
      </c>
      <c r="C3179" s="14" t="s">
        <v>1102</v>
      </c>
      <c r="D3179" s="14" t="s">
        <v>10797</v>
      </c>
      <c r="E3179" s="14" t="s">
        <v>10798</v>
      </c>
      <c r="F3179" s="14" t="s">
        <v>10799</v>
      </c>
      <c r="G3179" s="14" t="s">
        <v>230</v>
      </c>
      <c r="H3179" s="14" t="s">
        <v>1105</v>
      </c>
    </row>
    <row r="3180" spans="1:8" x14ac:dyDescent="0.25">
      <c r="A3180">
        <v>3181</v>
      </c>
      <c r="B3180" s="14" t="s">
        <v>10800</v>
      </c>
      <c r="C3180" s="14" t="s">
        <v>1102</v>
      </c>
      <c r="E3180" s="14" t="s">
        <v>10801</v>
      </c>
      <c r="F3180" s="14" t="s">
        <v>10802</v>
      </c>
      <c r="G3180" s="14" t="s">
        <v>1945</v>
      </c>
      <c r="H3180" s="14" t="s">
        <v>1110</v>
      </c>
    </row>
    <row r="3181" spans="1:8" x14ac:dyDescent="0.25">
      <c r="A3181">
        <v>3182</v>
      </c>
      <c r="B3181" s="14" t="s">
        <v>10803</v>
      </c>
      <c r="C3181" s="14" t="s">
        <v>1102</v>
      </c>
      <c r="E3181" s="14" t="s">
        <v>10804</v>
      </c>
      <c r="F3181" s="14" t="s">
        <v>10805</v>
      </c>
      <c r="G3181" s="14" t="s">
        <v>187</v>
      </c>
      <c r="H3181" s="14" t="s">
        <v>1110</v>
      </c>
    </row>
    <row r="3182" spans="1:8" x14ac:dyDescent="0.25">
      <c r="A3182">
        <v>3183</v>
      </c>
      <c r="B3182" s="14" t="s">
        <v>10806</v>
      </c>
      <c r="C3182" s="14" t="s">
        <v>1102</v>
      </c>
      <c r="D3182" s="14" t="s">
        <v>10807</v>
      </c>
      <c r="E3182" s="14" t="s">
        <v>10808</v>
      </c>
      <c r="F3182" s="14" t="s">
        <v>10809</v>
      </c>
      <c r="G3182" s="14" t="s">
        <v>1945</v>
      </c>
      <c r="H3182" s="14" t="s">
        <v>1110</v>
      </c>
    </row>
    <row r="3183" spans="1:8" x14ac:dyDescent="0.25">
      <c r="A3183">
        <v>3184</v>
      </c>
      <c r="B3183" s="14" t="s">
        <v>10810</v>
      </c>
      <c r="C3183" s="14" t="s">
        <v>1102</v>
      </c>
      <c r="E3183" s="14" t="s">
        <v>10811</v>
      </c>
      <c r="F3183" s="14" t="s">
        <v>10812</v>
      </c>
      <c r="G3183" s="14" t="s">
        <v>1945</v>
      </c>
      <c r="H3183" s="14" t="s">
        <v>1110</v>
      </c>
    </row>
    <row r="3184" spans="1:8" x14ac:dyDescent="0.25">
      <c r="A3184">
        <v>3185</v>
      </c>
      <c r="B3184" s="14" t="s">
        <v>1945</v>
      </c>
      <c r="C3184" s="14" t="s">
        <v>1102</v>
      </c>
      <c r="D3184" s="14" t="s">
        <v>3868</v>
      </c>
      <c r="E3184" s="14" t="s">
        <v>10813</v>
      </c>
      <c r="F3184" s="14" t="s">
        <v>10814</v>
      </c>
      <c r="G3184" s="14" t="s">
        <v>1945</v>
      </c>
      <c r="H3184" s="14" t="s">
        <v>1110</v>
      </c>
    </row>
    <row r="3185" spans="1:8" x14ac:dyDescent="0.25">
      <c r="A3185">
        <v>3186</v>
      </c>
      <c r="B3185" s="14" t="s">
        <v>10815</v>
      </c>
      <c r="C3185" s="14" t="s">
        <v>1102</v>
      </c>
      <c r="D3185" s="14" t="s">
        <v>10816</v>
      </c>
      <c r="E3185" s="14" t="s">
        <v>10817</v>
      </c>
      <c r="F3185" s="14" t="s">
        <v>10818</v>
      </c>
      <c r="G3185" s="14" t="s">
        <v>1945</v>
      </c>
      <c r="H3185" s="14" t="s">
        <v>1110</v>
      </c>
    </row>
    <row r="3186" spans="1:8" x14ac:dyDescent="0.25">
      <c r="A3186">
        <v>3187</v>
      </c>
      <c r="B3186" s="14" t="s">
        <v>10819</v>
      </c>
      <c r="C3186" s="14" t="s">
        <v>1102</v>
      </c>
      <c r="E3186" s="14" t="s">
        <v>10820</v>
      </c>
      <c r="F3186" s="14" t="s">
        <v>10821</v>
      </c>
      <c r="G3186" s="14" t="s">
        <v>1945</v>
      </c>
      <c r="H3186" s="14" t="s">
        <v>1110</v>
      </c>
    </row>
    <row r="3187" spans="1:8" x14ac:dyDescent="0.25">
      <c r="A3187">
        <v>3188</v>
      </c>
      <c r="B3187" s="14" t="s">
        <v>10822</v>
      </c>
      <c r="C3187" s="14" t="s">
        <v>1102</v>
      </c>
      <c r="E3187" s="14" t="s">
        <v>10823</v>
      </c>
      <c r="F3187" s="14" t="s">
        <v>10824</v>
      </c>
      <c r="G3187" s="14" t="s">
        <v>1945</v>
      </c>
      <c r="H3187" s="14" t="s">
        <v>1110</v>
      </c>
    </row>
    <row r="3188" spans="1:8" x14ac:dyDescent="0.25">
      <c r="A3188">
        <v>3189</v>
      </c>
      <c r="B3188" s="14" t="s">
        <v>10825</v>
      </c>
      <c r="C3188" s="14" t="s">
        <v>1102</v>
      </c>
      <c r="D3188" s="14" t="s">
        <v>3768</v>
      </c>
      <c r="E3188" s="14" t="s">
        <v>10826</v>
      </c>
      <c r="F3188" s="14" t="s">
        <v>10827</v>
      </c>
      <c r="G3188" s="14" t="s">
        <v>230</v>
      </c>
      <c r="H3188" s="14" t="s">
        <v>1110</v>
      </c>
    </row>
    <row r="3189" spans="1:8" x14ac:dyDescent="0.25">
      <c r="A3189">
        <v>3190</v>
      </c>
      <c r="B3189" s="14" t="s">
        <v>10828</v>
      </c>
      <c r="C3189" s="14" t="s">
        <v>1102</v>
      </c>
      <c r="E3189" s="14" t="s">
        <v>10829</v>
      </c>
      <c r="F3189" s="14" t="s">
        <v>10830</v>
      </c>
      <c r="G3189" s="14" t="s">
        <v>1109</v>
      </c>
      <c r="H3189" s="14" t="s">
        <v>1110</v>
      </c>
    </row>
    <row r="3190" spans="1:8" x14ac:dyDescent="0.25">
      <c r="A3190">
        <v>3191</v>
      </c>
      <c r="B3190" s="14" t="s">
        <v>10831</v>
      </c>
      <c r="C3190" s="14" t="s">
        <v>1102</v>
      </c>
      <c r="E3190" s="14" t="s">
        <v>10832</v>
      </c>
      <c r="F3190" s="14" t="s">
        <v>10833</v>
      </c>
      <c r="G3190" s="14" t="s">
        <v>1109</v>
      </c>
      <c r="H3190" s="14" t="s">
        <v>1110</v>
      </c>
    </row>
    <row r="3191" spans="1:8" x14ac:dyDescent="0.25">
      <c r="A3191">
        <v>3192</v>
      </c>
      <c r="B3191" s="14" t="s">
        <v>10834</v>
      </c>
      <c r="C3191" s="14" t="s">
        <v>1102</v>
      </c>
      <c r="E3191" s="14" t="s">
        <v>10835</v>
      </c>
      <c r="F3191" s="14" t="s">
        <v>10836</v>
      </c>
      <c r="G3191" s="14" t="s">
        <v>72</v>
      </c>
      <c r="H3191" s="14" t="s">
        <v>1110</v>
      </c>
    </row>
    <row r="3192" spans="1:8" x14ac:dyDescent="0.25">
      <c r="A3192">
        <v>3193</v>
      </c>
      <c r="B3192" s="14" t="s">
        <v>10837</v>
      </c>
      <c r="C3192" s="14" t="s">
        <v>1102</v>
      </c>
      <c r="E3192" s="14" t="s">
        <v>10838</v>
      </c>
      <c r="F3192" s="14" t="s">
        <v>10839</v>
      </c>
      <c r="G3192" s="14" t="s">
        <v>212</v>
      </c>
      <c r="H3192" s="14" t="s">
        <v>1110</v>
      </c>
    </row>
    <row r="3193" spans="1:8" x14ac:dyDescent="0.25">
      <c r="A3193">
        <v>3194</v>
      </c>
      <c r="B3193" s="14" t="s">
        <v>10840</v>
      </c>
      <c r="C3193" s="14" t="s">
        <v>1102</v>
      </c>
      <c r="E3193" s="14" t="s">
        <v>10841</v>
      </c>
      <c r="F3193" s="14" t="s">
        <v>10841</v>
      </c>
      <c r="G3193" s="14" t="s">
        <v>1109</v>
      </c>
      <c r="H3193" s="14" t="s">
        <v>1110</v>
      </c>
    </row>
    <row r="3194" spans="1:8" x14ac:dyDescent="0.25">
      <c r="A3194">
        <v>3195</v>
      </c>
      <c r="B3194" s="14" t="s">
        <v>10842</v>
      </c>
      <c r="C3194" s="14" t="s">
        <v>1102</v>
      </c>
      <c r="E3194" s="14" t="s">
        <v>10843</v>
      </c>
      <c r="F3194" s="14" t="s">
        <v>10844</v>
      </c>
      <c r="G3194" s="14" t="s">
        <v>1109</v>
      </c>
      <c r="H3194" s="14" t="s">
        <v>1110</v>
      </c>
    </row>
    <row r="3195" spans="1:8" x14ac:dyDescent="0.25">
      <c r="A3195">
        <v>3196</v>
      </c>
      <c r="B3195" s="14" t="s">
        <v>10845</v>
      </c>
      <c r="C3195" s="14" t="s">
        <v>1102</v>
      </c>
      <c r="D3195" s="14" t="s">
        <v>10343</v>
      </c>
      <c r="E3195" s="14" t="s">
        <v>10846</v>
      </c>
      <c r="F3195" s="14" t="s">
        <v>10846</v>
      </c>
      <c r="G3195" s="14" t="s">
        <v>1109</v>
      </c>
      <c r="H3195" s="14" t="s">
        <v>1110</v>
      </c>
    </row>
    <row r="3196" spans="1:8" x14ac:dyDescent="0.25">
      <c r="A3196">
        <v>3197</v>
      </c>
      <c r="B3196" s="14" t="s">
        <v>10847</v>
      </c>
      <c r="C3196" s="14" t="s">
        <v>1102</v>
      </c>
      <c r="D3196" s="14" t="s">
        <v>10848</v>
      </c>
      <c r="E3196" s="14" t="s">
        <v>10849</v>
      </c>
      <c r="F3196" s="14" t="s">
        <v>10847</v>
      </c>
      <c r="G3196" s="14" t="s">
        <v>9124</v>
      </c>
      <c r="H3196" s="14" t="s">
        <v>1105</v>
      </c>
    </row>
    <row r="3197" spans="1:8" x14ac:dyDescent="0.25">
      <c r="A3197">
        <v>3198</v>
      </c>
      <c r="B3197" s="14" t="s">
        <v>10850</v>
      </c>
      <c r="C3197" s="14" t="s">
        <v>1102</v>
      </c>
      <c r="E3197" s="14" t="s">
        <v>10851</v>
      </c>
      <c r="F3197" s="14" t="s">
        <v>10852</v>
      </c>
      <c r="G3197" s="14" t="s">
        <v>9</v>
      </c>
      <c r="H3197" s="14" t="s">
        <v>1110</v>
      </c>
    </row>
    <row r="3198" spans="1:8" x14ac:dyDescent="0.25">
      <c r="A3198">
        <v>3199</v>
      </c>
      <c r="B3198" s="14" t="s">
        <v>10853</v>
      </c>
      <c r="C3198" s="14" t="s">
        <v>1102</v>
      </c>
      <c r="D3198" s="14" t="s">
        <v>10854</v>
      </c>
      <c r="E3198" s="14" t="s">
        <v>10855</v>
      </c>
      <c r="F3198" s="14" t="s">
        <v>10856</v>
      </c>
      <c r="G3198" s="14" t="s">
        <v>1625</v>
      </c>
      <c r="H3198" s="14" t="s">
        <v>1110</v>
      </c>
    </row>
    <row r="3199" spans="1:8" x14ac:dyDescent="0.25">
      <c r="A3199">
        <v>3200</v>
      </c>
      <c r="B3199" s="14" t="s">
        <v>10857</v>
      </c>
      <c r="C3199" s="14" t="s">
        <v>1102</v>
      </c>
      <c r="D3199" s="14" t="s">
        <v>10858</v>
      </c>
      <c r="E3199" s="14" t="s">
        <v>10859</v>
      </c>
      <c r="F3199" s="14" t="s">
        <v>10859</v>
      </c>
      <c r="G3199" s="14" t="s">
        <v>1413</v>
      </c>
      <c r="H3199" s="14" t="s">
        <v>1105</v>
      </c>
    </row>
    <row r="3200" spans="1:8" x14ac:dyDescent="0.25">
      <c r="A3200">
        <v>3201</v>
      </c>
      <c r="B3200" s="14" t="s">
        <v>10860</v>
      </c>
      <c r="C3200" s="14" t="s">
        <v>1102</v>
      </c>
      <c r="D3200" s="14" t="s">
        <v>10861</v>
      </c>
      <c r="E3200" s="14" t="s">
        <v>10862</v>
      </c>
      <c r="F3200" s="14" t="s">
        <v>10863</v>
      </c>
      <c r="G3200" s="14" t="s">
        <v>9</v>
      </c>
      <c r="H3200" s="14" t="s">
        <v>1105</v>
      </c>
    </row>
    <row r="3201" spans="1:8" x14ac:dyDescent="0.25">
      <c r="A3201">
        <v>3202</v>
      </c>
      <c r="B3201" s="14" t="s">
        <v>10864</v>
      </c>
      <c r="C3201" s="14" t="s">
        <v>1102</v>
      </c>
      <c r="E3201" s="14" t="s">
        <v>10865</v>
      </c>
      <c r="F3201" s="14" t="s">
        <v>10866</v>
      </c>
      <c r="G3201" s="14" t="s">
        <v>1413</v>
      </c>
      <c r="H3201" s="14" t="s">
        <v>1110</v>
      </c>
    </row>
    <row r="3202" spans="1:8" x14ac:dyDescent="0.25">
      <c r="A3202">
        <v>3203</v>
      </c>
      <c r="B3202" s="14" t="s">
        <v>10867</v>
      </c>
      <c r="C3202" s="14" t="s">
        <v>1102</v>
      </c>
      <c r="E3202" s="14" t="s">
        <v>10868</v>
      </c>
      <c r="F3202" s="14" t="s">
        <v>10869</v>
      </c>
      <c r="G3202" s="14" t="s">
        <v>1327</v>
      </c>
      <c r="H3202" s="14" t="s">
        <v>1110</v>
      </c>
    </row>
    <row r="3203" spans="1:8" x14ac:dyDescent="0.25">
      <c r="A3203">
        <v>3204</v>
      </c>
      <c r="B3203" s="14" t="s">
        <v>10870</v>
      </c>
      <c r="C3203" s="14" t="s">
        <v>1102</v>
      </c>
      <c r="D3203" s="14" t="s">
        <v>10871</v>
      </c>
      <c r="E3203" s="14" t="s">
        <v>10872</v>
      </c>
      <c r="F3203" s="14" t="s">
        <v>10873</v>
      </c>
      <c r="G3203" s="14" t="s">
        <v>1413</v>
      </c>
      <c r="H3203" s="14" t="s">
        <v>1105</v>
      </c>
    </row>
    <row r="3204" spans="1:8" x14ac:dyDescent="0.25">
      <c r="A3204">
        <v>3205</v>
      </c>
      <c r="B3204" s="14" t="s">
        <v>10874</v>
      </c>
      <c r="C3204" s="14" t="s">
        <v>1102</v>
      </c>
      <c r="D3204" s="14" t="s">
        <v>10875</v>
      </c>
      <c r="E3204" s="14" t="s">
        <v>10876</v>
      </c>
      <c r="F3204" s="14" t="s">
        <v>10877</v>
      </c>
      <c r="G3204" s="14" t="s">
        <v>1682</v>
      </c>
      <c r="H3204" s="14" t="s">
        <v>1105</v>
      </c>
    </row>
    <row r="3205" spans="1:8" x14ac:dyDescent="0.25">
      <c r="A3205">
        <v>3206</v>
      </c>
      <c r="B3205" s="14" t="s">
        <v>10878</v>
      </c>
      <c r="C3205" s="14" t="s">
        <v>1102</v>
      </c>
      <c r="E3205" s="14" t="s">
        <v>10879</v>
      </c>
      <c r="F3205" s="14" t="s">
        <v>10880</v>
      </c>
      <c r="G3205" s="14" t="s">
        <v>1327</v>
      </c>
      <c r="H3205" s="14" t="s">
        <v>1110</v>
      </c>
    </row>
    <row r="3206" spans="1:8" x14ac:dyDescent="0.25">
      <c r="A3206">
        <v>3207</v>
      </c>
      <c r="B3206" s="14" t="s">
        <v>10881</v>
      </c>
      <c r="C3206" s="14" t="s">
        <v>1102</v>
      </c>
      <c r="E3206" s="14" t="s">
        <v>10882</v>
      </c>
      <c r="F3206" s="14" t="s">
        <v>2049</v>
      </c>
      <c r="G3206" s="14" t="s">
        <v>10883</v>
      </c>
      <c r="H3206" s="14" t="s">
        <v>1110</v>
      </c>
    </row>
    <row r="3207" spans="1:8" x14ac:dyDescent="0.25">
      <c r="A3207">
        <v>3208</v>
      </c>
      <c r="B3207" s="14" t="s">
        <v>10884</v>
      </c>
      <c r="C3207" s="14" t="s">
        <v>1102</v>
      </c>
      <c r="E3207" s="14" t="s">
        <v>10885</v>
      </c>
      <c r="F3207" s="14" t="s">
        <v>10884</v>
      </c>
      <c r="G3207" s="14" t="s">
        <v>5425</v>
      </c>
      <c r="H3207" s="14" t="s">
        <v>1110</v>
      </c>
    </row>
    <row r="3208" spans="1:8" x14ac:dyDescent="0.25">
      <c r="A3208">
        <v>3209</v>
      </c>
      <c r="B3208" s="14" t="s">
        <v>10886</v>
      </c>
      <c r="C3208" s="14" t="s">
        <v>1102</v>
      </c>
      <c r="E3208" s="14" t="s">
        <v>10887</v>
      </c>
      <c r="F3208" s="14" t="s">
        <v>10888</v>
      </c>
      <c r="G3208" s="14" t="s">
        <v>1682</v>
      </c>
      <c r="H3208" s="14" t="s">
        <v>1110</v>
      </c>
    </row>
    <row r="3209" spans="1:8" x14ac:dyDescent="0.25">
      <c r="A3209">
        <v>3210</v>
      </c>
      <c r="B3209" s="14" t="s">
        <v>10889</v>
      </c>
      <c r="C3209" s="14" t="s">
        <v>1102</v>
      </c>
      <c r="D3209" s="14" t="s">
        <v>401</v>
      </c>
      <c r="E3209" s="14" t="s">
        <v>10890</v>
      </c>
      <c r="F3209" s="14" t="s">
        <v>10891</v>
      </c>
      <c r="G3209" s="14" t="s">
        <v>170</v>
      </c>
      <c r="H3209" s="14" t="s">
        <v>1105</v>
      </c>
    </row>
    <row r="3210" spans="1:8" x14ac:dyDescent="0.25">
      <c r="A3210">
        <v>3211</v>
      </c>
      <c r="B3210" s="14" t="s">
        <v>10892</v>
      </c>
      <c r="C3210" s="14" t="s">
        <v>1102</v>
      </c>
      <c r="D3210" s="14" t="s">
        <v>6586</v>
      </c>
      <c r="E3210" s="14" t="s">
        <v>10893</v>
      </c>
      <c r="F3210" s="14" t="s">
        <v>10894</v>
      </c>
      <c r="G3210" s="14" t="s">
        <v>192</v>
      </c>
      <c r="H3210" s="14" t="s">
        <v>1105</v>
      </c>
    </row>
    <row r="3211" spans="1:8" x14ac:dyDescent="0.25">
      <c r="A3211">
        <v>3212</v>
      </c>
      <c r="B3211" s="14" t="s">
        <v>10895</v>
      </c>
      <c r="C3211" s="14" t="s">
        <v>1102</v>
      </c>
      <c r="D3211" s="14" t="s">
        <v>7173</v>
      </c>
      <c r="E3211" s="14" t="s">
        <v>10896</v>
      </c>
      <c r="F3211" s="14" t="s">
        <v>10897</v>
      </c>
      <c r="G3211" s="14" t="s">
        <v>16</v>
      </c>
      <c r="H3211" s="14" t="s">
        <v>1105</v>
      </c>
    </row>
    <row r="3212" spans="1:8" x14ac:dyDescent="0.25">
      <c r="A3212">
        <v>3213</v>
      </c>
      <c r="B3212" s="14" t="s">
        <v>10898</v>
      </c>
      <c r="C3212" s="14" t="s">
        <v>1102</v>
      </c>
      <c r="D3212" s="14" t="s">
        <v>10899</v>
      </c>
      <c r="E3212" s="14" t="s">
        <v>10900</v>
      </c>
      <c r="F3212" s="14" t="s">
        <v>10900</v>
      </c>
      <c r="G3212" s="14" t="s">
        <v>91</v>
      </c>
      <c r="H3212" s="14" t="s">
        <v>1105</v>
      </c>
    </row>
    <row r="3213" spans="1:8" x14ac:dyDescent="0.25">
      <c r="A3213">
        <v>3214</v>
      </c>
      <c r="B3213" s="14" t="s">
        <v>10901</v>
      </c>
      <c r="C3213" s="14" t="s">
        <v>1102</v>
      </c>
      <c r="E3213" s="14" t="s">
        <v>10902</v>
      </c>
      <c r="F3213" s="14" t="s">
        <v>10903</v>
      </c>
      <c r="G3213" s="14" t="s">
        <v>1109</v>
      </c>
      <c r="H3213" s="14" t="s">
        <v>1110</v>
      </c>
    </row>
    <row r="3214" spans="1:8" x14ac:dyDescent="0.25">
      <c r="A3214">
        <v>3215</v>
      </c>
      <c r="B3214" s="14" t="s">
        <v>10904</v>
      </c>
      <c r="C3214" s="14" t="s">
        <v>1102</v>
      </c>
      <c r="E3214" s="14" t="s">
        <v>10905</v>
      </c>
      <c r="F3214" s="14" t="s">
        <v>10906</v>
      </c>
      <c r="G3214" s="14" t="s">
        <v>178</v>
      </c>
      <c r="H3214" s="14" t="s">
        <v>1110</v>
      </c>
    </row>
    <row r="3215" spans="1:8" x14ac:dyDescent="0.25">
      <c r="A3215">
        <v>3216</v>
      </c>
      <c r="B3215" s="14" t="s">
        <v>10907</v>
      </c>
      <c r="C3215" s="14" t="s">
        <v>1102</v>
      </c>
      <c r="E3215" s="14" t="s">
        <v>10908</v>
      </c>
      <c r="F3215" s="14" t="s">
        <v>10909</v>
      </c>
      <c r="G3215" s="14" t="s">
        <v>40</v>
      </c>
      <c r="H3215" s="14" t="s">
        <v>1110</v>
      </c>
    </row>
    <row r="3216" spans="1:8" x14ac:dyDescent="0.25">
      <c r="A3216">
        <v>3217</v>
      </c>
      <c r="B3216" s="14" t="s">
        <v>10910</v>
      </c>
      <c r="C3216" s="14" t="s">
        <v>1102</v>
      </c>
      <c r="E3216" s="14" t="s">
        <v>10911</v>
      </c>
      <c r="F3216" s="14" t="s">
        <v>10912</v>
      </c>
      <c r="G3216" s="14" t="s">
        <v>149</v>
      </c>
      <c r="H3216" s="14" t="s">
        <v>1110</v>
      </c>
    </row>
    <row r="3217" spans="1:8" x14ac:dyDescent="0.25">
      <c r="A3217">
        <v>3218</v>
      </c>
      <c r="B3217" s="14" t="s">
        <v>10913</v>
      </c>
      <c r="C3217" s="14" t="s">
        <v>1102</v>
      </c>
      <c r="E3217" s="14" t="s">
        <v>10914</v>
      </c>
      <c r="F3217" s="14" t="s">
        <v>10915</v>
      </c>
      <c r="G3217" s="14" t="s">
        <v>1109</v>
      </c>
      <c r="H3217" s="14" t="s">
        <v>1110</v>
      </c>
    </row>
    <row r="3218" spans="1:8" x14ac:dyDescent="0.25">
      <c r="A3218">
        <v>3219</v>
      </c>
      <c r="B3218" s="14" t="s">
        <v>10916</v>
      </c>
      <c r="C3218" s="14" t="s">
        <v>1102</v>
      </c>
      <c r="E3218" s="14" t="s">
        <v>10917</v>
      </c>
      <c r="F3218" s="14" t="s">
        <v>10918</v>
      </c>
      <c r="G3218" s="14" t="s">
        <v>40</v>
      </c>
      <c r="H3218" s="14" t="s">
        <v>1110</v>
      </c>
    </row>
    <row r="3219" spans="1:8" x14ac:dyDescent="0.25">
      <c r="A3219">
        <v>3220</v>
      </c>
      <c r="B3219" s="14" t="s">
        <v>10919</v>
      </c>
      <c r="C3219" s="14" t="s">
        <v>1102</v>
      </c>
      <c r="D3219" s="14" t="s">
        <v>10920</v>
      </c>
      <c r="E3219" s="14" t="s">
        <v>10921</v>
      </c>
      <c r="G3219" s="14" t="s">
        <v>192</v>
      </c>
      <c r="H3219" s="14" t="s">
        <v>1110</v>
      </c>
    </row>
    <row r="3220" spans="1:8" x14ac:dyDescent="0.25">
      <c r="A3220">
        <v>3221</v>
      </c>
      <c r="B3220" s="14" t="s">
        <v>10922</v>
      </c>
      <c r="C3220" s="14" t="s">
        <v>1102</v>
      </c>
      <c r="E3220" s="14" t="s">
        <v>10923</v>
      </c>
      <c r="F3220" s="14" t="s">
        <v>10924</v>
      </c>
      <c r="G3220" s="14" t="s">
        <v>1109</v>
      </c>
      <c r="H3220" s="14" t="s">
        <v>1110</v>
      </c>
    </row>
    <row r="3221" spans="1:8" x14ac:dyDescent="0.25">
      <c r="A3221">
        <v>3222</v>
      </c>
      <c r="B3221" s="14" t="s">
        <v>10925</v>
      </c>
      <c r="C3221" s="14" t="s">
        <v>1102</v>
      </c>
      <c r="E3221" s="14" t="s">
        <v>10926</v>
      </c>
      <c r="F3221" s="14" t="s">
        <v>10927</v>
      </c>
      <c r="G3221" s="14" t="s">
        <v>1109</v>
      </c>
      <c r="H3221" s="14" t="s">
        <v>1110</v>
      </c>
    </row>
    <row r="3222" spans="1:8" x14ac:dyDescent="0.25">
      <c r="A3222">
        <v>3223</v>
      </c>
      <c r="B3222" s="14" t="s">
        <v>10928</v>
      </c>
      <c r="C3222" s="14" t="s">
        <v>1102</v>
      </c>
      <c r="E3222" s="14" t="s">
        <v>10929</v>
      </c>
      <c r="F3222" s="14" t="s">
        <v>10930</v>
      </c>
      <c r="G3222" s="14" t="s">
        <v>1109</v>
      </c>
      <c r="H3222" s="14" t="s">
        <v>1110</v>
      </c>
    </row>
    <row r="3223" spans="1:8" x14ac:dyDescent="0.25">
      <c r="A3223">
        <v>3224</v>
      </c>
      <c r="B3223" s="14" t="s">
        <v>10931</v>
      </c>
      <c r="C3223" s="14" t="s">
        <v>1102</v>
      </c>
      <c r="E3223" s="14" t="s">
        <v>10932</v>
      </c>
      <c r="F3223" s="14" t="s">
        <v>10933</v>
      </c>
      <c r="G3223" s="14" t="s">
        <v>1109</v>
      </c>
      <c r="H3223" s="14" t="s">
        <v>1110</v>
      </c>
    </row>
    <row r="3224" spans="1:8" x14ac:dyDescent="0.25">
      <c r="A3224">
        <v>3225</v>
      </c>
      <c r="B3224" s="14" t="s">
        <v>10934</v>
      </c>
      <c r="C3224" s="14" t="s">
        <v>1102</v>
      </c>
      <c r="E3224" s="14" t="s">
        <v>10935</v>
      </c>
      <c r="F3224" s="14" t="s">
        <v>10936</v>
      </c>
      <c r="G3224" s="14" t="s">
        <v>2576</v>
      </c>
      <c r="H3224" s="14" t="s">
        <v>1110</v>
      </c>
    </row>
    <row r="3225" spans="1:8" x14ac:dyDescent="0.25">
      <c r="A3225">
        <v>3226</v>
      </c>
      <c r="B3225" s="14" t="s">
        <v>10937</v>
      </c>
      <c r="C3225" s="14" t="s">
        <v>1102</v>
      </c>
      <c r="E3225" s="14" t="s">
        <v>10938</v>
      </c>
      <c r="F3225" s="14" t="s">
        <v>10939</v>
      </c>
      <c r="G3225" s="14" t="s">
        <v>9124</v>
      </c>
      <c r="H3225" s="14" t="s">
        <v>1110</v>
      </c>
    </row>
    <row r="3226" spans="1:8" x14ac:dyDescent="0.25">
      <c r="A3226">
        <v>3227</v>
      </c>
      <c r="B3226" s="14" t="s">
        <v>10940</v>
      </c>
      <c r="C3226" s="14" t="s">
        <v>1102</v>
      </c>
      <c r="E3226" s="14" t="s">
        <v>10941</v>
      </c>
      <c r="F3226" s="14" t="s">
        <v>10942</v>
      </c>
      <c r="G3226" s="14" t="s">
        <v>1827</v>
      </c>
      <c r="H3226" s="14" t="s">
        <v>1110</v>
      </c>
    </row>
    <row r="3227" spans="1:8" x14ac:dyDescent="0.25">
      <c r="A3227">
        <v>3228</v>
      </c>
      <c r="B3227" s="14" t="s">
        <v>10943</v>
      </c>
      <c r="C3227" s="14" t="s">
        <v>1102</v>
      </c>
      <c r="E3227" s="14" t="s">
        <v>104</v>
      </c>
      <c r="F3227" s="14" t="s">
        <v>10944</v>
      </c>
      <c r="G3227" s="14" t="s">
        <v>243</v>
      </c>
      <c r="H3227" s="14" t="s">
        <v>1110</v>
      </c>
    </row>
    <row r="3228" spans="1:8" x14ac:dyDescent="0.25">
      <c r="A3228">
        <v>3229</v>
      </c>
      <c r="B3228" s="14" t="s">
        <v>10945</v>
      </c>
      <c r="C3228" s="14" t="s">
        <v>1102</v>
      </c>
      <c r="D3228" s="14" t="s">
        <v>9784</v>
      </c>
      <c r="E3228" s="14" t="s">
        <v>10946</v>
      </c>
      <c r="F3228" s="14" t="s">
        <v>10945</v>
      </c>
      <c r="G3228" s="14" t="s">
        <v>4857</v>
      </c>
      <c r="H3228" s="14" t="s">
        <v>1110</v>
      </c>
    </row>
    <row r="3229" spans="1:8" x14ac:dyDescent="0.25">
      <c r="A3229">
        <v>3230</v>
      </c>
      <c r="B3229" s="14" t="s">
        <v>10947</v>
      </c>
      <c r="C3229" s="14" t="s">
        <v>1102</v>
      </c>
      <c r="E3229" s="14" t="s">
        <v>10948</v>
      </c>
      <c r="F3229" s="14" t="s">
        <v>10949</v>
      </c>
      <c r="G3229" s="14" t="s">
        <v>192</v>
      </c>
      <c r="H3229" s="14" t="s">
        <v>1110</v>
      </c>
    </row>
    <row r="3230" spans="1:8" x14ac:dyDescent="0.25">
      <c r="A3230">
        <v>3231</v>
      </c>
      <c r="B3230" s="14" t="s">
        <v>10950</v>
      </c>
      <c r="C3230" s="14" t="s">
        <v>1102</v>
      </c>
      <c r="E3230" s="14" t="s">
        <v>10951</v>
      </c>
      <c r="F3230" s="14" t="s">
        <v>10952</v>
      </c>
      <c r="G3230" s="14" t="s">
        <v>192</v>
      </c>
      <c r="H3230" s="14" t="s">
        <v>1110</v>
      </c>
    </row>
    <row r="3231" spans="1:8" x14ac:dyDescent="0.25">
      <c r="A3231">
        <v>3232</v>
      </c>
      <c r="B3231" s="14" t="s">
        <v>10953</v>
      </c>
      <c r="C3231" s="14" t="s">
        <v>1102</v>
      </c>
      <c r="E3231" s="14" t="s">
        <v>10954</v>
      </c>
      <c r="F3231" s="14" t="s">
        <v>10955</v>
      </c>
      <c r="G3231" s="14" t="s">
        <v>10956</v>
      </c>
      <c r="H3231" s="14" t="s">
        <v>1110</v>
      </c>
    </row>
    <row r="3232" spans="1:8" x14ac:dyDescent="0.25">
      <c r="A3232">
        <v>3233</v>
      </c>
      <c r="B3232" s="14" t="s">
        <v>10957</v>
      </c>
      <c r="C3232" s="14" t="s">
        <v>1102</v>
      </c>
      <c r="D3232" s="14" t="s">
        <v>10958</v>
      </c>
      <c r="E3232" s="14" t="s">
        <v>10959</v>
      </c>
      <c r="F3232" s="14" t="s">
        <v>10959</v>
      </c>
      <c r="G3232" s="14" t="s">
        <v>10956</v>
      </c>
      <c r="H3232" s="14" t="s">
        <v>1105</v>
      </c>
    </row>
    <row r="3233" spans="1:8" x14ac:dyDescent="0.25">
      <c r="A3233">
        <v>3234</v>
      </c>
      <c r="B3233" s="14" t="s">
        <v>10960</v>
      </c>
      <c r="C3233" s="14" t="s">
        <v>1102</v>
      </c>
      <c r="E3233" s="14" t="s">
        <v>10961</v>
      </c>
      <c r="F3233" s="14" t="s">
        <v>10962</v>
      </c>
      <c r="G3233" s="14" t="s">
        <v>10956</v>
      </c>
      <c r="H3233" s="14" t="s">
        <v>1110</v>
      </c>
    </row>
    <row r="3234" spans="1:8" x14ac:dyDescent="0.25">
      <c r="A3234">
        <v>3235</v>
      </c>
      <c r="B3234" s="14" t="s">
        <v>10963</v>
      </c>
      <c r="C3234" s="14" t="s">
        <v>1102</v>
      </c>
      <c r="D3234" s="14" t="s">
        <v>10964</v>
      </c>
      <c r="E3234" s="14" t="s">
        <v>10965</v>
      </c>
      <c r="F3234" s="14" t="s">
        <v>10966</v>
      </c>
      <c r="G3234" s="14" t="s">
        <v>166</v>
      </c>
      <c r="H3234" s="14" t="s">
        <v>1110</v>
      </c>
    </row>
    <row r="3235" spans="1:8" x14ac:dyDescent="0.25">
      <c r="A3235">
        <v>3236</v>
      </c>
      <c r="B3235" s="14" t="s">
        <v>10967</v>
      </c>
      <c r="C3235" s="14" t="s">
        <v>1102</v>
      </c>
      <c r="E3235" s="14" t="s">
        <v>10968</v>
      </c>
      <c r="F3235" s="14" t="s">
        <v>10969</v>
      </c>
      <c r="G3235" s="14" t="s">
        <v>1109</v>
      </c>
      <c r="H3235" s="14" t="s">
        <v>1110</v>
      </c>
    </row>
    <row r="3236" spans="1:8" x14ac:dyDescent="0.25">
      <c r="A3236">
        <v>3237</v>
      </c>
      <c r="B3236" s="14" t="s">
        <v>10970</v>
      </c>
      <c r="C3236" s="14" t="s">
        <v>1102</v>
      </c>
      <c r="E3236" s="14" t="s">
        <v>10971</v>
      </c>
      <c r="F3236" s="14" t="s">
        <v>10972</v>
      </c>
      <c r="G3236" s="14" t="s">
        <v>2179</v>
      </c>
      <c r="H3236" s="14" t="s">
        <v>1105</v>
      </c>
    </row>
    <row r="3237" spans="1:8" x14ac:dyDescent="0.25">
      <c r="A3237">
        <v>3238</v>
      </c>
      <c r="B3237" s="14" t="s">
        <v>10973</v>
      </c>
      <c r="C3237" s="14" t="s">
        <v>1102</v>
      </c>
      <c r="E3237" s="14" t="s">
        <v>10974</v>
      </c>
      <c r="F3237" s="14" t="s">
        <v>10975</v>
      </c>
      <c r="G3237" s="14" t="s">
        <v>2179</v>
      </c>
      <c r="H3237" s="14" t="s">
        <v>1110</v>
      </c>
    </row>
    <row r="3238" spans="1:8" x14ac:dyDescent="0.25">
      <c r="A3238">
        <v>3239</v>
      </c>
      <c r="B3238" s="14" t="s">
        <v>10976</v>
      </c>
      <c r="C3238" s="14" t="s">
        <v>1102</v>
      </c>
      <c r="D3238" s="14" t="s">
        <v>1010</v>
      </c>
      <c r="E3238" s="14" t="s">
        <v>10977</v>
      </c>
      <c r="F3238" s="14" t="s">
        <v>10978</v>
      </c>
      <c r="G3238" s="14" t="s">
        <v>16</v>
      </c>
      <c r="H3238" s="14" t="s">
        <v>1105</v>
      </c>
    </row>
    <row r="3239" spans="1:8" x14ac:dyDescent="0.25">
      <c r="A3239">
        <v>3240</v>
      </c>
      <c r="B3239" s="14" t="s">
        <v>10979</v>
      </c>
      <c r="C3239" s="14" t="s">
        <v>1102</v>
      </c>
      <c r="E3239" s="14" t="s">
        <v>10980</v>
      </c>
      <c r="F3239" s="14" t="s">
        <v>10981</v>
      </c>
      <c r="G3239" s="14" t="s">
        <v>126</v>
      </c>
      <c r="H3239" s="14" t="s">
        <v>1110</v>
      </c>
    </row>
    <row r="3240" spans="1:8" x14ac:dyDescent="0.25">
      <c r="A3240">
        <v>3241</v>
      </c>
      <c r="B3240" s="14" t="s">
        <v>10982</v>
      </c>
      <c r="C3240" s="14" t="s">
        <v>1102</v>
      </c>
      <c r="E3240" s="14" t="s">
        <v>10983</v>
      </c>
      <c r="F3240" s="14" t="s">
        <v>10984</v>
      </c>
      <c r="G3240" s="14" t="s">
        <v>1109</v>
      </c>
      <c r="H3240" s="14" t="s">
        <v>1110</v>
      </c>
    </row>
    <row r="3241" spans="1:8" x14ac:dyDescent="0.25">
      <c r="A3241">
        <v>3242</v>
      </c>
      <c r="B3241" s="14" t="s">
        <v>10985</v>
      </c>
      <c r="C3241" s="14" t="s">
        <v>1102</v>
      </c>
      <c r="E3241" s="14" t="s">
        <v>10986</v>
      </c>
      <c r="F3241" s="14" t="s">
        <v>10987</v>
      </c>
      <c r="G3241" s="14" t="s">
        <v>1730</v>
      </c>
      <c r="H3241" s="14" t="s">
        <v>1110</v>
      </c>
    </row>
    <row r="3242" spans="1:8" x14ac:dyDescent="0.25">
      <c r="A3242">
        <v>3243</v>
      </c>
      <c r="B3242" s="14" t="s">
        <v>10988</v>
      </c>
      <c r="C3242" s="14" t="s">
        <v>1102</v>
      </c>
      <c r="E3242" s="14" t="s">
        <v>10989</v>
      </c>
      <c r="F3242" s="14" t="s">
        <v>10990</v>
      </c>
      <c r="G3242" s="14" t="s">
        <v>1109</v>
      </c>
      <c r="H3242" s="14" t="s">
        <v>1110</v>
      </c>
    </row>
    <row r="3243" spans="1:8" x14ac:dyDescent="0.25">
      <c r="A3243">
        <v>3244</v>
      </c>
      <c r="B3243" s="14" t="s">
        <v>10991</v>
      </c>
      <c r="C3243" s="14" t="s">
        <v>1102</v>
      </c>
      <c r="E3243" s="14" t="s">
        <v>10992</v>
      </c>
      <c r="F3243" s="14" t="s">
        <v>10993</v>
      </c>
      <c r="G3243" s="14" t="s">
        <v>1076</v>
      </c>
      <c r="H3243" s="14" t="s">
        <v>1110</v>
      </c>
    </row>
    <row r="3244" spans="1:8" x14ac:dyDescent="0.25">
      <c r="A3244">
        <v>3245</v>
      </c>
      <c r="B3244" s="14" t="s">
        <v>10994</v>
      </c>
      <c r="C3244" s="14" t="s">
        <v>1102</v>
      </c>
      <c r="E3244" s="14" t="s">
        <v>256</v>
      </c>
      <c r="F3244" s="14" t="s">
        <v>10995</v>
      </c>
      <c r="G3244" s="14" t="s">
        <v>1109</v>
      </c>
      <c r="H3244" s="14" t="s">
        <v>1110</v>
      </c>
    </row>
    <row r="3245" spans="1:8" x14ac:dyDescent="0.25">
      <c r="A3245">
        <v>3246</v>
      </c>
      <c r="B3245" s="14" t="s">
        <v>10996</v>
      </c>
      <c r="C3245" s="14" t="s">
        <v>1102</v>
      </c>
      <c r="D3245" s="14" t="s">
        <v>10997</v>
      </c>
      <c r="E3245" s="14" t="s">
        <v>10998</v>
      </c>
      <c r="F3245" s="14" t="s">
        <v>10999</v>
      </c>
      <c r="G3245" s="14" t="s">
        <v>3071</v>
      </c>
      <c r="H3245" s="14" t="s">
        <v>1110</v>
      </c>
    </row>
    <row r="3246" spans="1:8" x14ac:dyDescent="0.25">
      <c r="A3246">
        <v>3247</v>
      </c>
      <c r="B3246" s="14" t="s">
        <v>11000</v>
      </c>
      <c r="C3246" s="14" t="s">
        <v>1102</v>
      </c>
      <c r="E3246" s="14" t="s">
        <v>10999</v>
      </c>
      <c r="F3246" s="14" t="s">
        <v>11001</v>
      </c>
      <c r="G3246" s="14" t="s">
        <v>3071</v>
      </c>
      <c r="H3246" s="14" t="s">
        <v>1110</v>
      </c>
    </row>
    <row r="3247" spans="1:8" x14ac:dyDescent="0.25">
      <c r="A3247">
        <v>3248</v>
      </c>
      <c r="B3247" s="14" t="s">
        <v>11002</v>
      </c>
      <c r="C3247" s="14" t="s">
        <v>1102</v>
      </c>
      <c r="E3247" s="14" t="s">
        <v>11003</v>
      </c>
      <c r="F3247" s="14" t="s">
        <v>11004</v>
      </c>
      <c r="G3247" s="14" t="s">
        <v>1109</v>
      </c>
      <c r="H3247" s="14" t="s">
        <v>1110</v>
      </c>
    </row>
    <row r="3248" spans="1:8" x14ac:dyDescent="0.25">
      <c r="A3248">
        <v>3250</v>
      </c>
      <c r="B3248" s="14" t="s">
        <v>11005</v>
      </c>
      <c r="C3248" s="14" t="s">
        <v>1102</v>
      </c>
      <c r="E3248" s="14" t="s">
        <v>11006</v>
      </c>
      <c r="F3248" s="14" t="s">
        <v>11007</v>
      </c>
      <c r="G3248" s="14" t="s">
        <v>1109</v>
      </c>
      <c r="H3248" s="14" t="s">
        <v>1110</v>
      </c>
    </row>
    <row r="3249" spans="1:8" x14ac:dyDescent="0.25">
      <c r="A3249">
        <v>3251</v>
      </c>
      <c r="B3249" s="14" t="s">
        <v>11008</v>
      </c>
      <c r="C3249" s="14" t="s">
        <v>1102</v>
      </c>
      <c r="D3249" s="14" t="s">
        <v>11009</v>
      </c>
      <c r="E3249" s="14" t="s">
        <v>11010</v>
      </c>
      <c r="F3249" s="14" t="s">
        <v>11011</v>
      </c>
      <c r="G3249" s="14" t="s">
        <v>6239</v>
      </c>
      <c r="H3249" s="14" t="s">
        <v>1105</v>
      </c>
    </row>
    <row r="3250" spans="1:8" x14ac:dyDescent="0.25">
      <c r="A3250">
        <v>3252</v>
      </c>
      <c r="B3250" s="14" t="s">
        <v>11012</v>
      </c>
      <c r="C3250" s="14" t="s">
        <v>1102</v>
      </c>
      <c r="E3250" s="14" t="s">
        <v>11013</v>
      </c>
      <c r="F3250" s="14" t="s">
        <v>11014</v>
      </c>
      <c r="G3250" s="14" t="s">
        <v>1109</v>
      </c>
      <c r="H3250" s="14" t="s">
        <v>1110</v>
      </c>
    </row>
    <row r="3251" spans="1:8" x14ac:dyDescent="0.25">
      <c r="A3251">
        <v>3253</v>
      </c>
      <c r="B3251" s="14" t="s">
        <v>11015</v>
      </c>
      <c r="C3251" s="14" t="s">
        <v>1102</v>
      </c>
      <c r="E3251" s="14" t="s">
        <v>11016</v>
      </c>
      <c r="F3251" s="14" t="s">
        <v>11017</v>
      </c>
      <c r="G3251" s="14" t="s">
        <v>1109</v>
      </c>
      <c r="H3251" s="14" t="s">
        <v>1110</v>
      </c>
    </row>
    <row r="3252" spans="1:8" x14ac:dyDescent="0.25">
      <c r="A3252">
        <v>3254</v>
      </c>
      <c r="B3252" s="14" t="s">
        <v>11018</v>
      </c>
      <c r="C3252" s="14" t="s">
        <v>1102</v>
      </c>
      <c r="E3252" s="14" t="s">
        <v>11019</v>
      </c>
      <c r="F3252" s="14" t="s">
        <v>11020</v>
      </c>
      <c r="G3252" s="14" t="s">
        <v>1109</v>
      </c>
      <c r="H3252" s="14" t="s">
        <v>1110</v>
      </c>
    </row>
    <row r="3253" spans="1:8" x14ac:dyDescent="0.25">
      <c r="A3253">
        <v>3255</v>
      </c>
      <c r="B3253" s="14" t="s">
        <v>11021</v>
      </c>
      <c r="C3253" s="14" t="s">
        <v>1102</v>
      </c>
      <c r="E3253" s="14" t="s">
        <v>11022</v>
      </c>
      <c r="F3253" s="14" t="s">
        <v>11023</v>
      </c>
      <c r="G3253" s="14" t="s">
        <v>187</v>
      </c>
      <c r="H3253" s="14" t="s">
        <v>1110</v>
      </c>
    </row>
    <row r="3254" spans="1:8" x14ac:dyDescent="0.25">
      <c r="A3254">
        <v>3256</v>
      </c>
      <c r="B3254" s="14" t="s">
        <v>11024</v>
      </c>
      <c r="C3254" s="14" t="s">
        <v>1102</v>
      </c>
      <c r="E3254" s="14" t="s">
        <v>11025</v>
      </c>
      <c r="F3254" s="14" t="s">
        <v>11026</v>
      </c>
      <c r="G3254" s="14" t="s">
        <v>192</v>
      </c>
      <c r="H3254" s="14" t="s">
        <v>1110</v>
      </c>
    </row>
    <row r="3255" spans="1:8" x14ac:dyDescent="0.25">
      <c r="A3255">
        <v>3257</v>
      </c>
      <c r="B3255" s="14" t="s">
        <v>11027</v>
      </c>
      <c r="C3255" s="14" t="s">
        <v>1102</v>
      </c>
      <c r="E3255" s="14" t="s">
        <v>11028</v>
      </c>
      <c r="F3255" s="14" t="s">
        <v>11029</v>
      </c>
      <c r="G3255" s="14" t="s">
        <v>1207</v>
      </c>
      <c r="H3255" s="14" t="s">
        <v>1110</v>
      </c>
    </row>
    <row r="3256" spans="1:8" x14ac:dyDescent="0.25">
      <c r="A3256">
        <v>3258</v>
      </c>
      <c r="B3256" s="14" t="s">
        <v>11030</v>
      </c>
      <c r="C3256" s="14" t="s">
        <v>1102</v>
      </c>
      <c r="D3256" s="14" t="s">
        <v>11031</v>
      </c>
      <c r="E3256" s="14" t="s">
        <v>11032</v>
      </c>
      <c r="F3256" s="14" t="s">
        <v>11033</v>
      </c>
      <c r="G3256" s="14" t="s">
        <v>1207</v>
      </c>
      <c r="H3256" s="14" t="s">
        <v>1105</v>
      </c>
    </row>
    <row r="3257" spans="1:8" x14ac:dyDescent="0.25">
      <c r="A3257">
        <v>3259</v>
      </c>
      <c r="B3257" s="14" t="s">
        <v>11034</v>
      </c>
      <c r="C3257" s="14" t="s">
        <v>1102</v>
      </c>
      <c r="E3257" s="14" t="s">
        <v>11035</v>
      </c>
      <c r="F3257" s="14" t="s">
        <v>11036</v>
      </c>
      <c r="G3257" s="14" t="s">
        <v>1207</v>
      </c>
      <c r="H3257" s="14" t="s">
        <v>1110</v>
      </c>
    </row>
    <row r="3258" spans="1:8" x14ac:dyDescent="0.25">
      <c r="A3258">
        <v>3260</v>
      </c>
      <c r="B3258" s="14" t="s">
        <v>11037</v>
      </c>
      <c r="C3258" s="14" t="s">
        <v>1102</v>
      </c>
      <c r="E3258" s="14" t="s">
        <v>11038</v>
      </c>
      <c r="G3258" s="14" t="s">
        <v>212</v>
      </c>
      <c r="H3258" s="14" t="s">
        <v>1110</v>
      </c>
    </row>
    <row r="3259" spans="1:8" x14ac:dyDescent="0.25">
      <c r="A3259">
        <v>3261</v>
      </c>
      <c r="B3259" s="14" t="s">
        <v>11039</v>
      </c>
      <c r="C3259" s="14" t="s">
        <v>1102</v>
      </c>
      <c r="E3259" s="14" t="s">
        <v>11040</v>
      </c>
      <c r="F3259" s="14" t="s">
        <v>11041</v>
      </c>
      <c r="G3259" s="14" t="s">
        <v>1228</v>
      </c>
      <c r="H3259" s="14" t="s">
        <v>1110</v>
      </c>
    </row>
    <row r="3260" spans="1:8" x14ac:dyDescent="0.25">
      <c r="A3260">
        <v>3262</v>
      </c>
      <c r="B3260" s="14" t="s">
        <v>11042</v>
      </c>
      <c r="C3260" s="14" t="s">
        <v>1102</v>
      </c>
      <c r="E3260" s="14" t="s">
        <v>11043</v>
      </c>
      <c r="F3260" s="14" t="s">
        <v>11044</v>
      </c>
      <c r="G3260" s="14" t="s">
        <v>2496</v>
      </c>
      <c r="H3260" s="14" t="s">
        <v>1110</v>
      </c>
    </row>
    <row r="3261" spans="1:8" x14ac:dyDescent="0.25">
      <c r="A3261">
        <v>3263</v>
      </c>
      <c r="B3261" s="14" t="s">
        <v>11045</v>
      </c>
      <c r="C3261" s="14" t="s">
        <v>1102</v>
      </c>
      <c r="E3261" s="14" t="s">
        <v>11046</v>
      </c>
      <c r="F3261" s="14" t="s">
        <v>11047</v>
      </c>
      <c r="G3261" s="14" t="s">
        <v>3873</v>
      </c>
      <c r="H3261" s="14" t="s">
        <v>1110</v>
      </c>
    </row>
    <row r="3262" spans="1:8" x14ac:dyDescent="0.25">
      <c r="A3262">
        <v>3264</v>
      </c>
      <c r="B3262" s="14" t="s">
        <v>11048</v>
      </c>
      <c r="C3262" s="14" t="s">
        <v>1102</v>
      </c>
      <c r="E3262" s="14" t="s">
        <v>11049</v>
      </c>
      <c r="F3262" s="14" t="s">
        <v>11050</v>
      </c>
      <c r="G3262" s="14" t="s">
        <v>4933</v>
      </c>
      <c r="H3262" s="14" t="s">
        <v>1110</v>
      </c>
    </row>
    <row r="3263" spans="1:8" x14ac:dyDescent="0.25">
      <c r="A3263">
        <v>3265</v>
      </c>
      <c r="B3263" s="14" t="s">
        <v>11051</v>
      </c>
      <c r="C3263" s="14" t="s">
        <v>1102</v>
      </c>
      <c r="E3263" s="14" t="s">
        <v>11052</v>
      </c>
      <c r="G3263" s="14" t="s">
        <v>1109</v>
      </c>
      <c r="H3263" s="14" t="s">
        <v>1110</v>
      </c>
    </row>
    <row r="3264" spans="1:8" x14ac:dyDescent="0.25">
      <c r="A3264">
        <v>3266</v>
      </c>
      <c r="B3264" s="14" t="s">
        <v>11053</v>
      </c>
      <c r="C3264" s="14" t="s">
        <v>1102</v>
      </c>
      <c r="E3264" s="14" t="s">
        <v>11054</v>
      </c>
      <c r="G3264" s="14" t="s">
        <v>1144</v>
      </c>
      <c r="H3264" s="14" t="s">
        <v>1110</v>
      </c>
    </row>
    <row r="3265" spans="1:8" x14ac:dyDescent="0.25">
      <c r="A3265">
        <v>3267</v>
      </c>
      <c r="B3265" s="14" t="s">
        <v>11055</v>
      </c>
      <c r="C3265" s="14" t="s">
        <v>1102</v>
      </c>
      <c r="E3265" s="14" t="s">
        <v>11056</v>
      </c>
      <c r="F3265" s="14" t="s">
        <v>11057</v>
      </c>
      <c r="G3265" s="14" t="s">
        <v>1109</v>
      </c>
      <c r="H3265" s="14" t="s">
        <v>1110</v>
      </c>
    </row>
    <row r="3266" spans="1:8" x14ac:dyDescent="0.25">
      <c r="A3266">
        <v>3268</v>
      </c>
      <c r="B3266" s="14" t="s">
        <v>11058</v>
      </c>
      <c r="C3266" s="14" t="s">
        <v>1102</v>
      </c>
      <c r="E3266" s="14" t="s">
        <v>11059</v>
      </c>
      <c r="F3266" s="14" t="s">
        <v>11060</v>
      </c>
      <c r="G3266" s="14" t="s">
        <v>1413</v>
      </c>
      <c r="H3266" s="14" t="s">
        <v>1110</v>
      </c>
    </row>
    <row r="3267" spans="1:8" x14ac:dyDescent="0.25">
      <c r="A3267">
        <v>3269</v>
      </c>
      <c r="B3267" s="14" t="s">
        <v>11061</v>
      </c>
      <c r="C3267" s="14" t="s">
        <v>1102</v>
      </c>
      <c r="E3267" s="14" t="s">
        <v>11062</v>
      </c>
      <c r="F3267" s="14" t="s">
        <v>11063</v>
      </c>
      <c r="G3267" s="14" t="s">
        <v>149</v>
      </c>
      <c r="H3267" s="14" t="s">
        <v>1110</v>
      </c>
    </row>
    <row r="3268" spans="1:8" x14ac:dyDescent="0.25">
      <c r="A3268">
        <v>3270</v>
      </c>
      <c r="B3268" s="14" t="s">
        <v>11064</v>
      </c>
      <c r="C3268" s="14" t="s">
        <v>1102</v>
      </c>
      <c r="D3268" s="14" t="s">
        <v>10964</v>
      </c>
      <c r="E3268" s="14" t="s">
        <v>11065</v>
      </c>
      <c r="F3268" s="14" t="s">
        <v>11066</v>
      </c>
      <c r="G3268" s="14" t="s">
        <v>1413</v>
      </c>
      <c r="H3268" s="14" t="s">
        <v>1110</v>
      </c>
    </row>
    <row r="3269" spans="1:8" x14ac:dyDescent="0.25">
      <c r="A3269">
        <v>3271</v>
      </c>
      <c r="B3269" s="14" t="s">
        <v>11067</v>
      </c>
      <c r="C3269" s="14" t="s">
        <v>1102</v>
      </c>
      <c r="E3269" s="14" t="s">
        <v>11068</v>
      </c>
      <c r="F3269" s="14" t="s">
        <v>11069</v>
      </c>
      <c r="G3269" s="14" t="s">
        <v>1413</v>
      </c>
      <c r="H3269" s="14" t="s">
        <v>1110</v>
      </c>
    </row>
    <row r="3270" spans="1:8" x14ac:dyDescent="0.25">
      <c r="A3270">
        <v>3272</v>
      </c>
      <c r="B3270" s="14" t="s">
        <v>11070</v>
      </c>
      <c r="C3270" s="14" t="s">
        <v>1102</v>
      </c>
      <c r="D3270" s="14" t="s">
        <v>11071</v>
      </c>
      <c r="E3270" s="14" t="s">
        <v>11072</v>
      </c>
      <c r="F3270" s="14" t="s">
        <v>11073</v>
      </c>
      <c r="G3270" s="14" t="s">
        <v>1625</v>
      </c>
      <c r="H3270" s="14" t="s">
        <v>1110</v>
      </c>
    </row>
    <row r="3271" spans="1:8" x14ac:dyDescent="0.25">
      <c r="A3271">
        <v>3273</v>
      </c>
      <c r="B3271" s="14" t="s">
        <v>11074</v>
      </c>
      <c r="C3271" s="14" t="s">
        <v>1102</v>
      </c>
      <c r="E3271" s="14" t="s">
        <v>11075</v>
      </c>
      <c r="G3271" s="14" t="s">
        <v>1413</v>
      </c>
      <c r="H3271" s="14" t="s">
        <v>1110</v>
      </c>
    </row>
    <row r="3272" spans="1:8" x14ac:dyDescent="0.25">
      <c r="A3272">
        <v>3274</v>
      </c>
      <c r="B3272" s="14" t="s">
        <v>11076</v>
      </c>
      <c r="C3272" s="14" t="s">
        <v>1102</v>
      </c>
      <c r="D3272" s="14" t="s">
        <v>1721</v>
      </c>
      <c r="E3272" s="14" t="s">
        <v>11077</v>
      </c>
      <c r="F3272" s="14" t="s">
        <v>11078</v>
      </c>
      <c r="G3272" s="14" t="s">
        <v>1625</v>
      </c>
      <c r="H3272" s="14" t="s">
        <v>1110</v>
      </c>
    </row>
    <row r="3273" spans="1:8" x14ac:dyDescent="0.25">
      <c r="A3273">
        <v>3275</v>
      </c>
      <c r="B3273" s="14" t="s">
        <v>11079</v>
      </c>
      <c r="C3273" s="14" t="s">
        <v>1102</v>
      </c>
      <c r="E3273" s="14" t="s">
        <v>11080</v>
      </c>
      <c r="F3273" s="14" t="s">
        <v>11081</v>
      </c>
      <c r="G3273" s="14" t="s">
        <v>192</v>
      </c>
      <c r="H3273" s="14" t="s">
        <v>1110</v>
      </c>
    </row>
    <row r="3274" spans="1:8" x14ac:dyDescent="0.25">
      <c r="A3274">
        <v>3276</v>
      </c>
      <c r="B3274" s="14" t="s">
        <v>11082</v>
      </c>
      <c r="C3274" s="14" t="s">
        <v>1102</v>
      </c>
      <c r="D3274" s="14" t="s">
        <v>3005</v>
      </c>
      <c r="E3274" s="14" t="s">
        <v>11083</v>
      </c>
      <c r="F3274" s="14" t="s">
        <v>11084</v>
      </c>
      <c r="G3274" s="14" t="s">
        <v>149</v>
      </c>
      <c r="H3274" s="14" t="s">
        <v>1110</v>
      </c>
    </row>
    <row r="3275" spans="1:8" x14ac:dyDescent="0.25">
      <c r="A3275">
        <v>3277</v>
      </c>
      <c r="B3275" s="14" t="s">
        <v>11085</v>
      </c>
      <c r="C3275" s="14" t="s">
        <v>1102</v>
      </c>
      <c r="E3275" s="14" t="s">
        <v>11086</v>
      </c>
      <c r="F3275" s="14" t="s">
        <v>11087</v>
      </c>
      <c r="G3275" s="14" t="s">
        <v>1423</v>
      </c>
      <c r="H3275" s="14" t="s">
        <v>1110</v>
      </c>
    </row>
    <row r="3276" spans="1:8" x14ac:dyDescent="0.25">
      <c r="A3276">
        <v>3278</v>
      </c>
      <c r="B3276" s="14" t="s">
        <v>11088</v>
      </c>
      <c r="C3276" s="14" t="s">
        <v>1102</v>
      </c>
      <c r="E3276" s="14" t="s">
        <v>11089</v>
      </c>
      <c r="F3276" s="14" t="s">
        <v>11090</v>
      </c>
      <c r="G3276" s="14" t="s">
        <v>149</v>
      </c>
      <c r="H3276" s="14" t="s">
        <v>1110</v>
      </c>
    </row>
    <row r="3277" spans="1:8" x14ac:dyDescent="0.25">
      <c r="A3277">
        <v>3279</v>
      </c>
      <c r="B3277" s="14" t="s">
        <v>11091</v>
      </c>
      <c r="C3277" s="14" t="s">
        <v>1102</v>
      </c>
      <c r="E3277" s="14" t="s">
        <v>11092</v>
      </c>
      <c r="F3277" s="14" t="s">
        <v>11093</v>
      </c>
      <c r="G3277" s="14" t="s">
        <v>149</v>
      </c>
      <c r="H3277" s="14" t="s">
        <v>1110</v>
      </c>
    </row>
    <row r="3278" spans="1:8" x14ac:dyDescent="0.25">
      <c r="A3278">
        <v>3280</v>
      </c>
      <c r="B3278" s="14" t="s">
        <v>11094</v>
      </c>
      <c r="C3278" s="14" t="s">
        <v>1102</v>
      </c>
      <c r="E3278" s="14" t="s">
        <v>11095</v>
      </c>
      <c r="F3278" s="14" t="s">
        <v>11096</v>
      </c>
      <c r="G3278" s="14" t="s">
        <v>1251</v>
      </c>
      <c r="H3278" s="14" t="s">
        <v>1110</v>
      </c>
    </row>
    <row r="3279" spans="1:8" x14ac:dyDescent="0.25">
      <c r="A3279">
        <v>3281</v>
      </c>
      <c r="B3279" s="14" t="s">
        <v>11097</v>
      </c>
      <c r="C3279" s="14" t="s">
        <v>1102</v>
      </c>
      <c r="E3279" s="14" t="s">
        <v>11098</v>
      </c>
      <c r="F3279" s="14" t="s">
        <v>11099</v>
      </c>
      <c r="G3279" s="14" t="s">
        <v>9</v>
      </c>
      <c r="H3279" s="14" t="s">
        <v>1110</v>
      </c>
    </row>
    <row r="3280" spans="1:8" x14ac:dyDescent="0.25">
      <c r="A3280">
        <v>3282</v>
      </c>
      <c r="B3280" s="14" t="s">
        <v>11100</v>
      </c>
      <c r="C3280" s="14" t="s">
        <v>1102</v>
      </c>
      <c r="E3280" s="14" t="s">
        <v>11101</v>
      </c>
      <c r="F3280" s="14" t="s">
        <v>11102</v>
      </c>
      <c r="G3280" s="14" t="s">
        <v>149</v>
      </c>
      <c r="H3280" s="14" t="s">
        <v>1110</v>
      </c>
    </row>
    <row r="3281" spans="1:8" x14ac:dyDescent="0.25">
      <c r="A3281">
        <v>3283</v>
      </c>
      <c r="B3281" s="14" t="s">
        <v>11103</v>
      </c>
      <c r="C3281" s="14" t="s">
        <v>1102</v>
      </c>
      <c r="E3281" s="14" t="s">
        <v>11104</v>
      </c>
      <c r="F3281" s="14" t="s">
        <v>11105</v>
      </c>
      <c r="G3281" s="14" t="s">
        <v>149</v>
      </c>
      <c r="H3281" s="14" t="s">
        <v>1110</v>
      </c>
    </row>
    <row r="3282" spans="1:8" x14ac:dyDescent="0.25">
      <c r="A3282">
        <v>3284</v>
      </c>
      <c r="B3282" s="14" t="s">
        <v>11106</v>
      </c>
      <c r="C3282" s="14" t="s">
        <v>1102</v>
      </c>
      <c r="E3282" s="14" t="s">
        <v>11107</v>
      </c>
      <c r="F3282" s="14" t="s">
        <v>11108</v>
      </c>
      <c r="G3282" s="14" t="s">
        <v>149</v>
      </c>
      <c r="H3282" s="14" t="s">
        <v>1110</v>
      </c>
    </row>
    <row r="3283" spans="1:8" x14ac:dyDescent="0.25">
      <c r="A3283">
        <v>3285</v>
      </c>
      <c r="B3283" s="14" t="s">
        <v>11109</v>
      </c>
      <c r="C3283" s="14" t="s">
        <v>1102</v>
      </c>
      <c r="E3283" s="14" t="s">
        <v>11110</v>
      </c>
      <c r="F3283" s="14" t="s">
        <v>11111</v>
      </c>
      <c r="G3283" s="14" t="s">
        <v>6356</v>
      </c>
      <c r="H3283" s="14" t="s">
        <v>1110</v>
      </c>
    </row>
    <row r="3284" spans="1:8" x14ac:dyDescent="0.25">
      <c r="A3284">
        <v>3286</v>
      </c>
      <c r="B3284" s="14" t="s">
        <v>11112</v>
      </c>
      <c r="C3284" s="14" t="s">
        <v>1102</v>
      </c>
      <c r="E3284" s="14" t="s">
        <v>11113</v>
      </c>
      <c r="F3284" s="14" t="s">
        <v>11114</v>
      </c>
      <c r="G3284" s="14" t="s">
        <v>5425</v>
      </c>
      <c r="H3284" s="14" t="s">
        <v>1110</v>
      </c>
    </row>
    <row r="3285" spans="1:8" x14ac:dyDescent="0.25">
      <c r="A3285">
        <v>3287</v>
      </c>
      <c r="B3285" s="14" t="s">
        <v>11115</v>
      </c>
      <c r="C3285" s="14" t="s">
        <v>1102</v>
      </c>
      <c r="D3285" s="14" t="s">
        <v>11116</v>
      </c>
      <c r="E3285" s="14" t="s">
        <v>11117</v>
      </c>
      <c r="F3285" s="14" t="s">
        <v>11118</v>
      </c>
      <c r="G3285" s="14" t="s">
        <v>3548</v>
      </c>
      <c r="H3285" s="14" t="s">
        <v>1105</v>
      </c>
    </row>
    <row r="3286" spans="1:8" x14ac:dyDescent="0.25">
      <c r="A3286">
        <v>3288</v>
      </c>
      <c r="B3286" s="14" t="s">
        <v>11119</v>
      </c>
      <c r="C3286" s="14" t="s">
        <v>1102</v>
      </c>
      <c r="E3286" s="14" t="s">
        <v>11120</v>
      </c>
      <c r="G3286" s="14" t="s">
        <v>1144</v>
      </c>
      <c r="H3286" s="14" t="s">
        <v>1110</v>
      </c>
    </row>
    <row r="3287" spans="1:8" x14ac:dyDescent="0.25">
      <c r="A3287">
        <v>3289</v>
      </c>
      <c r="B3287" s="14" t="s">
        <v>11121</v>
      </c>
      <c r="C3287" s="14" t="s">
        <v>1102</v>
      </c>
      <c r="E3287" s="14" t="s">
        <v>11122</v>
      </c>
      <c r="F3287" s="14" t="s">
        <v>11123</v>
      </c>
      <c r="G3287" s="14" t="s">
        <v>243</v>
      </c>
      <c r="H3287" s="14" t="s">
        <v>1110</v>
      </c>
    </row>
    <row r="3288" spans="1:8" x14ac:dyDescent="0.25">
      <c r="A3288">
        <v>3290</v>
      </c>
      <c r="B3288" s="14" t="s">
        <v>11124</v>
      </c>
      <c r="C3288" s="14" t="s">
        <v>1102</v>
      </c>
      <c r="D3288" s="14" t="s">
        <v>11125</v>
      </c>
      <c r="E3288" s="14" t="s">
        <v>11126</v>
      </c>
      <c r="F3288" s="14" t="s">
        <v>11127</v>
      </c>
      <c r="G3288" s="14" t="s">
        <v>114</v>
      </c>
      <c r="H3288" s="14" t="s">
        <v>1105</v>
      </c>
    </row>
    <row r="3289" spans="1:8" x14ac:dyDescent="0.25">
      <c r="A3289">
        <v>3291</v>
      </c>
      <c r="B3289" s="14" t="s">
        <v>11128</v>
      </c>
      <c r="C3289" s="14" t="s">
        <v>1102</v>
      </c>
      <c r="E3289" s="14" t="s">
        <v>11129</v>
      </c>
      <c r="F3289" s="14" t="s">
        <v>11130</v>
      </c>
      <c r="G3289" s="14" t="s">
        <v>215</v>
      </c>
      <c r="H3289" s="14" t="s">
        <v>1110</v>
      </c>
    </row>
    <row r="3290" spans="1:8" x14ac:dyDescent="0.25">
      <c r="A3290">
        <v>3292</v>
      </c>
      <c r="B3290" s="14" t="s">
        <v>11131</v>
      </c>
      <c r="C3290" s="14" t="s">
        <v>1102</v>
      </c>
      <c r="E3290" s="14" t="s">
        <v>11132</v>
      </c>
      <c r="F3290" s="14" t="s">
        <v>11133</v>
      </c>
      <c r="G3290" s="14" t="s">
        <v>143</v>
      </c>
      <c r="H3290" s="14" t="s">
        <v>1110</v>
      </c>
    </row>
    <row r="3291" spans="1:8" x14ac:dyDescent="0.25">
      <c r="A3291">
        <v>3293</v>
      </c>
      <c r="B3291" s="14" t="s">
        <v>11134</v>
      </c>
      <c r="C3291" s="14" t="s">
        <v>1102</v>
      </c>
      <c r="E3291" s="14" t="s">
        <v>11135</v>
      </c>
      <c r="F3291" s="14" t="s">
        <v>11136</v>
      </c>
      <c r="G3291" s="14" t="s">
        <v>40</v>
      </c>
      <c r="H3291" s="14" t="s">
        <v>1110</v>
      </c>
    </row>
    <row r="3292" spans="1:8" x14ac:dyDescent="0.25">
      <c r="A3292">
        <v>3294</v>
      </c>
      <c r="B3292" s="14" t="s">
        <v>11137</v>
      </c>
      <c r="C3292" s="14" t="s">
        <v>1102</v>
      </c>
      <c r="D3292" s="14" t="s">
        <v>11116</v>
      </c>
      <c r="E3292" s="14" t="s">
        <v>11138</v>
      </c>
      <c r="F3292" s="14" t="s">
        <v>11139</v>
      </c>
      <c r="G3292" s="14" t="s">
        <v>126</v>
      </c>
      <c r="H3292" s="14" t="s">
        <v>1110</v>
      </c>
    </row>
    <row r="3293" spans="1:8" x14ac:dyDescent="0.25">
      <c r="A3293">
        <v>3295</v>
      </c>
      <c r="B3293" s="14" t="s">
        <v>11140</v>
      </c>
      <c r="C3293" s="14" t="s">
        <v>1102</v>
      </c>
      <c r="D3293" s="14" t="s">
        <v>11141</v>
      </c>
      <c r="E3293" s="14" t="s">
        <v>11142</v>
      </c>
      <c r="F3293" s="14" t="s">
        <v>11143</v>
      </c>
      <c r="G3293" s="14" t="s">
        <v>1423</v>
      </c>
      <c r="H3293" s="14" t="s">
        <v>1110</v>
      </c>
    </row>
    <row r="3294" spans="1:8" x14ac:dyDescent="0.25">
      <c r="A3294">
        <v>3296</v>
      </c>
      <c r="B3294" s="14" t="s">
        <v>11144</v>
      </c>
      <c r="C3294" s="14" t="s">
        <v>1102</v>
      </c>
      <c r="E3294" s="14" t="s">
        <v>11145</v>
      </c>
      <c r="F3294" s="14" t="s">
        <v>11146</v>
      </c>
      <c r="G3294" s="14" t="s">
        <v>192</v>
      </c>
      <c r="H3294" s="14" t="s">
        <v>1110</v>
      </c>
    </row>
    <row r="3295" spans="1:8" x14ac:dyDescent="0.25">
      <c r="A3295">
        <v>3297</v>
      </c>
      <c r="B3295" s="14" t="s">
        <v>11147</v>
      </c>
      <c r="C3295" s="14" t="s">
        <v>1102</v>
      </c>
      <c r="E3295" s="14" t="s">
        <v>11148</v>
      </c>
      <c r="G3295" s="14" t="s">
        <v>1109</v>
      </c>
      <c r="H3295" s="14" t="s">
        <v>1110</v>
      </c>
    </row>
    <row r="3296" spans="1:8" x14ac:dyDescent="0.25">
      <c r="A3296">
        <v>3298</v>
      </c>
      <c r="B3296" s="14" t="s">
        <v>11149</v>
      </c>
      <c r="C3296" s="14" t="s">
        <v>1102</v>
      </c>
      <c r="E3296" s="14" t="s">
        <v>11150</v>
      </c>
      <c r="F3296" s="14" t="s">
        <v>11151</v>
      </c>
      <c r="G3296" s="14" t="s">
        <v>1109</v>
      </c>
      <c r="H3296" s="14" t="s">
        <v>1110</v>
      </c>
    </row>
    <row r="3297" spans="1:8" x14ac:dyDescent="0.25">
      <c r="A3297">
        <v>3299</v>
      </c>
      <c r="B3297" s="14" t="s">
        <v>11152</v>
      </c>
      <c r="C3297" s="14" t="s">
        <v>1102</v>
      </c>
      <c r="E3297" s="14" t="s">
        <v>11153</v>
      </c>
      <c r="G3297" s="14" t="s">
        <v>1109</v>
      </c>
      <c r="H3297" s="14" t="s">
        <v>1110</v>
      </c>
    </row>
    <row r="3298" spans="1:8" x14ac:dyDescent="0.25">
      <c r="A3298">
        <v>3300</v>
      </c>
      <c r="B3298" s="14" t="s">
        <v>11154</v>
      </c>
      <c r="C3298" s="14" t="s">
        <v>1102</v>
      </c>
      <c r="E3298" s="14" t="s">
        <v>11155</v>
      </c>
      <c r="F3298" s="14" t="s">
        <v>11156</v>
      </c>
      <c r="G3298" s="14" t="s">
        <v>1109</v>
      </c>
      <c r="H3298" s="14" t="s">
        <v>1110</v>
      </c>
    </row>
    <row r="3299" spans="1:8" x14ac:dyDescent="0.25">
      <c r="A3299">
        <v>3301</v>
      </c>
      <c r="B3299" s="14" t="s">
        <v>11157</v>
      </c>
      <c r="C3299" s="14" t="s">
        <v>1102</v>
      </c>
      <c r="E3299" s="14" t="s">
        <v>11158</v>
      </c>
      <c r="F3299" s="14" t="s">
        <v>11159</v>
      </c>
      <c r="G3299" s="14" t="s">
        <v>1109</v>
      </c>
      <c r="H3299" s="14" t="s">
        <v>1110</v>
      </c>
    </row>
    <row r="3300" spans="1:8" x14ac:dyDescent="0.25">
      <c r="A3300">
        <v>3302</v>
      </c>
      <c r="B3300" s="14" t="s">
        <v>11160</v>
      </c>
      <c r="C3300" s="14" t="s">
        <v>1102</v>
      </c>
      <c r="E3300" s="14" t="s">
        <v>11161</v>
      </c>
      <c r="F3300" s="14" t="s">
        <v>11162</v>
      </c>
      <c r="G3300" s="14" t="s">
        <v>243</v>
      </c>
      <c r="H3300" s="14" t="s">
        <v>1110</v>
      </c>
    </row>
    <row r="3301" spans="1:8" x14ac:dyDescent="0.25">
      <c r="A3301">
        <v>3303</v>
      </c>
      <c r="B3301" s="14" t="s">
        <v>11163</v>
      </c>
      <c r="C3301" s="14" t="s">
        <v>1102</v>
      </c>
      <c r="E3301" s="14" t="s">
        <v>11164</v>
      </c>
      <c r="F3301" s="14" t="s">
        <v>11165</v>
      </c>
      <c r="G3301" s="14" t="s">
        <v>72</v>
      </c>
      <c r="H3301" s="14" t="s">
        <v>1110</v>
      </c>
    </row>
    <row r="3302" spans="1:8" x14ac:dyDescent="0.25">
      <c r="A3302">
        <v>3304</v>
      </c>
      <c r="B3302" s="14" t="s">
        <v>11166</v>
      </c>
      <c r="C3302" s="14" t="s">
        <v>1102</v>
      </c>
      <c r="E3302" s="14" t="s">
        <v>11167</v>
      </c>
      <c r="F3302" s="14" t="s">
        <v>11168</v>
      </c>
      <c r="G3302" s="14" t="s">
        <v>243</v>
      </c>
      <c r="H3302" s="14" t="s">
        <v>1110</v>
      </c>
    </row>
    <row r="3303" spans="1:8" x14ac:dyDescent="0.25">
      <c r="A3303">
        <v>3305</v>
      </c>
      <c r="B3303" s="14" t="s">
        <v>11169</v>
      </c>
      <c r="C3303" s="14" t="s">
        <v>1102</v>
      </c>
      <c r="E3303" s="14" t="s">
        <v>11170</v>
      </c>
      <c r="F3303" s="14" t="s">
        <v>11171</v>
      </c>
      <c r="G3303" s="14" t="s">
        <v>243</v>
      </c>
      <c r="H3303" s="14" t="s">
        <v>1110</v>
      </c>
    </row>
    <row r="3304" spans="1:8" x14ac:dyDescent="0.25">
      <c r="A3304">
        <v>3306</v>
      </c>
      <c r="B3304" s="14" t="s">
        <v>11172</v>
      </c>
      <c r="C3304" s="14" t="s">
        <v>1102</v>
      </c>
      <c r="E3304" s="14" t="s">
        <v>11173</v>
      </c>
      <c r="F3304" s="14" t="s">
        <v>11174</v>
      </c>
      <c r="G3304" s="14" t="s">
        <v>243</v>
      </c>
      <c r="H3304" s="14" t="s">
        <v>1110</v>
      </c>
    </row>
    <row r="3305" spans="1:8" x14ac:dyDescent="0.25">
      <c r="A3305">
        <v>3307</v>
      </c>
      <c r="B3305" s="14" t="s">
        <v>11175</v>
      </c>
      <c r="C3305" s="14" t="s">
        <v>1102</v>
      </c>
      <c r="E3305" s="14" t="s">
        <v>11176</v>
      </c>
      <c r="F3305" s="14" t="s">
        <v>11177</v>
      </c>
      <c r="G3305" s="14" t="s">
        <v>243</v>
      </c>
      <c r="H3305" s="14" t="s">
        <v>1110</v>
      </c>
    </row>
    <row r="3306" spans="1:8" x14ac:dyDescent="0.25">
      <c r="A3306">
        <v>3308</v>
      </c>
      <c r="B3306" s="14" t="s">
        <v>11178</v>
      </c>
      <c r="C3306" s="14" t="s">
        <v>1102</v>
      </c>
      <c r="E3306" s="14" t="s">
        <v>11179</v>
      </c>
      <c r="F3306" s="14" t="s">
        <v>11180</v>
      </c>
      <c r="G3306" s="14" t="s">
        <v>243</v>
      </c>
      <c r="H3306" s="14" t="s">
        <v>1110</v>
      </c>
    </row>
    <row r="3307" spans="1:8" x14ac:dyDescent="0.25">
      <c r="A3307">
        <v>3309</v>
      </c>
      <c r="B3307" s="14" t="s">
        <v>11181</v>
      </c>
      <c r="C3307" s="14" t="s">
        <v>1102</v>
      </c>
      <c r="E3307" s="14" t="s">
        <v>11182</v>
      </c>
      <c r="F3307" s="14" t="s">
        <v>11183</v>
      </c>
      <c r="G3307" s="14" t="s">
        <v>1109</v>
      </c>
      <c r="H3307" s="14" t="s">
        <v>1110</v>
      </c>
    </row>
    <row r="3308" spans="1:8" x14ac:dyDescent="0.25">
      <c r="A3308">
        <v>3310</v>
      </c>
      <c r="B3308" s="14" t="s">
        <v>11184</v>
      </c>
      <c r="C3308" s="14" t="s">
        <v>1102</v>
      </c>
      <c r="E3308" s="14" t="s">
        <v>11185</v>
      </c>
      <c r="F3308" s="14" t="s">
        <v>11186</v>
      </c>
      <c r="G3308" s="14" t="s">
        <v>1109</v>
      </c>
      <c r="H3308" s="14" t="s">
        <v>1110</v>
      </c>
    </row>
    <row r="3309" spans="1:8" x14ac:dyDescent="0.25">
      <c r="A3309">
        <v>3311</v>
      </c>
      <c r="B3309" s="14" t="s">
        <v>11187</v>
      </c>
      <c r="C3309" s="14" t="s">
        <v>1102</v>
      </c>
      <c r="E3309" s="14" t="s">
        <v>11188</v>
      </c>
      <c r="F3309" s="14" t="s">
        <v>11189</v>
      </c>
      <c r="G3309" s="14" t="s">
        <v>11190</v>
      </c>
      <c r="H3309" s="14" t="s">
        <v>1110</v>
      </c>
    </row>
    <row r="3310" spans="1:8" x14ac:dyDescent="0.25">
      <c r="A3310">
        <v>3312</v>
      </c>
      <c r="B3310" s="14" t="s">
        <v>11191</v>
      </c>
      <c r="C3310" s="14" t="s">
        <v>1102</v>
      </c>
      <c r="E3310" s="14" t="s">
        <v>11192</v>
      </c>
      <c r="F3310" s="14" t="s">
        <v>11193</v>
      </c>
      <c r="G3310" s="14" t="s">
        <v>86</v>
      </c>
      <c r="H3310" s="14" t="s">
        <v>1110</v>
      </c>
    </row>
    <row r="3311" spans="1:8" x14ac:dyDescent="0.25">
      <c r="A3311">
        <v>3313</v>
      </c>
      <c r="B3311" s="14" t="s">
        <v>11194</v>
      </c>
      <c r="C3311" s="14" t="s">
        <v>1102</v>
      </c>
      <c r="E3311" s="14" t="s">
        <v>11195</v>
      </c>
      <c r="F3311" s="14" t="s">
        <v>11196</v>
      </c>
      <c r="G3311" s="14" t="s">
        <v>1413</v>
      </c>
      <c r="H3311" s="14" t="s">
        <v>1110</v>
      </c>
    </row>
    <row r="3312" spans="1:8" x14ac:dyDescent="0.25">
      <c r="A3312">
        <v>3314</v>
      </c>
      <c r="B3312" s="14" t="s">
        <v>11197</v>
      </c>
      <c r="C3312" s="14" t="s">
        <v>1102</v>
      </c>
      <c r="E3312" s="14" t="s">
        <v>11198</v>
      </c>
      <c r="F3312" s="14" t="s">
        <v>11199</v>
      </c>
      <c r="G3312" s="14" t="s">
        <v>77</v>
      </c>
      <c r="H3312" s="14" t="s">
        <v>1110</v>
      </c>
    </row>
    <row r="3313" spans="1:8" x14ac:dyDescent="0.25">
      <c r="A3313">
        <v>3315</v>
      </c>
      <c r="B3313" s="14" t="s">
        <v>11200</v>
      </c>
      <c r="C3313" s="14" t="s">
        <v>1102</v>
      </c>
      <c r="E3313" s="14" t="s">
        <v>11201</v>
      </c>
      <c r="F3313" s="14" t="s">
        <v>11202</v>
      </c>
      <c r="G3313" s="14" t="s">
        <v>153</v>
      </c>
      <c r="H3313" s="14" t="s">
        <v>1110</v>
      </c>
    </row>
    <row r="3314" spans="1:8" x14ac:dyDescent="0.25">
      <c r="A3314">
        <v>3316</v>
      </c>
      <c r="B3314" s="14" t="s">
        <v>11203</v>
      </c>
      <c r="C3314" s="14" t="s">
        <v>1102</v>
      </c>
      <c r="E3314" s="14" t="s">
        <v>11204</v>
      </c>
      <c r="F3314" s="14" t="s">
        <v>11205</v>
      </c>
      <c r="G3314" s="14" t="s">
        <v>52</v>
      </c>
      <c r="H3314" s="14" t="s">
        <v>1110</v>
      </c>
    </row>
    <row r="3315" spans="1:8" x14ac:dyDescent="0.25">
      <c r="A3315">
        <v>3317</v>
      </c>
      <c r="B3315" s="14" t="s">
        <v>11206</v>
      </c>
      <c r="C3315" s="14" t="s">
        <v>1102</v>
      </c>
      <c r="E3315" s="14" t="s">
        <v>11207</v>
      </c>
      <c r="F3315" s="14" t="s">
        <v>11208</v>
      </c>
      <c r="G3315" s="14" t="s">
        <v>187</v>
      </c>
      <c r="H3315" s="14" t="s">
        <v>1110</v>
      </c>
    </row>
    <row r="3316" spans="1:8" x14ac:dyDescent="0.25">
      <c r="A3316">
        <v>3318</v>
      </c>
      <c r="B3316" s="14" t="s">
        <v>11209</v>
      </c>
      <c r="C3316" s="14" t="s">
        <v>1102</v>
      </c>
      <c r="E3316" s="14" t="s">
        <v>11210</v>
      </c>
      <c r="F3316" s="14" t="s">
        <v>11211</v>
      </c>
      <c r="G3316" s="14" t="s">
        <v>16</v>
      </c>
      <c r="H3316" s="14" t="s">
        <v>1110</v>
      </c>
    </row>
    <row r="3317" spans="1:8" x14ac:dyDescent="0.25">
      <c r="A3317">
        <v>3319</v>
      </c>
      <c r="B3317" s="14" t="s">
        <v>11212</v>
      </c>
      <c r="C3317" s="14" t="s">
        <v>1102</v>
      </c>
      <c r="D3317" s="14" t="s">
        <v>11213</v>
      </c>
      <c r="E3317" s="14" t="s">
        <v>1053</v>
      </c>
      <c r="F3317" s="14" t="s">
        <v>11214</v>
      </c>
      <c r="G3317" s="14" t="s">
        <v>91</v>
      </c>
      <c r="H3317" s="14" t="s">
        <v>1105</v>
      </c>
    </row>
    <row r="3318" spans="1:8" x14ac:dyDescent="0.25">
      <c r="A3318">
        <v>3320</v>
      </c>
      <c r="B3318" s="14" t="s">
        <v>11215</v>
      </c>
      <c r="C3318" s="14" t="s">
        <v>1102</v>
      </c>
      <c r="D3318" s="14" t="s">
        <v>383</v>
      </c>
      <c r="E3318" s="14" t="s">
        <v>11216</v>
      </c>
      <c r="F3318" s="14" t="s">
        <v>11217</v>
      </c>
      <c r="G3318" s="14" t="s">
        <v>91</v>
      </c>
      <c r="H3318" s="14" t="s">
        <v>1105</v>
      </c>
    </row>
    <row r="3319" spans="1:8" x14ac:dyDescent="0.25">
      <c r="A3319">
        <v>3321</v>
      </c>
      <c r="B3319" s="14" t="s">
        <v>11218</v>
      </c>
      <c r="C3319" s="14" t="s">
        <v>1102</v>
      </c>
      <c r="D3319" s="14" t="s">
        <v>383</v>
      </c>
      <c r="E3319" s="14" t="s">
        <v>11219</v>
      </c>
      <c r="F3319" s="14" t="s">
        <v>11220</v>
      </c>
      <c r="G3319" s="14" t="s">
        <v>91</v>
      </c>
      <c r="H3319" s="14" t="s">
        <v>1105</v>
      </c>
    </row>
    <row r="3320" spans="1:8" x14ac:dyDescent="0.25">
      <c r="A3320">
        <v>3322</v>
      </c>
      <c r="B3320" s="14" t="s">
        <v>11221</v>
      </c>
      <c r="C3320" s="14" t="s">
        <v>1102</v>
      </c>
      <c r="D3320" s="14" t="s">
        <v>11222</v>
      </c>
      <c r="E3320" s="14" t="s">
        <v>11223</v>
      </c>
      <c r="F3320" s="14" t="s">
        <v>11224</v>
      </c>
      <c r="G3320" s="14" t="s">
        <v>91</v>
      </c>
      <c r="H3320" s="14" t="s">
        <v>1105</v>
      </c>
    </row>
    <row r="3321" spans="1:8" x14ac:dyDescent="0.25">
      <c r="A3321">
        <v>3323</v>
      </c>
      <c r="B3321" s="14" t="s">
        <v>11225</v>
      </c>
      <c r="C3321" s="14" t="s">
        <v>1102</v>
      </c>
      <c r="D3321" s="14" t="s">
        <v>11226</v>
      </c>
      <c r="G3321" s="14" t="s">
        <v>91</v>
      </c>
      <c r="H3321" s="14" t="s">
        <v>1110</v>
      </c>
    </row>
    <row r="3322" spans="1:8" x14ac:dyDescent="0.25">
      <c r="A3322">
        <v>3324</v>
      </c>
      <c r="B3322" s="14" t="s">
        <v>11227</v>
      </c>
      <c r="C3322" s="14" t="s">
        <v>1102</v>
      </c>
      <c r="E3322" s="14" t="s">
        <v>11228</v>
      </c>
      <c r="F3322" s="14" t="s">
        <v>11229</v>
      </c>
      <c r="G3322" s="14" t="s">
        <v>91</v>
      </c>
      <c r="H3322" s="14" t="s">
        <v>1110</v>
      </c>
    </row>
    <row r="3323" spans="1:8" x14ac:dyDescent="0.25">
      <c r="A3323">
        <v>3325</v>
      </c>
      <c r="B3323" s="14" t="s">
        <v>11230</v>
      </c>
      <c r="D3323" s="14" t="s">
        <v>11231</v>
      </c>
      <c r="E3323" s="14" t="s">
        <v>11232</v>
      </c>
      <c r="F3323" s="14" t="s">
        <v>11233</v>
      </c>
      <c r="G3323" s="14" t="s">
        <v>91</v>
      </c>
      <c r="H3323" s="14" t="s">
        <v>1110</v>
      </c>
    </row>
    <row r="3324" spans="1:8" x14ac:dyDescent="0.25">
      <c r="A3324">
        <v>3326</v>
      </c>
      <c r="B3324" s="14" t="s">
        <v>11234</v>
      </c>
      <c r="C3324" s="14" t="s">
        <v>1102</v>
      </c>
      <c r="D3324" s="14" t="s">
        <v>11235</v>
      </c>
      <c r="E3324" s="14" t="s">
        <v>11236</v>
      </c>
      <c r="F3324" s="14" t="s">
        <v>11237</v>
      </c>
      <c r="G3324" s="14" t="s">
        <v>163</v>
      </c>
      <c r="H3324" s="14" t="s">
        <v>1105</v>
      </c>
    </row>
    <row r="3325" spans="1:8" x14ac:dyDescent="0.25">
      <c r="A3325">
        <v>3327</v>
      </c>
      <c r="B3325" s="14" t="s">
        <v>11238</v>
      </c>
      <c r="C3325" s="14" t="s">
        <v>1102</v>
      </c>
      <c r="E3325" s="14" t="s">
        <v>11239</v>
      </c>
      <c r="F3325" s="14" t="s">
        <v>11240</v>
      </c>
      <c r="G3325" s="14" t="s">
        <v>236</v>
      </c>
      <c r="H3325" s="14" t="s">
        <v>1110</v>
      </c>
    </row>
    <row r="3326" spans="1:8" x14ac:dyDescent="0.25">
      <c r="A3326">
        <v>3328</v>
      </c>
      <c r="B3326" s="14" t="s">
        <v>11241</v>
      </c>
      <c r="C3326" s="14" t="s">
        <v>1102</v>
      </c>
      <c r="E3326" s="14" t="s">
        <v>11242</v>
      </c>
      <c r="F3326" s="14" t="s">
        <v>11243</v>
      </c>
      <c r="G3326" s="14" t="s">
        <v>212</v>
      </c>
      <c r="H3326" s="14" t="s">
        <v>1110</v>
      </c>
    </row>
    <row r="3327" spans="1:8" x14ac:dyDescent="0.25">
      <c r="A3327">
        <v>3329</v>
      </c>
      <c r="B3327" s="14" t="s">
        <v>11244</v>
      </c>
      <c r="C3327" s="14" t="s">
        <v>1102</v>
      </c>
      <c r="D3327" s="14" t="s">
        <v>11245</v>
      </c>
      <c r="E3327" s="14" t="s">
        <v>11246</v>
      </c>
      <c r="F3327" s="14" t="s">
        <v>11247</v>
      </c>
      <c r="G3327" s="14" t="s">
        <v>6232</v>
      </c>
      <c r="H3327" s="14" t="s">
        <v>1105</v>
      </c>
    </row>
    <row r="3328" spans="1:8" x14ac:dyDescent="0.25">
      <c r="A3328">
        <v>3330</v>
      </c>
      <c r="B3328" s="14" t="s">
        <v>11248</v>
      </c>
      <c r="C3328" s="14" t="s">
        <v>1102</v>
      </c>
      <c r="E3328" s="14" t="s">
        <v>11249</v>
      </c>
      <c r="F3328" s="14" t="s">
        <v>11250</v>
      </c>
      <c r="G3328" s="14" t="s">
        <v>6232</v>
      </c>
      <c r="H3328" s="14" t="s">
        <v>1110</v>
      </c>
    </row>
    <row r="3329" spans="1:8" x14ac:dyDescent="0.25">
      <c r="A3329">
        <v>3331</v>
      </c>
      <c r="B3329" s="14" t="s">
        <v>11251</v>
      </c>
      <c r="C3329" s="14" t="s">
        <v>1102</v>
      </c>
      <c r="E3329" s="14" t="s">
        <v>11252</v>
      </c>
      <c r="F3329" s="14" t="s">
        <v>11253</v>
      </c>
      <c r="G3329" s="14" t="s">
        <v>6232</v>
      </c>
      <c r="H3329" s="14" t="s">
        <v>1110</v>
      </c>
    </row>
    <row r="3330" spans="1:8" x14ac:dyDescent="0.25">
      <c r="A3330">
        <v>3332</v>
      </c>
      <c r="B3330" s="14" t="s">
        <v>11254</v>
      </c>
      <c r="C3330" s="14" t="s">
        <v>1102</v>
      </c>
      <c r="E3330" s="14" t="s">
        <v>11255</v>
      </c>
      <c r="F3330" s="14" t="s">
        <v>11256</v>
      </c>
      <c r="G3330" s="14" t="s">
        <v>6232</v>
      </c>
      <c r="H3330" s="14" t="s">
        <v>1110</v>
      </c>
    </row>
    <row r="3331" spans="1:8" x14ac:dyDescent="0.25">
      <c r="A3331">
        <v>3333</v>
      </c>
      <c r="B3331" s="14" t="s">
        <v>11257</v>
      </c>
      <c r="C3331" s="14" t="s">
        <v>1102</v>
      </c>
      <c r="E3331" s="14" t="s">
        <v>11258</v>
      </c>
      <c r="G3331" s="14" t="s">
        <v>77</v>
      </c>
      <c r="H3331" s="14" t="s">
        <v>1110</v>
      </c>
    </row>
    <row r="3332" spans="1:8" x14ac:dyDescent="0.25">
      <c r="A3332">
        <v>3334</v>
      </c>
      <c r="B3332" s="14" t="s">
        <v>11259</v>
      </c>
      <c r="C3332" s="14" t="s">
        <v>1102</v>
      </c>
      <c r="E3332" s="14" t="s">
        <v>11260</v>
      </c>
      <c r="F3332" s="14" t="s">
        <v>11261</v>
      </c>
      <c r="G3332" s="14" t="s">
        <v>174</v>
      </c>
      <c r="H3332" s="14" t="s">
        <v>1110</v>
      </c>
    </row>
    <row r="3333" spans="1:8" x14ac:dyDescent="0.25">
      <c r="A3333">
        <v>3335</v>
      </c>
      <c r="B3333" s="14" t="s">
        <v>11262</v>
      </c>
      <c r="C3333" s="14" t="s">
        <v>1102</v>
      </c>
      <c r="D3333" s="14" t="s">
        <v>11263</v>
      </c>
      <c r="E3333" s="14" t="s">
        <v>11264</v>
      </c>
      <c r="F3333" s="14" t="s">
        <v>11265</v>
      </c>
      <c r="G3333" s="14" t="s">
        <v>236</v>
      </c>
      <c r="H3333" s="14" t="s">
        <v>1110</v>
      </c>
    </row>
    <row r="3334" spans="1:8" x14ac:dyDescent="0.25">
      <c r="A3334">
        <v>3336</v>
      </c>
      <c r="B3334" s="14" t="s">
        <v>11266</v>
      </c>
      <c r="C3334" s="14" t="s">
        <v>1102</v>
      </c>
      <c r="E3334" s="14" t="s">
        <v>11267</v>
      </c>
      <c r="F3334" s="14" t="s">
        <v>11268</v>
      </c>
      <c r="G3334" s="14" t="s">
        <v>243</v>
      </c>
      <c r="H3334" s="14" t="s">
        <v>1110</v>
      </c>
    </row>
    <row r="3335" spans="1:8" x14ac:dyDescent="0.25">
      <c r="A3335">
        <v>3337</v>
      </c>
      <c r="B3335" s="14" t="s">
        <v>11269</v>
      </c>
      <c r="C3335" s="14" t="s">
        <v>1102</v>
      </c>
      <c r="E3335" s="14" t="s">
        <v>11270</v>
      </c>
      <c r="F3335" s="14" t="s">
        <v>11271</v>
      </c>
      <c r="G3335" s="14" t="s">
        <v>1109</v>
      </c>
      <c r="H3335" s="14" t="s">
        <v>1110</v>
      </c>
    </row>
    <row r="3336" spans="1:8" x14ac:dyDescent="0.25">
      <c r="A3336">
        <v>3338</v>
      </c>
      <c r="B3336" s="14" t="s">
        <v>11272</v>
      </c>
      <c r="C3336" s="14" t="s">
        <v>1102</v>
      </c>
      <c r="D3336" s="14" t="s">
        <v>11273</v>
      </c>
      <c r="E3336" s="14" t="s">
        <v>11274</v>
      </c>
      <c r="F3336" s="14" t="s">
        <v>11275</v>
      </c>
      <c r="G3336" s="14" t="s">
        <v>1109</v>
      </c>
      <c r="H3336" s="14" t="s">
        <v>1110</v>
      </c>
    </row>
    <row r="3337" spans="1:8" x14ac:dyDescent="0.25">
      <c r="A3337">
        <v>3339</v>
      </c>
      <c r="B3337" s="14" t="s">
        <v>11276</v>
      </c>
      <c r="C3337" s="14" t="s">
        <v>1102</v>
      </c>
      <c r="E3337" s="14" t="s">
        <v>11277</v>
      </c>
      <c r="F3337" s="14" t="s">
        <v>11278</v>
      </c>
      <c r="G3337" s="14" t="s">
        <v>1109</v>
      </c>
      <c r="H3337" s="14" t="s">
        <v>1110</v>
      </c>
    </row>
    <row r="3338" spans="1:8" x14ac:dyDescent="0.25">
      <c r="A3338">
        <v>3340</v>
      </c>
      <c r="B3338" s="14" t="s">
        <v>11279</v>
      </c>
      <c r="C3338" s="14" t="s">
        <v>1102</v>
      </c>
      <c r="E3338" s="14" t="s">
        <v>11280</v>
      </c>
      <c r="F3338" s="14" t="s">
        <v>11281</v>
      </c>
      <c r="G3338" s="14" t="s">
        <v>1196</v>
      </c>
      <c r="H3338" s="14" t="s">
        <v>1110</v>
      </c>
    </row>
    <row r="3339" spans="1:8" x14ac:dyDescent="0.25">
      <c r="A3339">
        <v>3342</v>
      </c>
      <c r="B3339" s="14" t="s">
        <v>11282</v>
      </c>
      <c r="C3339" s="14" t="s">
        <v>1102</v>
      </c>
      <c r="D3339" s="14" t="s">
        <v>11283</v>
      </c>
      <c r="E3339" s="14" t="s">
        <v>11284</v>
      </c>
      <c r="F3339" s="14" t="s">
        <v>11285</v>
      </c>
      <c r="G3339" s="14" t="s">
        <v>9</v>
      </c>
      <c r="H3339" s="14" t="s">
        <v>1105</v>
      </c>
    </row>
    <row r="3340" spans="1:8" x14ac:dyDescent="0.25">
      <c r="A3340">
        <v>3343</v>
      </c>
      <c r="B3340" s="14" t="s">
        <v>11282</v>
      </c>
      <c r="C3340" s="14" t="s">
        <v>1102</v>
      </c>
      <c r="E3340" s="14" t="s">
        <v>11286</v>
      </c>
      <c r="F3340" s="14" t="s">
        <v>11287</v>
      </c>
      <c r="G3340" s="14" t="s">
        <v>1251</v>
      </c>
      <c r="H3340" s="14" t="s">
        <v>1110</v>
      </c>
    </row>
    <row r="3341" spans="1:8" x14ac:dyDescent="0.25">
      <c r="A3341">
        <v>3344</v>
      </c>
      <c r="B3341" s="14" t="s">
        <v>11288</v>
      </c>
      <c r="C3341" s="14" t="s">
        <v>1102</v>
      </c>
      <c r="E3341" s="14" t="s">
        <v>11289</v>
      </c>
      <c r="F3341" s="14" t="s">
        <v>11290</v>
      </c>
      <c r="G3341" s="14" t="s">
        <v>1109</v>
      </c>
      <c r="H3341" s="14" t="s">
        <v>1110</v>
      </c>
    </row>
    <row r="3342" spans="1:8" x14ac:dyDescent="0.25">
      <c r="A3342">
        <v>3345</v>
      </c>
      <c r="B3342" s="14" t="s">
        <v>11291</v>
      </c>
      <c r="C3342" s="14" t="s">
        <v>1102</v>
      </c>
      <c r="E3342" s="14" t="s">
        <v>11292</v>
      </c>
      <c r="F3342" s="14" t="s">
        <v>11293</v>
      </c>
      <c r="G3342" s="14" t="s">
        <v>192</v>
      </c>
      <c r="H3342" s="14" t="s">
        <v>1110</v>
      </c>
    </row>
    <row r="3343" spans="1:8" x14ac:dyDescent="0.25">
      <c r="A3343">
        <v>3346</v>
      </c>
      <c r="B3343" s="14" t="s">
        <v>11294</v>
      </c>
      <c r="C3343" s="14" t="s">
        <v>1102</v>
      </c>
      <c r="E3343" s="14" t="s">
        <v>11295</v>
      </c>
      <c r="F3343" s="14" t="s">
        <v>11294</v>
      </c>
      <c r="G3343" s="14" t="s">
        <v>86</v>
      </c>
      <c r="H3343" s="14" t="s">
        <v>1110</v>
      </c>
    </row>
    <row r="3344" spans="1:8" x14ac:dyDescent="0.25">
      <c r="A3344">
        <v>3347</v>
      </c>
      <c r="B3344" s="14" t="s">
        <v>11296</v>
      </c>
      <c r="C3344" s="14" t="s">
        <v>1102</v>
      </c>
      <c r="E3344" s="14" t="s">
        <v>11297</v>
      </c>
      <c r="F3344" s="14" t="s">
        <v>11298</v>
      </c>
      <c r="G3344" s="14" t="s">
        <v>16</v>
      </c>
      <c r="H3344" s="14" t="s">
        <v>1110</v>
      </c>
    </row>
    <row r="3345" spans="1:8" x14ac:dyDescent="0.25">
      <c r="A3345">
        <v>3348</v>
      </c>
      <c r="B3345" s="14" t="s">
        <v>11299</v>
      </c>
      <c r="C3345" s="14" t="s">
        <v>1102</v>
      </c>
      <c r="E3345" s="14" t="s">
        <v>11300</v>
      </c>
      <c r="F3345" s="14" t="s">
        <v>11301</v>
      </c>
      <c r="G3345" s="14" t="s">
        <v>243</v>
      </c>
      <c r="H3345" s="14" t="s">
        <v>1110</v>
      </c>
    </row>
    <row r="3346" spans="1:8" x14ac:dyDescent="0.25">
      <c r="A3346">
        <v>3349</v>
      </c>
      <c r="B3346" s="14" t="s">
        <v>11302</v>
      </c>
      <c r="C3346" s="14" t="s">
        <v>1102</v>
      </c>
      <c r="D3346" s="14" t="s">
        <v>11303</v>
      </c>
      <c r="E3346" s="14" t="s">
        <v>11304</v>
      </c>
      <c r="F3346" s="14" t="s">
        <v>11305</v>
      </c>
      <c r="G3346" s="14" t="s">
        <v>149</v>
      </c>
      <c r="H3346" s="14" t="s">
        <v>1105</v>
      </c>
    </row>
    <row r="3347" spans="1:8" x14ac:dyDescent="0.25">
      <c r="A3347">
        <v>3350</v>
      </c>
      <c r="B3347" s="14" t="s">
        <v>11306</v>
      </c>
      <c r="C3347" s="14" t="s">
        <v>1102</v>
      </c>
      <c r="D3347" s="14" t="s">
        <v>422</v>
      </c>
      <c r="E3347" s="14" t="s">
        <v>11307</v>
      </c>
      <c r="F3347" s="14" t="s">
        <v>11308</v>
      </c>
      <c r="G3347" s="14" t="s">
        <v>2976</v>
      </c>
      <c r="H3347" s="14" t="s">
        <v>1105</v>
      </c>
    </row>
    <row r="3348" spans="1:8" x14ac:dyDescent="0.25">
      <c r="A3348">
        <v>3351</v>
      </c>
      <c r="B3348" s="14" t="s">
        <v>11309</v>
      </c>
      <c r="C3348" s="14" t="s">
        <v>1102</v>
      </c>
      <c r="E3348" s="14" t="s">
        <v>11310</v>
      </c>
      <c r="F3348" s="14" t="s">
        <v>11311</v>
      </c>
      <c r="G3348" s="14" t="s">
        <v>187</v>
      </c>
      <c r="H3348" s="14" t="s">
        <v>1110</v>
      </c>
    </row>
    <row r="3349" spans="1:8" x14ac:dyDescent="0.25">
      <c r="A3349">
        <v>3352</v>
      </c>
      <c r="B3349" s="14" t="s">
        <v>11312</v>
      </c>
      <c r="C3349" s="14" t="s">
        <v>1102</v>
      </c>
      <c r="E3349" s="14" t="s">
        <v>11313</v>
      </c>
      <c r="F3349" s="14" t="s">
        <v>11314</v>
      </c>
      <c r="G3349" s="14" t="s">
        <v>192</v>
      </c>
      <c r="H3349" s="14" t="s">
        <v>1110</v>
      </c>
    </row>
    <row r="3350" spans="1:8" x14ac:dyDescent="0.25">
      <c r="A3350">
        <v>3353</v>
      </c>
      <c r="B3350" s="14" t="s">
        <v>11315</v>
      </c>
      <c r="C3350" s="14" t="s">
        <v>1102</v>
      </c>
      <c r="E3350" s="14" t="s">
        <v>11316</v>
      </c>
      <c r="F3350" s="14" t="s">
        <v>11317</v>
      </c>
      <c r="G3350" s="14" t="s">
        <v>4925</v>
      </c>
      <c r="H3350" s="14" t="s">
        <v>1110</v>
      </c>
    </row>
    <row r="3351" spans="1:8" x14ac:dyDescent="0.25">
      <c r="A3351">
        <v>3354</v>
      </c>
      <c r="B3351" s="14" t="s">
        <v>11318</v>
      </c>
      <c r="C3351" s="14" t="s">
        <v>1102</v>
      </c>
      <c r="D3351" s="14" t="s">
        <v>11319</v>
      </c>
      <c r="E3351" s="14" t="s">
        <v>11320</v>
      </c>
      <c r="F3351" s="14" t="s">
        <v>11321</v>
      </c>
      <c r="G3351" s="14" t="s">
        <v>4487</v>
      </c>
      <c r="H3351" s="14" t="s">
        <v>1105</v>
      </c>
    </row>
    <row r="3352" spans="1:8" x14ac:dyDescent="0.25">
      <c r="A3352">
        <v>3355</v>
      </c>
      <c r="B3352" s="14" t="s">
        <v>11322</v>
      </c>
      <c r="C3352" s="14" t="s">
        <v>1102</v>
      </c>
      <c r="E3352" s="14" t="s">
        <v>11323</v>
      </c>
      <c r="F3352" s="14" t="s">
        <v>11324</v>
      </c>
      <c r="G3352" s="14" t="s">
        <v>40</v>
      </c>
      <c r="H3352" s="14" t="s">
        <v>1110</v>
      </c>
    </row>
    <row r="3353" spans="1:8" x14ac:dyDescent="0.25">
      <c r="A3353">
        <v>3356</v>
      </c>
      <c r="B3353" s="14" t="s">
        <v>11325</v>
      </c>
      <c r="C3353" s="14" t="s">
        <v>1102</v>
      </c>
      <c r="E3353" s="14" t="s">
        <v>11326</v>
      </c>
      <c r="F3353" s="14" t="s">
        <v>11327</v>
      </c>
      <c r="G3353" s="14" t="s">
        <v>1262</v>
      </c>
      <c r="H3353" s="14" t="s">
        <v>1110</v>
      </c>
    </row>
    <row r="3354" spans="1:8" x14ac:dyDescent="0.25">
      <c r="A3354">
        <v>3357</v>
      </c>
      <c r="B3354" s="14" t="s">
        <v>11328</v>
      </c>
      <c r="C3354" s="14" t="s">
        <v>1102</v>
      </c>
      <c r="D3354" s="14" t="s">
        <v>8071</v>
      </c>
      <c r="E3354" s="14" t="s">
        <v>11329</v>
      </c>
      <c r="F3354" s="14" t="s">
        <v>11330</v>
      </c>
      <c r="G3354" s="14" t="s">
        <v>230</v>
      </c>
      <c r="H3354" s="14" t="s">
        <v>1105</v>
      </c>
    </row>
    <row r="3355" spans="1:8" x14ac:dyDescent="0.25">
      <c r="A3355">
        <v>3358</v>
      </c>
      <c r="B3355" s="14" t="s">
        <v>11331</v>
      </c>
      <c r="C3355" s="14" t="s">
        <v>1102</v>
      </c>
      <c r="E3355" s="14" t="s">
        <v>11332</v>
      </c>
      <c r="F3355" s="14" t="s">
        <v>11333</v>
      </c>
      <c r="G3355" s="14" t="s">
        <v>91</v>
      </c>
      <c r="H3355" s="14" t="s">
        <v>1110</v>
      </c>
    </row>
    <row r="3356" spans="1:8" x14ac:dyDescent="0.25">
      <c r="A3356">
        <v>3359</v>
      </c>
      <c r="B3356" s="14" t="s">
        <v>11334</v>
      </c>
      <c r="C3356" s="14" t="s">
        <v>1102</v>
      </c>
      <c r="E3356" s="14" t="s">
        <v>11335</v>
      </c>
      <c r="F3356" s="14" t="s">
        <v>11336</v>
      </c>
      <c r="G3356" s="14" t="s">
        <v>149</v>
      </c>
      <c r="H3356" s="14" t="s">
        <v>1110</v>
      </c>
    </row>
    <row r="3357" spans="1:8" x14ac:dyDescent="0.25">
      <c r="A3357">
        <v>3360</v>
      </c>
      <c r="B3357" s="14" t="s">
        <v>11337</v>
      </c>
      <c r="C3357" s="14" t="s">
        <v>1102</v>
      </c>
      <c r="E3357" s="14" t="s">
        <v>11338</v>
      </c>
      <c r="F3357" s="14" t="s">
        <v>11339</v>
      </c>
      <c r="G3357" s="14" t="s">
        <v>192</v>
      </c>
      <c r="H3357" s="14" t="s">
        <v>1110</v>
      </c>
    </row>
    <row r="3358" spans="1:8" x14ac:dyDescent="0.25">
      <c r="A3358">
        <v>3361</v>
      </c>
      <c r="B3358" s="14" t="s">
        <v>11340</v>
      </c>
      <c r="C3358" s="14" t="s">
        <v>1102</v>
      </c>
      <c r="E3358" s="14" t="s">
        <v>11341</v>
      </c>
      <c r="F3358" s="14" t="s">
        <v>11342</v>
      </c>
      <c r="G3358" s="14" t="s">
        <v>1109</v>
      </c>
      <c r="H3358" s="14" t="s">
        <v>1110</v>
      </c>
    </row>
    <row r="3359" spans="1:8" x14ac:dyDescent="0.25">
      <c r="A3359">
        <v>3362</v>
      </c>
      <c r="B3359" s="14" t="s">
        <v>11343</v>
      </c>
      <c r="C3359" s="14" t="s">
        <v>1102</v>
      </c>
      <c r="E3359" s="14" t="s">
        <v>11344</v>
      </c>
      <c r="G3359" s="14" t="s">
        <v>1144</v>
      </c>
      <c r="H3359" s="14" t="s">
        <v>1110</v>
      </c>
    </row>
    <row r="3360" spans="1:8" x14ac:dyDescent="0.25">
      <c r="A3360">
        <v>3363</v>
      </c>
      <c r="B3360" s="14" t="s">
        <v>11345</v>
      </c>
      <c r="C3360" s="14" t="s">
        <v>1102</v>
      </c>
      <c r="D3360" s="14" t="s">
        <v>1824</v>
      </c>
      <c r="E3360" s="14" t="s">
        <v>11346</v>
      </c>
      <c r="G3360" s="14" t="s">
        <v>1144</v>
      </c>
      <c r="H3360" s="14" t="s">
        <v>1105</v>
      </c>
    </row>
    <row r="3361" spans="1:8" x14ac:dyDescent="0.25">
      <c r="A3361">
        <v>3364</v>
      </c>
      <c r="B3361" s="14" t="s">
        <v>11347</v>
      </c>
      <c r="C3361" s="14" t="s">
        <v>1102</v>
      </c>
      <c r="E3361" s="14" t="s">
        <v>11348</v>
      </c>
      <c r="F3361" s="14" t="s">
        <v>11349</v>
      </c>
      <c r="G3361" s="14" t="s">
        <v>103</v>
      </c>
      <c r="H3361" s="14" t="s">
        <v>1110</v>
      </c>
    </row>
    <row r="3362" spans="1:8" x14ac:dyDescent="0.25">
      <c r="A3362">
        <v>3365</v>
      </c>
      <c r="B3362" s="14" t="s">
        <v>11350</v>
      </c>
      <c r="C3362" s="14" t="s">
        <v>1102</v>
      </c>
      <c r="E3362" s="14" t="s">
        <v>11351</v>
      </c>
      <c r="F3362" s="14" t="s">
        <v>11352</v>
      </c>
      <c r="G3362" s="14" t="s">
        <v>1207</v>
      </c>
      <c r="H3362" s="14" t="s">
        <v>1110</v>
      </c>
    </row>
    <row r="3363" spans="1:8" x14ac:dyDescent="0.25">
      <c r="A3363">
        <v>3366</v>
      </c>
      <c r="B3363" s="14" t="s">
        <v>11353</v>
      </c>
      <c r="C3363" s="14" t="s">
        <v>1102</v>
      </c>
      <c r="D3363" s="14" t="s">
        <v>304</v>
      </c>
      <c r="G3363" s="14" t="s">
        <v>7</v>
      </c>
      <c r="H3363" s="14" t="s">
        <v>1105</v>
      </c>
    </row>
    <row r="3364" spans="1:8" x14ac:dyDescent="0.25">
      <c r="A3364">
        <v>3367</v>
      </c>
      <c r="B3364" s="14" t="s">
        <v>11354</v>
      </c>
      <c r="C3364" s="14" t="s">
        <v>1102</v>
      </c>
      <c r="E3364" s="14" t="s">
        <v>11355</v>
      </c>
      <c r="F3364" s="14" t="s">
        <v>11356</v>
      </c>
      <c r="G3364" s="14" t="s">
        <v>153</v>
      </c>
      <c r="H3364" s="14" t="s">
        <v>1110</v>
      </c>
    </row>
    <row r="3365" spans="1:8" x14ac:dyDescent="0.25">
      <c r="A3365">
        <v>3368</v>
      </c>
      <c r="B3365" s="14" t="s">
        <v>11357</v>
      </c>
      <c r="C3365" s="14" t="s">
        <v>1102</v>
      </c>
      <c r="E3365" s="14" t="s">
        <v>11358</v>
      </c>
      <c r="F3365" s="14" t="s">
        <v>11359</v>
      </c>
      <c r="G3365" s="14" t="s">
        <v>16</v>
      </c>
      <c r="H3365" s="14" t="s">
        <v>1110</v>
      </c>
    </row>
    <row r="3366" spans="1:8" x14ac:dyDescent="0.25">
      <c r="A3366">
        <v>3369</v>
      </c>
      <c r="B3366" s="14" t="s">
        <v>11360</v>
      </c>
      <c r="C3366" s="14" t="s">
        <v>1102</v>
      </c>
      <c r="E3366" s="14" t="s">
        <v>11361</v>
      </c>
      <c r="F3366" s="14" t="s">
        <v>11362</v>
      </c>
      <c r="G3366" s="14" t="s">
        <v>1109</v>
      </c>
      <c r="H3366" s="14" t="s">
        <v>1110</v>
      </c>
    </row>
    <row r="3367" spans="1:8" x14ac:dyDescent="0.25">
      <c r="A3367">
        <v>3370</v>
      </c>
      <c r="B3367" s="14" t="s">
        <v>11363</v>
      </c>
      <c r="C3367" s="14" t="s">
        <v>1102</v>
      </c>
      <c r="D3367" s="14" t="s">
        <v>11364</v>
      </c>
      <c r="E3367" s="14" t="s">
        <v>11365</v>
      </c>
      <c r="F3367" s="14" t="s">
        <v>11366</v>
      </c>
      <c r="G3367" s="14" t="s">
        <v>117</v>
      </c>
      <c r="H3367" s="14" t="s">
        <v>1105</v>
      </c>
    </row>
    <row r="3368" spans="1:8" x14ac:dyDescent="0.25">
      <c r="A3368">
        <v>3371</v>
      </c>
      <c r="B3368" s="14" t="s">
        <v>11367</v>
      </c>
      <c r="C3368" s="14" t="s">
        <v>1102</v>
      </c>
      <c r="D3368" s="14" t="s">
        <v>11368</v>
      </c>
      <c r="E3368" s="14" t="s">
        <v>11369</v>
      </c>
      <c r="F3368" s="14" t="s">
        <v>11370</v>
      </c>
      <c r="G3368" s="14" t="s">
        <v>1211</v>
      </c>
      <c r="H3368" s="14" t="s">
        <v>1110</v>
      </c>
    </row>
    <row r="3369" spans="1:8" x14ac:dyDescent="0.25">
      <c r="A3369">
        <v>3372</v>
      </c>
      <c r="B3369" s="14" t="s">
        <v>11371</v>
      </c>
      <c r="C3369" s="14" t="s">
        <v>1102</v>
      </c>
      <c r="E3369" s="14" t="s">
        <v>11372</v>
      </c>
      <c r="F3369" s="14" t="s">
        <v>11373</v>
      </c>
      <c r="G3369" s="14" t="s">
        <v>1109</v>
      </c>
      <c r="H3369" s="14" t="s">
        <v>1110</v>
      </c>
    </row>
    <row r="3370" spans="1:8" x14ac:dyDescent="0.25">
      <c r="A3370">
        <v>3373</v>
      </c>
      <c r="B3370" s="14" t="s">
        <v>11374</v>
      </c>
      <c r="C3370" s="14" t="s">
        <v>1102</v>
      </c>
      <c r="E3370" s="14" t="s">
        <v>11375</v>
      </c>
      <c r="F3370" s="14" t="s">
        <v>11376</v>
      </c>
      <c r="G3370" s="14" t="s">
        <v>1109</v>
      </c>
      <c r="H3370" s="14" t="s">
        <v>1110</v>
      </c>
    </row>
    <row r="3371" spans="1:8" x14ac:dyDescent="0.25">
      <c r="A3371">
        <v>3374</v>
      </c>
      <c r="B3371" s="14" t="s">
        <v>11377</v>
      </c>
      <c r="C3371" s="14" t="s">
        <v>1102</v>
      </c>
      <c r="E3371" s="14" t="s">
        <v>11378</v>
      </c>
      <c r="F3371" s="14" t="s">
        <v>11379</v>
      </c>
      <c r="G3371" s="14" t="s">
        <v>1938</v>
      </c>
      <c r="H3371" s="14" t="s">
        <v>1110</v>
      </c>
    </row>
    <row r="3372" spans="1:8" x14ac:dyDescent="0.25">
      <c r="A3372">
        <v>3375</v>
      </c>
      <c r="B3372" s="14" t="s">
        <v>11380</v>
      </c>
      <c r="C3372" s="14" t="s">
        <v>1102</v>
      </c>
      <c r="E3372" s="14" t="s">
        <v>11381</v>
      </c>
      <c r="G3372" s="14" t="s">
        <v>4434</v>
      </c>
      <c r="H3372" s="14" t="s">
        <v>1110</v>
      </c>
    </row>
    <row r="3373" spans="1:8" x14ac:dyDescent="0.25">
      <c r="A3373">
        <v>3376</v>
      </c>
      <c r="B3373" s="14" t="s">
        <v>11382</v>
      </c>
      <c r="C3373" s="14" t="s">
        <v>1102</v>
      </c>
      <c r="E3373" s="14" t="s">
        <v>11383</v>
      </c>
      <c r="F3373" s="14" t="s">
        <v>11384</v>
      </c>
      <c r="G3373" s="14" t="s">
        <v>2093</v>
      </c>
      <c r="H3373" s="14" t="s">
        <v>1110</v>
      </c>
    </row>
    <row r="3374" spans="1:8" x14ac:dyDescent="0.25">
      <c r="A3374">
        <v>3377</v>
      </c>
      <c r="B3374" s="14" t="s">
        <v>11385</v>
      </c>
      <c r="C3374" s="14" t="s">
        <v>1102</v>
      </c>
      <c r="E3374" s="14" t="s">
        <v>11386</v>
      </c>
      <c r="F3374" s="14" t="s">
        <v>11387</v>
      </c>
      <c r="G3374" s="14" t="s">
        <v>178</v>
      </c>
      <c r="H3374" s="14" t="s">
        <v>1110</v>
      </c>
    </row>
    <row r="3375" spans="1:8" x14ac:dyDescent="0.25">
      <c r="A3375">
        <v>3378</v>
      </c>
      <c r="B3375" s="14" t="s">
        <v>11388</v>
      </c>
      <c r="C3375" s="14" t="s">
        <v>1102</v>
      </c>
      <c r="D3375" s="14" t="s">
        <v>385</v>
      </c>
      <c r="E3375" s="14" t="s">
        <v>11389</v>
      </c>
      <c r="F3375" s="14" t="s">
        <v>11390</v>
      </c>
      <c r="G3375" s="14" t="s">
        <v>1076</v>
      </c>
      <c r="H3375" s="14" t="s">
        <v>1105</v>
      </c>
    </row>
    <row r="3376" spans="1:8" x14ac:dyDescent="0.25">
      <c r="A3376">
        <v>3379</v>
      </c>
      <c r="B3376" s="14" t="s">
        <v>11391</v>
      </c>
      <c r="C3376" s="14" t="s">
        <v>1102</v>
      </c>
      <c r="E3376" s="14" t="s">
        <v>11392</v>
      </c>
      <c r="F3376" s="14" t="s">
        <v>11393</v>
      </c>
      <c r="G3376" s="14" t="s">
        <v>16</v>
      </c>
      <c r="H3376" s="14" t="s">
        <v>1110</v>
      </c>
    </row>
    <row r="3377" spans="1:8" x14ac:dyDescent="0.25">
      <c r="A3377">
        <v>3380</v>
      </c>
      <c r="B3377" s="14" t="s">
        <v>11394</v>
      </c>
      <c r="C3377" s="14" t="s">
        <v>1102</v>
      </c>
      <c r="E3377" s="14" t="s">
        <v>11395</v>
      </c>
      <c r="F3377" s="14" t="s">
        <v>11396</v>
      </c>
      <c r="G3377" s="14" t="s">
        <v>3837</v>
      </c>
      <c r="H3377" s="14" t="s">
        <v>1110</v>
      </c>
    </row>
    <row r="3378" spans="1:8" x14ac:dyDescent="0.25">
      <c r="A3378">
        <v>3381</v>
      </c>
      <c r="B3378" s="14" t="s">
        <v>11397</v>
      </c>
      <c r="C3378" s="14" t="s">
        <v>1102</v>
      </c>
      <c r="E3378" s="14" t="s">
        <v>11398</v>
      </c>
      <c r="F3378" s="14" t="s">
        <v>11399</v>
      </c>
      <c r="G3378" s="14" t="s">
        <v>3837</v>
      </c>
      <c r="H3378" s="14" t="s">
        <v>1110</v>
      </c>
    </row>
    <row r="3379" spans="1:8" x14ac:dyDescent="0.25">
      <c r="A3379">
        <v>3382</v>
      </c>
      <c r="B3379" s="14" t="s">
        <v>11400</v>
      </c>
      <c r="C3379" s="14" t="s">
        <v>1102</v>
      </c>
      <c r="E3379" s="14" t="s">
        <v>11401</v>
      </c>
      <c r="F3379" s="14" t="s">
        <v>11402</v>
      </c>
      <c r="G3379" s="14" t="s">
        <v>1228</v>
      </c>
      <c r="H3379" s="14" t="s">
        <v>1110</v>
      </c>
    </row>
    <row r="3380" spans="1:8" x14ac:dyDescent="0.25">
      <c r="A3380">
        <v>3383</v>
      </c>
      <c r="B3380" s="14" t="s">
        <v>11403</v>
      </c>
      <c r="C3380" s="14" t="s">
        <v>1102</v>
      </c>
      <c r="E3380" s="14" t="s">
        <v>11404</v>
      </c>
      <c r="F3380" s="14" t="s">
        <v>11405</v>
      </c>
      <c r="G3380" s="14" t="s">
        <v>1109</v>
      </c>
      <c r="H3380" s="14" t="s">
        <v>1110</v>
      </c>
    </row>
    <row r="3381" spans="1:8" x14ac:dyDescent="0.25">
      <c r="A3381">
        <v>3384</v>
      </c>
      <c r="B3381" s="14" t="s">
        <v>11406</v>
      </c>
      <c r="C3381" s="14" t="s">
        <v>1102</v>
      </c>
      <c r="E3381" s="14" t="s">
        <v>11407</v>
      </c>
      <c r="F3381" s="14" t="s">
        <v>11408</v>
      </c>
      <c r="G3381" s="14" t="s">
        <v>212</v>
      </c>
      <c r="H3381" s="14" t="s">
        <v>1105</v>
      </c>
    </row>
    <row r="3382" spans="1:8" x14ac:dyDescent="0.25">
      <c r="A3382">
        <v>3385</v>
      </c>
      <c r="B3382" s="14" t="s">
        <v>11409</v>
      </c>
      <c r="C3382" s="14" t="s">
        <v>1102</v>
      </c>
      <c r="E3382" s="14" t="s">
        <v>11410</v>
      </c>
      <c r="F3382" s="14" t="s">
        <v>11411</v>
      </c>
      <c r="G3382" s="14" t="s">
        <v>212</v>
      </c>
      <c r="H3382" s="14" t="s">
        <v>1110</v>
      </c>
    </row>
    <row r="3383" spans="1:8" x14ac:dyDescent="0.25">
      <c r="A3383">
        <v>3386</v>
      </c>
      <c r="B3383" s="14" t="s">
        <v>18992</v>
      </c>
      <c r="C3383" s="14" t="s">
        <v>1102</v>
      </c>
      <c r="D3383" s="14" t="s">
        <v>11412</v>
      </c>
      <c r="E3383" s="14" t="s">
        <v>11407</v>
      </c>
      <c r="F3383" s="14" t="s">
        <v>11413</v>
      </c>
      <c r="G3383" s="14" t="s">
        <v>212</v>
      </c>
      <c r="H3383" s="14" t="s">
        <v>1105</v>
      </c>
    </row>
    <row r="3384" spans="1:8" x14ac:dyDescent="0.25">
      <c r="A3384">
        <v>3387</v>
      </c>
      <c r="B3384" s="14" t="s">
        <v>11414</v>
      </c>
      <c r="C3384" s="14" t="s">
        <v>1102</v>
      </c>
      <c r="D3384" s="14" t="s">
        <v>10467</v>
      </c>
      <c r="E3384" s="14" t="s">
        <v>11415</v>
      </c>
      <c r="F3384" s="14" t="s">
        <v>11416</v>
      </c>
      <c r="G3384" s="14" t="s">
        <v>146</v>
      </c>
      <c r="H3384" s="14" t="s">
        <v>1105</v>
      </c>
    </row>
    <row r="3385" spans="1:8" x14ac:dyDescent="0.25">
      <c r="A3385">
        <v>3388</v>
      </c>
      <c r="B3385" s="14" t="s">
        <v>11417</v>
      </c>
      <c r="C3385" s="14" t="s">
        <v>1102</v>
      </c>
      <c r="E3385" s="14" t="s">
        <v>11418</v>
      </c>
      <c r="F3385" s="14" t="s">
        <v>11419</v>
      </c>
      <c r="G3385" s="14" t="s">
        <v>146</v>
      </c>
      <c r="H3385" s="14" t="s">
        <v>1110</v>
      </c>
    </row>
    <row r="3386" spans="1:8" x14ac:dyDescent="0.25">
      <c r="A3386">
        <v>3389</v>
      </c>
      <c r="B3386" s="14" t="s">
        <v>18993</v>
      </c>
      <c r="C3386" s="14" t="s">
        <v>1102</v>
      </c>
      <c r="D3386" s="14" t="s">
        <v>429</v>
      </c>
      <c r="E3386" s="14" t="s">
        <v>11420</v>
      </c>
      <c r="F3386" s="14" t="s">
        <v>11421</v>
      </c>
      <c r="G3386" s="14" t="s">
        <v>1737</v>
      </c>
      <c r="H3386" s="14" t="s">
        <v>1105</v>
      </c>
    </row>
    <row r="3387" spans="1:8" x14ac:dyDescent="0.25">
      <c r="A3387">
        <v>3390</v>
      </c>
      <c r="B3387" s="14" t="s">
        <v>11422</v>
      </c>
      <c r="C3387" s="14" t="s">
        <v>1102</v>
      </c>
      <c r="E3387" s="14" t="s">
        <v>11423</v>
      </c>
      <c r="F3387" s="14" t="s">
        <v>11424</v>
      </c>
      <c r="G3387" s="14" t="s">
        <v>4649</v>
      </c>
      <c r="H3387" s="14" t="s">
        <v>1110</v>
      </c>
    </row>
    <row r="3388" spans="1:8" x14ac:dyDescent="0.25">
      <c r="A3388">
        <v>3391</v>
      </c>
      <c r="B3388" s="14" t="s">
        <v>11425</v>
      </c>
      <c r="C3388" s="14" t="s">
        <v>1102</v>
      </c>
      <c r="D3388" s="14" t="s">
        <v>11426</v>
      </c>
      <c r="E3388" s="14" t="s">
        <v>11427</v>
      </c>
      <c r="F3388" s="14" t="s">
        <v>11428</v>
      </c>
      <c r="G3388" s="14" t="s">
        <v>114</v>
      </c>
      <c r="H3388" s="14" t="s">
        <v>1105</v>
      </c>
    </row>
    <row r="3389" spans="1:8" x14ac:dyDescent="0.25">
      <c r="A3389">
        <v>3392</v>
      </c>
      <c r="B3389" s="14" t="s">
        <v>11429</v>
      </c>
      <c r="C3389" s="14" t="s">
        <v>1102</v>
      </c>
      <c r="D3389" s="14" t="s">
        <v>11430</v>
      </c>
      <c r="E3389" s="14" t="s">
        <v>11431</v>
      </c>
      <c r="F3389" s="14" t="s">
        <v>6683</v>
      </c>
      <c r="G3389" s="14" t="s">
        <v>220</v>
      </c>
      <c r="H3389" s="14" t="s">
        <v>1105</v>
      </c>
    </row>
    <row r="3390" spans="1:8" x14ac:dyDescent="0.25">
      <c r="A3390">
        <v>3393</v>
      </c>
      <c r="B3390" s="14" t="s">
        <v>11432</v>
      </c>
      <c r="C3390" s="14" t="s">
        <v>1102</v>
      </c>
      <c r="D3390" s="14" t="s">
        <v>11433</v>
      </c>
      <c r="E3390" s="14" t="s">
        <v>11434</v>
      </c>
      <c r="F3390" s="14" t="s">
        <v>11435</v>
      </c>
      <c r="G3390" s="14" t="s">
        <v>187</v>
      </c>
      <c r="H3390" s="14" t="s">
        <v>1105</v>
      </c>
    </row>
    <row r="3391" spans="1:8" x14ac:dyDescent="0.25">
      <c r="A3391">
        <v>3394</v>
      </c>
      <c r="B3391" s="14" t="s">
        <v>11436</v>
      </c>
      <c r="C3391" s="14" t="s">
        <v>1102</v>
      </c>
      <c r="E3391" s="14" t="s">
        <v>11437</v>
      </c>
      <c r="F3391" s="14" t="s">
        <v>11438</v>
      </c>
      <c r="G3391" s="14" t="s">
        <v>243</v>
      </c>
      <c r="H3391" s="14" t="s">
        <v>1110</v>
      </c>
    </row>
    <row r="3392" spans="1:8" x14ac:dyDescent="0.25">
      <c r="A3392">
        <v>3395</v>
      </c>
      <c r="B3392" s="14" t="s">
        <v>11439</v>
      </c>
      <c r="C3392" s="14" t="s">
        <v>1102</v>
      </c>
      <c r="E3392" s="14" t="s">
        <v>11440</v>
      </c>
      <c r="F3392" s="14" t="s">
        <v>11441</v>
      </c>
      <c r="G3392" s="14" t="s">
        <v>40</v>
      </c>
      <c r="H3392" s="14" t="s">
        <v>1110</v>
      </c>
    </row>
    <row r="3393" spans="1:8" x14ac:dyDescent="0.25">
      <c r="A3393">
        <v>3396</v>
      </c>
      <c r="B3393" s="14" t="s">
        <v>11442</v>
      </c>
      <c r="C3393" s="14" t="s">
        <v>1102</v>
      </c>
      <c r="E3393" s="14" t="s">
        <v>11443</v>
      </c>
      <c r="F3393" s="14" t="s">
        <v>11444</v>
      </c>
      <c r="G3393" s="14" t="s">
        <v>243</v>
      </c>
      <c r="H3393" s="14" t="s">
        <v>1110</v>
      </c>
    </row>
    <row r="3394" spans="1:8" x14ac:dyDescent="0.25">
      <c r="A3394">
        <v>3397</v>
      </c>
      <c r="B3394" s="14" t="s">
        <v>11445</v>
      </c>
      <c r="C3394" s="14" t="s">
        <v>1102</v>
      </c>
      <c r="E3394" s="14" t="s">
        <v>249</v>
      </c>
      <c r="F3394" s="14" t="s">
        <v>11446</v>
      </c>
      <c r="G3394" s="14" t="s">
        <v>1109</v>
      </c>
      <c r="H3394" s="14" t="s">
        <v>1110</v>
      </c>
    </row>
    <row r="3395" spans="1:8" x14ac:dyDescent="0.25">
      <c r="A3395">
        <v>3398</v>
      </c>
      <c r="B3395" s="14" t="s">
        <v>11447</v>
      </c>
      <c r="C3395" s="14" t="s">
        <v>1102</v>
      </c>
      <c r="E3395" s="14" t="s">
        <v>11448</v>
      </c>
      <c r="F3395" s="14" t="s">
        <v>11449</v>
      </c>
      <c r="G3395" s="14" t="s">
        <v>114</v>
      </c>
      <c r="H3395" s="14" t="s">
        <v>1110</v>
      </c>
    </row>
    <row r="3396" spans="1:8" x14ac:dyDescent="0.25">
      <c r="A3396">
        <v>3399</v>
      </c>
      <c r="B3396" s="14" t="s">
        <v>11450</v>
      </c>
      <c r="C3396" s="14" t="s">
        <v>1102</v>
      </c>
      <c r="E3396" s="14" t="s">
        <v>11451</v>
      </c>
      <c r="F3396" s="14" t="s">
        <v>11452</v>
      </c>
      <c r="G3396" s="14" t="s">
        <v>243</v>
      </c>
      <c r="H3396" s="14" t="s">
        <v>1110</v>
      </c>
    </row>
    <row r="3397" spans="1:8" x14ac:dyDescent="0.25">
      <c r="A3397">
        <v>3400</v>
      </c>
      <c r="B3397" s="14" t="s">
        <v>11453</v>
      </c>
      <c r="C3397" s="14" t="s">
        <v>1102</v>
      </c>
      <c r="E3397" s="14" t="s">
        <v>202</v>
      </c>
      <c r="F3397" s="14" t="s">
        <v>11454</v>
      </c>
      <c r="G3397" s="14" t="s">
        <v>40</v>
      </c>
      <c r="H3397" s="14" t="s">
        <v>1110</v>
      </c>
    </row>
    <row r="3398" spans="1:8" x14ac:dyDescent="0.25">
      <c r="A3398">
        <v>3401</v>
      </c>
      <c r="B3398" s="14" t="s">
        <v>11455</v>
      </c>
      <c r="C3398" s="14" t="s">
        <v>1102</v>
      </c>
      <c r="E3398" s="14" t="s">
        <v>11456</v>
      </c>
      <c r="F3398" s="14" t="s">
        <v>11457</v>
      </c>
      <c r="G3398" s="14" t="s">
        <v>243</v>
      </c>
      <c r="H3398" s="14" t="s">
        <v>1110</v>
      </c>
    </row>
    <row r="3399" spans="1:8" x14ac:dyDescent="0.25">
      <c r="A3399">
        <v>3402</v>
      </c>
      <c r="B3399" s="14" t="s">
        <v>11458</v>
      </c>
      <c r="C3399" s="14" t="s">
        <v>1102</v>
      </c>
      <c r="E3399" s="14" t="s">
        <v>11459</v>
      </c>
      <c r="F3399" s="14" t="s">
        <v>11460</v>
      </c>
      <c r="G3399" s="14" t="s">
        <v>1507</v>
      </c>
      <c r="H3399" s="14" t="s">
        <v>1110</v>
      </c>
    </row>
    <row r="3400" spans="1:8" x14ac:dyDescent="0.25">
      <c r="A3400">
        <v>3403</v>
      </c>
      <c r="B3400" s="14" t="s">
        <v>11461</v>
      </c>
      <c r="C3400" s="14" t="s">
        <v>1102</v>
      </c>
      <c r="E3400" s="14" t="s">
        <v>11462</v>
      </c>
      <c r="F3400" s="14" t="s">
        <v>11463</v>
      </c>
      <c r="G3400" s="14" t="s">
        <v>1348</v>
      </c>
      <c r="H3400" s="14" t="s">
        <v>1110</v>
      </c>
    </row>
    <row r="3401" spans="1:8" x14ac:dyDescent="0.25">
      <c r="A3401">
        <v>3404</v>
      </c>
      <c r="B3401" s="14" t="s">
        <v>11464</v>
      </c>
      <c r="C3401" s="14" t="s">
        <v>1102</v>
      </c>
      <c r="E3401" s="14" t="s">
        <v>11465</v>
      </c>
      <c r="F3401" s="14" t="s">
        <v>11466</v>
      </c>
      <c r="G3401" s="14" t="s">
        <v>1109</v>
      </c>
      <c r="H3401" s="14" t="s">
        <v>1110</v>
      </c>
    </row>
    <row r="3402" spans="1:8" x14ac:dyDescent="0.25">
      <c r="A3402">
        <v>3405</v>
      </c>
      <c r="B3402" s="14" t="s">
        <v>11467</v>
      </c>
      <c r="C3402" s="14" t="s">
        <v>1102</v>
      </c>
      <c r="E3402" s="14" t="s">
        <v>11468</v>
      </c>
      <c r="F3402" s="14" t="s">
        <v>11469</v>
      </c>
      <c r="G3402" s="14" t="s">
        <v>243</v>
      </c>
      <c r="H3402" s="14" t="s">
        <v>1110</v>
      </c>
    </row>
    <row r="3403" spans="1:8" x14ac:dyDescent="0.25">
      <c r="A3403">
        <v>3406</v>
      </c>
      <c r="B3403" s="14" t="s">
        <v>11470</v>
      </c>
      <c r="C3403" s="14" t="s">
        <v>1102</v>
      </c>
      <c r="D3403" s="14" t="s">
        <v>2291</v>
      </c>
      <c r="E3403" s="14" t="s">
        <v>11471</v>
      </c>
      <c r="F3403" s="14" t="s">
        <v>11472</v>
      </c>
      <c r="G3403" s="14" t="s">
        <v>236</v>
      </c>
      <c r="H3403" s="14" t="s">
        <v>1110</v>
      </c>
    </row>
    <row r="3404" spans="1:8" x14ac:dyDescent="0.25">
      <c r="A3404">
        <v>3407</v>
      </c>
      <c r="B3404" s="14" t="s">
        <v>11473</v>
      </c>
      <c r="C3404" s="14" t="s">
        <v>1102</v>
      </c>
      <c r="E3404" s="14" t="s">
        <v>11474</v>
      </c>
      <c r="F3404" s="14" t="s">
        <v>11475</v>
      </c>
      <c r="G3404" s="14" t="s">
        <v>243</v>
      </c>
      <c r="H3404" s="14" t="s">
        <v>1110</v>
      </c>
    </row>
    <row r="3405" spans="1:8" x14ac:dyDescent="0.25">
      <c r="A3405">
        <v>3408</v>
      </c>
      <c r="B3405" s="14" t="s">
        <v>11476</v>
      </c>
      <c r="C3405" s="14" t="s">
        <v>1102</v>
      </c>
      <c r="D3405" s="14" t="s">
        <v>11303</v>
      </c>
      <c r="E3405" s="14" t="s">
        <v>11477</v>
      </c>
      <c r="F3405" s="14" t="s">
        <v>11478</v>
      </c>
      <c r="G3405" s="14" t="s">
        <v>2576</v>
      </c>
      <c r="H3405" s="14" t="s">
        <v>1110</v>
      </c>
    </row>
    <row r="3406" spans="1:8" x14ac:dyDescent="0.25">
      <c r="A3406">
        <v>3409</v>
      </c>
      <c r="B3406" s="14" t="s">
        <v>11479</v>
      </c>
      <c r="C3406" s="14" t="s">
        <v>1102</v>
      </c>
      <c r="E3406" s="14" t="s">
        <v>11480</v>
      </c>
      <c r="G3406" s="14" t="s">
        <v>1109</v>
      </c>
      <c r="H3406" s="14" t="s">
        <v>1110</v>
      </c>
    </row>
    <row r="3407" spans="1:8" x14ac:dyDescent="0.25">
      <c r="A3407">
        <v>3410</v>
      </c>
      <c r="B3407" s="14" t="s">
        <v>11481</v>
      </c>
      <c r="C3407" s="14" t="s">
        <v>1102</v>
      </c>
      <c r="E3407" s="14" t="s">
        <v>11482</v>
      </c>
      <c r="F3407" s="14" t="s">
        <v>11483</v>
      </c>
      <c r="G3407" s="14" t="s">
        <v>243</v>
      </c>
      <c r="H3407" s="14" t="s">
        <v>1110</v>
      </c>
    </row>
    <row r="3408" spans="1:8" x14ac:dyDescent="0.25">
      <c r="A3408">
        <v>3411</v>
      </c>
      <c r="B3408" s="14" t="s">
        <v>11484</v>
      </c>
      <c r="C3408" s="14" t="s">
        <v>1102</v>
      </c>
      <c r="D3408" s="14" t="s">
        <v>430</v>
      </c>
      <c r="E3408" s="14" t="s">
        <v>11485</v>
      </c>
      <c r="F3408" s="14" t="s">
        <v>11486</v>
      </c>
      <c r="G3408" s="14" t="s">
        <v>153</v>
      </c>
      <c r="H3408" s="14" t="s">
        <v>1105</v>
      </c>
    </row>
    <row r="3409" spans="1:8" x14ac:dyDescent="0.25">
      <c r="A3409">
        <v>3412</v>
      </c>
      <c r="B3409" s="14" t="s">
        <v>11487</v>
      </c>
      <c r="C3409" s="14" t="s">
        <v>1102</v>
      </c>
      <c r="E3409" s="14" t="s">
        <v>11488</v>
      </c>
      <c r="F3409" s="14" t="s">
        <v>11489</v>
      </c>
      <c r="G3409" s="14" t="s">
        <v>1109</v>
      </c>
      <c r="H3409" s="14" t="s">
        <v>1110</v>
      </c>
    </row>
    <row r="3410" spans="1:8" x14ac:dyDescent="0.25">
      <c r="A3410">
        <v>3413</v>
      </c>
      <c r="B3410" s="14" t="s">
        <v>11490</v>
      </c>
      <c r="C3410" s="14" t="s">
        <v>1102</v>
      </c>
      <c r="E3410" s="14" t="s">
        <v>11491</v>
      </c>
      <c r="F3410" s="14" t="s">
        <v>11492</v>
      </c>
      <c r="G3410" s="14" t="s">
        <v>243</v>
      </c>
      <c r="H3410" s="14" t="s">
        <v>1110</v>
      </c>
    </row>
    <row r="3411" spans="1:8" x14ac:dyDescent="0.25">
      <c r="A3411">
        <v>3414</v>
      </c>
      <c r="B3411" s="14" t="s">
        <v>11493</v>
      </c>
      <c r="C3411" s="14" t="s">
        <v>1102</v>
      </c>
      <c r="E3411" s="14" t="s">
        <v>11494</v>
      </c>
      <c r="F3411" s="14" t="s">
        <v>11495</v>
      </c>
      <c r="G3411" s="14" t="s">
        <v>243</v>
      </c>
      <c r="H3411" s="14" t="s">
        <v>1110</v>
      </c>
    </row>
    <row r="3412" spans="1:8" x14ac:dyDescent="0.25">
      <c r="A3412">
        <v>3415</v>
      </c>
      <c r="B3412" s="14" t="s">
        <v>11496</v>
      </c>
      <c r="C3412" s="14" t="s">
        <v>1102</v>
      </c>
      <c r="E3412" s="14" t="s">
        <v>11497</v>
      </c>
      <c r="F3412" s="14" t="s">
        <v>11498</v>
      </c>
      <c r="G3412" s="14" t="s">
        <v>1109</v>
      </c>
      <c r="H3412" s="14" t="s">
        <v>1110</v>
      </c>
    </row>
    <row r="3413" spans="1:8" x14ac:dyDescent="0.25">
      <c r="A3413">
        <v>3416</v>
      </c>
      <c r="B3413" s="14" t="s">
        <v>11499</v>
      </c>
      <c r="C3413" s="14" t="s">
        <v>1102</v>
      </c>
      <c r="E3413" s="14" t="s">
        <v>11500</v>
      </c>
      <c r="F3413" s="14" t="s">
        <v>11501</v>
      </c>
      <c r="G3413" s="14" t="s">
        <v>1109</v>
      </c>
      <c r="H3413" s="14" t="s">
        <v>1110</v>
      </c>
    </row>
    <row r="3414" spans="1:8" x14ac:dyDescent="0.25">
      <c r="A3414">
        <v>3417</v>
      </c>
      <c r="B3414" s="14" t="s">
        <v>11502</v>
      </c>
      <c r="C3414" s="14" t="s">
        <v>1102</v>
      </c>
      <c r="E3414" s="14" t="s">
        <v>11503</v>
      </c>
      <c r="F3414" s="14" t="s">
        <v>11504</v>
      </c>
      <c r="G3414" s="14" t="s">
        <v>2223</v>
      </c>
      <c r="H3414" s="14" t="s">
        <v>1110</v>
      </c>
    </row>
    <row r="3415" spans="1:8" x14ac:dyDescent="0.25">
      <c r="A3415">
        <v>3418</v>
      </c>
      <c r="B3415" s="14" t="s">
        <v>11505</v>
      </c>
      <c r="C3415" s="14" t="s">
        <v>1102</v>
      </c>
      <c r="E3415" s="14" t="s">
        <v>11506</v>
      </c>
      <c r="F3415" s="14" t="s">
        <v>11507</v>
      </c>
      <c r="G3415" s="14" t="s">
        <v>1671</v>
      </c>
      <c r="H3415" s="14" t="s">
        <v>1110</v>
      </c>
    </row>
    <row r="3416" spans="1:8" x14ac:dyDescent="0.25">
      <c r="A3416">
        <v>3419</v>
      </c>
      <c r="B3416" s="14" t="s">
        <v>11508</v>
      </c>
      <c r="C3416" s="14" t="s">
        <v>1102</v>
      </c>
      <c r="E3416" s="14" t="s">
        <v>11509</v>
      </c>
      <c r="G3416" s="14" t="s">
        <v>1109</v>
      </c>
      <c r="H3416" s="14" t="s">
        <v>1110</v>
      </c>
    </row>
    <row r="3417" spans="1:8" x14ac:dyDescent="0.25">
      <c r="A3417">
        <v>3420</v>
      </c>
      <c r="B3417" s="14" t="s">
        <v>11510</v>
      </c>
      <c r="C3417" s="14" t="s">
        <v>1102</v>
      </c>
      <c r="E3417" s="14" t="s">
        <v>11511</v>
      </c>
      <c r="F3417" s="14" t="s">
        <v>11512</v>
      </c>
      <c r="G3417" s="14" t="s">
        <v>174</v>
      </c>
      <c r="H3417" s="14" t="s">
        <v>1110</v>
      </c>
    </row>
    <row r="3418" spans="1:8" x14ac:dyDescent="0.25">
      <c r="A3418">
        <v>3421</v>
      </c>
      <c r="B3418" s="14" t="s">
        <v>11513</v>
      </c>
      <c r="C3418" s="14" t="s">
        <v>1102</v>
      </c>
      <c r="D3418" s="14" t="s">
        <v>11514</v>
      </c>
      <c r="G3418" s="14" t="s">
        <v>28</v>
      </c>
      <c r="H3418" s="14" t="s">
        <v>1110</v>
      </c>
    </row>
    <row r="3419" spans="1:8" x14ac:dyDescent="0.25">
      <c r="A3419">
        <v>3422</v>
      </c>
      <c r="B3419" s="14" t="s">
        <v>11515</v>
      </c>
      <c r="C3419" s="14" t="s">
        <v>1102</v>
      </c>
      <c r="E3419" s="14" t="s">
        <v>271</v>
      </c>
      <c r="F3419" s="14" t="s">
        <v>11516</v>
      </c>
      <c r="G3419" s="14" t="s">
        <v>3873</v>
      </c>
      <c r="H3419" s="14" t="s">
        <v>1110</v>
      </c>
    </row>
    <row r="3420" spans="1:8" x14ac:dyDescent="0.25">
      <c r="A3420">
        <v>3423</v>
      </c>
      <c r="B3420" s="14" t="s">
        <v>11517</v>
      </c>
      <c r="C3420" s="14" t="s">
        <v>1102</v>
      </c>
      <c r="E3420" s="14" t="s">
        <v>11518</v>
      </c>
      <c r="F3420" s="14" t="s">
        <v>11519</v>
      </c>
      <c r="G3420" s="14" t="s">
        <v>3873</v>
      </c>
      <c r="H3420" s="14" t="s">
        <v>1110</v>
      </c>
    </row>
    <row r="3421" spans="1:8" x14ac:dyDescent="0.25">
      <c r="A3421">
        <v>3424</v>
      </c>
      <c r="B3421" s="14" t="s">
        <v>11520</v>
      </c>
      <c r="C3421" s="14" t="s">
        <v>1102</v>
      </c>
      <c r="E3421" s="14" t="s">
        <v>11521</v>
      </c>
      <c r="F3421" s="14" t="s">
        <v>11522</v>
      </c>
      <c r="G3421" s="14" t="s">
        <v>3873</v>
      </c>
      <c r="H3421" s="14" t="s">
        <v>1110</v>
      </c>
    </row>
    <row r="3422" spans="1:8" x14ac:dyDescent="0.25">
      <c r="A3422">
        <v>3425</v>
      </c>
      <c r="B3422" s="14" t="s">
        <v>11523</v>
      </c>
      <c r="C3422" s="14" t="s">
        <v>1102</v>
      </c>
      <c r="E3422" s="14" t="s">
        <v>11524</v>
      </c>
      <c r="F3422" s="14" t="s">
        <v>11525</v>
      </c>
      <c r="G3422" s="14" t="s">
        <v>3873</v>
      </c>
      <c r="H3422" s="14" t="s">
        <v>1110</v>
      </c>
    </row>
    <row r="3423" spans="1:8" x14ac:dyDescent="0.25">
      <c r="A3423">
        <v>3426</v>
      </c>
      <c r="B3423" s="14" t="s">
        <v>11526</v>
      </c>
      <c r="C3423" s="14" t="s">
        <v>1102</v>
      </c>
      <c r="E3423" s="14" t="s">
        <v>11527</v>
      </c>
      <c r="F3423" s="14" t="s">
        <v>11528</v>
      </c>
      <c r="G3423" s="14" t="s">
        <v>3873</v>
      </c>
      <c r="H3423" s="14" t="s">
        <v>1110</v>
      </c>
    </row>
    <row r="3424" spans="1:8" x14ac:dyDescent="0.25">
      <c r="A3424">
        <v>3427</v>
      </c>
      <c r="B3424" s="14" t="s">
        <v>11529</v>
      </c>
      <c r="C3424" s="14" t="s">
        <v>1102</v>
      </c>
      <c r="E3424" s="14" t="s">
        <v>11530</v>
      </c>
      <c r="F3424" s="14" t="s">
        <v>11531</v>
      </c>
      <c r="G3424" s="14" t="s">
        <v>1109</v>
      </c>
      <c r="H3424" s="14" t="s">
        <v>1110</v>
      </c>
    </row>
    <row r="3425" spans="1:8" x14ac:dyDescent="0.25">
      <c r="A3425">
        <v>3428</v>
      </c>
      <c r="B3425" s="14" t="s">
        <v>11532</v>
      </c>
      <c r="C3425" s="14" t="s">
        <v>1102</v>
      </c>
      <c r="D3425" s="14" t="s">
        <v>9563</v>
      </c>
      <c r="E3425" s="14" t="s">
        <v>11533</v>
      </c>
      <c r="F3425" s="14" t="s">
        <v>11534</v>
      </c>
      <c r="G3425" s="14" t="s">
        <v>178</v>
      </c>
      <c r="H3425" s="14" t="s">
        <v>1110</v>
      </c>
    </row>
    <row r="3426" spans="1:8" x14ac:dyDescent="0.25">
      <c r="A3426">
        <v>3429</v>
      </c>
      <c r="B3426" s="14" t="s">
        <v>11535</v>
      </c>
      <c r="C3426" s="14" t="s">
        <v>1102</v>
      </c>
      <c r="E3426" s="14" t="s">
        <v>11536</v>
      </c>
      <c r="F3426" s="14" t="s">
        <v>11537</v>
      </c>
      <c r="G3426" s="14" t="s">
        <v>1945</v>
      </c>
      <c r="H3426" s="14" t="s">
        <v>1110</v>
      </c>
    </row>
    <row r="3427" spans="1:8" x14ac:dyDescent="0.25">
      <c r="A3427">
        <v>3430</v>
      </c>
      <c r="B3427" s="14" t="s">
        <v>11538</v>
      </c>
      <c r="C3427" s="14" t="s">
        <v>1102</v>
      </c>
      <c r="E3427" s="14" t="s">
        <v>11539</v>
      </c>
      <c r="F3427" s="14" t="s">
        <v>11540</v>
      </c>
      <c r="G3427" s="14" t="s">
        <v>2857</v>
      </c>
      <c r="H3427" s="14" t="s">
        <v>1110</v>
      </c>
    </row>
    <row r="3428" spans="1:8" x14ac:dyDescent="0.25">
      <c r="A3428">
        <v>3431</v>
      </c>
      <c r="B3428" s="14" t="s">
        <v>11541</v>
      </c>
      <c r="C3428" s="14" t="s">
        <v>1102</v>
      </c>
      <c r="E3428" s="14" t="s">
        <v>11542</v>
      </c>
      <c r="F3428" s="14" t="s">
        <v>11543</v>
      </c>
      <c r="G3428" s="14" t="s">
        <v>40</v>
      </c>
      <c r="H3428" s="14" t="s">
        <v>1110</v>
      </c>
    </row>
    <row r="3429" spans="1:8" x14ac:dyDescent="0.25">
      <c r="A3429">
        <v>3432</v>
      </c>
      <c r="B3429" s="14" t="s">
        <v>11544</v>
      </c>
      <c r="C3429" s="14" t="s">
        <v>1102</v>
      </c>
      <c r="D3429" s="14" t="s">
        <v>11545</v>
      </c>
      <c r="E3429" s="14" t="s">
        <v>11546</v>
      </c>
      <c r="F3429" s="14" t="s">
        <v>11547</v>
      </c>
      <c r="G3429" s="14" t="s">
        <v>212</v>
      </c>
      <c r="H3429" s="14" t="s">
        <v>1105</v>
      </c>
    </row>
    <row r="3430" spans="1:8" x14ac:dyDescent="0.25">
      <c r="A3430">
        <v>3433</v>
      </c>
      <c r="B3430" s="14" t="s">
        <v>11548</v>
      </c>
      <c r="C3430" s="14" t="s">
        <v>1102</v>
      </c>
      <c r="E3430" s="14" t="s">
        <v>11549</v>
      </c>
      <c r="F3430" s="14" t="s">
        <v>11550</v>
      </c>
      <c r="G3430" s="14" t="s">
        <v>239</v>
      </c>
      <c r="H3430" s="14" t="s">
        <v>1110</v>
      </c>
    </row>
    <row r="3431" spans="1:8" x14ac:dyDescent="0.25">
      <c r="A3431">
        <v>3434</v>
      </c>
      <c r="B3431" s="14" t="s">
        <v>11551</v>
      </c>
      <c r="C3431" s="14" t="s">
        <v>1102</v>
      </c>
      <c r="D3431" s="14" t="s">
        <v>11552</v>
      </c>
      <c r="E3431" s="14" t="s">
        <v>11553</v>
      </c>
      <c r="F3431" s="14" t="s">
        <v>11554</v>
      </c>
      <c r="G3431" s="14" t="s">
        <v>1109</v>
      </c>
      <c r="H3431" s="14" t="s">
        <v>1110</v>
      </c>
    </row>
    <row r="3432" spans="1:8" x14ac:dyDescent="0.25">
      <c r="A3432">
        <v>3435</v>
      </c>
      <c r="B3432" s="14" t="s">
        <v>11555</v>
      </c>
      <c r="C3432" s="14" t="s">
        <v>1102</v>
      </c>
      <c r="E3432" s="14" t="s">
        <v>11556</v>
      </c>
      <c r="F3432" s="14" t="s">
        <v>11557</v>
      </c>
      <c r="G3432" s="14" t="s">
        <v>1589</v>
      </c>
      <c r="H3432" s="14" t="s">
        <v>1110</v>
      </c>
    </row>
    <row r="3433" spans="1:8" x14ac:dyDescent="0.25">
      <c r="A3433">
        <v>3436</v>
      </c>
      <c r="B3433" s="14" t="s">
        <v>11558</v>
      </c>
      <c r="C3433" s="14" t="s">
        <v>1102</v>
      </c>
      <c r="E3433" s="14" t="s">
        <v>1050</v>
      </c>
      <c r="F3433" s="14" t="s">
        <v>11559</v>
      </c>
      <c r="G3433" s="14" t="s">
        <v>1109</v>
      </c>
      <c r="H3433" s="14" t="s">
        <v>1110</v>
      </c>
    </row>
    <row r="3434" spans="1:8" x14ac:dyDescent="0.25">
      <c r="A3434">
        <v>3437</v>
      </c>
      <c r="B3434" s="14" t="s">
        <v>11560</v>
      </c>
      <c r="C3434" s="14" t="s">
        <v>1102</v>
      </c>
      <c r="D3434" s="14" t="s">
        <v>11561</v>
      </c>
      <c r="E3434" s="14" t="s">
        <v>11562</v>
      </c>
      <c r="F3434" s="14" t="s">
        <v>11563</v>
      </c>
      <c r="G3434" s="14" t="s">
        <v>3491</v>
      </c>
      <c r="H3434" s="14" t="s">
        <v>1105</v>
      </c>
    </row>
    <row r="3435" spans="1:8" x14ac:dyDescent="0.25">
      <c r="A3435">
        <v>3438</v>
      </c>
      <c r="B3435" s="14" t="s">
        <v>11564</v>
      </c>
      <c r="C3435" s="14" t="s">
        <v>1102</v>
      </c>
      <c r="E3435" s="14" t="s">
        <v>11565</v>
      </c>
      <c r="F3435" s="14" t="s">
        <v>11566</v>
      </c>
      <c r="G3435" s="14" t="s">
        <v>149</v>
      </c>
      <c r="H3435" s="14" t="s">
        <v>1110</v>
      </c>
    </row>
    <row r="3436" spans="1:8" x14ac:dyDescent="0.25">
      <c r="A3436">
        <v>3439</v>
      </c>
      <c r="B3436" s="14" t="s">
        <v>11567</v>
      </c>
      <c r="C3436" s="14" t="s">
        <v>1102</v>
      </c>
      <c r="E3436" s="14" t="s">
        <v>11568</v>
      </c>
      <c r="F3436" s="14" t="s">
        <v>11569</v>
      </c>
      <c r="G3436" s="14" t="s">
        <v>2093</v>
      </c>
      <c r="H3436" s="14" t="s">
        <v>1110</v>
      </c>
    </row>
    <row r="3437" spans="1:8" x14ac:dyDescent="0.25">
      <c r="A3437">
        <v>3440</v>
      </c>
      <c r="B3437" s="14" t="s">
        <v>11570</v>
      </c>
      <c r="C3437" s="14" t="s">
        <v>1102</v>
      </c>
      <c r="E3437" s="14" t="s">
        <v>11571</v>
      </c>
      <c r="F3437" s="14" t="s">
        <v>11572</v>
      </c>
      <c r="G3437" s="14" t="s">
        <v>243</v>
      </c>
      <c r="H3437" s="14" t="s">
        <v>1110</v>
      </c>
    </row>
    <row r="3438" spans="1:8" x14ac:dyDescent="0.25">
      <c r="A3438">
        <v>3441</v>
      </c>
      <c r="B3438" s="14" t="s">
        <v>11573</v>
      </c>
      <c r="C3438" s="14" t="s">
        <v>1102</v>
      </c>
      <c r="E3438" s="14" t="s">
        <v>11574</v>
      </c>
      <c r="F3438" s="14" t="s">
        <v>11575</v>
      </c>
      <c r="G3438" s="14" t="s">
        <v>1109</v>
      </c>
      <c r="H3438" s="14" t="s">
        <v>1110</v>
      </c>
    </row>
    <row r="3439" spans="1:8" x14ac:dyDescent="0.25">
      <c r="A3439">
        <v>3442</v>
      </c>
      <c r="B3439" s="14" t="s">
        <v>11576</v>
      </c>
      <c r="C3439" s="14" t="s">
        <v>1102</v>
      </c>
      <c r="E3439" s="14" t="s">
        <v>11577</v>
      </c>
      <c r="F3439" s="14" t="s">
        <v>11578</v>
      </c>
      <c r="G3439" s="14" t="s">
        <v>1109</v>
      </c>
      <c r="H3439" s="14" t="s">
        <v>1110</v>
      </c>
    </row>
    <row r="3440" spans="1:8" x14ac:dyDescent="0.25">
      <c r="A3440">
        <v>3443</v>
      </c>
      <c r="B3440" s="14" t="s">
        <v>11579</v>
      </c>
      <c r="C3440" s="14" t="s">
        <v>1102</v>
      </c>
      <c r="E3440" s="14" t="s">
        <v>11580</v>
      </c>
      <c r="F3440" s="14" t="s">
        <v>11581</v>
      </c>
      <c r="G3440" s="14" t="s">
        <v>1109</v>
      </c>
      <c r="H3440" s="14" t="s">
        <v>1110</v>
      </c>
    </row>
    <row r="3441" spans="1:8" x14ac:dyDescent="0.25">
      <c r="A3441">
        <v>3444</v>
      </c>
      <c r="B3441" s="14" t="s">
        <v>11582</v>
      </c>
      <c r="C3441" s="14" t="s">
        <v>1102</v>
      </c>
      <c r="E3441" s="14" t="s">
        <v>11583</v>
      </c>
      <c r="F3441" s="14" t="s">
        <v>11584</v>
      </c>
      <c r="G3441" s="14" t="s">
        <v>1109</v>
      </c>
      <c r="H3441" s="14" t="s">
        <v>1110</v>
      </c>
    </row>
    <row r="3442" spans="1:8" x14ac:dyDescent="0.25">
      <c r="A3442">
        <v>3445</v>
      </c>
      <c r="B3442" s="14" t="s">
        <v>11585</v>
      </c>
      <c r="C3442" s="14" t="s">
        <v>1102</v>
      </c>
      <c r="E3442" s="14" t="s">
        <v>11586</v>
      </c>
      <c r="F3442" s="14" t="s">
        <v>11587</v>
      </c>
      <c r="G3442" s="14" t="s">
        <v>146</v>
      </c>
      <c r="H3442" s="14" t="s">
        <v>1110</v>
      </c>
    </row>
    <row r="3443" spans="1:8" x14ac:dyDescent="0.25">
      <c r="A3443">
        <v>3446</v>
      </c>
      <c r="B3443" s="14" t="s">
        <v>11588</v>
      </c>
      <c r="C3443" s="14" t="s">
        <v>1102</v>
      </c>
      <c r="E3443" s="14" t="s">
        <v>11589</v>
      </c>
      <c r="F3443" s="14" t="s">
        <v>11590</v>
      </c>
      <c r="G3443" s="14" t="s">
        <v>3039</v>
      </c>
      <c r="H3443" s="14" t="s">
        <v>1110</v>
      </c>
    </row>
    <row r="3444" spans="1:8" x14ac:dyDescent="0.25">
      <c r="A3444">
        <v>3447</v>
      </c>
      <c r="B3444" s="14" t="s">
        <v>11591</v>
      </c>
      <c r="C3444" s="14" t="s">
        <v>1102</v>
      </c>
      <c r="E3444" s="14" t="s">
        <v>11592</v>
      </c>
      <c r="F3444" s="14" t="s">
        <v>11593</v>
      </c>
      <c r="G3444" s="14" t="s">
        <v>243</v>
      </c>
      <c r="H3444" s="14" t="s">
        <v>1110</v>
      </c>
    </row>
    <row r="3445" spans="1:8" x14ac:dyDescent="0.25">
      <c r="A3445">
        <v>3448</v>
      </c>
      <c r="B3445" s="14" t="s">
        <v>11594</v>
      </c>
      <c r="C3445" s="14" t="s">
        <v>1102</v>
      </c>
      <c r="E3445" s="14" t="s">
        <v>11595</v>
      </c>
      <c r="F3445" s="14" t="s">
        <v>11596</v>
      </c>
      <c r="G3445" s="14" t="s">
        <v>103</v>
      </c>
      <c r="H3445" s="14" t="s">
        <v>1110</v>
      </c>
    </row>
    <row r="3446" spans="1:8" x14ac:dyDescent="0.25">
      <c r="A3446">
        <v>3449</v>
      </c>
      <c r="B3446" s="14" t="s">
        <v>11597</v>
      </c>
      <c r="C3446" s="14" t="s">
        <v>1102</v>
      </c>
      <c r="E3446" s="14" t="s">
        <v>11598</v>
      </c>
      <c r="G3446" s="14" t="s">
        <v>77</v>
      </c>
      <c r="H3446" s="14" t="s">
        <v>1110</v>
      </c>
    </row>
    <row r="3447" spans="1:8" x14ac:dyDescent="0.25">
      <c r="A3447">
        <v>3450</v>
      </c>
      <c r="B3447" s="14" t="s">
        <v>11599</v>
      </c>
      <c r="C3447" s="14" t="s">
        <v>1102</v>
      </c>
      <c r="E3447" s="14" t="s">
        <v>11600</v>
      </c>
      <c r="F3447" s="14" t="s">
        <v>11601</v>
      </c>
      <c r="G3447" s="14" t="s">
        <v>1109</v>
      </c>
      <c r="H3447" s="14" t="s">
        <v>1110</v>
      </c>
    </row>
    <row r="3448" spans="1:8" x14ac:dyDescent="0.25">
      <c r="A3448">
        <v>3451</v>
      </c>
      <c r="B3448" s="14" t="s">
        <v>11602</v>
      </c>
      <c r="C3448" s="14" t="s">
        <v>1102</v>
      </c>
      <c r="E3448" s="14" t="s">
        <v>11603</v>
      </c>
      <c r="F3448" s="14" t="s">
        <v>11604</v>
      </c>
      <c r="G3448" s="14" t="s">
        <v>1938</v>
      </c>
      <c r="H3448" s="14" t="s">
        <v>1110</v>
      </c>
    </row>
    <row r="3449" spans="1:8" x14ac:dyDescent="0.25">
      <c r="A3449">
        <v>3452</v>
      </c>
      <c r="B3449" s="14" t="s">
        <v>11605</v>
      </c>
      <c r="C3449" s="14" t="s">
        <v>1102</v>
      </c>
      <c r="E3449" s="14" t="s">
        <v>11606</v>
      </c>
      <c r="F3449" s="14" t="s">
        <v>11607</v>
      </c>
      <c r="G3449" s="14" t="s">
        <v>28</v>
      </c>
      <c r="H3449" s="14" t="s">
        <v>1110</v>
      </c>
    </row>
    <row r="3450" spans="1:8" x14ac:dyDescent="0.25">
      <c r="A3450">
        <v>3453</v>
      </c>
      <c r="B3450" s="14" t="s">
        <v>11608</v>
      </c>
      <c r="C3450" s="14" t="s">
        <v>1102</v>
      </c>
      <c r="E3450" s="14" t="s">
        <v>11609</v>
      </c>
      <c r="F3450" s="14" t="s">
        <v>11610</v>
      </c>
      <c r="G3450" s="14" t="s">
        <v>36</v>
      </c>
      <c r="H3450" s="14" t="s">
        <v>1110</v>
      </c>
    </row>
    <row r="3451" spans="1:8" x14ac:dyDescent="0.25">
      <c r="A3451">
        <v>3454</v>
      </c>
      <c r="B3451" s="14" t="s">
        <v>11611</v>
      </c>
      <c r="C3451" s="14" t="s">
        <v>1102</v>
      </c>
      <c r="D3451" s="14" t="s">
        <v>11612</v>
      </c>
      <c r="E3451" s="14" t="s">
        <v>11613</v>
      </c>
      <c r="F3451" s="14" t="s">
        <v>11614</v>
      </c>
      <c r="G3451" s="14" t="s">
        <v>3071</v>
      </c>
      <c r="H3451" s="14" t="s">
        <v>1110</v>
      </c>
    </row>
    <row r="3452" spans="1:8" x14ac:dyDescent="0.25">
      <c r="A3452">
        <v>3456</v>
      </c>
      <c r="B3452" s="14" t="s">
        <v>11615</v>
      </c>
      <c r="C3452" s="14" t="s">
        <v>1102</v>
      </c>
      <c r="E3452" s="14" t="s">
        <v>11616</v>
      </c>
      <c r="F3452" s="14" t="s">
        <v>11617</v>
      </c>
      <c r="G3452" s="14" t="s">
        <v>1348</v>
      </c>
      <c r="H3452" s="14" t="s">
        <v>1110</v>
      </c>
    </row>
    <row r="3453" spans="1:8" x14ac:dyDescent="0.25">
      <c r="A3453">
        <v>3457</v>
      </c>
      <c r="B3453" s="14" t="s">
        <v>11618</v>
      </c>
      <c r="C3453" s="14" t="s">
        <v>1102</v>
      </c>
      <c r="E3453" s="14" t="s">
        <v>11619</v>
      </c>
      <c r="F3453" s="14" t="s">
        <v>11620</v>
      </c>
      <c r="G3453" s="14" t="s">
        <v>1109</v>
      </c>
      <c r="H3453" s="14" t="s">
        <v>1110</v>
      </c>
    </row>
    <row r="3454" spans="1:8" x14ac:dyDescent="0.25">
      <c r="A3454">
        <v>3458</v>
      </c>
      <c r="B3454" s="14" t="s">
        <v>11621</v>
      </c>
      <c r="C3454" s="14" t="s">
        <v>1102</v>
      </c>
      <c r="E3454" s="14" t="s">
        <v>11622</v>
      </c>
      <c r="F3454" s="14" t="s">
        <v>11623</v>
      </c>
      <c r="G3454" s="14" t="s">
        <v>236</v>
      </c>
      <c r="H3454" s="14" t="s">
        <v>1110</v>
      </c>
    </row>
    <row r="3455" spans="1:8" x14ac:dyDescent="0.25">
      <c r="A3455">
        <v>3459</v>
      </c>
      <c r="B3455" s="14" t="s">
        <v>11624</v>
      </c>
      <c r="C3455" s="14" t="s">
        <v>1102</v>
      </c>
      <c r="E3455" s="14" t="s">
        <v>11625</v>
      </c>
      <c r="F3455" s="14" t="s">
        <v>11626</v>
      </c>
      <c r="G3455" s="14" t="s">
        <v>1109</v>
      </c>
      <c r="H3455" s="14" t="s">
        <v>1110</v>
      </c>
    </row>
    <row r="3456" spans="1:8" x14ac:dyDescent="0.25">
      <c r="A3456">
        <v>3460</v>
      </c>
      <c r="B3456" s="14" t="s">
        <v>11627</v>
      </c>
      <c r="C3456" s="14" t="s">
        <v>1102</v>
      </c>
      <c r="E3456" s="14" t="s">
        <v>11628</v>
      </c>
      <c r="F3456" s="14" t="s">
        <v>11629</v>
      </c>
      <c r="G3456" s="14" t="s">
        <v>1348</v>
      </c>
      <c r="H3456" s="14" t="s">
        <v>1110</v>
      </c>
    </row>
    <row r="3457" spans="1:8" x14ac:dyDescent="0.25">
      <c r="A3457">
        <v>3461</v>
      </c>
      <c r="B3457" s="14" t="s">
        <v>11630</v>
      </c>
      <c r="C3457" s="14" t="s">
        <v>1102</v>
      </c>
      <c r="E3457" s="14" t="s">
        <v>11631</v>
      </c>
      <c r="F3457" s="14" t="s">
        <v>11632</v>
      </c>
      <c r="G3457" s="14" t="s">
        <v>243</v>
      </c>
      <c r="H3457" s="14" t="s">
        <v>1110</v>
      </c>
    </row>
    <row r="3458" spans="1:8" x14ac:dyDescent="0.25">
      <c r="A3458">
        <v>3462</v>
      </c>
      <c r="B3458" s="14" t="s">
        <v>11633</v>
      </c>
      <c r="C3458" s="14" t="s">
        <v>1102</v>
      </c>
      <c r="E3458" s="14" t="s">
        <v>11634</v>
      </c>
      <c r="F3458" s="14" t="s">
        <v>11635</v>
      </c>
      <c r="G3458" s="14" t="s">
        <v>236</v>
      </c>
      <c r="H3458" s="14" t="s">
        <v>1110</v>
      </c>
    </row>
    <row r="3459" spans="1:8" x14ac:dyDescent="0.25">
      <c r="A3459">
        <v>3463</v>
      </c>
      <c r="B3459" s="14" t="s">
        <v>11636</v>
      </c>
      <c r="C3459" s="14" t="s">
        <v>1102</v>
      </c>
      <c r="D3459" s="14" t="s">
        <v>421</v>
      </c>
      <c r="E3459" s="14" t="s">
        <v>11637</v>
      </c>
      <c r="F3459" s="14" t="s">
        <v>11638</v>
      </c>
      <c r="G3459" s="14" t="s">
        <v>126</v>
      </c>
      <c r="H3459" s="14" t="s">
        <v>1105</v>
      </c>
    </row>
    <row r="3460" spans="1:8" x14ac:dyDescent="0.25">
      <c r="A3460">
        <v>3464</v>
      </c>
      <c r="B3460" s="14" t="s">
        <v>11639</v>
      </c>
      <c r="C3460" s="14" t="s">
        <v>1102</v>
      </c>
      <c r="E3460" s="14" t="s">
        <v>11640</v>
      </c>
      <c r="F3460" s="14" t="s">
        <v>11641</v>
      </c>
      <c r="G3460" s="14" t="s">
        <v>1109</v>
      </c>
      <c r="H3460" s="14" t="s">
        <v>1110</v>
      </c>
    </row>
    <row r="3461" spans="1:8" x14ac:dyDescent="0.25">
      <c r="A3461">
        <v>3465</v>
      </c>
      <c r="B3461" s="14" t="s">
        <v>11642</v>
      </c>
      <c r="C3461" s="14" t="s">
        <v>1102</v>
      </c>
      <c r="D3461" s="14" t="s">
        <v>11643</v>
      </c>
      <c r="E3461" s="14" t="s">
        <v>11644</v>
      </c>
      <c r="F3461" s="14" t="s">
        <v>11645</v>
      </c>
      <c r="G3461" s="14" t="s">
        <v>114</v>
      </c>
      <c r="H3461" s="14" t="s">
        <v>1105</v>
      </c>
    </row>
    <row r="3462" spans="1:8" x14ac:dyDescent="0.25">
      <c r="A3462">
        <v>3466</v>
      </c>
      <c r="B3462" s="14" t="s">
        <v>11646</v>
      </c>
      <c r="C3462" s="14" t="s">
        <v>1102</v>
      </c>
      <c r="D3462" s="14" t="s">
        <v>11647</v>
      </c>
      <c r="E3462" s="14" t="s">
        <v>11648</v>
      </c>
      <c r="F3462" s="14" t="s">
        <v>11649</v>
      </c>
      <c r="G3462" s="14" t="s">
        <v>1109</v>
      </c>
      <c r="H3462" s="14" t="s">
        <v>1105</v>
      </c>
    </row>
    <row r="3463" spans="1:8" x14ac:dyDescent="0.25">
      <c r="A3463">
        <v>3467</v>
      </c>
      <c r="B3463" s="14" t="s">
        <v>11650</v>
      </c>
      <c r="C3463" s="14" t="s">
        <v>1102</v>
      </c>
      <c r="D3463" s="14" t="s">
        <v>11651</v>
      </c>
      <c r="E3463" s="14" t="s">
        <v>11652</v>
      </c>
      <c r="F3463" s="14" t="s">
        <v>11653</v>
      </c>
      <c r="G3463" s="14" t="s">
        <v>1109</v>
      </c>
      <c r="H3463" s="14" t="s">
        <v>1105</v>
      </c>
    </row>
    <row r="3464" spans="1:8" x14ac:dyDescent="0.25">
      <c r="A3464">
        <v>3468</v>
      </c>
      <c r="B3464" s="14" t="s">
        <v>11654</v>
      </c>
      <c r="C3464" s="14" t="s">
        <v>1102</v>
      </c>
      <c r="E3464" s="14" t="s">
        <v>11655</v>
      </c>
      <c r="F3464" s="14" t="s">
        <v>11656</v>
      </c>
      <c r="G3464" s="14" t="s">
        <v>28</v>
      </c>
      <c r="H3464" s="14" t="s">
        <v>1110</v>
      </c>
    </row>
    <row r="3465" spans="1:8" x14ac:dyDescent="0.25">
      <c r="A3465">
        <v>3469</v>
      </c>
      <c r="B3465" s="14" t="s">
        <v>11657</v>
      </c>
      <c r="C3465" s="14" t="s">
        <v>1102</v>
      </c>
      <c r="E3465" s="14" t="s">
        <v>11658</v>
      </c>
      <c r="F3465" s="14" t="s">
        <v>11659</v>
      </c>
      <c r="G3465" s="14" t="s">
        <v>243</v>
      </c>
      <c r="H3465" s="14" t="s">
        <v>1110</v>
      </c>
    </row>
    <row r="3466" spans="1:8" x14ac:dyDescent="0.25">
      <c r="A3466">
        <v>3470</v>
      </c>
      <c r="B3466" s="14" t="s">
        <v>11660</v>
      </c>
      <c r="C3466" s="14" t="s">
        <v>1102</v>
      </c>
      <c r="E3466" s="14" t="s">
        <v>11661</v>
      </c>
      <c r="F3466" s="14" t="s">
        <v>11662</v>
      </c>
      <c r="G3466" s="14" t="s">
        <v>1109</v>
      </c>
      <c r="H3466" s="14" t="s">
        <v>1110</v>
      </c>
    </row>
    <row r="3467" spans="1:8" x14ac:dyDescent="0.25">
      <c r="A3467">
        <v>3471</v>
      </c>
      <c r="B3467" s="14" t="s">
        <v>11663</v>
      </c>
      <c r="C3467" s="14" t="s">
        <v>1102</v>
      </c>
      <c r="E3467" s="14" t="s">
        <v>11664</v>
      </c>
      <c r="G3467" s="14" t="s">
        <v>243</v>
      </c>
      <c r="H3467" s="14" t="s">
        <v>1110</v>
      </c>
    </row>
    <row r="3468" spans="1:8" x14ac:dyDescent="0.25">
      <c r="A3468">
        <v>3472</v>
      </c>
      <c r="B3468" s="14" t="s">
        <v>11665</v>
      </c>
      <c r="C3468" s="14" t="s">
        <v>1102</v>
      </c>
      <c r="E3468" s="14" t="s">
        <v>147</v>
      </c>
      <c r="F3468" s="14" t="s">
        <v>11666</v>
      </c>
      <c r="G3468" s="14" t="s">
        <v>1109</v>
      </c>
      <c r="H3468" s="14" t="s">
        <v>1110</v>
      </c>
    </row>
    <row r="3469" spans="1:8" x14ac:dyDescent="0.25">
      <c r="A3469">
        <v>3473</v>
      </c>
      <c r="B3469" s="14" t="s">
        <v>11667</v>
      </c>
      <c r="C3469" s="14" t="s">
        <v>1102</v>
      </c>
      <c r="E3469" s="14" t="s">
        <v>11668</v>
      </c>
      <c r="F3469" s="14" t="s">
        <v>11669</v>
      </c>
      <c r="G3469" s="14" t="s">
        <v>1109</v>
      </c>
      <c r="H3469" s="14" t="s">
        <v>1110</v>
      </c>
    </row>
    <row r="3470" spans="1:8" x14ac:dyDescent="0.25">
      <c r="A3470">
        <v>3474</v>
      </c>
      <c r="B3470" s="14" t="s">
        <v>11670</v>
      </c>
      <c r="C3470" s="14" t="s">
        <v>1102</v>
      </c>
      <c r="E3470" s="14" t="s">
        <v>11671</v>
      </c>
      <c r="F3470" s="14" t="s">
        <v>11672</v>
      </c>
      <c r="G3470" s="14" t="s">
        <v>6310</v>
      </c>
      <c r="H3470" s="14" t="s">
        <v>1110</v>
      </c>
    </row>
    <row r="3471" spans="1:8" x14ac:dyDescent="0.25">
      <c r="A3471">
        <v>3475</v>
      </c>
      <c r="B3471" s="14" t="s">
        <v>11673</v>
      </c>
      <c r="C3471" s="14" t="s">
        <v>1102</v>
      </c>
      <c r="E3471" s="14" t="s">
        <v>11674</v>
      </c>
      <c r="F3471" s="14" t="s">
        <v>11675</v>
      </c>
      <c r="G3471" s="14" t="s">
        <v>243</v>
      </c>
      <c r="H3471" s="14" t="s">
        <v>1110</v>
      </c>
    </row>
    <row r="3472" spans="1:8" x14ac:dyDescent="0.25">
      <c r="A3472">
        <v>3476</v>
      </c>
      <c r="B3472" s="14" t="s">
        <v>11676</v>
      </c>
      <c r="C3472" s="14" t="s">
        <v>1102</v>
      </c>
      <c r="E3472" s="14" t="s">
        <v>11677</v>
      </c>
      <c r="F3472" s="14" t="s">
        <v>11678</v>
      </c>
      <c r="G3472" s="14" t="s">
        <v>153</v>
      </c>
      <c r="H3472" s="14" t="s">
        <v>1110</v>
      </c>
    </row>
    <row r="3473" spans="1:8" x14ac:dyDescent="0.25">
      <c r="A3473">
        <v>3477</v>
      </c>
      <c r="B3473" s="14" t="s">
        <v>11679</v>
      </c>
      <c r="C3473" s="14" t="s">
        <v>1102</v>
      </c>
      <c r="E3473" s="14" t="s">
        <v>11680</v>
      </c>
      <c r="F3473" s="14" t="s">
        <v>11681</v>
      </c>
      <c r="G3473" s="14" t="s">
        <v>149</v>
      </c>
      <c r="H3473" s="14" t="s">
        <v>1110</v>
      </c>
    </row>
    <row r="3474" spans="1:8" x14ac:dyDescent="0.25">
      <c r="A3474">
        <v>3478</v>
      </c>
      <c r="B3474" s="14" t="s">
        <v>11682</v>
      </c>
      <c r="C3474" s="14" t="s">
        <v>1102</v>
      </c>
      <c r="E3474" s="14" t="s">
        <v>11683</v>
      </c>
      <c r="F3474" s="14" t="s">
        <v>11684</v>
      </c>
      <c r="G3474" s="14" t="s">
        <v>149</v>
      </c>
      <c r="H3474" s="14" t="s">
        <v>1110</v>
      </c>
    </row>
    <row r="3475" spans="1:8" x14ac:dyDescent="0.25">
      <c r="A3475">
        <v>3479</v>
      </c>
      <c r="B3475" s="14" t="s">
        <v>11685</v>
      </c>
      <c r="C3475" s="14" t="s">
        <v>1102</v>
      </c>
      <c r="D3475" s="14" t="s">
        <v>11686</v>
      </c>
      <c r="E3475" s="14" t="s">
        <v>11687</v>
      </c>
      <c r="F3475" s="14" t="s">
        <v>11688</v>
      </c>
      <c r="G3475" s="14" t="s">
        <v>149</v>
      </c>
      <c r="H3475" s="14" t="s">
        <v>1105</v>
      </c>
    </row>
    <row r="3476" spans="1:8" x14ac:dyDescent="0.25">
      <c r="A3476">
        <v>3480</v>
      </c>
      <c r="B3476" s="14" t="s">
        <v>11689</v>
      </c>
      <c r="C3476" s="14" t="s">
        <v>1102</v>
      </c>
      <c r="E3476" s="14" t="s">
        <v>11690</v>
      </c>
      <c r="F3476" s="14" t="s">
        <v>11691</v>
      </c>
      <c r="G3476" s="14" t="s">
        <v>149</v>
      </c>
      <c r="H3476" s="14" t="s">
        <v>1110</v>
      </c>
    </row>
    <row r="3477" spans="1:8" x14ac:dyDescent="0.25">
      <c r="A3477">
        <v>3481</v>
      </c>
      <c r="B3477" s="14" t="s">
        <v>11692</v>
      </c>
      <c r="C3477" s="14" t="s">
        <v>1102</v>
      </c>
      <c r="E3477" s="14" t="s">
        <v>11693</v>
      </c>
      <c r="F3477" s="14" t="s">
        <v>11694</v>
      </c>
      <c r="G3477" s="14" t="s">
        <v>1109</v>
      </c>
      <c r="H3477" s="14" t="s">
        <v>1110</v>
      </c>
    </row>
    <row r="3478" spans="1:8" x14ac:dyDescent="0.25">
      <c r="A3478">
        <v>3482</v>
      </c>
      <c r="B3478" s="14" t="s">
        <v>11695</v>
      </c>
      <c r="C3478" s="14" t="s">
        <v>1102</v>
      </c>
      <c r="D3478" s="14" t="s">
        <v>3987</v>
      </c>
      <c r="E3478" s="14" t="s">
        <v>11696</v>
      </c>
      <c r="F3478" s="14" t="s">
        <v>11697</v>
      </c>
      <c r="G3478" s="14" t="s">
        <v>1109</v>
      </c>
      <c r="H3478" s="14" t="s">
        <v>1110</v>
      </c>
    </row>
    <row r="3479" spans="1:8" x14ac:dyDescent="0.25">
      <c r="A3479">
        <v>3483</v>
      </c>
      <c r="B3479" s="14" t="s">
        <v>11698</v>
      </c>
      <c r="C3479" s="14" t="s">
        <v>1102</v>
      </c>
      <c r="E3479" s="14" t="s">
        <v>11699</v>
      </c>
      <c r="F3479" s="14" t="s">
        <v>11700</v>
      </c>
      <c r="G3479" s="14" t="s">
        <v>1109</v>
      </c>
      <c r="H3479" s="14" t="s">
        <v>1110</v>
      </c>
    </row>
    <row r="3480" spans="1:8" x14ac:dyDescent="0.25">
      <c r="A3480">
        <v>3484</v>
      </c>
      <c r="B3480" s="14" t="s">
        <v>11701</v>
      </c>
      <c r="C3480" s="14" t="s">
        <v>1102</v>
      </c>
      <c r="E3480" s="14" t="s">
        <v>11702</v>
      </c>
      <c r="F3480" s="14" t="s">
        <v>11703</v>
      </c>
      <c r="G3480" s="14" t="s">
        <v>2474</v>
      </c>
      <c r="H3480" s="14" t="s">
        <v>1110</v>
      </c>
    </row>
    <row r="3481" spans="1:8" x14ac:dyDescent="0.25">
      <c r="A3481">
        <v>3485</v>
      </c>
      <c r="B3481" s="14" t="s">
        <v>11704</v>
      </c>
      <c r="C3481" s="14" t="s">
        <v>1102</v>
      </c>
      <c r="E3481" s="14" t="s">
        <v>11705</v>
      </c>
      <c r="G3481" s="14" t="s">
        <v>86</v>
      </c>
      <c r="H3481" s="14" t="s">
        <v>1110</v>
      </c>
    </row>
    <row r="3482" spans="1:8" x14ac:dyDescent="0.25">
      <c r="A3482">
        <v>3486</v>
      </c>
      <c r="B3482" s="14" t="s">
        <v>11706</v>
      </c>
      <c r="C3482" s="14" t="s">
        <v>1102</v>
      </c>
      <c r="E3482" s="14" t="s">
        <v>11707</v>
      </c>
      <c r="F3482" s="14" t="s">
        <v>11708</v>
      </c>
      <c r="G3482" s="14" t="s">
        <v>243</v>
      </c>
      <c r="H3482" s="14" t="s">
        <v>1110</v>
      </c>
    </row>
    <row r="3483" spans="1:8" x14ac:dyDescent="0.25">
      <c r="A3483">
        <v>3487</v>
      </c>
      <c r="B3483" s="14" t="s">
        <v>11709</v>
      </c>
      <c r="C3483" s="14" t="s">
        <v>1102</v>
      </c>
      <c r="E3483" s="14" t="s">
        <v>11710</v>
      </c>
      <c r="F3483" s="14" t="s">
        <v>11711</v>
      </c>
      <c r="G3483" s="14" t="s">
        <v>2576</v>
      </c>
      <c r="H3483" s="14" t="s">
        <v>1110</v>
      </c>
    </row>
    <row r="3484" spans="1:8" x14ac:dyDescent="0.25">
      <c r="A3484">
        <v>3488</v>
      </c>
      <c r="B3484" s="14" t="s">
        <v>11712</v>
      </c>
      <c r="C3484" s="14" t="s">
        <v>1102</v>
      </c>
      <c r="E3484" s="14" t="s">
        <v>11713</v>
      </c>
      <c r="F3484" s="14" t="s">
        <v>11714</v>
      </c>
      <c r="G3484" s="14" t="s">
        <v>1109</v>
      </c>
      <c r="H3484" s="14" t="s">
        <v>1110</v>
      </c>
    </row>
    <row r="3485" spans="1:8" x14ac:dyDescent="0.25">
      <c r="A3485">
        <v>3489</v>
      </c>
      <c r="B3485" s="14" t="s">
        <v>11715</v>
      </c>
      <c r="C3485" s="14" t="s">
        <v>1102</v>
      </c>
      <c r="E3485" s="14" t="s">
        <v>11716</v>
      </c>
      <c r="F3485" s="14" t="s">
        <v>11717</v>
      </c>
      <c r="G3485" s="14" t="s">
        <v>1109</v>
      </c>
      <c r="H3485" s="14" t="s">
        <v>1110</v>
      </c>
    </row>
    <row r="3486" spans="1:8" x14ac:dyDescent="0.25">
      <c r="A3486">
        <v>3490</v>
      </c>
      <c r="B3486" s="14" t="s">
        <v>11718</v>
      </c>
      <c r="C3486" s="14" t="s">
        <v>1102</v>
      </c>
      <c r="D3486" s="14" t="s">
        <v>11719</v>
      </c>
      <c r="E3486" s="14" t="s">
        <v>11720</v>
      </c>
      <c r="F3486" s="14" t="s">
        <v>11721</v>
      </c>
      <c r="G3486" s="14" t="s">
        <v>3071</v>
      </c>
      <c r="H3486" s="14" t="s">
        <v>1105</v>
      </c>
    </row>
    <row r="3487" spans="1:8" x14ac:dyDescent="0.25">
      <c r="A3487">
        <v>3491</v>
      </c>
      <c r="B3487" s="14" t="s">
        <v>11722</v>
      </c>
      <c r="C3487" s="14" t="s">
        <v>1102</v>
      </c>
      <c r="E3487" s="14" t="s">
        <v>11723</v>
      </c>
      <c r="G3487" s="14" t="s">
        <v>243</v>
      </c>
      <c r="H3487" s="14" t="s">
        <v>1110</v>
      </c>
    </row>
    <row r="3488" spans="1:8" x14ac:dyDescent="0.25">
      <c r="A3488">
        <v>3492</v>
      </c>
      <c r="B3488" s="14" t="s">
        <v>11724</v>
      </c>
      <c r="C3488" s="14" t="s">
        <v>1102</v>
      </c>
      <c r="E3488" s="14" t="s">
        <v>11725</v>
      </c>
      <c r="F3488" s="14" t="s">
        <v>11726</v>
      </c>
      <c r="G3488" s="14" t="s">
        <v>1109</v>
      </c>
      <c r="H3488" s="14" t="s">
        <v>1110</v>
      </c>
    </row>
    <row r="3489" spans="1:8" x14ac:dyDescent="0.25">
      <c r="A3489">
        <v>3493</v>
      </c>
      <c r="B3489" s="14" t="s">
        <v>11727</v>
      </c>
      <c r="C3489" s="14" t="s">
        <v>1102</v>
      </c>
      <c r="E3489" s="14" t="s">
        <v>11728</v>
      </c>
      <c r="F3489" s="14" t="s">
        <v>11729</v>
      </c>
      <c r="G3489" s="14" t="s">
        <v>1109</v>
      </c>
      <c r="H3489" s="14" t="s">
        <v>1110</v>
      </c>
    </row>
    <row r="3490" spans="1:8" x14ac:dyDescent="0.25">
      <c r="A3490">
        <v>3494</v>
      </c>
      <c r="B3490" s="14" t="s">
        <v>11730</v>
      </c>
      <c r="C3490" s="14" t="s">
        <v>1102</v>
      </c>
      <c r="D3490" s="14" t="s">
        <v>11731</v>
      </c>
      <c r="E3490" s="14" t="s">
        <v>11732</v>
      </c>
      <c r="F3490" s="14" t="s">
        <v>11733</v>
      </c>
      <c r="G3490" s="14" t="s">
        <v>1109</v>
      </c>
      <c r="H3490" s="14" t="s">
        <v>1105</v>
      </c>
    </row>
    <row r="3491" spans="1:8" x14ac:dyDescent="0.25">
      <c r="A3491">
        <v>3495</v>
      </c>
      <c r="B3491" s="14" t="s">
        <v>11734</v>
      </c>
      <c r="C3491" s="14" t="s">
        <v>1102</v>
      </c>
      <c r="E3491" s="14" t="s">
        <v>11735</v>
      </c>
      <c r="F3491" s="14" t="s">
        <v>11736</v>
      </c>
      <c r="G3491" s="14" t="s">
        <v>1109</v>
      </c>
      <c r="H3491" s="14" t="s">
        <v>1110</v>
      </c>
    </row>
    <row r="3492" spans="1:8" x14ac:dyDescent="0.25">
      <c r="A3492">
        <v>3496</v>
      </c>
      <c r="B3492" s="14" t="s">
        <v>11737</v>
      </c>
      <c r="C3492" s="14" t="s">
        <v>1102</v>
      </c>
      <c r="E3492" s="14" t="s">
        <v>11738</v>
      </c>
      <c r="F3492" s="14" t="s">
        <v>11739</v>
      </c>
      <c r="G3492" s="14" t="s">
        <v>1109</v>
      </c>
      <c r="H3492" s="14" t="s">
        <v>1110</v>
      </c>
    </row>
    <row r="3493" spans="1:8" x14ac:dyDescent="0.25">
      <c r="A3493">
        <v>3497</v>
      </c>
      <c r="B3493" s="14" t="s">
        <v>11740</v>
      </c>
      <c r="C3493" s="14" t="s">
        <v>1102</v>
      </c>
      <c r="D3493" s="14" t="s">
        <v>11741</v>
      </c>
      <c r="E3493" s="14" t="s">
        <v>11742</v>
      </c>
      <c r="G3493" s="14" t="s">
        <v>1109</v>
      </c>
      <c r="H3493" s="14" t="s">
        <v>1105</v>
      </c>
    </row>
    <row r="3494" spans="1:8" x14ac:dyDescent="0.25">
      <c r="A3494">
        <v>3498</v>
      </c>
      <c r="B3494" s="14" t="s">
        <v>11743</v>
      </c>
      <c r="C3494" s="14" t="s">
        <v>1102</v>
      </c>
      <c r="D3494" s="14" t="s">
        <v>11552</v>
      </c>
      <c r="E3494" s="14" t="s">
        <v>11744</v>
      </c>
      <c r="G3494" s="14" t="s">
        <v>77</v>
      </c>
      <c r="H3494" s="14" t="s">
        <v>1105</v>
      </c>
    </row>
    <row r="3495" spans="1:8" x14ac:dyDescent="0.25">
      <c r="A3495">
        <v>3499</v>
      </c>
      <c r="B3495" s="14" t="s">
        <v>11745</v>
      </c>
      <c r="C3495" s="14" t="s">
        <v>1102</v>
      </c>
      <c r="E3495" s="14" t="s">
        <v>11746</v>
      </c>
      <c r="F3495" s="14" t="s">
        <v>11747</v>
      </c>
      <c r="G3495" s="14" t="s">
        <v>1109</v>
      </c>
      <c r="H3495" s="14" t="s">
        <v>1110</v>
      </c>
    </row>
    <row r="3496" spans="1:8" x14ac:dyDescent="0.25">
      <c r="A3496">
        <v>3500</v>
      </c>
      <c r="B3496" s="14" t="s">
        <v>11748</v>
      </c>
      <c r="C3496" s="14" t="s">
        <v>1102</v>
      </c>
      <c r="E3496" s="14" t="s">
        <v>11749</v>
      </c>
      <c r="F3496" s="14" t="s">
        <v>11750</v>
      </c>
      <c r="G3496" s="14" t="s">
        <v>1109</v>
      </c>
      <c r="H3496" s="14" t="s">
        <v>1110</v>
      </c>
    </row>
    <row r="3497" spans="1:8" x14ac:dyDescent="0.25">
      <c r="A3497">
        <v>3501</v>
      </c>
      <c r="B3497" s="14" t="s">
        <v>11751</v>
      </c>
      <c r="C3497" s="14" t="s">
        <v>1102</v>
      </c>
      <c r="E3497" s="14" t="s">
        <v>11752</v>
      </c>
      <c r="F3497" s="14" t="s">
        <v>11753</v>
      </c>
      <c r="G3497" s="14" t="s">
        <v>149</v>
      </c>
      <c r="H3497" s="14" t="s">
        <v>1110</v>
      </c>
    </row>
    <row r="3498" spans="1:8" x14ac:dyDescent="0.25">
      <c r="A3498">
        <v>3502</v>
      </c>
      <c r="B3498" s="14" t="s">
        <v>11754</v>
      </c>
      <c r="C3498" s="14" t="s">
        <v>1102</v>
      </c>
      <c r="E3498" s="14" t="s">
        <v>11755</v>
      </c>
      <c r="F3498" s="14" t="s">
        <v>11756</v>
      </c>
      <c r="G3498" s="14" t="s">
        <v>40</v>
      </c>
      <c r="H3498" s="14" t="s">
        <v>1110</v>
      </c>
    </row>
    <row r="3499" spans="1:8" x14ac:dyDescent="0.25">
      <c r="A3499">
        <v>3503</v>
      </c>
      <c r="B3499" s="14" t="s">
        <v>11757</v>
      </c>
      <c r="C3499" s="14" t="s">
        <v>1102</v>
      </c>
      <c r="E3499" s="14" t="s">
        <v>11758</v>
      </c>
      <c r="F3499" s="14" t="s">
        <v>11759</v>
      </c>
      <c r="G3499" s="14" t="s">
        <v>243</v>
      </c>
      <c r="H3499" s="14" t="s">
        <v>1110</v>
      </c>
    </row>
    <row r="3500" spans="1:8" x14ac:dyDescent="0.25">
      <c r="A3500">
        <v>3504</v>
      </c>
      <c r="B3500" s="14" t="s">
        <v>11760</v>
      </c>
      <c r="C3500" s="14" t="s">
        <v>1102</v>
      </c>
      <c r="E3500" s="14" t="s">
        <v>11761</v>
      </c>
      <c r="F3500" s="14" t="s">
        <v>11762</v>
      </c>
      <c r="G3500" s="14" t="s">
        <v>1348</v>
      </c>
      <c r="H3500" s="14" t="s">
        <v>1110</v>
      </c>
    </row>
    <row r="3501" spans="1:8" x14ac:dyDescent="0.25">
      <c r="A3501">
        <v>3505</v>
      </c>
      <c r="B3501" s="14" t="s">
        <v>11763</v>
      </c>
      <c r="C3501" s="14" t="s">
        <v>1102</v>
      </c>
      <c r="E3501" s="14" t="s">
        <v>11764</v>
      </c>
      <c r="F3501" s="14" t="s">
        <v>11765</v>
      </c>
      <c r="G3501" s="14" t="s">
        <v>1109</v>
      </c>
      <c r="H3501" s="14" t="s">
        <v>1110</v>
      </c>
    </row>
    <row r="3502" spans="1:8" x14ac:dyDescent="0.25">
      <c r="A3502">
        <v>3506</v>
      </c>
      <c r="B3502" s="14" t="s">
        <v>11766</v>
      </c>
      <c r="C3502" s="14" t="s">
        <v>1102</v>
      </c>
      <c r="E3502" s="14" t="s">
        <v>11767</v>
      </c>
      <c r="F3502" s="14" t="s">
        <v>11768</v>
      </c>
      <c r="G3502" s="14" t="s">
        <v>1109</v>
      </c>
      <c r="H3502" s="14" t="s">
        <v>1110</v>
      </c>
    </row>
    <row r="3503" spans="1:8" x14ac:dyDescent="0.25">
      <c r="A3503">
        <v>3507</v>
      </c>
      <c r="B3503" s="14" t="s">
        <v>11769</v>
      </c>
      <c r="C3503" s="14" t="s">
        <v>1102</v>
      </c>
      <c r="E3503" s="14" t="s">
        <v>11770</v>
      </c>
      <c r="F3503" s="14" t="s">
        <v>11771</v>
      </c>
      <c r="G3503" s="14" t="s">
        <v>178</v>
      </c>
      <c r="H3503" s="14" t="s">
        <v>1110</v>
      </c>
    </row>
    <row r="3504" spans="1:8" x14ac:dyDescent="0.25">
      <c r="A3504">
        <v>3508</v>
      </c>
      <c r="B3504" s="14" t="s">
        <v>11772</v>
      </c>
      <c r="C3504" s="14" t="s">
        <v>1102</v>
      </c>
      <c r="E3504" s="14" t="s">
        <v>11773</v>
      </c>
      <c r="G3504" s="14" t="s">
        <v>77</v>
      </c>
      <c r="H3504" s="14" t="s">
        <v>1110</v>
      </c>
    </row>
    <row r="3505" spans="1:8" x14ac:dyDescent="0.25">
      <c r="A3505">
        <v>3509</v>
      </c>
      <c r="B3505" s="14" t="s">
        <v>11774</v>
      </c>
      <c r="C3505" s="14" t="s">
        <v>1102</v>
      </c>
      <c r="E3505" s="14" t="s">
        <v>11775</v>
      </c>
      <c r="F3505" s="14" t="s">
        <v>11776</v>
      </c>
      <c r="G3505" s="14" t="s">
        <v>6356</v>
      </c>
      <c r="H3505" s="14" t="s">
        <v>1110</v>
      </c>
    </row>
    <row r="3506" spans="1:8" x14ac:dyDescent="0.25">
      <c r="A3506">
        <v>3510</v>
      </c>
      <c r="B3506" s="14" t="s">
        <v>11777</v>
      </c>
      <c r="C3506" s="14" t="s">
        <v>1102</v>
      </c>
      <c r="E3506" s="14" t="s">
        <v>11778</v>
      </c>
      <c r="F3506" s="14" t="s">
        <v>11779</v>
      </c>
      <c r="G3506" s="14" t="s">
        <v>1109</v>
      </c>
      <c r="H3506" s="14" t="s">
        <v>1110</v>
      </c>
    </row>
    <row r="3507" spans="1:8" x14ac:dyDescent="0.25">
      <c r="A3507">
        <v>3511</v>
      </c>
      <c r="B3507" s="14" t="s">
        <v>11780</v>
      </c>
      <c r="C3507" s="14" t="s">
        <v>1102</v>
      </c>
      <c r="E3507" s="14" t="s">
        <v>11781</v>
      </c>
      <c r="F3507" s="14" t="s">
        <v>11782</v>
      </c>
      <c r="G3507" s="14" t="s">
        <v>1622</v>
      </c>
      <c r="H3507" s="14" t="s">
        <v>1110</v>
      </c>
    </row>
    <row r="3508" spans="1:8" x14ac:dyDescent="0.25">
      <c r="A3508">
        <v>3512</v>
      </c>
      <c r="B3508" s="14" t="s">
        <v>11783</v>
      </c>
      <c r="C3508" s="14" t="s">
        <v>1102</v>
      </c>
      <c r="E3508" s="14" t="s">
        <v>164</v>
      </c>
      <c r="F3508" s="14" t="s">
        <v>11784</v>
      </c>
      <c r="G3508" s="14" t="s">
        <v>126</v>
      </c>
      <c r="H3508" s="14" t="s">
        <v>1110</v>
      </c>
    </row>
    <row r="3509" spans="1:8" x14ac:dyDescent="0.25">
      <c r="A3509">
        <v>3513</v>
      </c>
      <c r="B3509" s="14" t="s">
        <v>11785</v>
      </c>
      <c r="C3509" s="14" t="s">
        <v>1102</v>
      </c>
      <c r="E3509" s="14" t="s">
        <v>11786</v>
      </c>
      <c r="F3509" s="14" t="s">
        <v>11787</v>
      </c>
      <c r="G3509" s="14" t="s">
        <v>40</v>
      </c>
      <c r="H3509" s="14" t="s">
        <v>1110</v>
      </c>
    </row>
    <row r="3510" spans="1:8" x14ac:dyDescent="0.25">
      <c r="A3510">
        <v>3514</v>
      </c>
      <c r="B3510" s="14" t="s">
        <v>11788</v>
      </c>
      <c r="C3510" s="14" t="s">
        <v>1102</v>
      </c>
      <c r="E3510" s="14" t="s">
        <v>11789</v>
      </c>
      <c r="F3510" s="14" t="s">
        <v>11790</v>
      </c>
      <c r="G3510" s="14" t="s">
        <v>11791</v>
      </c>
      <c r="H3510" s="14" t="s">
        <v>1110</v>
      </c>
    </row>
    <row r="3511" spans="1:8" x14ac:dyDescent="0.25">
      <c r="A3511">
        <v>3515</v>
      </c>
      <c r="B3511" s="14" t="s">
        <v>11792</v>
      </c>
      <c r="C3511" s="14" t="s">
        <v>1102</v>
      </c>
      <c r="E3511" s="14" t="s">
        <v>11793</v>
      </c>
      <c r="F3511" s="14" t="s">
        <v>11794</v>
      </c>
      <c r="G3511" s="14" t="s">
        <v>4000</v>
      </c>
      <c r="H3511" s="14" t="s">
        <v>1110</v>
      </c>
    </row>
    <row r="3512" spans="1:8" x14ac:dyDescent="0.25">
      <c r="A3512">
        <v>3516</v>
      </c>
      <c r="B3512" s="14" t="s">
        <v>11795</v>
      </c>
      <c r="C3512" s="14" t="s">
        <v>1102</v>
      </c>
      <c r="E3512" s="14" t="s">
        <v>11796</v>
      </c>
      <c r="F3512" s="14" t="s">
        <v>11797</v>
      </c>
      <c r="G3512" s="14" t="s">
        <v>40</v>
      </c>
      <c r="H3512" s="14" t="s">
        <v>1110</v>
      </c>
    </row>
    <row r="3513" spans="1:8" x14ac:dyDescent="0.25">
      <c r="A3513">
        <v>3517</v>
      </c>
      <c r="B3513" s="14" t="s">
        <v>11798</v>
      </c>
      <c r="C3513" s="14" t="s">
        <v>1102</v>
      </c>
      <c r="E3513" s="14" t="s">
        <v>11799</v>
      </c>
      <c r="F3513" s="14" t="s">
        <v>11800</v>
      </c>
      <c r="G3513" s="14" t="s">
        <v>1938</v>
      </c>
      <c r="H3513" s="14" t="s">
        <v>1110</v>
      </c>
    </row>
    <row r="3514" spans="1:8" x14ac:dyDescent="0.25">
      <c r="A3514">
        <v>3518</v>
      </c>
      <c r="B3514" s="14" t="s">
        <v>11801</v>
      </c>
      <c r="C3514" s="14" t="s">
        <v>1102</v>
      </c>
      <c r="E3514" s="14" t="s">
        <v>11802</v>
      </c>
      <c r="G3514" s="14" t="s">
        <v>77</v>
      </c>
      <c r="H3514" s="14" t="s">
        <v>1110</v>
      </c>
    </row>
    <row r="3515" spans="1:8" x14ac:dyDescent="0.25">
      <c r="A3515">
        <v>3519</v>
      </c>
      <c r="B3515" s="14" t="s">
        <v>11803</v>
      </c>
      <c r="C3515" s="14" t="s">
        <v>1102</v>
      </c>
      <c r="E3515" s="14" t="s">
        <v>11804</v>
      </c>
      <c r="F3515" s="14" t="s">
        <v>11805</v>
      </c>
      <c r="G3515" s="14" t="s">
        <v>114</v>
      </c>
      <c r="H3515" s="14" t="s">
        <v>1110</v>
      </c>
    </row>
    <row r="3516" spans="1:8" x14ac:dyDescent="0.25">
      <c r="A3516">
        <v>3520</v>
      </c>
      <c r="B3516" s="14" t="s">
        <v>11806</v>
      </c>
      <c r="C3516" s="14" t="s">
        <v>1102</v>
      </c>
      <c r="E3516" s="14" t="s">
        <v>11807</v>
      </c>
      <c r="F3516" s="14" t="s">
        <v>11808</v>
      </c>
      <c r="G3516" s="14" t="s">
        <v>192</v>
      </c>
      <c r="H3516" s="14" t="s">
        <v>1110</v>
      </c>
    </row>
    <row r="3517" spans="1:8" x14ac:dyDescent="0.25">
      <c r="A3517">
        <v>3521</v>
      </c>
      <c r="B3517" s="14" t="s">
        <v>11809</v>
      </c>
      <c r="C3517" s="14" t="s">
        <v>1102</v>
      </c>
      <c r="E3517" s="14" t="s">
        <v>11810</v>
      </c>
      <c r="F3517" s="14" t="s">
        <v>11811</v>
      </c>
      <c r="G3517" s="14" t="s">
        <v>86</v>
      </c>
      <c r="H3517" s="14" t="s">
        <v>1110</v>
      </c>
    </row>
    <row r="3518" spans="1:8" x14ac:dyDescent="0.25">
      <c r="A3518">
        <v>3522</v>
      </c>
      <c r="B3518" s="14" t="s">
        <v>11812</v>
      </c>
      <c r="C3518" s="14" t="s">
        <v>1102</v>
      </c>
      <c r="E3518" s="14" t="s">
        <v>11813</v>
      </c>
      <c r="F3518" s="14" t="s">
        <v>11814</v>
      </c>
      <c r="G3518" s="14" t="s">
        <v>1109</v>
      </c>
      <c r="H3518" s="14" t="s">
        <v>1110</v>
      </c>
    </row>
    <row r="3519" spans="1:8" x14ac:dyDescent="0.25">
      <c r="A3519">
        <v>3523</v>
      </c>
      <c r="B3519" s="14" t="s">
        <v>11815</v>
      </c>
      <c r="C3519" s="14" t="s">
        <v>1102</v>
      </c>
      <c r="E3519" s="14" t="s">
        <v>11816</v>
      </c>
      <c r="F3519" s="14" t="s">
        <v>11817</v>
      </c>
      <c r="G3519" s="14" t="s">
        <v>1109</v>
      </c>
      <c r="H3519" s="14" t="s">
        <v>1110</v>
      </c>
    </row>
    <row r="3520" spans="1:8" x14ac:dyDescent="0.25">
      <c r="A3520">
        <v>3524</v>
      </c>
      <c r="B3520" s="14" t="s">
        <v>11818</v>
      </c>
      <c r="C3520" s="14" t="s">
        <v>1102</v>
      </c>
      <c r="E3520" s="14" t="s">
        <v>11819</v>
      </c>
      <c r="F3520" s="14" t="s">
        <v>11820</v>
      </c>
      <c r="G3520" s="14" t="s">
        <v>126</v>
      </c>
      <c r="H3520" s="14" t="s">
        <v>1110</v>
      </c>
    </row>
    <row r="3521" spans="1:8" x14ac:dyDescent="0.25">
      <c r="A3521">
        <v>3525</v>
      </c>
      <c r="B3521" s="14" t="s">
        <v>11821</v>
      </c>
      <c r="C3521" s="14" t="s">
        <v>1102</v>
      </c>
      <c r="E3521" s="14" t="s">
        <v>11822</v>
      </c>
      <c r="F3521" s="14" t="s">
        <v>11823</v>
      </c>
      <c r="G3521" s="14" t="s">
        <v>40</v>
      </c>
      <c r="H3521" s="14" t="s">
        <v>1110</v>
      </c>
    </row>
    <row r="3522" spans="1:8" x14ac:dyDescent="0.25">
      <c r="A3522">
        <v>3526</v>
      </c>
      <c r="B3522" s="14" t="s">
        <v>11824</v>
      </c>
      <c r="C3522" s="14" t="s">
        <v>1102</v>
      </c>
      <c r="E3522" s="14" t="s">
        <v>11825</v>
      </c>
      <c r="F3522" s="14" t="s">
        <v>11826</v>
      </c>
      <c r="G3522" s="14" t="s">
        <v>3548</v>
      </c>
      <c r="H3522" s="14" t="s">
        <v>1110</v>
      </c>
    </row>
    <row r="3523" spans="1:8" x14ac:dyDescent="0.25">
      <c r="A3523">
        <v>3527</v>
      </c>
      <c r="B3523" s="14" t="s">
        <v>11827</v>
      </c>
      <c r="C3523" s="14" t="s">
        <v>1102</v>
      </c>
      <c r="E3523" s="14" t="s">
        <v>11828</v>
      </c>
      <c r="F3523" s="14" t="s">
        <v>11829</v>
      </c>
      <c r="G3523" s="14" t="s">
        <v>1076</v>
      </c>
      <c r="H3523" s="14" t="s">
        <v>1110</v>
      </c>
    </row>
    <row r="3524" spans="1:8" x14ac:dyDescent="0.25">
      <c r="A3524">
        <v>3528</v>
      </c>
      <c r="B3524" s="14" t="s">
        <v>11830</v>
      </c>
      <c r="C3524" s="14" t="s">
        <v>1102</v>
      </c>
      <c r="E3524" s="14" t="s">
        <v>11831</v>
      </c>
      <c r="F3524" s="14" t="s">
        <v>11832</v>
      </c>
      <c r="G3524" s="14" t="s">
        <v>2097</v>
      </c>
      <c r="H3524" s="14" t="s">
        <v>1110</v>
      </c>
    </row>
    <row r="3525" spans="1:8" x14ac:dyDescent="0.25">
      <c r="A3525">
        <v>3529</v>
      </c>
      <c r="B3525" s="14" t="s">
        <v>11833</v>
      </c>
      <c r="C3525" s="14" t="s">
        <v>1102</v>
      </c>
      <c r="D3525" s="14" t="s">
        <v>11834</v>
      </c>
      <c r="E3525" s="14" t="s">
        <v>11835</v>
      </c>
      <c r="F3525" s="14" t="s">
        <v>11836</v>
      </c>
      <c r="G3525" s="14" t="s">
        <v>2097</v>
      </c>
      <c r="H3525" s="14" t="s">
        <v>1105</v>
      </c>
    </row>
    <row r="3526" spans="1:8" x14ac:dyDescent="0.25">
      <c r="A3526">
        <v>3530</v>
      </c>
      <c r="B3526" s="14" t="s">
        <v>2097</v>
      </c>
      <c r="C3526" s="14" t="s">
        <v>1102</v>
      </c>
      <c r="E3526" s="14" t="s">
        <v>11837</v>
      </c>
      <c r="F3526" s="14" t="s">
        <v>11838</v>
      </c>
      <c r="G3526" s="14" t="s">
        <v>2097</v>
      </c>
      <c r="H3526" s="14" t="s">
        <v>1110</v>
      </c>
    </row>
    <row r="3527" spans="1:8" x14ac:dyDescent="0.25">
      <c r="A3527">
        <v>3531</v>
      </c>
      <c r="B3527" s="14" t="s">
        <v>11839</v>
      </c>
      <c r="C3527" s="14" t="s">
        <v>1102</v>
      </c>
      <c r="E3527" s="14" t="s">
        <v>11840</v>
      </c>
      <c r="F3527" s="14" t="s">
        <v>11841</v>
      </c>
      <c r="G3527" s="14" t="s">
        <v>137</v>
      </c>
      <c r="H3527" s="14" t="s">
        <v>1110</v>
      </c>
    </row>
    <row r="3528" spans="1:8" x14ac:dyDescent="0.25">
      <c r="A3528">
        <v>3532</v>
      </c>
      <c r="B3528" s="14" t="s">
        <v>11842</v>
      </c>
      <c r="C3528" s="14" t="s">
        <v>1102</v>
      </c>
      <c r="D3528" s="14" t="s">
        <v>1819</v>
      </c>
      <c r="E3528" s="14" t="s">
        <v>11843</v>
      </c>
      <c r="F3528" s="14" t="s">
        <v>11844</v>
      </c>
      <c r="G3528" s="14" t="s">
        <v>243</v>
      </c>
      <c r="H3528" s="14" t="s">
        <v>1105</v>
      </c>
    </row>
    <row r="3529" spans="1:8" x14ac:dyDescent="0.25">
      <c r="A3529">
        <v>3533</v>
      </c>
      <c r="B3529" s="14" t="s">
        <v>11842</v>
      </c>
      <c r="C3529" s="14" t="s">
        <v>1102</v>
      </c>
      <c r="E3529" s="14" t="s">
        <v>11845</v>
      </c>
      <c r="F3529" s="14" t="s">
        <v>11846</v>
      </c>
      <c r="G3529" s="14" t="s">
        <v>1109</v>
      </c>
      <c r="H3529" s="14" t="s">
        <v>1110</v>
      </c>
    </row>
    <row r="3530" spans="1:8" x14ac:dyDescent="0.25">
      <c r="A3530">
        <v>3534</v>
      </c>
      <c r="B3530" s="14" t="s">
        <v>11847</v>
      </c>
      <c r="C3530" s="14" t="s">
        <v>1102</v>
      </c>
      <c r="D3530" s="14" t="s">
        <v>11848</v>
      </c>
      <c r="G3530" s="14" t="s">
        <v>126</v>
      </c>
      <c r="H3530" s="14" t="s">
        <v>1105</v>
      </c>
    </row>
    <row r="3531" spans="1:8" x14ac:dyDescent="0.25">
      <c r="A3531">
        <v>3535</v>
      </c>
      <c r="B3531" s="14" t="s">
        <v>11849</v>
      </c>
      <c r="C3531" s="14" t="s">
        <v>1102</v>
      </c>
      <c r="E3531" s="14" t="s">
        <v>11850</v>
      </c>
      <c r="F3531" s="14" t="s">
        <v>11851</v>
      </c>
      <c r="G3531" s="14" t="s">
        <v>40</v>
      </c>
      <c r="H3531" s="14" t="s">
        <v>1110</v>
      </c>
    </row>
    <row r="3532" spans="1:8" x14ac:dyDescent="0.25">
      <c r="A3532">
        <v>3536</v>
      </c>
      <c r="B3532" s="14" t="s">
        <v>11852</v>
      </c>
      <c r="C3532" s="14" t="s">
        <v>1102</v>
      </c>
      <c r="E3532" s="14" t="s">
        <v>11853</v>
      </c>
      <c r="F3532" s="14" t="s">
        <v>11854</v>
      </c>
      <c r="G3532" s="14" t="s">
        <v>243</v>
      </c>
      <c r="H3532" s="14" t="s">
        <v>1110</v>
      </c>
    </row>
    <row r="3533" spans="1:8" x14ac:dyDescent="0.25">
      <c r="A3533">
        <v>3537</v>
      </c>
      <c r="B3533" s="14" t="s">
        <v>11855</v>
      </c>
      <c r="C3533" s="14" t="s">
        <v>1102</v>
      </c>
      <c r="E3533" s="14" t="s">
        <v>11856</v>
      </c>
      <c r="F3533" s="14" t="s">
        <v>11857</v>
      </c>
      <c r="G3533" s="14" t="s">
        <v>149</v>
      </c>
      <c r="H3533" s="14" t="s">
        <v>1110</v>
      </c>
    </row>
    <row r="3534" spans="1:8" x14ac:dyDescent="0.25">
      <c r="A3534">
        <v>3538</v>
      </c>
      <c r="B3534" s="14" t="s">
        <v>11858</v>
      </c>
      <c r="C3534" s="14" t="s">
        <v>1102</v>
      </c>
      <c r="E3534" s="14" t="s">
        <v>11859</v>
      </c>
      <c r="F3534" s="14" t="s">
        <v>11860</v>
      </c>
      <c r="G3534" s="14" t="s">
        <v>149</v>
      </c>
      <c r="H3534" s="14" t="s">
        <v>1110</v>
      </c>
    </row>
    <row r="3535" spans="1:8" x14ac:dyDescent="0.25">
      <c r="A3535">
        <v>3539</v>
      </c>
      <c r="B3535" s="14" t="s">
        <v>11861</v>
      </c>
      <c r="C3535" s="14" t="s">
        <v>1102</v>
      </c>
      <c r="D3535" s="14" t="s">
        <v>11862</v>
      </c>
      <c r="E3535" s="14" t="s">
        <v>11863</v>
      </c>
      <c r="F3535" s="14" t="s">
        <v>11864</v>
      </c>
      <c r="G3535" s="14" t="s">
        <v>2101</v>
      </c>
      <c r="H3535" s="14" t="s">
        <v>1105</v>
      </c>
    </row>
    <row r="3536" spans="1:8" x14ac:dyDescent="0.25">
      <c r="A3536">
        <v>3540</v>
      </c>
      <c r="B3536" s="14" t="s">
        <v>11865</v>
      </c>
      <c r="C3536" s="14" t="s">
        <v>1102</v>
      </c>
      <c r="E3536" s="14" t="s">
        <v>11866</v>
      </c>
      <c r="F3536" s="14" t="s">
        <v>11867</v>
      </c>
      <c r="G3536" s="14" t="s">
        <v>11868</v>
      </c>
      <c r="H3536" s="14" t="s">
        <v>1110</v>
      </c>
    </row>
    <row r="3537" spans="1:8" x14ac:dyDescent="0.25">
      <c r="A3537">
        <v>3541</v>
      </c>
      <c r="B3537" s="14" t="s">
        <v>11869</v>
      </c>
      <c r="C3537" s="14" t="s">
        <v>1102</v>
      </c>
      <c r="E3537" s="14" t="s">
        <v>11870</v>
      </c>
      <c r="F3537" s="14" t="s">
        <v>11871</v>
      </c>
      <c r="G3537" s="14" t="s">
        <v>1109</v>
      </c>
      <c r="H3537" s="14" t="s">
        <v>1110</v>
      </c>
    </row>
    <row r="3538" spans="1:8" x14ac:dyDescent="0.25">
      <c r="A3538">
        <v>3542</v>
      </c>
      <c r="B3538" s="14" t="s">
        <v>11872</v>
      </c>
      <c r="C3538" s="14" t="s">
        <v>1102</v>
      </c>
      <c r="E3538" s="14" t="s">
        <v>11873</v>
      </c>
      <c r="F3538" s="14" t="s">
        <v>11874</v>
      </c>
      <c r="G3538" s="14" t="s">
        <v>40</v>
      </c>
      <c r="H3538" s="14" t="s">
        <v>1105</v>
      </c>
    </row>
    <row r="3539" spans="1:8" x14ac:dyDescent="0.25">
      <c r="A3539">
        <v>3543</v>
      </c>
      <c r="B3539" s="14" t="s">
        <v>11875</v>
      </c>
      <c r="C3539" s="14" t="s">
        <v>1102</v>
      </c>
      <c r="E3539" s="14" t="s">
        <v>11876</v>
      </c>
      <c r="F3539" s="14" t="s">
        <v>11877</v>
      </c>
      <c r="G3539" s="14" t="s">
        <v>1109</v>
      </c>
      <c r="H3539" s="14" t="s">
        <v>1110</v>
      </c>
    </row>
    <row r="3540" spans="1:8" x14ac:dyDescent="0.25">
      <c r="A3540">
        <v>3544</v>
      </c>
      <c r="B3540" s="14" t="s">
        <v>11878</v>
      </c>
      <c r="C3540" s="14" t="s">
        <v>1102</v>
      </c>
      <c r="E3540" s="14" t="s">
        <v>11879</v>
      </c>
      <c r="F3540" s="14" t="s">
        <v>11880</v>
      </c>
      <c r="G3540" s="14" t="s">
        <v>1109</v>
      </c>
      <c r="H3540" s="14" t="s">
        <v>1110</v>
      </c>
    </row>
    <row r="3541" spans="1:8" x14ac:dyDescent="0.25">
      <c r="A3541">
        <v>3545</v>
      </c>
      <c r="B3541" s="14" t="s">
        <v>11881</v>
      </c>
      <c r="C3541" s="14" t="s">
        <v>1102</v>
      </c>
      <c r="D3541" s="14" t="s">
        <v>11882</v>
      </c>
      <c r="E3541" s="14" t="s">
        <v>11883</v>
      </c>
      <c r="F3541" s="14" t="s">
        <v>11884</v>
      </c>
      <c r="G3541" s="14" t="s">
        <v>178</v>
      </c>
      <c r="H3541" s="14" t="s">
        <v>1105</v>
      </c>
    </row>
    <row r="3542" spans="1:8" x14ac:dyDescent="0.25">
      <c r="A3542">
        <v>3546</v>
      </c>
      <c r="B3542" s="14" t="s">
        <v>11885</v>
      </c>
      <c r="C3542" s="14" t="s">
        <v>1102</v>
      </c>
      <c r="E3542" s="14" t="s">
        <v>11886</v>
      </c>
      <c r="F3542" s="14" t="s">
        <v>11887</v>
      </c>
      <c r="G3542" s="14" t="s">
        <v>166</v>
      </c>
      <c r="H3542" s="14" t="s">
        <v>1110</v>
      </c>
    </row>
    <row r="3543" spans="1:8" x14ac:dyDescent="0.25">
      <c r="A3543">
        <v>3547</v>
      </c>
      <c r="B3543" s="14" t="s">
        <v>11888</v>
      </c>
      <c r="C3543" s="14" t="s">
        <v>1102</v>
      </c>
      <c r="D3543" s="14" t="s">
        <v>11889</v>
      </c>
      <c r="E3543" s="14" t="s">
        <v>11890</v>
      </c>
      <c r="F3543" s="14" t="s">
        <v>11891</v>
      </c>
      <c r="G3543" s="14" t="s">
        <v>236</v>
      </c>
      <c r="H3543" s="14" t="s">
        <v>1105</v>
      </c>
    </row>
    <row r="3544" spans="1:8" x14ac:dyDescent="0.25">
      <c r="A3544">
        <v>3548</v>
      </c>
      <c r="B3544" s="14" t="s">
        <v>11892</v>
      </c>
      <c r="C3544" s="14" t="s">
        <v>1102</v>
      </c>
      <c r="D3544" s="14" t="s">
        <v>3671</v>
      </c>
      <c r="E3544" s="14" t="s">
        <v>11893</v>
      </c>
      <c r="F3544" s="14" t="s">
        <v>11894</v>
      </c>
      <c r="G3544" s="14" t="s">
        <v>2223</v>
      </c>
      <c r="H3544" s="14" t="s">
        <v>1110</v>
      </c>
    </row>
    <row r="3545" spans="1:8" x14ac:dyDescent="0.25">
      <c r="A3545">
        <v>3549</v>
      </c>
      <c r="B3545" s="14" t="s">
        <v>11895</v>
      </c>
      <c r="C3545" s="14" t="s">
        <v>1102</v>
      </c>
      <c r="E3545" s="14" t="s">
        <v>11896</v>
      </c>
      <c r="F3545" s="14" t="s">
        <v>11897</v>
      </c>
      <c r="G3545" s="14" t="s">
        <v>1109</v>
      </c>
      <c r="H3545" s="14" t="s">
        <v>1110</v>
      </c>
    </row>
    <row r="3546" spans="1:8" x14ac:dyDescent="0.25">
      <c r="A3546">
        <v>3550</v>
      </c>
      <c r="B3546" s="14" t="s">
        <v>11898</v>
      </c>
      <c r="C3546" s="14" t="s">
        <v>1102</v>
      </c>
      <c r="D3546" s="14" t="s">
        <v>11899</v>
      </c>
      <c r="E3546" s="14" t="s">
        <v>11900</v>
      </c>
      <c r="F3546" s="14" t="s">
        <v>11901</v>
      </c>
      <c r="G3546" s="14" t="s">
        <v>1493</v>
      </c>
      <c r="H3546" s="14" t="s">
        <v>1110</v>
      </c>
    </row>
    <row r="3547" spans="1:8" x14ac:dyDescent="0.25">
      <c r="A3547">
        <v>3551</v>
      </c>
      <c r="B3547" s="14" t="s">
        <v>11902</v>
      </c>
      <c r="C3547" s="14" t="s">
        <v>1102</v>
      </c>
      <c r="E3547" s="14" t="s">
        <v>11903</v>
      </c>
      <c r="F3547" s="14" t="s">
        <v>11904</v>
      </c>
      <c r="G3547" s="14" t="s">
        <v>1109</v>
      </c>
      <c r="H3547" s="14" t="s">
        <v>1110</v>
      </c>
    </row>
    <row r="3548" spans="1:8" x14ac:dyDescent="0.25">
      <c r="A3548">
        <v>3552</v>
      </c>
      <c r="B3548" s="14" t="s">
        <v>11905</v>
      </c>
      <c r="C3548" s="14" t="s">
        <v>1102</v>
      </c>
      <c r="E3548" s="14" t="s">
        <v>11906</v>
      </c>
      <c r="F3548" s="14" t="s">
        <v>11907</v>
      </c>
      <c r="G3548" s="14" t="s">
        <v>1109</v>
      </c>
      <c r="H3548" s="14" t="s">
        <v>1110</v>
      </c>
    </row>
    <row r="3549" spans="1:8" x14ac:dyDescent="0.25">
      <c r="A3549">
        <v>3553</v>
      </c>
      <c r="B3549" s="14" t="s">
        <v>11908</v>
      </c>
      <c r="C3549" s="14" t="s">
        <v>1102</v>
      </c>
      <c r="E3549" s="14" t="s">
        <v>11909</v>
      </c>
      <c r="F3549" s="14" t="s">
        <v>11910</v>
      </c>
      <c r="G3549" s="14" t="s">
        <v>1109</v>
      </c>
      <c r="H3549" s="14" t="s">
        <v>1110</v>
      </c>
    </row>
    <row r="3550" spans="1:8" x14ac:dyDescent="0.25">
      <c r="A3550">
        <v>3554</v>
      </c>
      <c r="B3550" s="14" t="s">
        <v>11911</v>
      </c>
      <c r="C3550" s="14" t="s">
        <v>1102</v>
      </c>
      <c r="E3550" s="14" t="s">
        <v>11912</v>
      </c>
      <c r="F3550" s="14" t="s">
        <v>11913</v>
      </c>
      <c r="G3550" s="14" t="s">
        <v>1109</v>
      </c>
      <c r="H3550" s="14" t="s">
        <v>1110</v>
      </c>
    </row>
    <row r="3551" spans="1:8" x14ac:dyDescent="0.25">
      <c r="A3551">
        <v>3555</v>
      </c>
      <c r="B3551" s="14" t="s">
        <v>11914</v>
      </c>
      <c r="C3551" s="14" t="s">
        <v>1102</v>
      </c>
      <c r="E3551" s="14" t="s">
        <v>11915</v>
      </c>
      <c r="F3551" s="14" t="s">
        <v>11916</v>
      </c>
      <c r="G3551" s="14" t="s">
        <v>40</v>
      </c>
      <c r="H3551" s="14" t="s">
        <v>1110</v>
      </c>
    </row>
    <row r="3552" spans="1:8" x14ac:dyDescent="0.25">
      <c r="A3552">
        <v>3556</v>
      </c>
      <c r="B3552" s="14" t="s">
        <v>11917</v>
      </c>
      <c r="C3552" s="14" t="s">
        <v>1102</v>
      </c>
      <c r="E3552" s="14" t="s">
        <v>11918</v>
      </c>
      <c r="F3552" s="14" t="s">
        <v>11919</v>
      </c>
      <c r="G3552" s="14" t="s">
        <v>1109</v>
      </c>
      <c r="H3552" s="14" t="s">
        <v>1110</v>
      </c>
    </row>
    <row r="3553" spans="1:8" x14ac:dyDescent="0.25">
      <c r="A3553">
        <v>3557</v>
      </c>
      <c r="B3553" s="14" t="s">
        <v>11920</v>
      </c>
      <c r="C3553" s="14" t="s">
        <v>1102</v>
      </c>
      <c r="E3553" s="14" t="s">
        <v>11921</v>
      </c>
      <c r="F3553" s="14" t="s">
        <v>11922</v>
      </c>
      <c r="G3553" s="14" t="s">
        <v>1109</v>
      </c>
      <c r="H3553" s="14" t="s">
        <v>1110</v>
      </c>
    </row>
    <row r="3554" spans="1:8" x14ac:dyDescent="0.25">
      <c r="A3554">
        <v>3558</v>
      </c>
      <c r="B3554" s="14" t="s">
        <v>11923</v>
      </c>
      <c r="C3554" s="14" t="s">
        <v>1102</v>
      </c>
      <c r="E3554" s="14" t="s">
        <v>11924</v>
      </c>
      <c r="G3554" s="14" t="s">
        <v>1307</v>
      </c>
      <c r="H3554" s="14" t="s">
        <v>1110</v>
      </c>
    </row>
    <row r="3555" spans="1:8" x14ac:dyDescent="0.25">
      <c r="A3555">
        <v>3559</v>
      </c>
      <c r="B3555" s="14" t="s">
        <v>11925</v>
      </c>
      <c r="C3555" s="14" t="s">
        <v>1102</v>
      </c>
      <c r="E3555" s="14" t="s">
        <v>11926</v>
      </c>
      <c r="F3555" s="14" t="s">
        <v>11927</v>
      </c>
      <c r="G3555" s="14" t="s">
        <v>52</v>
      </c>
      <c r="H3555" s="14" t="s">
        <v>1110</v>
      </c>
    </row>
    <row r="3556" spans="1:8" x14ac:dyDescent="0.25">
      <c r="A3556">
        <v>3560</v>
      </c>
      <c r="B3556" s="14" t="s">
        <v>11928</v>
      </c>
      <c r="C3556" s="14" t="s">
        <v>1102</v>
      </c>
      <c r="E3556" s="14" t="s">
        <v>11929</v>
      </c>
      <c r="F3556" s="14" t="s">
        <v>11930</v>
      </c>
      <c r="G3556" s="14" t="s">
        <v>149</v>
      </c>
      <c r="H3556" s="14" t="s">
        <v>1110</v>
      </c>
    </row>
    <row r="3557" spans="1:8" x14ac:dyDescent="0.25">
      <c r="A3557">
        <v>3561</v>
      </c>
      <c r="B3557" s="14" t="s">
        <v>11931</v>
      </c>
      <c r="C3557" s="14" t="s">
        <v>1102</v>
      </c>
      <c r="E3557" s="14" t="s">
        <v>11932</v>
      </c>
      <c r="F3557" s="14" t="s">
        <v>11933</v>
      </c>
      <c r="G3557" s="14" t="s">
        <v>1109</v>
      </c>
      <c r="H3557" s="14" t="s">
        <v>1110</v>
      </c>
    </row>
    <row r="3558" spans="1:8" x14ac:dyDescent="0.25">
      <c r="A3558">
        <v>3562</v>
      </c>
      <c r="B3558" s="14" t="s">
        <v>11934</v>
      </c>
      <c r="C3558" s="14" t="s">
        <v>1102</v>
      </c>
      <c r="E3558" s="14" t="s">
        <v>11935</v>
      </c>
      <c r="F3558" s="14" t="s">
        <v>11936</v>
      </c>
      <c r="H3558" s="14" t="s">
        <v>1110</v>
      </c>
    </row>
    <row r="3559" spans="1:8" x14ac:dyDescent="0.25">
      <c r="A3559">
        <v>3563</v>
      </c>
      <c r="B3559" s="14" t="s">
        <v>11937</v>
      </c>
      <c r="C3559" s="14" t="s">
        <v>1102</v>
      </c>
      <c r="E3559" s="14" t="s">
        <v>11938</v>
      </c>
      <c r="F3559" s="14" t="s">
        <v>11939</v>
      </c>
      <c r="G3559" s="14" t="s">
        <v>178</v>
      </c>
      <c r="H3559" s="14" t="s">
        <v>1110</v>
      </c>
    </row>
    <row r="3560" spans="1:8" x14ac:dyDescent="0.25">
      <c r="A3560">
        <v>3564</v>
      </c>
      <c r="B3560" s="14" t="s">
        <v>11940</v>
      </c>
      <c r="C3560" s="14" t="s">
        <v>1102</v>
      </c>
      <c r="E3560" s="14" t="s">
        <v>11941</v>
      </c>
      <c r="F3560" s="14" t="s">
        <v>11942</v>
      </c>
      <c r="G3560" s="14" t="s">
        <v>1109</v>
      </c>
      <c r="H3560" s="14" t="s">
        <v>1110</v>
      </c>
    </row>
    <row r="3561" spans="1:8" x14ac:dyDescent="0.25">
      <c r="A3561">
        <v>3565</v>
      </c>
      <c r="B3561" s="14" t="s">
        <v>11943</v>
      </c>
      <c r="C3561" s="14" t="s">
        <v>1102</v>
      </c>
      <c r="E3561" s="14" t="s">
        <v>11944</v>
      </c>
      <c r="F3561" s="14" t="s">
        <v>11945</v>
      </c>
      <c r="G3561" s="14" t="s">
        <v>1207</v>
      </c>
      <c r="H3561" s="14" t="s">
        <v>1110</v>
      </c>
    </row>
    <row r="3562" spans="1:8" x14ac:dyDescent="0.25">
      <c r="A3562">
        <v>3566</v>
      </c>
      <c r="B3562" s="14" t="s">
        <v>11946</v>
      </c>
      <c r="C3562" s="14" t="s">
        <v>1102</v>
      </c>
      <c r="E3562" s="14" t="s">
        <v>11947</v>
      </c>
      <c r="F3562" s="14" t="s">
        <v>11948</v>
      </c>
      <c r="G3562" s="14" t="s">
        <v>3182</v>
      </c>
      <c r="H3562" s="14" t="s">
        <v>1110</v>
      </c>
    </row>
    <row r="3563" spans="1:8" x14ac:dyDescent="0.25">
      <c r="A3563">
        <v>3567</v>
      </c>
      <c r="B3563" s="14" t="s">
        <v>11949</v>
      </c>
      <c r="C3563" s="14" t="s">
        <v>1102</v>
      </c>
      <c r="E3563" s="14" t="s">
        <v>11950</v>
      </c>
      <c r="F3563" s="14" t="s">
        <v>11951</v>
      </c>
      <c r="G3563" s="14" t="s">
        <v>126</v>
      </c>
      <c r="H3563" s="14" t="s">
        <v>1110</v>
      </c>
    </row>
    <row r="3564" spans="1:8" x14ac:dyDescent="0.25">
      <c r="A3564">
        <v>3568</v>
      </c>
      <c r="B3564" s="14" t="s">
        <v>11952</v>
      </c>
      <c r="C3564" s="14" t="s">
        <v>1102</v>
      </c>
      <c r="D3564" s="14" t="s">
        <v>11953</v>
      </c>
      <c r="E3564" s="14" t="s">
        <v>11954</v>
      </c>
      <c r="F3564" s="14" t="s">
        <v>11955</v>
      </c>
      <c r="G3564" s="14" t="s">
        <v>243</v>
      </c>
      <c r="H3564" s="14" t="s">
        <v>1105</v>
      </c>
    </row>
    <row r="3565" spans="1:8" x14ac:dyDescent="0.25">
      <c r="A3565">
        <v>3569</v>
      </c>
      <c r="B3565" s="14" t="s">
        <v>11956</v>
      </c>
      <c r="C3565" s="14" t="s">
        <v>1102</v>
      </c>
      <c r="D3565" s="14" t="s">
        <v>11957</v>
      </c>
      <c r="E3565" s="14" t="s">
        <v>11958</v>
      </c>
      <c r="F3565" s="14" t="s">
        <v>11959</v>
      </c>
      <c r="G3565" s="14" t="s">
        <v>4142</v>
      </c>
      <c r="H3565" s="14" t="s">
        <v>1105</v>
      </c>
    </row>
    <row r="3566" spans="1:8" x14ac:dyDescent="0.25">
      <c r="A3566">
        <v>3570</v>
      </c>
      <c r="B3566" s="14" t="s">
        <v>11960</v>
      </c>
      <c r="C3566" s="14" t="s">
        <v>1102</v>
      </c>
      <c r="D3566" s="14" t="s">
        <v>11545</v>
      </c>
      <c r="E3566" s="14" t="s">
        <v>4472</v>
      </c>
      <c r="F3566" s="14" t="s">
        <v>11961</v>
      </c>
      <c r="G3566" s="14" t="s">
        <v>4142</v>
      </c>
      <c r="H3566" s="14" t="s">
        <v>1105</v>
      </c>
    </row>
    <row r="3567" spans="1:8" x14ac:dyDescent="0.25">
      <c r="A3567">
        <v>3571</v>
      </c>
      <c r="B3567" s="14" t="s">
        <v>11962</v>
      </c>
      <c r="C3567" s="14" t="s">
        <v>1102</v>
      </c>
      <c r="E3567" s="14" t="s">
        <v>11963</v>
      </c>
      <c r="F3567" s="14" t="s">
        <v>11964</v>
      </c>
      <c r="G3567" s="14" t="s">
        <v>1827</v>
      </c>
      <c r="H3567" s="14" t="s">
        <v>1105</v>
      </c>
    </row>
    <row r="3568" spans="1:8" x14ac:dyDescent="0.25">
      <c r="A3568">
        <v>3572</v>
      </c>
      <c r="B3568" s="14" t="s">
        <v>11965</v>
      </c>
      <c r="C3568" s="14" t="s">
        <v>1102</v>
      </c>
      <c r="E3568" s="14" t="s">
        <v>11966</v>
      </c>
      <c r="F3568" s="14" t="s">
        <v>11967</v>
      </c>
      <c r="G3568" s="14" t="s">
        <v>7</v>
      </c>
      <c r="H3568" s="14" t="s">
        <v>1110</v>
      </c>
    </row>
    <row r="3569" spans="1:8" x14ac:dyDescent="0.25">
      <c r="A3569">
        <v>3573</v>
      </c>
      <c r="B3569" s="14" t="s">
        <v>11968</v>
      </c>
      <c r="C3569" s="14" t="s">
        <v>1102</v>
      </c>
      <c r="E3569" s="14" t="s">
        <v>11969</v>
      </c>
      <c r="F3569" s="14" t="s">
        <v>11970</v>
      </c>
      <c r="G3569" s="14" t="s">
        <v>1215</v>
      </c>
      <c r="H3569" s="14" t="s">
        <v>1110</v>
      </c>
    </row>
    <row r="3570" spans="1:8" x14ac:dyDescent="0.25">
      <c r="A3570">
        <v>3574</v>
      </c>
      <c r="B3570" s="14" t="s">
        <v>11971</v>
      </c>
      <c r="C3570" s="14" t="s">
        <v>1102</v>
      </c>
      <c r="E3570" s="14" t="s">
        <v>11972</v>
      </c>
      <c r="F3570" s="14" t="s">
        <v>11973</v>
      </c>
      <c r="G3570" s="14" t="s">
        <v>28</v>
      </c>
      <c r="H3570" s="14" t="s">
        <v>1110</v>
      </c>
    </row>
    <row r="3571" spans="1:8" x14ac:dyDescent="0.25">
      <c r="A3571">
        <v>3575</v>
      </c>
      <c r="B3571" s="14" t="s">
        <v>11974</v>
      </c>
      <c r="C3571" s="14" t="s">
        <v>1102</v>
      </c>
      <c r="E3571" s="14" t="s">
        <v>11975</v>
      </c>
      <c r="F3571" s="14" t="s">
        <v>11976</v>
      </c>
      <c r="G3571" s="14" t="s">
        <v>2223</v>
      </c>
      <c r="H3571" s="14" t="s">
        <v>1110</v>
      </c>
    </row>
    <row r="3572" spans="1:8" x14ac:dyDescent="0.25">
      <c r="A3572">
        <v>3576</v>
      </c>
      <c r="B3572" s="14" t="s">
        <v>11977</v>
      </c>
      <c r="C3572" s="14" t="s">
        <v>1102</v>
      </c>
      <c r="E3572" s="14" t="s">
        <v>11978</v>
      </c>
      <c r="F3572" s="14" t="s">
        <v>11979</v>
      </c>
      <c r="G3572" s="14" t="s">
        <v>1578</v>
      </c>
      <c r="H3572" s="14" t="s">
        <v>1110</v>
      </c>
    </row>
    <row r="3573" spans="1:8" x14ac:dyDescent="0.25">
      <c r="A3573">
        <v>3577</v>
      </c>
      <c r="B3573" s="14" t="s">
        <v>11980</v>
      </c>
      <c r="C3573" s="14" t="s">
        <v>1102</v>
      </c>
      <c r="E3573" s="14" t="s">
        <v>11981</v>
      </c>
      <c r="F3573" s="14" t="s">
        <v>11982</v>
      </c>
      <c r="G3573" s="14" t="s">
        <v>2496</v>
      </c>
      <c r="H3573" s="14" t="s">
        <v>1110</v>
      </c>
    </row>
    <row r="3574" spans="1:8" x14ac:dyDescent="0.25">
      <c r="A3574">
        <v>3578</v>
      </c>
      <c r="B3574" s="14" t="s">
        <v>11983</v>
      </c>
      <c r="C3574" s="14" t="s">
        <v>1102</v>
      </c>
      <c r="E3574" s="14" t="s">
        <v>11984</v>
      </c>
      <c r="G3574" s="14" t="s">
        <v>2613</v>
      </c>
      <c r="H3574" s="14" t="s">
        <v>1110</v>
      </c>
    </row>
    <row r="3575" spans="1:8" x14ac:dyDescent="0.25">
      <c r="A3575">
        <v>3579</v>
      </c>
      <c r="B3575" s="14" t="s">
        <v>11985</v>
      </c>
      <c r="C3575" s="14" t="s">
        <v>1102</v>
      </c>
      <c r="E3575" s="14" t="s">
        <v>11986</v>
      </c>
      <c r="F3575" s="14" t="s">
        <v>11987</v>
      </c>
      <c r="G3575" s="14" t="s">
        <v>40</v>
      </c>
      <c r="H3575" s="14" t="s">
        <v>1110</v>
      </c>
    </row>
    <row r="3576" spans="1:8" x14ac:dyDescent="0.25">
      <c r="A3576">
        <v>3580</v>
      </c>
      <c r="B3576" s="14" t="s">
        <v>11988</v>
      </c>
      <c r="C3576" s="14" t="s">
        <v>1102</v>
      </c>
      <c r="E3576" s="14" t="s">
        <v>11989</v>
      </c>
      <c r="F3576" s="14" t="s">
        <v>11990</v>
      </c>
      <c r="G3576" s="14" t="s">
        <v>239</v>
      </c>
      <c r="H3576" s="14" t="s">
        <v>1110</v>
      </c>
    </row>
    <row r="3577" spans="1:8" x14ac:dyDescent="0.25">
      <c r="A3577">
        <v>3581</v>
      </c>
      <c r="B3577" s="14" t="s">
        <v>11991</v>
      </c>
      <c r="C3577" s="14" t="s">
        <v>1102</v>
      </c>
      <c r="E3577" s="14" t="s">
        <v>11992</v>
      </c>
      <c r="F3577" s="14" t="s">
        <v>11993</v>
      </c>
      <c r="G3577" s="14" t="s">
        <v>1601</v>
      </c>
      <c r="H3577" s="14" t="s">
        <v>1110</v>
      </c>
    </row>
    <row r="3578" spans="1:8" x14ac:dyDescent="0.25">
      <c r="A3578">
        <v>3582</v>
      </c>
      <c r="B3578" s="14" t="s">
        <v>11994</v>
      </c>
      <c r="C3578" s="14" t="s">
        <v>1102</v>
      </c>
      <c r="E3578" s="14" t="s">
        <v>11995</v>
      </c>
      <c r="F3578" s="14" t="s">
        <v>11996</v>
      </c>
      <c r="G3578" s="14" t="s">
        <v>1601</v>
      </c>
      <c r="H3578" s="14" t="s">
        <v>1110</v>
      </c>
    </row>
    <row r="3579" spans="1:8" x14ac:dyDescent="0.25">
      <c r="A3579">
        <v>3583</v>
      </c>
      <c r="B3579" s="14" t="s">
        <v>11997</v>
      </c>
      <c r="C3579" s="14" t="s">
        <v>1102</v>
      </c>
      <c r="E3579" s="14" t="s">
        <v>825</v>
      </c>
      <c r="F3579" s="14" t="s">
        <v>11998</v>
      </c>
      <c r="G3579" s="14" t="s">
        <v>52</v>
      </c>
      <c r="H3579" s="14" t="s">
        <v>1110</v>
      </c>
    </row>
    <row r="3580" spans="1:8" x14ac:dyDescent="0.25">
      <c r="A3580">
        <v>3584</v>
      </c>
      <c r="B3580" s="14" t="s">
        <v>11999</v>
      </c>
      <c r="C3580" s="14" t="s">
        <v>1102</v>
      </c>
      <c r="D3580" s="14" t="s">
        <v>11231</v>
      </c>
      <c r="E3580" s="14" t="s">
        <v>12000</v>
      </c>
      <c r="F3580" s="14" t="s">
        <v>12001</v>
      </c>
      <c r="G3580" s="14" t="s">
        <v>1109</v>
      </c>
      <c r="H3580" s="14" t="s">
        <v>1110</v>
      </c>
    </row>
    <row r="3581" spans="1:8" x14ac:dyDescent="0.25">
      <c r="A3581">
        <v>3585</v>
      </c>
      <c r="B3581" s="14" t="s">
        <v>12002</v>
      </c>
      <c r="C3581" s="14" t="s">
        <v>1102</v>
      </c>
      <c r="E3581" s="14" t="s">
        <v>12003</v>
      </c>
      <c r="F3581" s="14" t="s">
        <v>12004</v>
      </c>
      <c r="G3581" s="14" t="s">
        <v>123</v>
      </c>
      <c r="H3581" s="14" t="s">
        <v>1110</v>
      </c>
    </row>
    <row r="3582" spans="1:8" x14ac:dyDescent="0.25">
      <c r="A3582">
        <v>3586</v>
      </c>
      <c r="B3582" s="14" t="s">
        <v>12005</v>
      </c>
      <c r="C3582" s="14" t="s">
        <v>1102</v>
      </c>
      <c r="E3582" s="14" t="s">
        <v>12006</v>
      </c>
      <c r="F3582" s="14" t="s">
        <v>12007</v>
      </c>
      <c r="G3582" s="14" t="s">
        <v>1109</v>
      </c>
      <c r="H3582" s="14" t="s">
        <v>1110</v>
      </c>
    </row>
    <row r="3583" spans="1:8" x14ac:dyDescent="0.25">
      <c r="A3583">
        <v>3587</v>
      </c>
      <c r="B3583" s="14" t="s">
        <v>12008</v>
      </c>
      <c r="C3583" s="14" t="s">
        <v>1102</v>
      </c>
      <c r="E3583" s="14" t="s">
        <v>12009</v>
      </c>
      <c r="F3583" s="14" t="s">
        <v>12010</v>
      </c>
      <c r="G3583" s="14" t="s">
        <v>1578</v>
      </c>
      <c r="H3583" s="14" t="s">
        <v>1110</v>
      </c>
    </row>
    <row r="3584" spans="1:8" x14ac:dyDescent="0.25">
      <c r="A3584">
        <v>3588</v>
      </c>
      <c r="B3584" s="14" t="s">
        <v>12008</v>
      </c>
      <c r="C3584" s="14" t="s">
        <v>1102</v>
      </c>
      <c r="D3584" s="14" t="s">
        <v>12011</v>
      </c>
      <c r="G3584" s="14" t="s">
        <v>3837</v>
      </c>
      <c r="H3584" s="14" t="s">
        <v>1110</v>
      </c>
    </row>
    <row r="3585" spans="1:8" x14ac:dyDescent="0.25">
      <c r="A3585">
        <v>3589</v>
      </c>
      <c r="B3585" s="14" t="s">
        <v>12012</v>
      </c>
      <c r="C3585" s="14" t="s">
        <v>1102</v>
      </c>
      <c r="D3585" s="14" t="s">
        <v>12013</v>
      </c>
      <c r="E3585" s="14" t="s">
        <v>20</v>
      </c>
      <c r="F3585" s="14" t="s">
        <v>12014</v>
      </c>
      <c r="G3585" s="14" t="s">
        <v>7908</v>
      </c>
      <c r="H3585" s="14" t="s">
        <v>1105</v>
      </c>
    </row>
    <row r="3586" spans="1:8" x14ac:dyDescent="0.25">
      <c r="A3586">
        <v>3590</v>
      </c>
      <c r="B3586" s="14" t="s">
        <v>12015</v>
      </c>
      <c r="C3586" s="14" t="s">
        <v>1102</v>
      </c>
      <c r="E3586" s="14" t="s">
        <v>12016</v>
      </c>
      <c r="F3586" s="14" t="s">
        <v>12017</v>
      </c>
      <c r="G3586" s="14" t="s">
        <v>1109</v>
      </c>
      <c r="H3586" s="14" t="s">
        <v>1110</v>
      </c>
    </row>
    <row r="3587" spans="1:8" x14ac:dyDescent="0.25">
      <c r="A3587">
        <v>3591</v>
      </c>
      <c r="B3587" s="14" t="s">
        <v>12018</v>
      </c>
      <c r="C3587" s="14" t="s">
        <v>1102</v>
      </c>
      <c r="E3587" s="14" t="s">
        <v>12019</v>
      </c>
      <c r="F3587" s="14" t="s">
        <v>12020</v>
      </c>
      <c r="G3587" s="14" t="s">
        <v>5425</v>
      </c>
      <c r="H3587" s="14" t="s">
        <v>1110</v>
      </c>
    </row>
    <row r="3588" spans="1:8" x14ac:dyDescent="0.25">
      <c r="A3588">
        <v>3592</v>
      </c>
      <c r="B3588" s="14" t="s">
        <v>12021</v>
      </c>
      <c r="C3588" s="14" t="s">
        <v>1102</v>
      </c>
      <c r="E3588" s="14" t="s">
        <v>12022</v>
      </c>
      <c r="F3588" s="14" t="s">
        <v>12023</v>
      </c>
      <c r="G3588" s="14" t="s">
        <v>1109</v>
      </c>
      <c r="H3588" s="14" t="s">
        <v>1110</v>
      </c>
    </row>
    <row r="3589" spans="1:8" x14ac:dyDescent="0.25">
      <c r="A3589">
        <v>3593</v>
      </c>
      <c r="B3589" s="14" t="s">
        <v>12024</v>
      </c>
      <c r="C3589" s="14" t="s">
        <v>1102</v>
      </c>
      <c r="E3589" s="14" t="s">
        <v>12025</v>
      </c>
      <c r="F3589" s="14" t="s">
        <v>12026</v>
      </c>
      <c r="G3589" s="14" t="s">
        <v>114</v>
      </c>
      <c r="H3589" s="14" t="s">
        <v>1110</v>
      </c>
    </row>
    <row r="3590" spans="1:8" x14ac:dyDescent="0.25">
      <c r="A3590">
        <v>3594</v>
      </c>
      <c r="B3590" s="14" t="s">
        <v>12027</v>
      </c>
      <c r="C3590" s="14" t="s">
        <v>1102</v>
      </c>
      <c r="E3590" s="14" t="s">
        <v>12028</v>
      </c>
      <c r="F3590" s="14" t="s">
        <v>12029</v>
      </c>
      <c r="G3590" s="14" t="s">
        <v>243</v>
      </c>
      <c r="H3590" s="14" t="s">
        <v>1110</v>
      </c>
    </row>
    <row r="3591" spans="1:8" x14ac:dyDescent="0.25">
      <c r="A3591">
        <v>3595</v>
      </c>
      <c r="B3591" s="14" t="s">
        <v>12030</v>
      </c>
      <c r="C3591" s="14" t="s">
        <v>1102</v>
      </c>
      <c r="E3591" s="14" t="s">
        <v>12031</v>
      </c>
      <c r="F3591" s="14" t="s">
        <v>12032</v>
      </c>
      <c r="G3591" s="14" t="s">
        <v>1109</v>
      </c>
      <c r="H3591" s="14" t="s">
        <v>1110</v>
      </c>
    </row>
    <row r="3592" spans="1:8" x14ac:dyDescent="0.25">
      <c r="A3592">
        <v>3596</v>
      </c>
      <c r="B3592" s="14" t="s">
        <v>12030</v>
      </c>
      <c r="C3592" s="14" t="s">
        <v>1102</v>
      </c>
      <c r="D3592" s="14" t="s">
        <v>11899</v>
      </c>
      <c r="E3592" s="14" t="s">
        <v>12033</v>
      </c>
      <c r="G3592" s="14" t="s">
        <v>1413</v>
      </c>
      <c r="H3592" s="14" t="s">
        <v>1110</v>
      </c>
    </row>
    <row r="3593" spans="1:8" x14ac:dyDescent="0.25">
      <c r="A3593">
        <v>3597</v>
      </c>
      <c r="B3593" s="14" t="s">
        <v>12030</v>
      </c>
      <c r="C3593" s="14" t="s">
        <v>1102</v>
      </c>
      <c r="D3593" s="14" t="s">
        <v>12034</v>
      </c>
      <c r="E3593" s="14" t="s">
        <v>12035</v>
      </c>
      <c r="F3593" s="14" t="s">
        <v>12036</v>
      </c>
      <c r="G3593" s="14" t="s">
        <v>1109</v>
      </c>
      <c r="H3593" s="14" t="s">
        <v>1110</v>
      </c>
    </row>
    <row r="3594" spans="1:8" x14ac:dyDescent="0.25">
      <c r="A3594">
        <v>3598</v>
      </c>
      <c r="B3594" s="14" t="s">
        <v>12030</v>
      </c>
      <c r="C3594" s="14" t="s">
        <v>1102</v>
      </c>
      <c r="D3594" s="14" t="s">
        <v>12037</v>
      </c>
      <c r="E3594" s="14" t="s">
        <v>12038</v>
      </c>
      <c r="F3594" s="14" t="s">
        <v>8888</v>
      </c>
      <c r="G3594" s="14" t="s">
        <v>1109</v>
      </c>
      <c r="H3594" s="14" t="s">
        <v>1110</v>
      </c>
    </row>
    <row r="3595" spans="1:8" x14ac:dyDescent="0.25">
      <c r="A3595">
        <v>3599</v>
      </c>
      <c r="B3595" s="14" t="s">
        <v>12030</v>
      </c>
      <c r="C3595" s="14" t="s">
        <v>1102</v>
      </c>
      <c r="E3595" s="14" t="s">
        <v>12039</v>
      </c>
      <c r="F3595" s="14" t="s">
        <v>12040</v>
      </c>
      <c r="G3595" s="14" t="s">
        <v>187</v>
      </c>
      <c r="H3595" s="14" t="s">
        <v>1110</v>
      </c>
    </row>
    <row r="3596" spans="1:8" x14ac:dyDescent="0.25">
      <c r="A3596">
        <v>3600</v>
      </c>
      <c r="B3596" s="14" t="s">
        <v>12041</v>
      </c>
      <c r="C3596" s="14" t="s">
        <v>1102</v>
      </c>
      <c r="D3596" s="14" t="s">
        <v>12042</v>
      </c>
      <c r="G3596" s="14" t="s">
        <v>3896</v>
      </c>
      <c r="H3596" s="14" t="s">
        <v>1110</v>
      </c>
    </row>
    <row r="3597" spans="1:8" x14ac:dyDescent="0.25">
      <c r="A3597">
        <v>3601</v>
      </c>
      <c r="B3597" s="14" t="s">
        <v>12043</v>
      </c>
      <c r="C3597" s="14" t="s">
        <v>1102</v>
      </c>
      <c r="E3597" s="14" t="s">
        <v>12044</v>
      </c>
      <c r="F3597" s="14" t="s">
        <v>12045</v>
      </c>
      <c r="G3597" s="14" t="s">
        <v>187</v>
      </c>
      <c r="H3597" s="14" t="s">
        <v>1110</v>
      </c>
    </row>
    <row r="3598" spans="1:8" x14ac:dyDescent="0.25">
      <c r="A3598">
        <v>3602</v>
      </c>
      <c r="B3598" s="14" t="s">
        <v>12046</v>
      </c>
      <c r="C3598" s="14" t="s">
        <v>1102</v>
      </c>
      <c r="E3598" s="14" t="s">
        <v>12047</v>
      </c>
      <c r="G3598" s="14" t="s">
        <v>77</v>
      </c>
      <c r="H3598" s="14" t="s">
        <v>1110</v>
      </c>
    </row>
    <row r="3599" spans="1:8" x14ac:dyDescent="0.25">
      <c r="A3599">
        <v>3603</v>
      </c>
      <c r="B3599" s="14" t="s">
        <v>12048</v>
      </c>
      <c r="C3599" s="14" t="s">
        <v>1102</v>
      </c>
      <c r="E3599" s="14" t="s">
        <v>12049</v>
      </c>
      <c r="F3599" s="14" t="s">
        <v>12050</v>
      </c>
      <c r="G3599" s="14" t="s">
        <v>40</v>
      </c>
      <c r="H3599" s="14" t="s">
        <v>1110</v>
      </c>
    </row>
    <row r="3600" spans="1:8" x14ac:dyDescent="0.25">
      <c r="A3600">
        <v>3604</v>
      </c>
      <c r="B3600" s="14" t="s">
        <v>12051</v>
      </c>
      <c r="C3600" s="14" t="s">
        <v>1102</v>
      </c>
      <c r="E3600" s="14" t="s">
        <v>12052</v>
      </c>
      <c r="F3600" s="14" t="s">
        <v>12053</v>
      </c>
      <c r="G3600" s="14" t="s">
        <v>1109</v>
      </c>
      <c r="H3600" s="14" t="s">
        <v>1110</v>
      </c>
    </row>
    <row r="3601" spans="1:8" x14ac:dyDescent="0.25">
      <c r="A3601">
        <v>3605</v>
      </c>
      <c r="B3601" s="14" t="s">
        <v>12054</v>
      </c>
      <c r="C3601" s="14" t="s">
        <v>1102</v>
      </c>
      <c r="E3601" s="14" t="s">
        <v>12055</v>
      </c>
      <c r="F3601" s="14" t="s">
        <v>12056</v>
      </c>
      <c r="G3601" s="14" t="s">
        <v>243</v>
      </c>
      <c r="H3601" s="14" t="s">
        <v>1110</v>
      </c>
    </row>
    <row r="3602" spans="1:8" x14ac:dyDescent="0.25">
      <c r="A3602">
        <v>3606</v>
      </c>
      <c r="B3602" s="14" t="s">
        <v>12057</v>
      </c>
      <c r="C3602" s="14" t="s">
        <v>1102</v>
      </c>
      <c r="E3602" s="14" t="s">
        <v>12058</v>
      </c>
      <c r="F3602" s="14" t="s">
        <v>12059</v>
      </c>
      <c r="G3602" s="14" t="s">
        <v>1144</v>
      </c>
      <c r="H3602" s="14" t="s">
        <v>1110</v>
      </c>
    </row>
    <row r="3603" spans="1:8" x14ac:dyDescent="0.25">
      <c r="A3603">
        <v>3607</v>
      </c>
      <c r="B3603" s="14" t="s">
        <v>12060</v>
      </c>
      <c r="C3603" s="14" t="s">
        <v>1102</v>
      </c>
      <c r="E3603" s="14" t="s">
        <v>12061</v>
      </c>
      <c r="F3603" s="14" t="s">
        <v>12062</v>
      </c>
      <c r="G3603" s="14" t="s">
        <v>1109</v>
      </c>
      <c r="H3603" s="14" t="s">
        <v>1110</v>
      </c>
    </row>
    <row r="3604" spans="1:8" x14ac:dyDescent="0.25">
      <c r="A3604">
        <v>3608</v>
      </c>
      <c r="B3604" s="14" t="s">
        <v>12063</v>
      </c>
      <c r="C3604" s="14" t="s">
        <v>1102</v>
      </c>
      <c r="D3604" s="14" t="s">
        <v>12064</v>
      </c>
      <c r="E3604" s="14" t="s">
        <v>12065</v>
      </c>
      <c r="F3604" s="14" t="s">
        <v>12066</v>
      </c>
      <c r="G3604" s="14" t="s">
        <v>1144</v>
      </c>
      <c r="H3604" s="14" t="s">
        <v>1105</v>
      </c>
    </row>
    <row r="3605" spans="1:8" x14ac:dyDescent="0.25">
      <c r="A3605">
        <v>3609</v>
      </c>
      <c r="B3605" s="14" t="s">
        <v>12067</v>
      </c>
      <c r="C3605" s="14" t="s">
        <v>1102</v>
      </c>
      <c r="E3605" s="14" t="s">
        <v>12068</v>
      </c>
      <c r="F3605" s="14" t="s">
        <v>12069</v>
      </c>
      <c r="G3605" s="14" t="s">
        <v>1109</v>
      </c>
      <c r="H3605" s="14" t="s">
        <v>1110</v>
      </c>
    </row>
    <row r="3606" spans="1:8" x14ac:dyDescent="0.25">
      <c r="A3606">
        <v>3610</v>
      </c>
      <c r="B3606" s="14" t="s">
        <v>12070</v>
      </c>
      <c r="C3606" s="14" t="s">
        <v>1102</v>
      </c>
      <c r="E3606" s="14" t="s">
        <v>12071</v>
      </c>
      <c r="F3606" s="14" t="s">
        <v>12072</v>
      </c>
      <c r="G3606" s="14" t="s">
        <v>77</v>
      </c>
      <c r="H3606" s="14" t="s">
        <v>1110</v>
      </c>
    </row>
    <row r="3607" spans="1:8" x14ac:dyDescent="0.25">
      <c r="A3607">
        <v>3611</v>
      </c>
      <c r="B3607" s="14" t="s">
        <v>12073</v>
      </c>
      <c r="C3607" s="14" t="s">
        <v>1102</v>
      </c>
      <c r="E3607" s="14" t="s">
        <v>12074</v>
      </c>
      <c r="F3607" s="14" t="s">
        <v>12075</v>
      </c>
      <c r="G3607" s="14" t="s">
        <v>153</v>
      </c>
      <c r="H3607" s="14" t="s">
        <v>1110</v>
      </c>
    </row>
    <row r="3608" spans="1:8" x14ac:dyDescent="0.25">
      <c r="A3608">
        <v>3612</v>
      </c>
      <c r="B3608" s="14" t="s">
        <v>12076</v>
      </c>
      <c r="C3608" s="14" t="s">
        <v>1102</v>
      </c>
      <c r="E3608" s="14" t="s">
        <v>12077</v>
      </c>
      <c r="F3608" s="14" t="s">
        <v>12078</v>
      </c>
      <c r="G3608" s="14" t="s">
        <v>1109</v>
      </c>
      <c r="H3608" s="14" t="s">
        <v>1110</v>
      </c>
    </row>
    <row r="3609" spans="1:8" x14ac:dyDescent="0.25">
      <c r="A3609">
        <v>3613</v>
      </c>
      <c r="B3609" s="14" t="s">
        <v>12079</v>
      </c>
      <c r="C3609" s="14" t="s">
        <v>1102</v>
      </c>
      <c r="D3609" s="14" t="s">
        <v>12080</v>
      </c>
      <c r="E3609" s="14" t="s">
        <v>12081</v>
      </c>
      <c r="F3609" s="14" t="s">
        <v>12082</v>
      </c>
      <c r="G3609" s="14" t="s">
        <v>187</v>
      </c>
      <c r="H3609" s="14" t="s">
        <v>1105</v>
      </c>
    </row>
    <row r="3610" spans="1:8" x14ac:dyDescent="0.25">
      <c r="A3610">
        <v>3614</v>
      </c>
      <c r="B3610" s="14" t="s">
        <v>12083</v>
      </c>
      <c r="C3610" s="14" t="s">
        <v>1102</v>
      </c>
      <c r="E3610" s="14" t="s">
        <v>12084</v>
      </c>
      <c r="F3610" s="14" t="s">
        <v>12085</v>
      </c>
      <c r="G3610" s="14" t="s">
        <v>1622</v>
      </c>
      <c r="H3610" s="14" t="s">
        <v>1110</v>
      </c>
    </row>
    <row r="3611" spans="1:8" x14ac:dyDescent="0.25">
      <c r="A3611">
        <v>3615</v>
      </c>
      <c r="B3611" s="14" t="s">
        <v>12086</v>
      </c>
      <c r="C3611" s="14" t="s">
        <v>1102</v>
      </c>
      <c r="E3611" s="14" t="s">
        <v>12087</v>
      </c>
      <c r="F3611" s="14" t="s">
        <v>12088</v>
      </c>
      <c r="G3611" s="14" t="s">
        <v>243</v>
      </c>
      <c r="H3611" s="14" t="s">
        <v>1110</v>
      </c>
    </row>
    <row r="3612" spans="1:8" x14ac:dyDescent="0.25">
      <c r="A3612">
        <v>3616</v>
      </c>
      <c r="B3612" s="14" t="s">
        <v>12089</v>
      </c>
      <c r="C3612" s="14" t="s">
        <v>1102</v>
      </c>
      <c r="E3612" s="14" t="s">
        <v>12090</v>
      </c>
      <c r="F3612" s="14" t="s">
        <v>12091</v>
      </c>
      <c r="G3612" s="14" t="s">
        <v>9124</v>
      </c>
      <c r="H3612" s="14" t="s">
        <v>1110</v>
      </c>
    </row>
    <row r="3613" spans="1:8" x14ac:dyDescent="0.25">
      <c r="A3613">
        <v>3617</v>
      </c>
      <c r="B3613" s="14" t="s">
        <v>12092</v>
      </c>
      <c r="C3613" s="14" t="s">
        <v>1102</v>
      </c>
      <c r="E3613" s="14" t="s">
        <v>12093</v>
      </c>
      <c r="F3613" s="14" t="s">
        <v>12094</v>
      </c>
      <c r="G3613" s="14" t="s">
        <v>187</v>
      </c>
      <c r="H3613" s="14" t="s">
        <v>1110</v>
      </c>
    </row>
    <row r="3614" spans="1:8" x14ac:dyDescent="0.25">
      <c r="A3614">
        <v>3618</v>
      </c>
      <c r="B3614" s="14" t="s">
        <v>12095</v>
      </c>
      <c r="C3614" s="14" t="s">
        <v>1102</v>
      </c>
      <c r="D3614" s="14" t="s">
        <v>12096</v>
      </c>
      <c r="E3614" s="14" t="s">
        <v>12097</v>
      </c>
      <c r="F3614" s="14" t="s">
        <v>12098</v>
      </c>
      <c r="G3614" s="14" t="s">
        <v>12099</v>
      </c>
      <c r="H3614" s="14" t="s">
        <v>1105</v>
      </c>
    </row>
    <row r="3615" spans="1:8" x14ac:dyDescent="0.25">
      <c r="A3615">
        <v>3619</v>
      </c>
      <c r="B3615" s="14" t="s">
        <v>12100</v>
      </c>
      <c r="C3615" s="14" t="s">
        <v>1102</v>
      </c>
      <c r="E3615" s="14" t="s">
        <v>12101</v>
      </c>
      <c r="F3615" s="14" t="s">
        <v>12102</v>
      </c>
      <c r="G3615" s="14" t="s">
        <v>40</v>
      </c>
      <c r="H3615" s="14" t="s">
        <v>1110</v>
      </c>
    </row>
    <row r="3616" spans="1:8" x14ac:dyDescent="0.25">
      <c r="A3616">
        <v>3620</v>
      </c>
      <c r="B3616" s="14" t="s">
        <v>12103</v>
      </c>
      <c r="C3616" s="14" t="s">
        <v>1102</v>
      </c>
      <c r="E3616" s="14" t="s">
        <v>12104</v>
      </c>
      <c r="F3616" s="14" t="s">
        <v>12105</v>
      </c>
      <c r="G3616" s="14" t="s">
        <v>72</v>
      </c>
      <c r="H3616" s="14" t="s">
        <v>1110</v>
      </c>
    </row>
    <row r="3617" spans="1:8" x14ac:dyDescent="0.25">
      <c r="A3617">
        <v>3621</v>
      </c>
      <c r="B3617" s="14" t="s">
        <v>12106</v>
      </c>
      <c r="C3617" s="14" t="s">
        <v>1102</v>
      </c>
      <c r="E3617" s="14" t="s">
        <v>12107</v>
      </c>
      <c r="G3617" s="14" t="s">
        <v>174</v>
      </c>
      <c r="H3617" s="14" t="s">
        <v>1110</v>
      </c>
    </row>
    <row r="3618" spans="1:8" x14ac:dyDescent="0.25">
      <c r="A3618">
        <v>3622</v>
      </c>
      <c r="B3618" s="14" t="s">
        <v>12108</v>
      </c>
      <c r="C3618" s="14" t="s">
        <v>1102</v>
      </c>
      <c r="E3618" s="14" t="s">
        <v>12109</v>
      </c>
      <c r="F3618" s="14" t="s">
        <v>12110</v>
      </c>
      <c r="G3618" s="14" t="s">
        <v>192</v>
      </c>
      <c r="H3618" s="14" t="s">
        <v>1110</v>
      </c>
    </row>
    <row r="3619" spans="1:8" x14ac:dyDescent="0.25">
      <c r="A3619">
        <v>3623</v>
      </c>
      <c r="B3619" s="14" t="s">
        <v>12111</v>
      </c>
      <c r="C3619" s="14" t="s">
        <v>1102</v>
      </c>
      <c r="E3619" s="14" t="s">
        <v>12112</v>
      </c>
      <c r="F3619" s="14" t="s">
        <v>12113</v>
      </c>
      <c r="G3619" s="14" t="s">
        <v>117</v>
      </c>
      <c r="H3619" s="14" t="s">
        <v>1110</v>
      </c>
    </row>
    <row r="3620" spans="1:8" x14ac:dyDescent="0.25">
      <c r="A3620">
        <v>3624</v>
      </c>
      <c r="B3620" s="14" t="s">
        <v>12114</v>
      </c>
      <c r="C3620" s="14" t="s">
        <v>1102</v>
      </c>
      <c r="E3620" s="14" t="s">
        <v>12115</v>
      </c>
      <c r="F3620" s="14" t="s">
        <v>12116</v>
      </c>
      <c r="G3620" s="14" t="s">
        <v>149</v>
      </c>
      <c r="H3620" s="14" t="s">
        <v>1110</v>
      </c>
    </row>
    <row r="3621" spans="1:8" x14ac:dyDescent="0.25">
      <c r="A3621">
        <v>3625</v>
      </c>
      <c r="B3621" s="14" t="s">
        <v>12117</v>
      </c>
      <c r="C3621" s="14" t="s">
        <v>1102</v>
      </c>
      <c r="E3621" s="14" t="s">
        <v>12118</v>
      </c>
      <c r="F3621" s="14" t="s">
        <v>12119</v>
      </c>
      <c r="G3621" s="14" t="s">
        <v>2474</v>
      </c>
      <c r="H3621" s="14" t="s">
        <v>1110</v>
      </c>
    </row>
    <row r="3622" spans="1:8" x14ac:dyDescent="0.25">
      <c r="A3622">
        <v>3626</v>
      </c>
      <c r="B3622" s="14" t="s">
        <v>12120</v>
      </c>
      <c r="C3622" s="14" t="s">
        <v>1102</v>
      </c>
      <c r="E3622" s="14" t="s">
        <v>12121</v>
      </c>
      <c r="G3622" s="14" t="s">
        <v>1109</v>
      </c>
      <c r="H3622" s="14" t="s">
        <v>1110</v>
      </c>
    </row>
    <row r="3623" spans="1:8" x14ac:dyDescent="0.25">
      <c r="A3623">
        <v>3627</v>
      </c>
      <c r="B3623" s="14" t="s">
        <v>12122</v>
      </c>
      <c r="C3623" s="14" t="s">
        <v>1102</v>
      </c>
      <c r="D3623" s="14" t="s">
        <v>12123</v>
      </c>
      <c r="G3623" s="14" t="s">
        <v>1109</v>
      </c>
      <c r="H3623" s="14" t="s">
        <v>1110</v>
      </c>
    </row>
    <row r="3624" spans="1:8" x14ac:dyDescent="0.25">
      <c r="A3624">
        <v>3628</v>
      </c>
      <c r="B3624" s="14" t="s">
        <v>12124</v>
      </c>
      <c r="C3624" s="14" t="s">
        <v>1102</v>
      </c>
      <c r="E3624" s="14" t="s">
        <v>12125</v>
      </c>
      <c r="G3624" s="14" t="s">
        <v>40</v>
      </c>
      <c r="H3624" s="14" t="s">
        <v>1110</v>
      </c>
    </row>
    <row r="3625" spans="1:8" x14ac:dyDescent="0.25">
      <c r="A3625">
        <v>3629</v>
      </c>
      <c r="B3625" s="14" t="s">
        <v>12126</v>
      </c>
      <c r="C3625" s="14" t="s">
        <v>1102</v>
      </c>
      <c r="E3625" s="14" t="s">
        <v>12127</v>
      </c>
      <c r="G3625" s="14" t="s">
        <v>1207</v>
      </c>
      <c r="H3625" s="14" t="s">
        <v>1110</v>
      </c>
    </row>
    <row r="3626" spans="1:8" x14ac:dyDescent="0.25">
      <c r="A3626">
        <v>3630</v>
      </c>
      <c r="B3626" s="14" t="s">
        <v>12128</v>
      </c>
      <c r="C3626" s="14" t="s">
        <v>1102</v>
      </c>
      <c r="E3626" s="14" t="s">
        <v>12129</v>
      </c>
      <c r="F3626" s="14" t="s">
        <v>12130</v>
      </c>
      <c r="G3626" s="14" t="s">
        <v>1109</v>
      </c>
      <c r="H3626" s="14" t="s">
        <v>1110</v>
      </c>
    </row>
    <row r="3627" spans="1:8" x14ac:dyDescent="0.25">
      <c r="A3627">
        <v>3631</v>
      </c>
      <c r="B3627" s="14" t="s">
        <v>12131</v>
      </c>
      <c r="C3627" s="14" t="s">
        <v>1102</v>
      </c>
      <c r="E3627" s="14" t="s">
        <v>12132</v>
      </c>
      <c r="F3627" s="14" t="s">
        <v>12133</v>
      </c>
      <c r="G3627" s="14" t="s">
        <v>2570</v>
      </c>
      <c r="H3627" s="14" t="s">
        <v>1110</v>
      </c>
    </row>
    <row r="3628" spans="1:8" x14ac:dyDescent="0.25">
      <c r="A3628">
        <v>3632</v>
      </c>
      <c r="B3628" s="14" t="s">
        <v>12134</v>
      </c>
      <c r="C3628" s="14" t="s">
        <v>1102</v>
      </c>
      <c r="E3628" s="14" t="s">
        <v>12135</v>
      </c>
      <c r="F3628" s="14" t="s">
        <v>12136</v>
      </c>
      <c r="G3628" s="14" t="s">
        <v>153</v>
      </c>
      <c r="H3628" s="14" t="s">
        <v>1110</v>
      </c>
    </row>
    <row r="3629" spans="1:8" x14ac:dyDescent="0.25">
      <c r="A3629">
        <v>3633</v>
      </c>
      <c r="B3629" s="14" t="s">
        <v>12137</v>
      </c>
      <c r="C3629" s="14" t="s">
        <v>1102</v>
      </c>
      <c r="E3629" s="14" t="s">
        <v>12138</v>
      </c>
      <c r="F3629" s="14" t="s">
        <v>12139</v>
      </c>
      <c r="G3629" s="14" t="s">
        <v>178</v>
      </c>
      <c r="H3629" s="14" t="s">
        <v>1110</v>
      </c>
    </row>
    <row r="3630" spans="1:8" x14ac:dyDescent="0.25">
      <c r="A3630">
        <v>3634</v>
      </c>
      <c r="B3630" s="14" t="s">
        <v>12140</v>
      </c>
      <c r="C3630" s="14" t="s">
        <v>1102</v>
      </c>
      <c r="E3630" s="14" t="s">
        <v>12141</v>
      </c>
      <c r="F3630" s="14" t="s">
        <v>12142</v>
      </c>
      <c r="G3630" s="14" t="s">
        <v>40</v>
      </c>
      <c r="H3630" s="14" t="s">
        <v>1110</v>
      </c>
    </row>
    <row r="3631" spans="1:8" x14ac:dyDescent="0.25">
      <c r="A3631">
        <v>3635</v>
      </c>
      <c r="B3631" s="14" t="s">
        <v>12143</v>
      </c>
      <c r="C3631" s="14" t="s">
        <v>1102</v>
      </c>
      <c r="E3631" s="14" t="s">
        <v>12144</v>
      </c>
      <c r="F3631" s="14" t="s">
        <v>12145</v>
      </c>
      <c r="G3631" s="14" t="s">
        <v>187</v>
      </c>
      <c r="H3631" s="14" t="s">
        <v>1110</v>
      </c>
    </row>
    <row r="3632" spans="1:8" x14ac:dyDescent="0.25">
      <c r="A3632">
        <v>3636</v>
      </c>
      <c r="B3632" s="14" t="s">
        <v>12146</v>
      </c>
      <c r="C3632" s="14" t="s">
        <v>1102</v>
      </c>
      <c r="E3632" s="14" t="s">
        <v>12147</v>
      </c>
      <c r="F3632" s="14" t="s">
        <v>12148</v>
      </c>
      <c r="G3632" s="14" t="s">
        <v>2223</v>
      </c>
      <c r="H3632" s="14" t="s">
        <v>1110</v>
      </c>
    </row>
    <row r="3633" spans="1:8" x14ac:dyDescent="0.25">
      <c r="A3633">
        <v>3637</v>
      </c>
      <c r="B3633" s="14" t="s">
        <v>12149</v>
      </c>
      <c r="C3633" s="14" t="s">
        <v>1102</v>
      </c>
      <c r="D3633" s="14" t="s">
        <v>12150</v>
      </c>
      <c r="E3633" s="14" t="s">
        <v>12151</v>
      </c>
      <c r="F3633" s="14" t="s">
        <v>12152</v>
      </c>
      <c r="G3633" s="14" t="s">
        <v>2570</v>
      </c>
      <c r="H3633" s="14" t="s">
        <v>1105</v>
      </c>
    </row>
    <row r="3634" spans="1:8" x14ac:dyDescent="0.25">
      <c r="A3634">
        <v>3638</v>
      </c>
      <c r="B3634" s="14" t="s">
        <v>12153</v>
      </c>
      <c r="C3634" s="14" t="s">
        <v>1102</v>
      </c>
      <c r="D3634" s="14" t="s">
        <v>2729</v>
      </c>
      <c r="E3634" s="14" t="s">
        <v>12154</v>
      </c>
      <c r="F3634" s="14" t="s">
        <v>12155</v>
      </c>
      <c r="G3634" s="14" t="s">
        <v>126</v>
      </c>
      <c r="H3634" s="14" t="s">
        <v>1110</v>
      </c>
    </row>
    <row r="3635" spans="1:8" x14ac:dyDescent="0.25">
      <c r="A3635">
        <v>3639</v>
      </c>
      <c r="B3635" s="14" t="s">
        <v>12156</v>
      </c>
      <c r="C3635" s="14" t="s">
        <v>1102</v>
      </c>
      <c r="E3635" s="14" t="s">
        <v>12157</v>
      </c>
      <c r="F3635" s="14" t="s">
        <v>12158</v>
      </c>
      <c r="G3635" s="14" t="s">
        <v>226</v>
      </c>
      <c r="H3635" s="14" t="s">
        <v>1110</v>
      </c>
    </row>
    <row r="3636" spans="1:8" x14ac:dyDescent="0.25">
      <c r="A3636">
        <v>3640</v>
      </c>
      <c r="B3636" s="14" t="s">
        <v>12159</v>
      </c>
      <c r="C3636" s="14" t="s">
        <v>1102</v>
      </c>
      <c r="E3636" s="14" t="s">
        <v>12160</v>
      </c>
      <c r="F3636" s="14" t="s">
        <v>12161</v>
      </c>
      <c r="G3636" s="14" t="s">
        <v>243</v>
      </c>
      <c r="H3636" s="14" t="s">
        <v>1110</v>
      </c>
    </row>
    <row r="3637" spans="1:8" x14ac:dyDescent="0.25">
      <c r="A3637">
        <v>3641</v>
      </c>
      <c r="B3637" s="14" t="s">
        <v>8163</v>
      </c>
      <c r="C3637" s="14" t="s">
        <v>1102</v>
      </c>
      <c r="D3637" s="14" t="s">
        <v>7341</v>
      </c>
      <c r="E3637" s="14" t="s">
        <v>8164</v>
      </c>
      <c r="F3637" s="14" t="s">
        <v>12162</v>
      </c>
      <c r="G3637" s="14" t="s">
        <v>1109</v>
      </c>
      <c r="H3637" s="14" t="s">
        <v>1105</v>
      </c>
    </row>
    <row r="3638" spans="1:8" x14ac:dyDescent="0.25">
      <c r="A3638">
        <v>3642</v>
      </c>
      <c r="B3638" s="14" t="s">
        <v>12163</v>
      </c>
      <c r="C3638" s="14" t="s">
        <v>1102</v>
      </c>
      <c r="E3638" s="14" t="s">
        <v>12164</v>
      </c>
      <c r="F3638" s="14" t="s">
        <v>12165</v>
      </c>
      <c r="G3638" s="14" t="s">
        <v>1348</v>
      </c>
      <c r="H3638" s="14" t="s">
        <v>1110</v>
      </c>
    </row>
    <row r="3639" spans="1:8" x14ac:dyDescent="0.25">
      <c r="A3639">
        <v>3643</v>
      </c>
      <c r="B3639" s="14" t="s">
        <v>12166</v>
      </c>
      <c r="C3639" s="14" t="s">
        <v>1102</v>
      </c>
      <c r="E3639" s="14" t="s">
        <v>12167</v>
      </c>
      <c r="F3639" s="14" t="s">
        <v>12168</v>
      </c>
      <c r="G3639" s="14" t="s">
        <v>1109</v>
      </c>
      <c r="H3639" s="14" t="s">
        <v>1110</v>
      </c>
    </row>
    <row r="3640" spans="1:8" x14ac:dyDescent="0.25">
      <c r="A3640">
        <v>3644</v>
      </c>
      <c r="B3640" s="14" t="s">
        <v>12169</v>
      </c>
      <c r="C3640" s="14" t="s">
        <v>1102</v>
      </c>
      <c r="D3640" s="14" t="s">
        <v>12170</v>
      </c>
      <c r="E3640" s="14" t="s">
        <v>12171</v>
      </c>
      <c r="F3640" s="14" t="s">
        <v>12172</v>
      </c>
      <c r="G3640" s="14" t="s">
        <v>1109</v>
      </c>
      <c r="H3640" s="14" t="s">
        <v>1105</v>
      </c>
    </row>
    <row r="3641" spans="1:8" x14ac:dyDescent="0.25">
      <c r="A3641">
        <v>3645</v>
      </c>
      <c r="B3641" s="14" t="s">
        <v>12173</v>
      </c>
      <c r="C3641" s="14" t="s">
        <v>1102</v>
      </c>
      <c r="E3641" s="14" t="s">
        <v>12174</v>
      </c>
      <c r="F3641" s="14" t="s">
        <v>12175</v>
      </c>
      <c r="G3641" s="14" t="s">
        <v>187</v>
      </c>
      <c r="H3641" s="14" t="s">
        <v>1110</v>
      </c>
    </row>
    <row r="3642" spans="1:8" x14ac:dyDescent="0.25">
      <c r="A3642">
        <v>3646</v>
      </c>
      <c r="B3642" s="14" t="s">
        <v>12176</v>
      </c>
      <c r="C3642" s="14" t="s">
        <v>1102</v>
      </c>
      <c r="E3642" s="14" t="s">
        <v>12177</v>
      </c>
      <c r="F3642" s="14" t="s">
        <v>12178</v>
      </c>
      <c r="G3642" s="14" t="s">
        <v>1109</v>
      </c>
      <c r="H3642" s="14" t="s">
        <v>1110</v>
      </c>
    </row>
    <row r="3643" spans="1:8" x14ac:dyDescent="0.25">
      <c r="A3643">
        <v>3647</v>
      </c>
      <c r="B3643" s="14" t="s">
        <v>12179</v>
      </c>
      <c r="C3643" s="14" t="s">
        <v>1102</v>
      </c>
      <c r="E3643" s="14" t="s">
        <v>12180</v>
      </c>
      <c r="F3643" s="14" t="s">
        <v>12181</v>
      </c>
      <c r="G3643" s="14" t="s">
        <v>1109</v>
      </c>
      <c r="H3643" s="14" t="s">
        <v>1110</v>
      </c>
    </row>
    <row r="3644" spans="1:8" x14ac:dyDescent="0.25">
      <c r="A3644">
        <v>3648</v>
      </c>
      <c r="B3644" s="14" t="s">
        <v>12182</v>
      </c>
      <c r="C3644" s="14" t="s">
        <v>1102</v>
      </c>
      <c r="E3644" s="14" t="s">
        <v>12183</v>
      </c>
      <c r="F3644" s="14" t="s">
        <v>12184</v>
      </c>
      <c r="G3644" s="14" t="s">
        <v>1109</v>
      </c>
      <c r="H3644" s="14" t="s">
        <v>1110</v>
      </c>
    </row>
    <row r="3645" spans="1:8" x14ac:dyDescent="0.25">
      <c r="A3645">
        <v>3649</v>
      </c>
      <c r="B3645" s="14" t="s">
        <v>12185</v>
      </c>
      <c r="C3645" s="14" t="s">
        <v>1102</v>
      </c>
      <c r="E3645" s="14" t="s">
        <v>12186</v>
      </c>
      <c r="F3645" s="14" t="s">
        <v>12187</v>
      </c>
      <c r="G3645" s="14" t="s">
        <v>2223</v>
      </c>
      <c r="H3645" s="14" t="s">
        <v>1110</v>
      </c>
    </row>
    <row r="3646" spans="1:8" x14ac:dyDescent="0.25">
      <c r="A3646">
        <v>3650</v>
      </c>
      <c r="B3646" s="14" t="s">
        <v>12188</v>
      </c>
      <c r="C3646" s="14" t="s">
        <v>1102</v>
      </c>
      <c r="E3646" s="14" t="s">
        <v>12189</v>
      </c>
      <c r="F3646" s="14" t="s">
        <v>12190</v>
      </c>
      <c r="G3646" s="14" t="s">
        <v>1109</v>
      </c>
      <c r="H3646" s="14" t="s">
        <v>1110</v>
      </c>
    </row>
    <row r="3647" spans="1:8" x14ac:dyDescent="0.25">
      <c r="A3647">
        <v>3651</v>
      </c>
      <c r="B3647" s="14" t="s">
        <v>12191</v>
      </c>
      <c r="C3647" s="14" t="s">
        <v>1102</v>
      </c>
      <c r="E3647" s="14" t="s">
        <v>12192</v>
      </c>
      <c r="F3647" s="14" t="s">
        <v>12193</v>
      </c>
      <c r="G3647" s="14" t="s">
        <v>40</v>
      </c>
      <c r="H3647" s="14" t="s">
        <v>1110</v>
      </c>
    </row>
    <row r="3648" spans="1:8" x14ac:dyDescent="0.25">
      <c r="A3648">
        <v>3652</v>
      </c>
      <c r="B3648" s="14" t="s">
        <v>12194</v>
      </c>
      <c r="C3648" s="14" t="s">
        <v>1102</v>
      </c>
      <c r="D3648" s="14" t="s">
        <v>12195</v>
      </c>
      <c r="E3648" s="14" t="s">
        <v>12196</v>
      </c>
      <c r="F3648" s="14" t="s">
        <v>12197</v>
      </c>
      <c r="G3648" s="14" t="s">
        <v>212</v>
      </c>
      <c r="H3648" s="14" t="s">
        <v>1105</v>
      </c>
    </row>
    <row r="3649" spans="1:8" x14ac:dyDescent="0.25">
      <c r="A3649">
        <v>3653</v>
      </c>
      <c r="B3649" s="14" t="s">
        <v>12198</v>
      </c>
      <c r="C3649" s="14" t="s">
        <v>1102</v>
      </c>
      <c r="E3649" s="14" t="s">
        <v>12199</v>
      </c>
      <c r="F3649" s="14" t="s">
        <v>12200</v>
      </c>
      <c r="G3649" s="14" t="s">
        <v>1109</v>
      </c>
      <c r="H3649" s="14" t="s">
        <v>1110</v>
      </c>
    </row>
    <row r="3650" spans="1:8" x14ac:dyDescent="0.25">
      <c r="A3650">
        <v>3654</v>
      </c>
      <c r="B3650" s="14" t="s">
        <v>12201</v>
      </c>
      <c r="C3650" s="14" t="s">
        <v>1102</v>
      </c>
      <c r="E3650" s="14" t="s">
        <v>12202</v>
      </c>
      <c r="F3650" s="14" t="s">
        <v>12203</v>
      </c>
      <c r="G3650" s="14" t="s">
        <v>1348</v>
      </c>
      <c r="H3650" s="14" t="s">
        <v>1110</v>
      </c>
    </row>
    <row r="3651" spans="1:8" x14ac:dyDescent="0.25">
      <c r="A3651">
        <v>3655</v>
      </c>
      <c r="B3651" s="14" t="s">
        <v>12204</v>
      </c>
      <c r="C3651" s="14" t="s">
        <v>1102</v>
      </c>
      <c r="E3651" s="14" t="s">
        <v>12205</v>
      </c>
      <c r="F3651" s="14" t="s">
        <v>12206</v>
      </c>
      <c r="G3651" s="14" t="s">
        <v>5023</v>
      </c>
      <c r="H3651" s="14" t="s">
        <v>1110</v>
      </c>
    </row>
    <row r="3652" spans="1:8" x14ac:dyDescent="0.25">
      <c r="A3652">
        <v>3656</v>
      </c>
      <c r="B3652" s="14" t="s">
        <v>12207</v>
      </c>
      <c r="C3652" s="14" t="s">
        <v>1102</v>
      </c>
      <c r="E3652" s="14" t="s">
        <v>12033</v>
      </c>
      <c r="F3652" s="14" t="s">
        <v>12208</v>
      </c>
      <c r="G3652" s="14" t="s">
        <v>1348</v>
      </c>
      <c r="H3652" s="14" t="s">
        <v>1110</v>
      </c>
    </row>
    <row r="3653" spans="1:8" x14ac:dyDescent="0.25">
      <c r="A3653">
        <v>3657</v>
      </c>
      <c r="B3653" s="14" t="s">
        <v>12209</v>
      </c>
      <c r="C3653" s="14" t="s">
        <v>1102</v>
      </c>
      <c r="E3653" s="14" t="s">
        <v>12210</v>
      </c>
      <c r="F3653" s="14" t="s">
        <v>12211</v>
      </c>
      <c r="G3653" s="14" t="s">
        <v>1348</v>
      </c>
      <c r="H3653" s="14" t="s">
        <v>1110</v>
      </c>
    </row>
    <row r="3654" spans="1:8" x14ac:dyDescent="0.25">
      <c r="A3654">
        <v>3658</v>
      </c>
      <c r="B3654" s="14" t="s">
        <v>12212</v>
      </c>
      <c r="C3654" s="14" t="s">
        <v>1102</v>
      </c>
      <c r="E3654" s="14" t="s">
        <v>12213</v>
      </c>
      <c r="F3654" s="14" t="s">
        <v>12214</v>
      </c>
      <c r="G3654" s="14" t="s">
        <v>1348</v>
      </c>
      <c r="H3654" s="14" t="s">
        <v>1110</v>
      </c>
    </row>
    <row r="3655" spans="1:8" x14ac:dyDescent="0.25">
      <c r="A3655">
        <v>3659</v>
      </c>
      <c r="B3655" s="14" t="s">
        <v>12215</v>
      </c>
      <c r="C3655" s="14" t="s">
        <v>1102</v>
      </c>
      <c r="E3655" s="14" t="s">
        <v>12216</v>
      </c>
      <c r="F3655" s="14" t="s">
        <v>12217</v>
      </c>
      <c r="G3655" s="14" t="s">
        <v>1348</v>
      </c>
      <c r="H3655" s="14" t="s">
        <v>1110</v>
      </c>
    </row>
    <row r="3656" spans="1:8" x14ac:dyDescent="0.25">
      <c r="A3656">
        <v>3660</v>
      </c>
      <c r="B3656" s="14" t="s">
        <v>12218</v>
      </c>
      <c r="C3656" s="14" t="s">
        <v>1102</v>
      </c>
      <c r="E3656" s="14" t="s">
        <v>12219</v>
      </c>
      <c r="F3656" s="14" t="s">
        <v>12220</v>
      </c>
      <c r="G3656" s="14" t="s">
        <v>91</v>
      </c>
      <c r="H3656" s="14" t="s">
        <v>1110</v>
      </c>
    </row>
    <row r="3657" spans="1:8" x14ac:dyDescent="0.25">
      <c r="A3657">
        <v>3661</v>
      </c>
      <c r="B3657" s="14" t="s">
        <v>12221</v>
      </c>
      <c r="C3657" s="14" t="s">
        <v>1102</v>
      </c>
      <c r="D3657" s="14" t="s">
        <v>12222</v>
      </c>
      <c r="E3657" s="14" t="s">
        <v>12223</v>
      </c>
      <c r="F3657" s="14" t="s">
        <v>12224</v>
      </c>
      <c r="G3657" s="14" t="s">
        <v>16</v>
      </c>
      <c r="H3657" s="14" t="s">
        <v>1105</v>
      </c>
    </row>
    <row r="3658" spans="1:8" x14ac:dyDescent="0.25">
      <c r="A3658">
        <v>3662</v>
      </c>
      <c r="B3658" s="14" t="s">
        <v>12225</v>
      </c>
      <c r="C3658" s="14" t="s">
        <v>1102</v>
      </c>
      <c r="E3658" s="14" t="s">
        <v>12226</v>
      </c>
      <c r="F3658" s="14" t="s">
        <v>12227</v>
      </c>
      <c r="G3658" s="14" t="s">
        <v>236</v>
      </c>
      <c r="H3658" s="14" t="s">
        <v>1110</v>
      </c>
    </row>
    <row r="3659" spans="1:8" x14ac:dyDescent="0.25">
      <c r="A3659">
        <v>3663</v>
      </c>
      <c r="B3659" s="14" t="s">
        <v>12228</v>
      </c>
      <c r="C3659" s="14" t="s">
        <v>1102</v>
      </c>
      <c r="E3659" s="14" t="s">
        <v>12229</v>
      </c>
      <c r="F3659" s="14" t="s">
        <v>12230</v>
      </c>
      <c r="G3659" s="14" t="s">
        <v>2576</v>
      </c>
      <c r="H3659" s="14" t="s">
        <v>1110</v>
      </c>
    </row>
    <row r="3660" spans="1:8" x14ac:dyDescent="0.25">
      <c r="A3660">
        <v>3664</v>
      </c>
      <c r="B3660" s="14" t="s">
        <v>12231</v>
      </c>
      <c r="C3660" s="14" t="s">
        <v>1102</v>
      </c>
      <c r="E3660" s="14" t="s">
        <v>12232</v>
      </c>
      <c r="G3660" s="14" t="s">
        <v>77</v>
      </c>
      <c r="H3660" s="14" t="s">
        <v>1110</v>
      </c>
    </row>
    <row r="3661" spans="1:8" x14ac:dyDescent="0.25">
      <c r="A3661">
        <v>3665</v>
      </c>
      <c r="B3661" s="14" t="s">
        <v>12233</v>
      </c>
      <c r="C3661" s="14" t="s">
        <v>1102</v>
      </c>
      <c r="E3661" s="14" t="s">
        <v>12234</v>
      </c>
      <c r="F3661" s="14" t="s">
        <v>12235</v>
      </c>
      <c r="G3661" s="14" t="s">
        <v>2576</v>
      </c>
      <c r="H3661" s="14" t="s">
        <v>1110</v>
      </c>
    </row>
    <row r="3662" spans="1:8" x14ac:dyDescent="0.25">
      <c r="A3662">
        <v>3666</v>
      </c>
      <c r="B3662" s="14" t="s">
        <v>12236</v>
      </c>
      <c r="C3662" s="14" t="s">
        <v>1102</v>
      </c>
      <c r="E3662" s="14" t="s">
        <v>12237</v>
      </c>
      <c r="F3662" s="14" t="s">
        <v>12238</v>
      </c>
      <c r="G3662" s="14" t="s">
        <v>243</v>
      </c>
      <c r="H3662" s="14" t="s">
        <v>1110</v>
      </c>
    </row>
    <row r="3663" spans="1:8" x14ac:dyDescent="0.25">
      <c r="A3663">
        <v>3667</v>
      </c>
      <c r="B3663" s="14" t="s">
        <v>12239</v>
      </c>
      <c r="C3663" s="14" t="s">
        <v>1102</v>
      </c>
      <c r="D3663" s="14" t="s">
        <v>12240</v>
      </c>
      <c r="E3663" s="14" t="s">
        <v>12241</v>
      </c>
      <c r="F3663" s="14" t="s">
        <v>12242</v>
      </c>
      <c r="G3663" s="14" t="s">
        <v>134</v>
      </c>
      <c r="H3663" s="14" t="s">
        <v>1110</v>
      </c>
    </row>
    <row r="3664" spans="1:8" x14ac:dyDescent="0.25">
      <c r="A3664">
        <v>3668</v>
      </c>
      <c r="B3664" s="14" t="s">
        <v>12243</v>
      </c>
      <c r="C3664" s="14" t="s">
        <v>1102</v>
      </c>
      <c r="E3664" s="14" t="s">
        <v>12244</v>
      </c>
      <c r="F3664" s="14" t="s">
        <v>12245</v>
      </c>
      <c r="G3664" s="14" t="s">
        <v>178</v>
      </c>
      <c r="H3664" s="14" t="s">
        <v>1110</v>
      </c>
    </row>
    <row r="3665" spans="1:8" x14ac:dyDescent="0.25">
      <c r="A3665">
        <v>3669</v>
      </c>
      <c r="B3665" s="14" t="s">
        <v>12246</v>
      </c>
      <c r="C3665" s="14" t="s">
        <v>1102</v>
      </c>
      <c r="E3665" s="14" t="s">
        <v>12247</v>
      </c>
      <c r="G3665" s="14" t="s">
        <v>243</v>
      </c>
      <c r="H3665" s="14" t="s">
        <v>1110</v>
      </c>
    </row>
    <row r="3666" spans="1:8" x14ac:dyDescent="0.25">
      <c r="A3666">
        <v>3670</v>
      </c>
      <c r="B3666" s="14" t="s">
        <v>12248</v>
      </c>
      <c r="C3666" s="14" t="s">
        <v>1102</v>
      </c>
      <c r="E3666" s="14" t="s">
        <v>12249</v>
      </c>
      <c r="G3666" s="14" t="s">
        <v>243</v>
      </c>
      <c r="H3666" s="14" t="s">
        <v>1110</v>
      </c>
    </row>
    <row r="3667" spans="1:8" x14ac:dyDescent="0.25">
      <c r="A3667">
        <v>3671</v>
      </c>
      <c r="B3667" s="14" t="s">
        <v>12250</v>
      </c>
      <c r="C3667" s="14" t="s">
        <v>1102</v>
      </c>
      <c r="E3667" s="14" t="s">
        <v>12251</v>
      </c>
      <c r="F3667" s="14" t="s">
        <v>12252</v>
      </c>
      <c r="G3667" s="14" t="s">
        <v>243</v>
      </c>
      <c r="H3667" s="14" t="s">
        <v>1110</v>
      </c>
    </row>
    <row r="3668" spans="1:8" x14ac:dyDescent="0.25">
      <c r="A3668">
        <v>3672</v>
      </c>
      <c r="B3668" s="14" t="s">
        <v>12253</v>
      </c>
      <c r="C3668" s="14" t="s">
        <v>1102</v>
      </c>
      <c r="E3668" s="14" t="s">
        <v>12254</v>
      </c>
      <c r="F3668" s="14" t="s">
        <v>12255</v>
      </c>
      <c r="G3668" s="14" t="s">
        <v>243</v>
      </c>
      <c r="H3668" s="14" t="s">
        <v>1110</v>
      </c>
    </row>
    <row r="3669" spans="1:8" x14ac:dyDescent="0.25">
      <c r="A3669">
        <v>3673</v>
      </c>
      <c r="B3669" s="14" t="s">
        <v>12256</v>
      </c>
      <c r="C3669" s="14" t="s">
        <v>1102</v>
      </c>
      <c r="E3669" s="14" t="s">
        <v>12257</v>
      </c>
      <c r="F3669" s="14" t="s">
        <v>12258</v>
      </c>
      <c r="G3669" s="14" t="s">
        <v>2097</v>
      </c>
      <c r="H3669" s="14" t="s">
        <v>1110</v>
      </c>
    </row>
    <row r="3670" spans="1:8" x14ac:dyDescent="0.25">
      <c r="A3670">
        <v>3674</v>
      </c>
      <c r="B3670" s="14" t="s">
        <v>12259</v>
      </c>
      <c r="C3670" s="14" t="s">
        <v>1102</v>
      </c>
      <c r="D3670" s="14" t="s">
        <v>12260</v>
      </c>
      <c r="E3670" s="14" t="s">
        <v>12261</v>
      </c>
      <c r="F3670" s="14" t="s">
        <v>12262</v>
      </c>
      <c r="G3670" s="14" t="s">
        <v>226</v>
      </c>
      <c r="H3670" s="14" t="s">
        <v>1105</v>
      </c>
    </row>
    <row r="3671" spans="1:8" x14ac:dyDescent="0.25">
      <c r="A3671">
        <v>3675</v>
      </c>
      <c r="B3671" s="14" t="s">
        <v>12263</v>
      </c>
      <c r="C3671" s="14" t="s">
        <v>1102</v>
      </c>
      <c r="E3671" s="14" t="s">
        <v>12264</v>
      </c>
      <c r="F3671" s="14" t="s">
        <v>12265</v>
      </c>
      <c r="G3671" s="14" t="s">
        <v>40</v>
      </c>
      <c r="H3671" s="14" t="s">
        <v>1110</v>
      </c>
    </row>
    <row r="3672" spans="1:8" x14ac:dyDescent="0.25">
      <c r="A3672">
        <v>3676</v>
      </c>
      <c r="B3672" s="14" t="s">
        <v>12266</v>
      </c>
      <c r="C3672" s="14" t="s">
        <v>1102</v>
      </c>
      <c r="E3672" s="14" t="s">
        <v>12267</v>
      </c>
      <c r="F3672" s="14" t="s">
        <v>12268</v>
      </c>
      <c r="G3672" s="14" t="s">
        <v>1601</v>
      </c>
      <c r="H3672" s="14" t="s">
        <v>1110</v>
      </c>
    </row>
    <row r="3673" spans="1:8" x14ac:dyDescent="0.25">
      <c r="A3673">
        <v>3677</v>
      </c>
      <c r="B3673" s="14" t="s">
        <v>12269</v>
      </c>
      <c r="C3673" s="14" t="s">
        <v>1102</v>
      </c>
      <c r="E3673" s="14" t="s">
        <v>12270</v>
      </c>
      <c r="G3673" s="14" t="s">
        <v>163</v>
      </c>
      <c r="H3673" s="14" t="s">
        <v>1110</v>
      </c>
    </row>
    <row r="3674" spans="1:8" x14ac:dyDescent="0.25">
      <c r="A3674">
        <v>3678</v>
      </c>
      <c r="B3674" s="14" t="s">
        <v>12271</v>
      </c>
      <c r="C3674" s="14" t="s">
        <v>1102</v>
      </c>
      <c r="E3674" s="14" t="s">
        <v>12272</v>
      </c>
      <c r="F3674" s="14" t="s">
        <v>12273</v>
      </c>
      <c r="G3674" s="14" t="s">
        <v>212</v>
      </c>
      <c r="H3674" s="14" t="s">
        <v>1110</v>
      </c>
    </row>
    <row r="3675" spans="1:8" x14ac:dyDescent="0.25">
      <c r="A3675">
        <v>3679</v>
      </c>
      <c r="B3675" s="14" t="s">
        <v>12274</v>
      </c>
      <c r="C3675" s="14" t="s">
        <v>1102</v>
      </c>
      <c r="D3675" s="14" t="s">
        <v>12275</v>
      </c>
      <c r="E3675" s="14" t="s">
        <v>12276</v>
      </c>
      <c r="F3675" s="14" t="s">
        <v>12277</v>
      </c>
      <c r="G3675" s="14" t="s">
        <v>28</v>
      </c>
      <c r="H3675" s="14" t="s">
        <v>1110</v>
      </c>
    </row>
    <row r="3676" spans="1:8" x14ac:dyDescent="0.25">
      <c r="A3676">
        <v>3680</v>
      </c>
      <c r="B3676" s="14" t="s">
        <v>12278</v>
      </c>
      <c r="C3676" s="14" t="s">
        <v>1102</v>
      </c>
      <c r="D3676" s="14" t="s">
        <v>12279</v>
      </c>
      <c r="E3676" s="14" t="s">
        <v>12280</v>
      </c>
      <c r="F3676" s="14" t="s">
        <v>12281</v>
      </c>
      <c r="G3676" s="14" t="s">
        <v>212</v>
      </c>
      <c r="H3676" s="14" t="s">
        <v>1110</v>
      </c>
    </row>
    <row r="3677" spans="1:8" x14ac:dyDescent="0.25">
      <c r="A3677">
        <v>3681</v>
      </c>
      <c r="B3677" s="14" t="s">
        <v>12282</v>
      </c>
      <c r="C3677" s="14" t="s">
        <v>1102</v>
      </c>
      <c r="E3677" s="14" t="s">
        <v>12283</v>
      </c>
      <c r="F3677" s="14" t="s">
        <v>12284</v>
      </c>
      <c r="G3677" s="14" t="s">
        <v>143</v>
      </c>
      <c r="H3677" s="14" t="s">
        <v>1110</v>
      </c>
    </row>
    <row r="3678" spans="1:8" x14ac:dyDescent="0.25">
      <c r="A3678">
        <v>3682</v>
      </c>
      <c r="B3678" s="14" t="s">
        <v>12285</v>
      </c>
      <c r="C3678" s="14" t="s">
        <v>1102</v>
      </c>
      <c r="E3678" s="14" t="s">
        <v>12286</v>
      </c>
      <c r="G3678" s="14" t="s">
        <v>1144</v>
      </c>
      <c r="H3678" s="14" t="s">
        <v>1110</v>
      </c>
    </row>
    <row r="3679" spans="1:8" x14ac:dyDescent="0.25">
      <c r="A3679">
        <v>3683</v>
      </c>
      <c r="B3679" s="14" t="s">
        <v>12287</v>
      </c>
      <c r="C3679" s="14" t="s">
        <v>1102</v>
      </c>
      <c r="E3679" s="14" t="s">
        <v>132</v>
      </c>
      <c r="F3679" s="14" t="s">
        <v>12288</v>
      </c>
      <c r="G3679" s="14" t="s">
        <v>192</v>
      </c>
      <c r="H3679" s="14" t="s">
        <v>1110</v>
      </c>
    </row>
    <row r="3680" spans="1:8" x14ac:dyDescent="0.25">
      <c r="A3680">
        <v>3684</v>
      </c>
      <c r="B3680" s="14" t="s">
        <v>12289</v>
      </c>
      <c r="C3680" s="14" t="s">
        <v>1102</v>
      </c>
      <c r="E3680" s="14" t="s">
        <v>12290</v>
      </c>
      <c r="F3680" s="14" t="s">
        <v>12291</v>
      </c>
      <c r="G3680" s="14" t="s">
        <v>243</v>
      </c>
      <c r="H3680" s="14" t="s">
        <v>1105</v>
      </c>
    </row>
    <row r="3681" spans="1:8" x14ac:dyDescent="0.25">
      <c r="A3681">
        <v>3685</v>
      </c>
      <c r="B3681" s="14" t="s">
        <v>12292</v>
      </c>
      <c r="C3681" s="14" t="s">
        <v>1102</v>
      </c>
      <c r="E3681" s="14" t="s">
        <v>12293</v>
      </c>
      <c r="F3681" s="14" t="s">
        <v>12294</v>
      </c>
      <c r="G3681" s="14" t="s">
        <v>40</v>
      </c>
      <c r="H3681" s="14" t="s">
        <v>1110</v>
      </c>
    </row>
    <row r="3682" spans="1:8" x14ac:dyDescent="0.25">
      <c r="A3682">
        <v>3686</v>
      </c>
      <c r="B3682" s="14" t="s">
        <v>12295</v>
      </c>
      <c r="C3682" s="14" t="s">
        <v>1102</v>
      </c>
      <c r="E3682" s="14" t="s">
        <v>12296</v>
      </c>
      <c r="F3682" s="14" t="s">
        <v>12297</v>
      </c>
      <c r="G3682" s="14" t="s">
        <v>212</v>
      </c>
      <c r="H3682" s="14" t="s">
        <v>1110</v>
      </c>
    </row>
    <row r="3683" spans="1:8" x14ac:dyDescent="0.25">
      <c r="A3683">
        <v>3687</v>
      </c>
      <c r="B3683" s="14" t="s">
        <v>12298</v>
      </c>
      <c r="C3683" s="14" t="s">
        <v>1102</v>
      </c>
      <c r="E3683" s="14" t="s">
        <v>12299</v>
      </c>
      <c r="F3683" s="14" t="s">
        <v>12300</v>
      </c>
      <c r="G3683" s="14" t="s">
        <v>187</v>
      </c>
      <c r="H3683" s="14" t="s">
        <v>1110</v>
      </c>
    </row>
    <row r="3684" spans="1:8" x14ac:dyDescent="0.25">
      <c r="A3684">
        <v>3688</v>
      </c>
      <c r="B3684" s="14" t="s">
        <v>12301</v>
      </c>
      <c r="C3684" s="14" t="s">
        <v>1102</v>
      </c>
      <c r="E3684" s="14" t="s">
        <v>12302</v>
      </c>
      <c r="F3684" s="14" t="s">
        <v>12303</v>
      </c>
      <c r="G3684" s="14" t="s">
        <v>163</v>
      </c>
      <c r="H3684" s="14" t="s">
        <v>1110</v>
      </c>
    </row>
    <row r="3685" spans="1:8" x14ac:dyDescent="0.25">
      <c r="A3685">
        <v>3689</v>
      </c>
      <c r="B3685" s="14" t="s">
        <v>12304</v>
      </c>
      <c r="C3685" s="14" t="s">
        <v>1102</v>
      </c>
      <c r="E3685" s="14" t="s">
        <v>12305</v>
      </c>
      <c r="F3685" s="14" t="s">
        <v>12306</v>
      </c>
      <c r="G3685" s="14" t="s">
        <v>163</v>
      </c>
      <c r="H3685" s="14" t="s">
        <v>1110</v>
      </c>
    </row>
    <row r="3686" spans="1:8" x14ac:dyDescent="0.25">
      <c r="A3686">
        <v>3690</v>
      </c>
      <c r="B3686" s="14" t="s">
        <v>12307</v>
      </c>
      <c r="C3686" s="14" t="s">
        <v>1102</v>
      </c>
      <c r="E3686" s="14" t="s">
        <v>12308</v>
      </c>
      <c r="F3686" s="14" t="s">
        <v>12309</v>
      </c>
      <c r="G3686" s="14" t="s">
        <v>163</v>
      </c>
      <c r="H3686" s="14" t="s">
        <v>1110</v>
      </c>
    </row>
    <row r="3687" spans="1:8" x14ac:dyDescent="0.25">
      <c r="A3687">
        <v>3691</v>
      </c>
      <c r="B3687" s="14" t="s">
        <v>12310</v>
      </c>
      <c r="C3687" s="14" t="s">
        <v>1102</v>
      </c>
      <c r="E3687" s="14" t="s">
        <v>12311</v>
      </c>
      <c r="F3687" s="14" t="s">
        <v>12312</v>
      </c>
      <c r="G3687" s="14" t="s">
        <v>174</v>
      </c>
      <c r="H3687" s="14" t="s">
        <v>1110</v>
      </c>
    </row>
    <row r="3688" spans="1:8" x14ac:dyDescent="0.25">
      <c r="A3688">
        <v>3692</v>
      </c>
      <c r="B3688" s="14" t="s">
        <v>12313</v>
      </c>
      <c r="C3688" s="14" t="s">
        <v>1102</v>
      </c>
      <c r="E3688" s="14" t="s">
        <v>12314</v>
      </c>
      <c r="F3688" s="14" t="s">
        <v>12315</v>
      </c>
      <c r="G3688" s="14" t="s">
        <v>1730</v>
      </c>
      <c r="H3688" s="14" t="s">
        <v>1110</v>
      </c>
    </row>
    <row r="3689" spans="1:8" x14ac:dyDescent="0.25">
      <c r="A3689">
        <v>3693</v>
      </c>
      <c r="B3689" s="14" t="s">
        <v>12316</v>
      </c>
      <c r="C3689" s="14" t="s">
        <v>1102</v>
      </c>
      <c r="E3689" s="14" t="s">
        <v>12317</v>
      </c>
      <c r="F3689" s="14" t="s">
        <v>12318</v>
      </c>
      <c r="G3689" s="14" t="s">
        <v>40</v>
      </c>
      <c r="H3689" s="14" t="s">
        <v>1105</v>
      </c>
    </row>
    <row r="3690" spans="1:8" x14ac:dyDescent="0.25">
      <c r="A3690">
        <v>3694</v>
      </c>
      <c r="B3690" s="14" t="s">
        <v>12319</v>
      </c>
      <c r="C3690" s="14" t="s">
        <v>1102</v>
      </c>
      <c r="E3690" s="14" t="s">
        <v>12320</v>
      </c>
      <c r="F3690" s="14" t="s">
        <v>12321</v>
      </c>
      <c r="G3690" s="14" t="s">
        <v>40</v>
      </c>
      <c r="H3690" s="14" t="s">
        <v>1105</v>
      </c>
    </row>
    <row r="3691" spans="1:8" x14ac:dyDescent="0.25">
      <c r="A3691">
        <v>3695</v>
      </c>
      <c r="B3691" s="14" t="s">
        <v>12322</v>
      </c>
      <c r="C3691" s="14" t="s">
        <v>1102</v>
      </c>
      <c r="E3691" s="14" t="s">
        <v>12323</v>
      </c>
      <c r="F3691" s="14" t="s">
        <v>12324</v>
      </c>
      <c r="G3691" s="14" t="s">
        <v>1109</v>
      </c>
      <c r="H3691" s="14" t="s">
        <v>1110</v>
      </c>
    </row>
    <row r="3692" spans="1:8" x14ac:dyDescent="0.25">
      <c r="A3692">
        <v>3696</v>
      </c>
      <c r="B3692" s="14" t="s">
        <v>12325</v>
      </c>
      <c r="C3692" s="14" t="s">
        <v>1102</v>
      </c>
      <c r="E3692" s="14" t="s">
        <v>12326</v>
      </c>
      <c r="F3692" s="14" t="s">
        <v>12327</v>
      </c>
      <c r="G3692" s="14" t="s">
        <v>1109</v>
      </c>
      <c r="H3692" s="14" t="s">
        <v>1110</v>
      </c>
    </row>
    <row r="3693" spans="1:8" x14ac:dyDescent="0.25">
      <c r="A3693">
        <v>3697</v>
      </c>
      <c r="B3693" s="14" t="s">
        <v>12328</v>
      </c>
      <c r="C3693" s="14" t="s">
        <v>1102</v>
      </c>
      <c r="E3693" s="14" t="s">
        <v>12329</v>
      </c>
      <c r="F3693" s="14" t="s">
        <v>12330</v>
      </c>
      <c r="G3693" s="14" t="s">
        <v>163</v>
      </c>
      <c r="H3693" s="14" t="s">
        <v>1110</v>
      </c>
    </row>
    <row r="3694" spans="1:8" x14ac:dyDescent="0.25">
      <c r="A3694">
        <v>3698</v>
      </c>
      <c r="B3694" s="14" t="s">
        <v>12331</v>
      </c>
      <c r="C3694" s="14" t="s">
        <v>1102</v>
      </c>
      <c r="E3694" s="14" t="s">
        <v>12332</v>
      </c>
      <c r="F3694" s="14" t="s">
        <v>12333</v>
      </c>
      <c r="G3694" s="14" t="s">
        <v>243</v>
      </c>
      <c r="H3694" s="14" t="s">
        <v>1110</v>
      </c>
    </row>
    <row r="3695" spans="1:8" x14ac:dyDescent="0.25">
      <c r="A3695">
        <v>3699</v>
      </c>
      <c r="B3695" s="14" t="s">
        <v>12334</v>
      </c>
      <c r="C3695" s="14" t="s">
        <v>1102</v>
      </c>
      <c r="E3695" s="14" t="s">
        <v>12335</v>
      </c>
      <c r="F3695" s="14" t="s">
        <v>12336</v>
      </c>
      <c r="G3695" s="14" t="s">
        <v>40</v>
      </c>
      <c r="H3695" s="14" t="s">
        <v>1110</v>
      </c>
    </row>
    <row r="3696" spans="1:8" x14ac:dyDescent="0.25">
      <c r="A3696">
        <v>3700</v>
      </c>
      <c r="B3696" s="14" t="s">
        <v>12337</v>
      </c>
      <c r="C3696" s="14" t="s">
        <v>1102</v>
      </c>
      <c r="E3696" s="14" t="s">
        <v>12338</v>
      </c>
      <c r="F3696" s="14" t="s">
        <v>12339</v>
      </c>
      <c r="G3696" s="14" t="s">
        <v>40</v>
      </c>
      <c r="H3696" s="14" t="s">
        <v>1110</v>
      </c>
    </row>
    <row r="3697" spans="1:8" x14ac:dyDescent="0.25">
      <c r="A3697">
        <v>3701</v>
      </c>
      <c r="B3697" s="14" t="s">
        <v>12340</v>
      </c>
      <c r="C3697" s="14" t="s">
        <v>1102</v>
      </c>
      <c r="D3697" s="14" t="s">
        <v>12341</v>
      </c>
      <c r="G3697" s="14" t="s">
        <v>2164</v>
      </c>
      <c r="H3697" s="14" t="s">
        <v>1110</v>
      </c>
    </row>
    <row r="3698" spans="1:8" x14ac:dyDescent="0.25">
      <c r="A3698">
        <v>3702</v>
      </c>
      <c r="B3698" s="14" t="s">
        <v>12342</v>
      </c>
      <c r="C3698" s="14" t="s">
        <v>1102</v>
      </c>
      <c r="D3698" s="14" t="s">
        <v>1240</v>
      </c>
      <c r="E3698" s="14" t="s">
        <v>12343</v>
      </c>
      <c r="F3698" s="14" t="s">
        <v>12344</v>
      </c>
      <c r="G3698" s="14" t="s">
        <v>7</v>
      </c>
      <c r="H3698" s="14" t="s">
        <v>1110</v>
      </c>
    </row>
    <row r="3699" spans="1:8" x14ac:dyDescent="0.25">
      <c r="A3699">
        <v>3703</v>
      </c>
      <c r="B3699" s="14" t="s">
        <v>12345</v>
      </c>
      <c r="C3699" s="14" t="s">
        <v>1102</v>
      </c>
      <c r="E3699" s="14" t="s">
        <v>12346</v>
      </c>
      <c r="F3699" s="14" t="s">
        <v>12347</v>
      </c>
      <c r="G3699" s="14" t="s">
        <v>153</v>
      </c>
      <c r="H3699" s="14" t="s">
        <v>1110</v>
      </c>
    </row>
    <row r="3700" spans="1:8" x14ac:dyDescent="0.25">
      <c r="A3700">
        <v>3704</v>
      </c>
      <c r="B3700" s="14" t="s">
        <v>12348</v>
      </c>
      <c r="C3700" s="14" t="s">
        <v>1102</v>
      </c>
      <c r="E3700" s="14" t="s">
        <v>12349</v>
      </c>
      <c r="F3700" s="14" t="s">
        <v>12350</v>
      </c>
      <c r="G3700" s="14" t="s">
        <v>1109</v>
      </c>
      <c r="H3700" s="14" t="s">
        <v>1110</v>
      </c>
    </row>
    <row r="3701" spans="1:8" x14ac:dyDescent="0.25">
      <c r="A3701">
        <v>3705</v>
      </c>
      <c r="B3701" s="14" t="s">
        <v>12351</v>
      </c>
      <c r="C3701" s="14" t="s">
        <v>1102</v>
      </c>
      <c r="E3701" s="14" t="s">
        <v>12352</v>
      </c>
      <c r="F3701" s="14" t="s">
        <v>12353</v>
      </c>
      <c r="G3701" s="14" t="s">
        <v>40</v>
      </c>
      <c r="H3701" s="14" t="s">
        <v>1110</v>
      </c>
    </row>
    <row r="3702" spans="1:8" x14ac:dyDescent="0.25">
      <c r="A3702">
        <v>3706</v>
      </c>
      <c r="B3702" s="14" t="s">
        <v>12354</v>
      </c>
      <c r="C3702" s="14" t="s">
        <v>1102</v>
      </c>
      <c r="E3702" s="14" t="s">
        <v>12355</v>
      </c>
      <c r="F3702" s="14" t="s">
        <v>12356</v>
      </c>
      <c r="G3702" s="14" t="s">
        <v>1144</v>
      </c>
      <c r="H3702" s="14" t="s">
        <v>1110</v>
      </c>
    </row>
    <row r="3703" spans="1:8" x14ac:dyDescent="0.25">
      <c r="A3703">
        <v>3707</v>
      </c>
      <c r="B3703" s="14" t="s">
        <v>12357</v>
      </c>
      <c r="C3703" s="14" t="s">
        <v>1102</v>
      </c>
      <c r="E3703" s="14" t="s">
        <v>12358</v>
      </c>
      <c r="F3703" s="14" t="s">
        <v>12359</v>
      </c>
      <c r="G3703" s="14" t="s">
        <v>40</v>
      </c>
      <c r="H3703" s="14" t="s">
        <v>1110</v>
      </c>
    </row>
    <row r="3704" spans="1:8" x14ac:dyDescent="0.25">
      <c r="A3704">
        <v>3708</v>
      </c>
      <c r="B3704" s="14" t="s">
        <v>12360</v>
      </c>
      <c r="C3704" s="14" t="s">
        <v>1102</v>
      </c>
      <c r="E3704" s="14" t="s">
        <v>12361</v>
      </c>
      <c r="F3704" s="14" t="s">
        <v>12362</v>
      </c>
      <c r="G3704" s="14" t="s">
        <v>1348</v>
      </c>
      <c r="H3704" s="14" t="s">
        <v>1110</v>
      </c>
    </row>
    <row r="3705" spans="1:8" x14ac:dyDescent="0.25">
      <c r="A3705">
        <v>3709</v>
      </c>
      <c r="B3705" s="14" t="s">
        <v>12363</v>
      </c>
      <c r="C3705" s="14" t="s">
        <v>1102</v>
      </c>
      <c r="E3705" s="14" t="s">
        <v>12364</v>
      </c>
      <c r="F3705" s="14" t="s">
        <v>12365</v>
      </c>
      <c r="G3705" s="14" t="s">
        <v>178</v>
      </c>
      <c r="H3705" s="14" t="s">
        <v>1110</v>
      </c>
    </row>
    <row r="3706" spans="1:8" x14ac:dyDescent="0.25">
      <c r="A3706">
        <v>3710</v>
      </c>
      <c r="B3706" s="14" t="s">
        <v>12366</v>
      </c>
      <c r="C3706" s="14" t="s">
        <v>1102</v>
      </c>
      <c r="D3706" s="14" t="s">
        <v>9502</v>
      </c>
      <c r="E3706" s="14" t="s">
        <v>12367</v>
      </c>
      <c r="F3706" s="14" t="s">
        <v>12368</v>
      </c>
      <c r="G3706" s="14" t="s">
        <v>40</v>
      </c>
      <c r="H3706" s="14" t="s">
        <v>1110</v>
      </c>
    </row>
    <row r="3707" spans="1:8" x14ac:dyDescent="0.25">
      <c r="A3707">
        <v>3711</v>
      </c>
      <c r="B3707" s="14" t="s">
        <v>12369</v>
      </c>
      <c r="C3707" s="14" t="s">
        <v>1102</v>
      </c>
      <c r="E3707" s="14" t="s">
        <v>12370</v>
      </c>
      <c r="F3707" s="14" t="s">
        <v>12371</v>
      </c>
      <c r="G3707" s="14" t="s">
        <v>1207</v>
      </c>
      <c r="H3707" s="14" t="s">
        <v>1110</v>
      </c>
    </row>
    <row r="3708" spans="1:8" x14ac:dyDescent="0.25">
      <c r="A3708">
        <v>3712</v>
      </c>
      <c r="B3708" s="14" t="s">
        <v>12372</v>
      </c>
      <c r="C3708" s="14" t="s">
        <v>1102</v>
      </c>
      <c r="E3708" s="14" t="s">
        <v>12373</v>
      </c>
      <c r="F3708" s="14" t="s">
        <v>12374</v>
      </c>
      <c r="G3708" s="14" t="s">
        <v>1109</v>
      </c>
      <c r="H3708" s="14" t="s">
        <v>1110</v>
      </c>
    </row>
    <row r="3709" spans="1:8" x14ac:dyDescent="0.25">
      <c r="A3709">
        <v>3713</v>
      </c>
      <c r="B3709" s="14" t="s">
        <v>12375</v>
      </c>
      <c r="C3709" s="14" t="s">
        <v>1102</v>
      </c>
      <c r="E3709" s="14" t="s">
        <v>12376</v>
      </c>
      <c r="F3709" s="14" t="s">
        <v>12377</v>
      </c>
      <c r="G3709" s="14" t="s">
        <v>243</v>
      </c>
      <c r="H3709" s="14" t="s">
        <v>1110</v>
      </c>
    </row>
    <row r="3710" spans="1:8" x14ac:dyDescent="0.25">
      <c r="A3710">
        <v>3714</v>
      </c>
      <c r="B3710" s="14" t="s">
        <v>12378</v>
      </c>
      <c r="C3710" s="14" t="s">
        <v>1102</v>
      </c>
      <c r="E3710" s="14" t="s">
        <v>12379</v>
      </c>
      <c r="F3710" s="14" t="s">
        <v>12380</v>
      </c>
      <c r="G3710" s="14" t="s">
        <v>1109</v>
      </c>
      <c r="H3710" s="14" t="s">
        <v>1110</v>
      </c>
    </row>
    <row r="3711" spans="1:8" x14ac:dyDescent="0.25">
      <c r="A3711">
        <v>3715</v>
      </c>
      <c r="B3711" s="14" t="s">
        <v>12381</v>
      </c>
      <c r="C3711" s="14" t="s">
        <v>1102</v>
      </c>
      <c r="E3711" s="14" t="s">
        <v>12382</v>
      </c>
      <c r="F3711" s="14" t="s">
        <v>12383</v>
      </c>
      <c r="G3711" s="14" t="s">
        <v>1109</v>
      </c>
      <c r="H3711" s="14" t="s">
        <v>1110</v>
      </c>
    </row>
    <row r="3712" spans="1:8" x14ac:dyDescent="0.25">
      <c r="A3712">
        <v>3716</v>
      </c>
      <c r="B3712" s="14" t="s">
        <v>12384</v>
      </c>
      <c r="C3712" s="14" t="s">
        <v>1102</v>
      </c>
      <c r="E3712" s="14" t="s">
        <v>12385</v>
      </c>
      <c r="F3712" s="14" t="s">
        <v>12386</v>
      </c>
      <c r="G3712" s="14" t="s">
        <v>1109</v>
      </c>
      <c r="H3712" s="14" t="s">
        <v>1110</v>
      </c>
    </row>
    <row r="3713" spans="1:8" x14ac:dyDescent="0.25">
      <c r="A3713">
        <v>3717</v>
      </c>
      <c r="B3713" s="14" t="s">
        <v>12387</v>
      </c>
      <c r="C3713" s="14" t="s">
        <v>1102</v>
      </c>
      <c r="D3713" s="14" t="s">
        <v>12064</v>
      </c>
      <c r="E3713" s="14" t="s">
        <v>12388</v>
      </c>
      <c r="F3713" s="14" t="s">
        <v>12389</v>
      </c>
      <c r="G3713" s="14" t="s">
        <v>1109</v>
      </c>
      <c r="H3713" s="14" t="s">
        <v>1110</v>
      </c>
    </row>
    <row r="3714" spans="1:8" x14ac:dyDescent="0.25">
      <c r="A3714">
        <v>3718</v>
      </c>
      <c r="B3714" s="14" t="s">
        <v>12390</v>
      </c>
      <c r="C3714" s="14" t="s">
        <v>1102</v>
      </c>
      <c r="E3714" s="14" t="s">
        <v>12391</v>
      </c>
      <c r="F3714" s="14" t="s">
        <v>12392</v>
      </c>
      <c r="G3714" s="14" t="s">
        <v>52</v>
      </c>
      <c r="H3714" s="14" t="s">
        <v>1110</v>
      </c>
    </row>
    <row r="3715" spans="1:8" x14ac:dyDescent="0.25">
      <c r="A3715">
        <v>3719</v>
      </c>
      <c r="B3715" s="14" t="s">
        <v>12393</v>
      </c>
      <c r="C3715" s="14" t="s">
        <v>1102</v>
      </c>
      <c r="E3715" s="14" t="s">
        <v>12394</v>
      </c>
      <c r="F3715" s="14" t="s">
        <v>12395</v>
      </c>
      <c r="G3715" s="14" t="s">
        <v>1109</v>
      </c>
      <c r="H3715" s="14" t="s">
        <v>1110</v>
      </c>
    </row>
    <row r="3716" spans="1:8" x14ac:dyDescent="0.25">
      <c r="A3716">
        <v>3720</v>
      </c>
      <c r="B3716" s="14" t="s">
        <v>12396</v>
      </c>
      <c r="C3716" s="14" t="s">
        <v>1102</v>
      </c>
      <c r="E3716" s="14" t="s">
        <v>12397</v>
      </c>
      <c r="F3716" s="14" t="s">
        <v>12398</v>
      </c>
      <c r="G3716" s="14" t="s">
        <v>226</v>
      </c>
      <c r="H3716" s="14" t="s">
        <v>1110</v>
      </c>
    </row>
    <row r="3717" spans="1:8" x14ac:dyDescent="0.25">
      <c r="A3717">
        <v>3721</v>
      </c>
      <c r="B3717" s="14" t="s">
        <v>12399</v>
      </c>
      <c r="C3717" s="14" t="s">
        <v>1102</v>
      </c>
      <c r="D3717" s="14" t="s">
        <v>12400</v>
      </c>
      <c r="G3717" s="14" t="s">
        <v>40</v>
      </c>
      <c r="H3717" s="14" t="s">
        <v>1105</v>
      </c>
    </row>
    <row r="3718" spans="1:8" x14ac:dyDescent="0.25">
      <c r="A3718">
        <v>3722</v>
      </c>
      <c r="B3718" s="14" t="s">
        <v>12401</v>
      </c>
      <c r="C3718" s="14" t="s">
        <v>1102</v>
      </c>
      <c r="E3718" s="14" t="s">
        <v>12402</v>
      </c>
      <c r="F3718" s="14" t="s">
        <v>12403</v>
      </c>
      <c r="G3718" s="14" t="s">
        <v>243</v>
      </c>
      <c r="H3718" s="14" t="s">
        <v>1110</v>
      </c>
    </row>
    <row r="3719" spans="1:8" x14ac:dyDescent="0.25">
      <c r="A3719">
        <v>3723</v>
      </c>
      <c r="B3719" s="14" t="s">
        <v>12404</v>
      </c>
      <c r="C3719" s="14" t="s">
        <v>1102</v>
      </c>
      <c r="E3719" s="14" t="s">
        <v>12405</v>
      </c>
      <c r="F3719" s="14" t="s">
        <v>12406</v>
      </c>
      <c r="G3719" s="14" t="s">
        <v>1109</v>
      </c>
      <c r="H3719" s="14" t="s">
        <v>1110</v>
      </c>
    </row>
    <row r="3720" spans="1:8" x14ac:dyDescent="0.25">
      <c r="A3720">
        <v>3724</v>
      </c>
      <c r="B3720" s="14" t="s">
        <v>12407</v>
      </c>
      <c r="C3720" s="14" t="s">
        <v>1102</v>
      </c>
      <c r="E3720" s="14" t="s">
        <v>12408</v>
      </c>
      <c r="F3720" s="14" t="s">
        <v>12409</v>
      </c>
      <c r="G3720" s="14" t="s">
        <v>1109</v>
      </c>
      <c r="H3720" s="14" t="s">
        <v>1110</v>
      </c>
    </row>
    <row r="3721" spans="1:8" x14ac:dyDescent="0.25">
      <c r="A3721">
        <v>3725</v>
      </c>
      <c r="B3721" s="14" t="s">
        <v>12410</v>
      </c>
      <c r="C3721" s="14" t="s">
        <v>1102</v>
      </c>
      <c r="E3721" s="14" t="s">
        <v>12411</v>
      </c>
      <c r="F3721" s="14" t="s">
        <v>12412</v>
      </c>
      <c r="G3721" s="14" t="s">
        <v>40</v>
      </c>
      <c r="H3721" s="14" t="s">
        <v>1110</v>
      </c>
    </row>
    <row r="3722" spans="1:8" x14ac:dyDescent="0.25">
      <c r="A3722">
        <v>3726</v>
      </c>
      <c r="B3722" s="14" t="s">
        <v>12413</v>
      </c>
      <c r="C3722" s="14" t="s">
        <v>1102</v>
      </c>
      <c r="E3722" s="14" t="s">
        <v>12414</v>
      </c>
      <c r="F3722" s="14" t="s">
        <v>12415</v>
      </c>
      <c r="G3722" s="14" t="s">
        <v>1109</v>
      </c>
      <c r="H3722" s="14" t="s">
        <v>1110</v>
      </c>
    </row>
    <row r="3723" spans="1:8" x14ac:dyDescent="0.25">
      <c r="A3723">
        <v>3727</v>
      </c>
      <c r="B3723" s="14" t="s">
        <v>12416</v>
      </c>
      <c r="C3723" s="14" t="s">
        <v>1102</v>
      </c>
      <c r="E3723" s="14" t="s">
        <v>12417</v>
      </c>
      <c r="F3723" s="14" t="s">
        <v>12418</v>
      </c>
      <c r="G3723" s="14" t="s">
        <v>1109</v>
      </c>
      <c r="H3723" s="14" t="s">
        <v>1110</v>
      </c>
    </row>
    <row r="3724" spans="1:8" x14ac:dyDescent="0.25">
      <c r="A3724">
        <v>3728</v>
      </c>
      <c r="B3724" s="14" t="s">
        <v>12419</v>
      </c>
      <c r="C3724" s="14" t="s">
        <v>1102</v>
      </c>
      <c r="E3724" s="14" t="s">
        <v>12420</v>
      </c>
      <c r="F3724" s="14" t="s">
        <v>12421</v>
      </c>
      <c r="G3724" s="14" t="s">
        <v>243</v>
      </c>
      <c r="H3724" s="14" t="s">
        <v>1110</v>
      </c>
    </row>
    <row r="3725" spans="1:8" x14ac:dyDescent="0.25">
      <c r="A3725">
        <v>3729</v>
      </c>
      <c r="B3725" s="14" t="s">
        <v>12422</v>
      </c>
      <c r="C3725" s="14" t="s">
        <v>1102</v>
      </c>
      <c r="E3725" s="14" t="s">
        <v>12038</v>
      </c>
      <c r="F3725" s="14" t="s">
        <v>12423</v>
      </c>
      <c r="G3725" s="14" t="s">
        <v>40</v>
      </c>
      <c r="H3725" s="14" t="s">
        <v>1110</v>
      </c>
    </row>
    <row r="3726" spans="1:8" x14ac:dyDescent="0.25">
      <c r="A3726">
        <v>3730</v>
      </c>
      <c r="B3726" s="14" t="s">
        <v>12424</v>
      </c>
      <c r="C3726" s="14" t="s">
        <v>1102</v>
      </c>
      <c r="E3726" s="14" t="s">
        <v>12425</v>
      </c>
      <c r="G3726" s="14" t="s">
        <v>1109</v>
      </c>
      <c r="H3726" s="14" t="s">
        <v>1110</v>
      </c>
    </row>
    <row r="3727" spans="1:8" x14ac:dyDescent="0.25">
      <c r="A3727">
        <v>3731</v>
      </c>
      <c r="B3727" s="14" t="s">
        <v>12426</v>
      </c>
      <c r="C3727" s="14" t="s">
        <v>1102</v>
      </c>
      <c r="D3727" s="14" t="s">
        <v>434</v>
      </c>
      <c r="E3727" s="14" t="s">
        <v>12427</v>
      </c>
      <c r="F3727" s="14" t="s">
        <v>12428</v>
      </c>
      <c r="G3727" s="14" t="s">
        <v>1109</v>
      </c>
      <c r="H3727" s="14" t="s">
        <v>1105</v>
      </c>
    </row>
    <row r="3728" spans="1:8" x14ac:dyDescent="0.25">
      <c r="A3728">
        <v>3732</v>
      </c>
      <c r="B3728" s="14" t="s">
        <v>12429</v>
      </c>
      <c r="C3728" s="14" t="s">
        <v>1102</v>
      </c>
      <c r="D3728" s="14" t="s">
        <v>8331</v>
      </c>
      <c r="E3728" s="14" t="s">
        <v>12430</v>
      </c>
      <c r="G3728" s="14" t="s">
        <v>1144</v>
      </c>
      <c r="H3728" s="14" t="s">
        <v>1110</v>
      </c>
    </row>
    <row r="3729" spans="1:8" x14ac:dyDescent="0.25">
      <c r="A3729">
        <v>3733</v>
      </c>
      <c r="B3729" s="14" t="s">
        <v>12431</v>
      </c>
      <c r="C3729" s="14" t="s">
        <v>1102</v>
      </c>
      <c r="E3729" s="14" t="s">
        <v>12432</v>
      </c>
      <c r="F3729" s="14" t="s">
        <v>12433</v>
      </c>
      <c r="G3729" s="14" t="s">
        <v>40</v>
      </c>
      <c r="H3729" s="14" t="s">
        <v>1110</v>
      </c>
    </row>
    <row r="3730" spans="1:8" x14ac:dyDescent="0.25">
      <c r="A3730">
        <v>3734</v>
      </c>
      <c r="B3730" s="14" t="s">
        <v>12434</v>
      </c>
      <c r="C3730" s="14" t="s">
        <v>1102</v>
      </c>
      <c r="D3730" s="14" t="s">
        <v>12435</v>
      </c>
      <c r="E3730" s="14" t="s">
        <v>12436</v>
      </c>
      <c r="F3730" s="14" t="s">
        <v>12437</v>
      </c>
      <c r="G3730" s="14" t="s">
        <v>40</v>
      </c>
      <c r="H3730" s="14" t="s">
        <v>1105</v>
      </c>
    </row>
    <row r="3731" spans="1:8" x14ac:dyDescent="0.25">
      <c r="A3731">
        <v>3735</v>
      </c>
      <c r="B3731" s="14" t="s">
        <v>12438</v>
      </c>
      <c r="C3731" s="14" t="s">
        <v>1102</v>
      </c>
      <c r="E3731" s="14" t="s">
        <v>12439</v>
      </c>
      <c r="F3731" s="14" t="s">
        <v>12440</v>
      </c>
      <c r="G3731" s="14" t="s">
        <v>40</v>
      </c>
      <c r="H3731" s="14" t="s">
        <v>1110</v>
      </c>
    </row>
    <row r="3732" spans="1:8" x14ac:dyDescent="0.25">
      <c r="A3732">
        <v>3736</v>
      </c>
      <c r="B3732" s="14" t="s">
        <v>12441</v>
      </c>
      <c r="C3732" s="14" t="s">
        <v>1102</v>
      </c>
      <c r="E3732" s="14" t="s">
        <v>12442</v>
      </c>
      <c r="F3732" s="14" t="s">
        <v>12443</v>
      </c>
      <c r="G3732" s="14" t="s">
        <v>40</v>
      </c>
      <c r="H3732" s="14" t="s">
        <v>1110</v>
      </c>
    </row>
    <row r="3733" spans="1:8" x14ac:dyDescent="0.25">
      <c r="A3733">
        <v>3737</v>
      </c>
      <c r="B3733" s="14" t="s">
        <v>460</v>
      </c>
      <c r="C3733" s="14" t="s">
        <v>1102</v>
      </c>
      <c r="D3733" s="14" t="s">
        <v>374</v>
      </c>
      <c r="E3733" s="14" t="s">
        <v>12444</v>
      </c>
      <c r="F3733" s="14" t="s">
        <v>12445</v>
      </c>
      <c r="G3733" s="14" t="s">
        <v>163</v>
      </c>
      <c r="H3733" s="14" t="s">
        <v>1105</v>
      </c>
    </row>
    <row r="3734" spans="1:8" x14ac:dyDescent="0.25">
      <c r="A3734">
        <v>3738</v>
      </c>
      <c r="B3734" s="14" t="s">
        <v>12446</v>
      </c>
      <c r="C3734" s="14" t="s">
        <v>1102</v>
      </c>
      <c r="E3734" s="14" t="s">
        <v>12447</v>
      </c>
      <c r="F3734" s="14" t="s">
        <v>12448</v>
      </c>
      <c r="G3734" s="14" t="s">
        <v>163</v>
      </c>
      <c r="H3734" s="14" t="s">
        <v>1105</v>
      </c>
    </row>
    <row r="3735" spans="1:8" x14ac:dyDescent="0.25">
      <c r="A3735">
        <v>3739</v>
      </c>
      <c r="B3735" s="14" t="s">
        <v>12449</v>
      </c>
      <c r="C3735" s="14" t="s">
        <v>1102</v>
      </c>
      <c r="E3735" s="14" t="s">
        <v>12450</v>
      </c>
      <c r="G3735" s="14" t="s">
        <v>1109</v>
      </c>
      <c r="H3735" s="14" t="s">
        <v>1110</v>
      </c>
    </row>
    <row r="3736" spans="1:8" x14ac:dyDescent="0.25">
      <c r="A3736">
        <v>3740</v>
      </c>
      <c r="B3736" s="14" t="s">
        <v>12451</v>
      </c>
      <c r="C3736" s="14" t="s">
        <v>1102</v>
      </c>
      <c r="D3736" s="14" t="s">
        <v>417</v>
      </c>
      <c r="E3736" s="14" t="s">
        <v>12452</v>
      </c>
      <c r="F3736" s="14" t="s">
        <v>12453</v>
      </c>
      <c r="G3736" s="14" t="s">
        <v>1090</v>
      </c>
      <c r="H3736" s="14" t="s">
        <v>1105</v>
      </c>
    </row>
    <row r="3737" spans="1:8" x14ac:dyDescent="0.25">
      <c r="A3737">
        <v>3741</v>
      </c>
      <c r="B3737" s="14" t="s">
        <v>12454</v>
      </c>
      <c r="C3737" s="14" t="s">
        <v>1102</v>
      </c>
      <c r="D3737" s="14" t="s">
        <v>12455</v>
      </c>
      <c r="E3737" s="14" t="s">
        <v>12456</v>
      </c>
      <c r="F3737" s="14" t="s">
        <v>12457</v>
      </c>
      <c r="G3737" s="14" t="s">
        <v>2576</v>
      </c>
      <c r="H3737" s="14" t="s">
        <v>1110</v>
      </c>
    </row>
    <row r="3738" spans="1:8" x14ac:dyDescent="0.25">
      <c r="A3738">
        <v>3742</v>
      </c>
      <c r="B3738" s="14" t="s">
        <v>12458</v>
      </c>
      <c r="C3738" s="14" t="s">
        <v>1102</v>
      </c>
      <c r="E3738" s="14" t="s">
        <v>12459</v>
      </c>
      <c r="F3738" s="14" t="s">
        <v>12460</v>
      </c>
      <c r="G3738" s="14" t="s">
        <v>40</v>
      </c>
      <c r="H3738" s="14" t="s">
        <v>1110</v>
      </c>
    </row>
    <row r="3739" spans="1:8" x14ac:dyDescent="0.25">
      <c r="A3739">
        <v>3743</v>
      </c>
      <c r="B3739" s="14" t="s">
        <v>12461</v>
      </c>
      <c r="C3739" s="14" t="s">
        <v>1102</v>
      </c>
      <c r="D3739" s="14" t="s">
        <v>7341</v>
      </c>
      <c r="E3739" s="14" t="s">
        <v>12462</v>
      </c>
      <c r="F3739" s="14" t="s">
        <v>12463</v>
      </c>
      <c r="G3739" s="14" t="s">
        <v>212</v>
      </c>
      <c r="H3739" s="14" t="s">
        <v>1105</v>
      </c>
    </row>
    <row r="3740" spans="1:8" x14ac:dyDescent="0.25">
      <c r="A3740">
        <v>3744</v>
      </c>
      <c r="B3740" s="14" t="s">
        <v>12464</v>
      </c>
      <c r="C3740" s="14" t="s">
        <v>1102</v>
      </c>
      <c r="E3740" s="14" t="s">
        <v>12465</v>
      </c>
      <c r="F3740" s="14" t="s">
        <v>12466</v>
      </c>
      <c r="G3740" s="14" t="s">
        <v>178</v>
      </c>
      <c r="H3740" s="14" t="s">
        <v>1110</v>
      </c>
    </row>
    <row r="3741" spans="1:8" x14ac:dyDescent="0.25">
      <c r="A3741">
        <v>3745</v>
      </c>
      <c r="B3741" s="14" t="s">
        <v>12467</v>
      </c>
      <c r="C3741" s="14" t="s">
        <v>1102</v>
      </c>
      <c r="E3741" s="14" t="s">
        <v>12468</v>
      </c>
      <c r="F3741" s="14" t="s">
        <v>12469</v>
      </c>
      <c r="G3741" s="14" t="s">
        <v>178</v>
      </c>
      <c r="H3741" s="14" t="s">
        <v>1110</v>
      </c>
    </row>
    <row r="3742" spans="1:8" x14ac:dyDescent="0.25">
      <c r="A3742">
        <v>3746</v>
      </c>
      <c r="B3742" s="14" t="s">
        <v>12470</v>
      </c>
      <c r="C3742" s="14" t="s">
        <v>1102</v>
      </c>
      <c r="E3742" s="14" t="s">
        <v>12471</v>
      </c>
      <c r="F3742" s="14" t="s">
        <v>12472</v>
      </c>
      <c r="G3742" s="14" t="s">
        <v>178</v>
      </c>
      <c r="H3742" s="14" t="s">
        <v>1110</v>
      </c>
    </row>
    <row r="3743" spans="1:8" x14ac:dyDescent="0.25">
      <c r="A3743">
        <v>3747</v>
      </c>
      <c r="B3743" s="14" t="s">
        <v>12473</v>
      </c>
      <c r="C3743" s="14" t="s">
        <v>1102</v>
      </c>
      <c r="E3743" s="14" t="s">
        <v>12474</v>
      </c>
      <c r="F3743" s="14" t="s">
        <v>12475</v>
      </c>
      <c r="G3743" s="14" t="s">
        <v>178</v>
      </c>
      <c r="H3743" s="14" t="s">
        <v>1110</v>
      </c>
    </row>
    <row r="3744" spans="1:8" x14ac:dyDescent="0.25">
      <c r="A3744">
        <v>3748</v>
      </c>
      <c r="B3744" s="14" t="s">
        <v>12476</v>
      </c>
      <c r="C3744" s="14" t="s">
        <v>1102</v>
      </c>
      <c r="E3744" s="14" t="s">
        <v>12477</v>
      </c>
      <c r="F3744" s="14" t="s">
        <v>12478</v>
      </c>
      <c r="G3744" s="14" t="s">
        <v>123</v>
      </c>
      <c r="H3744" s="14" t="s">
        <v>1110</v>
      </c>
    </row>
    <row r="3745" spans="1:8" x14ac:dyDescent="0.25">
      <c r="A3745">
        <v>3749</v>
      </c>
      <c r="B3745" s="14" t="s">
        <v>12479</v>
      </c>
      <c r="C3745" s="14" t="s">
        <v>1102</v>
      </c>
      <c r="D3745" s="14" t="s">
        <v>10920</v>
      </c>
      <c r="E3745" s="14" t="s">
        <v>12480</v>
      </c>
      <c r="F3745" s="14" t="s">
        <v>12481</v>
      </c>
      <c r="G3745" s="14" t="s">
        <v>1682</v>
      </c>
      <c r="H3745" s="14" t="s">
        <v>1110</v>
      </c>
    </row>
    <row r="3746" spans="1:8" x14ac:dyDescent="0.25">
      <c r="A3746">
        <v>3750</v>
      </c>
      <c r="B3746" s="14" t="s">
        <v>12482</v>
      </c>
      <c r="C3746" s="14" t="s">
        <v>1102</v>
      </c>
      <c r="E3746" s="14" t="s">
        <v>12483</v>
      </c>
      <c r="F3746" s="14" t="s">
        <v>12484</v>
      </c>
      <c r="G3746" s="14" t="s">
        <v>149</v>
      </c>
      <c r="H3746" s="14" t="s">
        <v>1110</v>
      </c>
    </row>
    <row r="3747" spans="1:8" x14ac:dyDescent="0.25">
      <c r="A3747">
        <v>3751</v>
      </c>
      <c r="B3747" s="14" t="s">
        <v>12485</v>
      </c>
      <c r="C3747" s="14" t="s">
        <v>1102</v>
      </c>
      <c r="E3747" s="14" t="s">
        <v>12486</v>
      </c>
      <c r="F3747" s="14" t="s">
        <v>12487</v>
      </c>
      <c r="G3747" s="14" t="s">
        <v>40</v>
      </c>
      <c r="H3747" s="14" t="s">
        <v>1110</v>
      </c>
    </row>
    <row r="3748" spans="1:8" x14ac:dyDescent="0.25">
      <c r="A3748">
        <v>3752</v>
      </c>
      <c r="B3748" s="14" t="s">
        <v>12488</v>
      </c>
      <c r="C3748" s="14" t="s">
        <v>1102</v>
      </c>
      <c r="E3748" s="14" t="s">
        <v>12489</v>
      </c>
      <c r="F3748" s="14" t="s">
        <v>12490</v>
      </c>
      <c r="G3748" s="14" t="s">
        <v>114</v>
      </c>
      <c r="H3748" s="14" t="s">
        <v>1110</v>
      </c>
    </row>
    <row r="3749" spans="1:8" x14ac:dyDescent="0.25">
      <c r="A3749">
        <v>3753</v>
      </c>
      <c r="B3749" s="14" t="s">
        <v>12491</v>
      </c>
      <c r="C3749" s="14" t="s">
        <v>1102</v>
      </c>
      <c r="E3749" s="14" t="s">
        <v>12492</v>
      </c>
      <c r="F3749" s="14" t="s">
        <v>12493</v>
      </c>
      <c r="G3749" s="14" t="s">
        <v>2093</v>
      </c>
      <c r="H3749" s="14" t="s">
        <v>1110</v>
      </c>
    </row>
    <row r="3750" spans="1:8" x14ac:dyDescent="0.25">
      <c r="A3750">
        <v>3754</v>
      </c>
      <c r="B3750" s="14" t="s">
        <v>12008</v>
      </c>
      <c r="C3750" s="14" t="s">
        <v>1102</v>
      </c>
      <c r="D3750" s="14" t="s">
        <v>12494</v>
      </c>
      <c r="E3750" s="14" t="s">
        <v>12495</v>
      </c>
      <c r="F3750" s="14" t="s">
        <v>12496</v>
      </c>
      <c r="G3750" s="14" t="s">
        <v>12497</v>
      </c>
      <c r="H3750" s="14" t="s">
        <v>1105</v>
      </c>
    </row>
    <row r="3751" spans="1:8" x14ac:dyDescent="0.25">
      <c r="A3751">
        <v>3755</v>
      </c>
      <c r="B3751" s="14" t="s">
        <v>12498</v>
      </c>
      <c r="C3751" s="14" t="s">
        <v>1102</v>
      </c>
      <c r="E3751" s="14" t="s">
        <v>12499</v>
      </c>
      <c r="F3751" s="14" t="s">
        <v>12500</v>
      </c>
      <c r="G3751" s="14" t="s">
        <v>86</v>
      </c>
      <c r="H3751" s="14" t="s">
        <v>1110</v>
      </c>
    </row>
    <row r="3752" spans="1:8" x14ac:dyDescent="0.25">
      <c r="A3752">
        <v>3756</v>
      </c>
      <c r="B3752" s="14" t="s">
        <v>12501</v>
      </c>
      <c r="C3752" s="14" t="s">
        <v>1102</v>
      </c>
      <c r="D3752" s="14" t="s">
        <v>12502</v>
      </c>
      <c r="E3752" s="14" t="s">
        <v>12503</v>
      </c>
      <c r="F3752" s="14" t="s">
        <v>12504</v>
      </c>
      <c r="G3752" s="14" t="s">
        <v>1144</v>
      </c>
      <c r="H3752" s="14" t="s">
        <v>1110</v>
      </c>
    </row>
    <row r="3753" spans="1:8" x14ac:dyDescent="0.25">
      <c r="A3753">
        <v>3757</v>
      </c>
      <c r="B3753" s="14" t="s">
        <v>12505</v>
      </c>
      <c r="C3753" s="14" t="s">
        <v>1102</v>
      </c>
      <c r="D3753" s="14" t="s">
        <v>12506</v>
      </c>
      <c r="G3753" s="14" t="s">
        <v>243</v>
      </c>
      <c r="H3753" s="14" t="s">
        <v>1110</v>
      </c>
    </row>
    <row r="3754" spans="1:8" x14ac:dyDescent="0.25">
      <c r="A3754">
        <v>3758</v>
      </c>
      <c r="B3754" s="14" t="s">
        <v>12507</v>
      </c>
      <c r="C3754" s="14" t="s">
        <v>1102</v>
      </c>
      <c r="E3754" s="14" t="s">
        <v>12508</v>
      </c>
      <c r="F3754" s="14" t="s">
        <v>12509</v>
      </c>
      <c r="G3754" s="14" t="s">
        <v>1109</v>
      </c>
      <c r="H3754" s="14" t="s">
        <v>1110</v>
      </c>
    </row>
    <row r="3755" spans="1:8" x14ac:dyDescent="0.25">
      <c r="A3755">
        <v>3759</v>
      </c>
      <c r="B3755" s="14" t="s">
        <v>12510</v>
      </c>
      <c r="C3755" s="14" t="s">
        <v>1102</v>
      </c>
      <c r="D3755" s="14" t="s">
        <v>12511</v>
      </c>
      <c r="E3755" s="14" t="s">
        <v>12512</v>
      </c>
      <c r="F3755" s="14" t="s">
        <v>12513</v>
      </c>
      <c r="G3755" s="14" t="s">
        <v>108</v>
      </c>
      <c r="H3755" s="14" t="s">
        <v>1105</v>
      </c>
    </row>
    <row r="3756" spans="1:8" x14ac:dyDescent="0.25">
      <c r="A3756">
        <v>3760</v>
      </c>
      <c r="B3756" s="14" t="s">
        <v>12514</v>
      </c>
      <c r="C3756" s="14" t="s">
        <v>1102</v>
      </c>
      <c r="E3756" s="14" t="s">
        <v>190</v>
      </c>
      <c r="F3756" s="14" t="s">
        <v>12515</v>
      </c>
      <c r="G3756" s="14" t="s">
        <v>3873</v>
      </c>
      <c r="H3756" s="14" t="s">
        <v>1105</v>
      </c>
    </row>
    <row r="3757" spans="1:8" x14ac:dyDescent="0.25">
      <c r="A3757">
        <v>3761</v>
      </c>
      <c r="B3757" s="14" t="s">
        <v>12516</v>
      </c>
      <c r="C3757" s="14" t="s">
        <v>1102</v>
      </c>
      <c r="D3757" s="14" t="s">
        <v>12517</v>
      </c>
      <c r="E3757" s="14" t="s">
        <v>12518</v>
      </c>
      <c r="F3757" s="14" t="s">
        <v>12519</v>
      </c>
      <c r="G3757" s="14" t="s">
        <v>126</v>
      </c>
      <c r="H3757" s="14" t="s">
        <v>1110</v>
      </c>
    </row>
    <row r="3758" spans="1:8" x14ac:dyDescent="0.25">
      <c r="A3758">
        <v>3762</v>
      </c>
      <c r="B3758" s="14" t="s">
        <v>12520</v>
      </c>
      <c r="C3758" s="14" t="s">
        <v>1102</v>
      </c>
      <c r="E3758" s="14" t="s">
        <v>12521</v>
      </c>
      <c r="F3758" s="14" t="s">
        <v>12522</v>
      </c>
      <c r="G3758" s="14" t="s">
        <v>243</v>
      </c>
      <c r="H3758" s="14" t="s">
        <v>1110</v>
      </c>
    </row>
    <row r="3759" spans="1:8" x14ac:dyDescent="0.25">
      <c r="A3759">
        <v>3763</v>
      </c>
      <c r="B3759" s="14" t="s">
        <v>12523</v>
      </c>
      <c r="C3759" s="14" t="s">
        <v>1102</v>
      </c>
      <c r="E3759" s="14" t="s">
        <v>12524</v>
      </c>
      <c r="F3759" s="14" t="s">
        <v>12525</v>
      </c>
      <c r="G3759" s="14" t="s">
        <v>1109</v>
      </c>
      <c r="H3759" s="14" t="s">
        <v>1110</v>
      </c>
    </row>
    <row r="3760" spans="1:8" x14ac:dyDescent="0.25">
      <c r="A3760">
        <v>3764</v>
      </c>
      <c r="B3760" s="14" t="s">
        <v>12526</v>
      </c>
      <c r="C3760" s="14" t="s">
        <v>1102</v>
      </c>
      <c r="D3760" s="14" t="s">
        <v>12527</v>
      </c>
      <c r="E3760" s="14" t="s">
        <v>12528</v>
      </c>
      <c r="F3760" s="14" t="s">
        <v>12529</v>
      </c>
      <c r="G3760" s="14" t="s">
        <v>28</v>
      </c>
      <c r="H3760" s="14" t="s">
        <v>1105</v>
      </c>
    </row>
    <row r="3761" spans="1:8" x14ac:dyDescent="0.25">
      <c r="A3761">
        <v>3765</v>
      </c>
      <c r="B3761" s="14" t="s">
        <v>12530</v>
      </c>
      <c r="C3761" s="14" t="s">
        <v>1102</v>
      </c>
      <c r="D3761" s="14" t="s">
        <v>12531</v>
      </c>
      <c r="G3761" s="14" t="s">
        <v>3948</v>
      </c>
      <c r="H3761" s="14" t="s">
        <v>1105</v>
      </c>
    </row>
    <row r="3762" spans="1:8" x14ac:dyDescent="0.25">
      <c r="A3762">
        <v>3766</v>
      </c>
      <c r="B3762" s="14" t="s">
        <v>12532</v>
      </c>
      <c r="C3762" s="14" t="s">
        <v>1102</v>
      </c>
      <c r="E3762" s="14" t="s">
        <v>12533</v>
      </c>
      <c r="F3762" s="14" t="s">
        <v>12534</v>
      </c>
      <c r="G3762" s="14" t="s">
        <v>236</v>
      </c>
      <c r="H3762" s="14" t="s">
        <v>1110</v>
      </c>
    </row>
    <row r="3763" spans="1:8" x14ac:dyDescent="0.25">
      <c r="A3763">
        <v>3767</v>
      </c>
      <c r="B3763" s="14" t="s">
        <v>12535</v>
      </c>
      <c r="C3763" s="14" t="s">
        <v>1102</v>
      </c>
      <c r="E3763" s="14" t="s">
        <v>12536</v>
      </c>
      <c r="F3763" s="14" t="s">
        <v>12537</v>
      </c>
      <c r="G3763" s="14" t="s">
        <v>40</v>
      </c>
      <c r="H3763" s="14" t="s">
        <v>1110</v>
      </c>
    </row>
    <row r="3764" spans="1:8" x14ac:dyDescent="0.25">
      <c r="A3764">
        <v>3768</v>
      </c>
      <c r="B3764" s="14" t="s">
        <v>12538</v>
      </c>
      <c r="C3764" s="14" t="s">
        <v>1102</v>
      </c>
      <c r="E3764" s="14" t="s">
        <v>12539</v>
      </c>
      <c r="F3764" s="14" t="s">
        <v>12540</v>
      </c>
      <c r="G3764" s="14" t="s">
        <v>215</v>
      </c>
      <c r="H3764" s="14" t="s">
        <v>1110</v>
      </c>
    </row>
    <row r="3765" spans="1:8" x14ac:dyDescent="0.25">
      <c r="A3765">
        <v>3769</v>
      </c>
      <c r="B3765" s="14" t="s">
        <v>12541</v>
      </c>
      <c r="C3765" s="14" t="s">
        <v>1102</v>
      </c>
      <c r="E3765" s="14" t="s">
        <v>12542</v>
      </c>
      <c r="G3765" s="14" t="s">
        <v>1564</v>
      </c>
      <c r="H3765" s="14" t="s">
        <v>1110</v>
      </c>
    </row>
    <row r="3766" spans="1:8" x14ac:dyDescent="0.25">
      <c r="A3766">
        <v>3770</v>
      </c>
      <c r="B3766" s="14" t="s">
        <v>12543</v>
      </c>
      <c r="C3766" s="14" t="s">
        <v>1102</v>
      </c>
      <c r="E3766" s="14" t="s">
        <v>12544</v>
      </c>
      <c r="F3766" s="14" t="s">
        <v>12545</v>
      </c>
      <c r="G3766" s="14" t="s">
        <v>1348</v>
      </c>
      <c r="H3766" s="14" t="s">
        <v>1110</v>
      </c>
    </row>
    <row r="3767" spans="1:8" x14ac:dyDescent="0.25">
      <c r="A3767">
        <v>3771</v>
      </c>
      <c r="B3767" s="14" t="s">
        <v>12546</v>
      </c>
      <c r="C3767" s="14" t="s">
        <v>1102</v>
      </c>
      <c r="E3767" s="14" t="s">
        <v>12547</v>
      </c>
      <c r="F3767" s="14" t="s">
        <v>12548</v>
      </c>
      <c r="G3767" s="14" t="s">
        <v>6360</v>
      </c>
      <c r="H3767" s="14" t="s">
        <v>1110</v>
      </c>
    </row>
    <row r="3768" spans="1:8" x14ac:dyDescent="0.25">
      <c r="A3768">
        <v>3772</v>
      </c>
      <c r="B3768" s="14" t="s">
        <v>12549</v>
      </c>
      <c r="C3768" s="14" t="s">
        <v>1102</v>
      </c>
      <c r="E3768" s="14" t="s">
        <v>12550</v>
      </c>
      <c r="F3768" s="14" t="s">
        <v>12551</v>
      </c>
      <c r="G3768" s="14" t="s">
        <v>52</v>
      </c>
      <c r="H3768" s="14" t="s">
        <v>1110</v>
      </c>
    </row>
    <row r="3769" spans="1:8" x14ac:dyDescent="0.25">
      <c r="A3769">
        <v>3773</v>
      </c>
      <c r="B3769" s="14" t="s">
        <v>12552</v>
      </c>
      <c r="C3769" s="14" t="s">
        <v>1102</v>
      </c>
      <c r="E3769" s="14" t="s">
        <v>12553</v>
      </c>
      <c r="F3769" s="14" t="s">
        <v>12554</v>
      </c>
      <c r="G3769" s="14" t="s">
        <v>1109</v>
      </c>
      <c r="H3769" s="14" t="s">
        <v>1110</v>
      </c>
    </row>
    <row r="3770" spans="1:8" x14ac:dyDescent="0.25">
      <c r="A3770">
        <v>3774</v>
      </c>
      <c r="B3770" s="14" t="s">
        <v>12555</v>
      </c>
      <c r="C3770" s="14" t="s">
        <v>1102</v>
      </c>
      <c r="E3770" s="14" t="s">
        <v>12556</v>
      </c>
      <c r="F3770" s="14" t="s">
        <v>12557</v>
      </c>
      <c r="G3770" s="14" t="s">
        <v>72</v>
      </c>
      <c r="H3770" s="14" t="s">
        <v>1110</v>
      </c>
    </row>
    <row r="3771" spans="1:8" x14ac:dyDescent="0.25">
      <c r="A3771">
        <v>3775</v>
      </c>
      <c r="B3771" s="14" t="s">
        <v>12558</v>
      </c>
      <c r="C3771" s="14" t="s">
        <v>1102</v>
      </c>
      <c r="E3771" s="14" t="s">
        <v>12559</v>
      </c>
      <c r="F3771" s="14" t="s">
        <v>12560</v>
      </c>
      <c r="G3771" s="14" t="s">
        <v>1938</v>
      </c>
      <c r="H3771" s="14" t="s">
        <v>1110</v>
      </c>
    </row>
    <row r="3772" spans="1:8" x14ac:dyDescent="0.25">
      <c r="A3772">
        <v>3776</v>
      </c>
      <c r="B3772" s="14" t="s">
        <v>12561</v>
      </c>
      <c r="C3772" s="14" t="s">
        <v>1102</v>
      </c>
      <c r="D3772" s="14" t="s">
        <v>435</v>
      </c>
      <c r="E3772" s="14" t="s">
        <v>12562</v>
      </c>
      <c r="F3772" s="14" t="s">
        <v>12563</v>
      </c>
      <c r="G3772" s="14" t="s">
        <v>103</v>
      </c>
      <c r="H3772" s="14" t="s">
        <v>1105</v>
      </c>
    </row>
    <row r="3773" spans="1:8" x14ac:dyDescent="0.25">
      <c r="A3773">
        <v>3777</v>
      </c>
      <c r="B3773" s="14" t="s">
        <v>12564</v>
      </c>
      <c r="C3773" s="14" t="s">
        <v>1102</v>
      </c>
      <c r="E3773" s="14" t="s">
        <v>12565</v>
      </c>
      <c r="F3773" s="14" t="s">
        <v>12566</v>
      </c>
      <c r="G3773" s="14" t="s">
        <v>103</v>
      </c>
      <c r="H3773" s="14" t="s">
        <v>1110</v>
      </c>
    </row>
    <row r="3774" spans="1:8" x14ac:dyDescent="0.25">
      <c r="A3774">
        <v>3778</v>
      </c>
      <c r="B3774" s="14" t="s">
        <v>12567</v>
      </c>
      <c r="C3774" s="14" t="s">
        <v>1102</v>
      </c>
      <c r="D3774" s="14" t="s">
        <v>12568</v>
      </c>
      <c r="E3774" s="14" t="s">
        <v>12569</v>
      </c>
      <c r="F3774" s="14" t="s">
        <v>12570</v>
      </c>
      <c r="G3774" s="14" t="s">
        <v>6236</v>
      </c>
      <c r="H3774" s="14" t="s">
        <v>1105</v>
      </c>
    </row>
    <row r="3775" spans="1:8" x14ac:dyDescent="0.25">
      <c r="A3775">
        <v>3779</v>
      </c>
      <c r="B3775" s="14" t="s">
        <v>12571</v>
      </c>
      <c r="C3775" s="14" t="s">
        <v>1102</v>
      </c>
      <c r="E3775" s="14" t="s">
        <v>12572</v>
      </c>
      <c r="F3775" s="14" t="s">
        <v>12573</v>
      </c>
      <c r="G3775" s="14" t="s">
        <v>6236</v>
      </c>
      <c r="H3775" s="14" t="s">
        <v>1110</v>
      </c>
    </row>
    <row r="3776" spans="1:8" x14ac:dyDescent="0.25">
      <c r="A3776">
        <v>3780</v>
      </c>
      <c r="B3776" s="14" t="s">
        <v>12574</v>
      </c>
      <c r="C3776" s="14" t="s">
        <v>1102</v>
      </c>
      <c r="E3776" s="14" t="s">
        <v>12575</v>
      </c>
      <c r="F3776" s="14" t="s">
        <v>12576</v>
      </c>
      <c r="G3776" s="14" t="s">
        <v>174</v>
      </c>
      <c r="H3776" s="14" t="s">
        <v>1110</v>
      </c>
    </row>
    <row r="3777" spans="1:8" x14ac:dyDescent="0.25">
      <c r="A3777">
        <v>3781</v>
      </c>
      <c r="B3777" s="14" t="s">
        <v>12577</v>
      </c>
      <c r="C3777" s="14" t="s">
        <v>1102</v>
      </c>
      <c r="D3777" s="14" t="s">
        <v>12578</v>
      </c>
      <c r="E3777" s="14" t="s">
        <v>12579</v>
      </c>
      <c r="F3777" s="14" t="s">
        <v>12580</v>
      </c>
      <c r="G3777" s="14" t="s">
        <v>1109</v>
      </c>
      <c r="H3777" s="14" t="s">
        <v>1105</v>
      </c>
    </row>
    <row r="3778" spans="1:8" x14ac:dyDescent="0.25">
      <c r="A3778">
        <v>3782</v>
      </c>
      <c r="B3778" s="14" t="s">
        <v>12581</v>
      </c>
      <c r="C3778" s="14" t="s">
        <v>1102</v>
      </c>
      <c r="E3778" s="14" t="s">
        <v>12582</v>
      </c>
      <c r="F3778" s="14" t="s">
        <v>12583</v>
      </c>
      <c r="G3778" s="14" t="s">
        <v>149</v>
      </c>
      <c r="H3778" s="14" t="s">
        <v>1110</v>
      </c>
    </row>
    <row r="3779" spans="1:8" x14ac:dyDescent="0.25">
      <c r="A3779">
        <v>3783</v>
      </c>
      <c r="B3779" s="14" t="s">
        <v>12584</v>
      </c>
      <c r="C3779" s="14" t="s">
        <v>1102</v>
      </c>
      <c r="D3779" s="14" t="s">
        <v>12585</v>
      </c>
      <c r="E3779" s="14" t="s">
        <v>12586</v>
      </c>
      <c r="F3779" s="14" t="s">
        <v>12587</v>
      </c>
      <c r="G3779" s="14" t="s">
        <v>178</v>
      </c>
      <c r="H3779" s="14" t="s">
        <v>1110</v>
      </c>
    </row>
    <row r="3780" spans="1:8" x14ac:dyDescent="0.25">
      <c r="A3780">
        <v>3784</v>
      </c>
      <c r="B3780" s="14" t="s">
        <v>12588</v>
      </c>
      <c r="C3780" s="14" t="s">
        <v>1102</v>
      </c>
      <c r="E3780" s="14" t="s">
        <v>12589</v>
      </c>
      <c r="F3780" s="14" t="s">
        <v>12590</v>
      </c>
      <c r="G3780" s="14" t="s">
        <v>40</v>
      </c>
      <c r="H3780" s="14" t="s">
        <v>1110</v>
      </c>
    </row>
    <row r="3781" spans="1:8" x14ac:dyDescent="0.25">
      <c r="A3781">
        <v>3785</v>
      </c>
      <c r="B3781" s="14" t="s">
        <v>12591</v>
      </c>
      <c r="C3781" s="14" t="s">
        <v>1102</v>
      </c>
      <c r="E3781" s="14" t="s">
        <v>12592</v>
      </c>
      <c r="F3781" s="14" t="s">
        <v>12593</v>
      </c>
      <c r="G3781" s="14" t="s">
        <v>226</v>
      </c>
      <c r="H3781" s="14" t="s">
        <v>1105</v>
      </c>
    </row>
    <row r="3782" spans="1:8" x14ac:dyDescent="0.25">
      <c r="A3782">
        <v>3786</v>
      </c>
      <c r="B3782" s="14" t="s">
        <v>12594</v>
      </c>
      <c r="C3782" s="14" t="s">
        <v>1102</v>
      </c>
      <c r="E3782" s="14" t="s">
        <v>12595</v>
      </c>
      <c r="F3782" s="14" t="s">
        <v>12596</v>
      </c>
      <c r="G3782" s="14" t="s">
        <v>1622</v>
      </c>
      <c r="H3782" s="14" t="s">
        <v>1110</v>
      </c>
    </row>
    <row r="3783" spans="1:8" x14ac:dyDescent="0.25">
      <c r="A3783">
        <v>3787</v>
      </c>
      <c r="B3783" s="14" t="s">
        <v>12597</v>
      </c>
      <c r="C3783" s="14" t="s">
        <v>1102</v>
      </c>
      <c r="E3783" s="14" t="s">
        <v>12598</v>
      </c>
      <c r="F3783" s="14" t="s">
        <v>12599</v>
      </c>
      <c r="G3783" s="14" t="s">
        <v>40</v>
      </c>
      <c r="H3783" s="14" t="s">
        <v>1110</v>
      </c>
    </row>
    <row r="3784" spans="1:8" x14ac:dyDescent="0.25">
      <c r="A3784">
        <v>3788</v>
      </c>
      <c r="B3784" s="14" t="s">
        <v>12600</v>
      </c>
      <c r="C3784" s="14" t="s">
        <v>1102</v>
      </c>
      <c r="D3784" s="14" t="s">
        <v>5295</v>
      </c>
      <c r="E3784" s="14" t="s">
        <v>12601</v>
      </c>
      <c r="F3784" s="14" t="s">
        <v>12602</v>
      </c>
      <c r="G3784" s="14" t="s">
        <v>230</v>
      </c>
      <c r="H3784" s="14" t="s">
        <v>1105</v>
      </c>
    </row>
    <row r="3785" spans="1:8" x14ac:dyDescent="0.25">
      <c r="A3785">
        <v>3789</v>
      </c>
      <c r="B3785" s="14" t="s">
        <v>12603</v>
      </c>
      <c r="C3785" s="14" t="s">
        <v>1102</v>
      </c>
      <c r="E3785" s="14" t="s">
        <v>12604</v>
      </c>
      <c r="G3785" s="14" t="s">
        <v>1144</v>
      </c>
      <c r="H3785" s="14" t="s">
        <v>1110</v>
      </c>
    </row>
    <row r="3786" spans="1:8" x14ac:dyDescent="0.25">
      <c r="A3786">
        <v>3790</v>
      </c>
      <c r="B3786" s="14" t="s">
        <v>12605</v>
      </c>
      <c r="C3786" s="14" t="s">
        <v>1102</v>
      </c>
      <c r="E3786" s="14" t="s">
        <v>12606</v>
      </c>
      <c r="G3786" s="14" t="s">
        <v>3071</v>
      </c>
      <c r="H3786" s="14" t="s">
        <v>1110</v>
      </c>
    </row>
    <row r="3787" spans="1:8" x14ac:dyDescent="0.25">
      <c r="A3787">
        <v>3791</v>
      </c>
      <c r="B3787" s="14" t="s">
        <v>12607</v>
      </c>
      <c r="C3787" s="14" t="s">
        <v>1102</v>
      </c>
      <c r="E3787" s="14" t="s">
        <v>1062</v>
      </c>
      <c r="F3787" s="14" t="s">
        <v>12608</v>
      </c>
      <c r="G3787" s="14" t="s">
        <v>243</v>
      </c>
      <c r="H3787" s="14" t="s">
        <v>1110</v>
      </c>
    </row>
    <row r="3788" spans="1:8" x14ac:dyDescent="0.25">
      <c r="A3788">
        <v>3792</v>
      </c>
      <c r="B3788" s="14" t="s">
        <v>12609</v>
      </c>
      <c r="C3788" s="14" t="s">
        <v>1102</v>
      </c>
      <c r="E3788" s="14" t="s">
        <v>12610</v>
      </c>
      <c r="F3788" s="14" t="s">
        <v>12611</v>
      </c>
      <c r="G3788" s="14" t="s">
        <v>149</v>
      </c>
      <c r="H3788" s="14" t="s">
        <v>1110</v>
      </c>
    </row>
    <row r="3789" spans="1:8" x14ac:dyDescent="0.25">
      <c r="A3789">
        <v>3793</v>
      </c>
      <c r="B3789" s="14" t="s">
        <v>12612</v>
      </c>
      <c r="C3789" s="14" t="s">
        <v>1102</v>
      </c>
      <c r="E3789" s="14" t="s">
        <v>12613</v>
      </c>
      <c r="F3789" s="14" t="s">
        <v>12614</v>
      </c>
      <c r="G3789" s="14" t="s">
        <v>149</v>
      </c>
      <c r="H3789" s="14" t="s">
        <v>1110</v>
      </c>
    </row>
    <row r="3790" spans="1:8" x14ac:dyDescent="0.25">
      <c r="A3790">
        <v>3794</v>
      </c>
      <c r="B3790" s="14" t="s">
        <v>12615</v>
      </c>
      <c r="C3790" s="14" t="s">
        <v>1102</v>
      </c>
      <c r="E3790" s="14" t="s">
        <v>12616</v>
      </c>
      <c r="F3790" s="14" t="s">
        <v>12617</v>
      </c>
      <c r="G3790" s="14" t="s">
        <v>149</v>
      </c>
      <c r="H3790" s="14" t="s">
        <v>1110</v>
      </c>
    </row>
    <row r="3791" spans="1:8" x14ac:dyDescent="0.25">
      <c r="A3791">
        <v>3795</v>
      </c>
      <c r="B3791" s="14" t="s">
        <v>12618</v>
      </c>
      <c r="C3791" s="14" t="s">
        <v>1102</v>
      </c>
      <c r="E3791" s="14" t="s">
        <v>12619</v>
      </c>
      <c r="F3791" s="14" t="s">
        <v>12620</v>
      </c>
      <c r="G3791" s="14" t="s">
        <v>149</v>
      </c>
      <c r="H3791" s="14" t="s">
        <v>1110</v>
      </c>
    </row>
    <row r="3792" spans="1:8" x14ac:dyDescent="0.25">
      <c r="A3792">
        <v>3796</v>
      </c>
      <c r="B3792" s="14" t="s">
        <v>12621</v>
      </c>
      <c r="C3792" s="14" t="s">
        <v>1102</v>
      </c>
      <c r="E3792" s="14" t="s">
        <v>12622</v>
      </c>
      <c r="F3792" s="14" t="s">
        <v>12623</v>
      </c>
      <c r="G3792" s="14" t="s">
        <v>40</v>
      </c>
      <c r="H3792" s="14" t="s">
        <v>1110</v>
      </c>
    </row>
    <row r="3793" spans="1:8" x14ac:dyDescent="0.25">
      <c r="A3793">
        <v>3797</v>
      </c>
      <c r="B3793" s="14" t="s">
        <v>12624</v>
      </c>
      <c r="C3793" s="14" t="s">
        <v>1102</v>
      </c>
      <c r="E3793" s="14" t="s">
        <v>12625</v>
      </c>
      <c r="G3793" s="14" t="s">
        <v>1144</v>
      </c>
      <c r="H3793" s="14" t="s">
        <v>1110</v>
      </c>
    </row>
    <row r="3794" spans="1:8" x14ac:dyDescent="0.25">
      <c r="A3794">
        <v>3798</v>
      </c>
      <c r="B3794" s="14" t="s">
        <v>12626</v>
      </c>
      <c r="C3794" s="14" t="s">
        <v>1102</v>
      </c>
      <c r="E3794" s="14" t="s">
        <v>12627</v>
      </c>
      <c r="F3794" s="14" t="s">
        <v>12628</v>
      </c>
      <c r="G3794" s="14" t="s">
        <v>1493</v>
      </c>
      <c r="H3794" s="14" t="s">
        <v>1110</v>
      </c>
    </row>
    <row r="3795" spans="1:8" x14ac:dyDescent="0.25">
      <c r="A3795">
        <v>3799</v>
      </c>
      <c r="B3795" s="14" t="s">
        <v>12629</v>
      </c>
      <c r="C3795" s="14" t="s">
        <v>1102</v>
      </c>
      <c r="E3795" s="14" t="s">
        <v>12630</v>
      </c>
      <c r="F3795" s="14" t="s">
        <v>12631</v>
      </c>
      <c r="G3795" s="14" t="s">
        <v>1493</v>
      </c>
      <c r="H3795" s="14" t="s">
        <v>1110</v>
      </c>
    </row>
    <row r="3796" spans="1:8" x14ac:dyDescent="0.25">
      <c r="A3796">
        <v>3800</v>
      </c>
      <c r="B3796" s="14" t="s">
        <v>12632</v>
      </c>
      <c r="C3796" s="14" t="s">
        <v>1102</v>
      </c>
      <c r="E3796" s="14" t="s">
        <v>12633</v>
      </c>
      <c r="F3796" s="14" t="s">
        <v>12634</v>
      </c>
      <c r="G3796" s="14" t="s">
        <v>123</v>
      </c>
      <c r="H3796" s="14" t="s">
        <v>1110</v>
      </c>
    </row>
    <row r="3797" spans="1:8" x14ac:dyDescent="0.25">
      <c r="A3797">
        <v>3801</v>
      </c>
      <c r="B3797" s="14" t="s">
        <v>12635</v>
      </c>
      <c r="C3797" s="14" t="s">
        <v>1102</v>
      </c>
      <c r="E3797" s="14" t="s">
        <v>12636</v>
      </c>
      <c r="F3797" s="14" t="s">
        <v>12637</v>
      </c>
      <c r="G3797" s="14" t="s">
        <v>230</v>
      </c>
      <c r="H3797" s="14" t="s">
        <v>1110</v>
      </c>
    </row>
    <row r="3798" spans="1:8" x14ac:dyDescent="0.25">
      <c r="A3798">
        <v>3802</v>
      </c>
      <c r="B3798" s="14" t="s">
        <v>12638</v>
      </c>
      <c r="C3798" s="14" t="s">
        <v>1102</v>
      </c>
      <c r="E3798" s="14" t="s">
        <v>1047</v>
      </c>
      <c r="F3798" s="14" t="s">
        <v>12639</v>
      </c>
      <c r="G3798" s="14" t="s">
        <v>77</v>
      </c>
      <c r="H3798" s="14" t="s">
        <v>1110</v>
      </c>
    </row>
    <row r="3799" spans="1:8" x14ac:dyDescent="0.25">
      <c r="A3799">
        <v>3803</v>
      </c>
      <c r="B3799" s="14" t="s">
        <v>12640</v>
      </c>
      <c r="C3799" s="14" t="s">
        <v>1102</v>
      </c>
      <c r="E3799" s="14" t="s">
        <v>12641</v>
      </c>
      <c r="F3799" s="14" t="s">
        <v>12642</v>
      </c>
      <c r="G3799" s="14" t="s">
        <v>212</v>
      </c>
      <c r="H3799" s="14" t="s">
        <v>1110</v>
      </c>
    </row>
    <row r="3800" spans="1:8" x14ac:dyDescent="0.25">
      <c r="A3800">
        <v>3804</v>
      </c>
      <c r="B3800" s="14" t="s">
        <v>12643</v>
      </c>
      <c r="C3800" s="14" t="s">
        <v>1102</v>
      </c>
      <c r="E3800" s="14" t="s">
        <v>12644</v>
      </c>
      <c r="F3800" s="14" t="s">
        <v>12645</v>
      </c>
      <c r="G3800" s="14" t="s">
        <v>178</v>
      </c>
      <c r="H3800" s="14" t="s">
        <v>1110</v>
      </c>
    </row>
    <row r="3801" spans="1:8" x14ac:dyDescent="0.25">
      <c r="A3801">
        <v>3805</v>
      </c>
      <c r="B3801" s="14" t="s">
        <v>12646</v>
      </c>
      <c r="C3801" s="14" t="s">
        <v>1102</v>
      </c>
      <c r="D3801" s="14" t="s">
        <v>12647</v>
      </c>
      <c r="E3801" s="14" t="s">
        <v>12648</v>
      </c>
      <c r="F3801" s="14" t="s">
        <v>12649</v>
      </c>
      <c r="G3801" s="14" t="s">
        <v>178</v>
      </c>
      <c r="H3801" s="14" t="s">
        <v>1105</v>
      </c>
    </row>
    <row r="3802" spans="1:8" x14ac:dyDescent="0.25">
      <c r="A3802">
        <v>3806</v>
      </c>
      <c r="B3802" s="14" t="s">
        <v>12650</v>
      </c>
      <c r="C3802" s="14" t="s">
        <v>1102</v>
      </c>
      <c r="E3802" s="14" t="s">
        <v>12651</v>
      </c>
      <c r="F3802" s="14" t="s">
        <v>12652</v>
      </c>
      <c r="G3802" s="14" t="s">
        <v>149</v>
      </c>
      <c r="H3802" s="14" t="s">
        <v>1110</v>
      </c>
    </row>
    <row r="3803" spans="1:8" x14ac:dyDescent="0.25">
      <c r="A3803">
        <v>3807</v>
      </c>
      <c r="B3803" s="14" t="s">
        <v>12653</v>
      </c>
      <c r="C3803" s="14" t="s">
        <v>1102</v>
      </c>
      <c r="E3803" s="14" t="s">
        <v>12654</v>
      </c>
      <c r="F3803" s="14" t="s">
        <v>12655</v>
      </c>
      <c r="G3803" s="14" t="s">
        <v>1578</v>
      </c>
      <c r="H3803" s="14" t="s">
        <v>1110</v>
      </c>
    </row>
    <row r="3804" spans="1:8" x14ac:dyDescent="0.25">
      <c r="A3804">
        <v>3808</v>
      </c>
      <c r="B3804" s="14" t="s">
        <v>12656</v>
      </c>
      <c r="C3804" s="14" t="s">
        <v>1102</v>
      </c>
      <c r="E3804" s="14" t="s">
        <v>12657</v>
      </c>
      <c r="F3804" s="14" t="s">
        <v>12658</v>
      </c>
      <c r="G3804" s="14" t="s">
        <v>5981</v>
      </c>
      <c r="H3804" s="14" t="s">
        <v>1110</v>
      </c>
    </row>
    <row r="3805" spans="1:8" x14ac:dyDescent="0.25">
      <c r="A3805">
        <v>3809</v>
      </c>
      <c r="B3805" s="14" t="s">
        <v>12659</v>
      </c>
      <c r="C3805" s="14" t="s">
        <v>1102</v>
      </c>
      <c r="E3805" s="14" t="s">
        <v>12660</v>
      </c>
      <c r="F3805" s="14" t="s">
        <v>12661</v>
      </c>
      <c r="G3805" s="14" t="s">
        <v>2576</v>
      </c>
      <c r="H3805" s="14" t="s">
        <v>1110</v>
      </c>
    </row>
    <row r="3806" spans="1:8" x14ac:dyDescent="0.25">
      <c r="A3806">
        <v>3810</v>
      </c>
      <c r="B3806" s="14" t="s">
        <v>12662</v>
      </c>
      <c r="C3806" s="14" t="s">
        <v>1102</v>
      </c>
      <c r="E3806" s="14" t="s">
        <v>12663</v>
      </c>
      <c r="F3806" s="14" t="s">
        <v>12664</v>
      </c>
      <c r="G3806" s="14" t="s">
        <v>1196</v>
      </c>
      <c r="H3806" s="14" t="s">
        <v>1110</v>
      </c>
    </row>
    <row r="3807" spans="1:8" x14ac:dyDescent="0.25">
      <c r="A3807">
        <v>3811</v>
      </c>
      <c r="B3807" s="14" t="s">
        <v>12665</v>
      </c>
      <c r="C3807" s="14" t="s">
        <v>1102</v>
      </c>
      <c r="D3807" s="14" t="s">
        <v>12666</v>
      </c>
      <c r="E3807" s="14" t="s">
        <v>12667</v>
      </c>
      <c r="F3807" s="14" t="s">
        <v>12668</v>
      </c>
      <c r="G3807" s="14" t="s">
        <v>226</v>
      </c>
      <c r="H3807" s="14" t="s">
        <v>1105</v>
      </c>
    </row>
    <row r="3808" spans="1:8" x14ac:dyDescent="0.25">
      <c r="A3808">
        <v>3812</v>
      </c>
      <c r="B3808" s="14" t="s">
        <v>12669</v>
      </c>
      <c r="C3808" s="14" t="s">
        <v>1102</v>
      </c>
      <c r="E3808" s="14" t="s">
        <v>12670</v>
      </c>
      <c r="F3808" s="14" t="s">
        <v>12671</v>
      </c>
      <c r="G3808" s="14" t="s">
        <v>134</v>
      </c>
      <c r="H3808" s="14" t="s">
        <v>1110</v>
      </c>
    </row>
    <row r="3809" spans="1:8" x14ac:dyDescent="0.25">
      <c r="A3809">
        <v>3813</v>
      </c>
      <c r="B3809" s="14" t="s">
        <v>12672</v>
      </c>
      <c r="C3809" s="14" t="s">
        <v>1102</v>
      </c>
      <c r="E3809" s="14" t="s">
        <v>12673</v>
      </c>
      <c r="F3809" s="14" t="s">
        <v>12674</v>
      </c>
      <c r="G3809" s="14" t="s">
        <v>1348</v>
      </c>
      <c r="H3809" s="14" t="s">
        <v>1110</v>
      </c>
    </row>
    <row r="3810" spans="1:8" x14ac:dyDescent="0.25">
      <c r="A3810">
        <v>3814</v>
      </c>
      <c r="B3810" s="14" t="s">
        <v>12675</v>
      </c>
      <c r="C3810" s="14" t="s">
        <v>1102</v>
      </c>
      <c r="D3810" s="14" t="s">
        <v>4502</v>
      </c>
      <c r="E3810" s="14" t="s">
        <v>12676</v>
      </c>
      <c r="F3810" s="14" t="s">
        <v>12677</v>
      </c>
      <c r="G3810" s="14" t="s">
        <v>2223</v>
      </c>
      <c r="H3810" s="14" t="s">
        <v>1105</v>
      </c>
    </row>
    <row r="3811" spans="1:8" x14ac:dyDescent="0.25">
      <c r="A3811">
        <v>3815</v>
      </c>
      <c r="B3811" s="14" t="s">
        <v>12678</v>
      </c>
      <c r="C3811" s="14" t="s">
        <v>1102</v>
      </c>
      <c r="E3811" s="14" t="s">
        <v>12679</v>
      </c>
      <c r="F3811" s="14" t="s">
        <v>12680</v>
      </c>
      <c r="G3811" s="14" t="s">
        <v>187</v>
      </c>
      <c r="H3811" s="14" t="s">
        <v>1110</v>
      </c>
    </row>
    <row r="3812" spans="1:8" x14ac:dyDescent="0.25">
      <c r="A3812">
        <v>3816</v>
      </c>
      <c r="B3812" s="14" t="s">
        <v>12681</v>
      </c>
      <c r="C3812" s="14" t="s">
        <v>1102</v>
      </c>
      <c r="E3812" s="14" t="s">
        <v>12682</v>
      </c>
      <c r="F3812" s="14" t="s">
        <v>12683</v>
      </c>
      <c r="G3812" s="14" t="s">
        <v>178</v>
      </c>
      <c r="H3812" s="14" t="s">
        <v>1110</v>
      </c>
    </row>
    <row r="3813" spans="1:8" x14ac:dyDescent="0.25">
      <c r="A3813">
        <v>3817</v>
      </c>
      <c r="B3813" s="14" t="s">
        <v>12684</v>
      </c>
      <c r="C3813" s="14" t="s">
        <v>1102</v>
      </c>
      <c r="E3813" s="14" t="s">
        <v>12685</v>
      </c>
      <c r="F3813" s="14" t="s">
        <v>12686</v>
      </c>
      <c r="G3813" s="14" t="s">
        <v>1938</v>
      </c>
      <c r="H3813" s="14" t="s">
        <v>1110</v>
      </c>
    </row>
    <row r="3814" spans="1:8" x14ac:dyDescent="0.25">
      <c r="A3814">
        <v>3818</v>
      </c>
      <c r="B3814" s="14" t="s">
        <v>12687</v>
      </c>
      <c r="C3814" s="14" t="s">
        <v>1102</v>
      </c>
      <c r="E3814" s="14" t="s">
        <v>12688</v>
      </c>
      <c r="F3814" s="14" t="s">
        <v>12689</v>
      </c>
      <c r="G3814" s="14" t="s">
        <v>153</v>
      </c>
      <c r="H3814" s="14" t="s">
        <v>1110</v>
      </c>
    </row>
    <row r="3815" spans="1:8" x14ac:dyDescent="0.25">
      <c r="A3815">
        <v>3819</v>
      </c>
      <c r="B3815" s="14" t="s">
        <v>12690</v>
      </c>
      <c r="C3815" s="14" t="s">
        <v>1102</v>
      </c>
      <c r="E3815" s="14" t="s">
        <v>12691</v>
      </c>
      <c r="F3815" s="14" t="s">
        <v>12692</v>
      </c>
      <c r="G3815" s="14" t="s">
        <v>77</v>
      </c>
      <c r="H3815" s="14" t="s">
        <v>1110</v>
      </c>
    </row>
    <row r="3816" spans="1:8" x14ac:dyDescent="0.25">
      <c r="A3816">
        <v>3820</v>
      </c>
      <c r="B3816" s="14" t="s">
        <v>12693</v>
      </c>
      <c r="C3816" s="14" t="s">
        <v>1102</v>
      </c>
      <c r="E3816" s="14" t="s">
        <v>12694</v>
      </c>
      <c r="F3816" s="14" t="s">
        <v>12695</v>
      </c>
      <c r="G3816" s="14" t="s">
        <v>1945</v>
      </c>
      <c r="H3816" s="14" t="s">
        <v>1110</v>
      </c>
    </row>
    <row r="3817" spans="1:8" x14ac:dyDescent="0.25">
      <c r="A3817">
        <v>3821</v>
      </c>
      <c r="B3817" s="14" t="s">
        <v>12696</v>
      </c>
      <c r="C3817" s="14" t="s">
        <v>1102</v>
      </c>
      <c r="E3817" s="14" t="s">
        <v>12697</v>
      </c>
      <c r="F3817" s="14" t="s">
        <v>12698</v>
      </c>
      <c r="G3817" s="14" t="s">
        <v>24</v>
      </c>
      <c r="H3817" s="14" t="s">
        <v>1110</v>
      </c>
    </row>
    <row r="3818" spans="1:8" x14ac:dyDescent="0.25">
      <c r="A3818">
        <v>3822</v>
      </c>
      <c r="B3818" s="14" t="s">
        <v>12699</v>
      </c>
      <c r="C3818" s="14" t="s">
        <v>1102</v>
      </c>
      <c r="D3818" s="14" t="s">
        <v>12700</v>
      </c>
      <c r="E3818" s="14" t="s">
        <v>12701</v>
      </c>
      <c r="F3818" s="14" t="s">
        <v>12702</v>
      </c>
      <c r="G3818" s="14" t="s">
        <v>91</v>
      </c>
      <c r="H3818" s="14" t="s">
        <v>1105</v>
      </c>
    </row>
    <row r="3819" spans="1:8" x14ac:dyDescent="0.25">
      <c r="A3819">
        <v>3823</v>
      </c>
      <c r="B3819" s="14" t="s">
        <v>12703</v>
      </c>
      <c r="C3819" s="14" t="s">
        <v>1102</v>
      </c>
      <c r="E3819" s="14" t="s">
        <v>12704</v>
      </c>
      <c r="F3819" s="14" t="s">
        <v>12705</v>
      </c>
      <c r="G3819" s="14" t="s">
        <v>82</v>
      </c>
      <c r="H3819" s="14" t="s">
        <v>1110</v>
      </c>
    </row>
    <row r="3820" spans="1:8" x14ac:dyDescent="0.25">
      <c r="A3820">
        <v>3824</v>
      </c>
      <c r="B3820" s="14" t="s">
        <v>12706</v>
      </c>
      <c r="C3820" s="14" t="s">
        <v>1102</v>
      </c>
      <c r="D3820" s="14" t="s">
        <v>12096</v>
      </c>
      <c r="E3820" s="14" t="s">
        <v>12097</v>
      </c>
      <c r="F3820" s="14" t="s">
        <v>12707</v>
      </c>
      <c r="G3820" s="14" t="s">
        <v>12099</v>
      </c>
      <c r="H3820" s="14" t="s">
        <v>1110</v>
      </c>
    </row>
    <row r="3821" spans="1:8" x14ac:dyDescent="0.25">
      <c r="A3821">
        <v>3825</v>
      </c>
      <c r="B3821" s="14" t="s">
        <v>12708</v>
      </c>
      <c r="C3821" s="14" t="s">
        <v>1102</v>
      </c>
      <c r="E3821" s="14" t="s">
        <v>12709</v>
      </c>
      <c r="F3821" s="14" t="s">
        <v>12710</v>
      </c>
      <c r="G3821" s="14" t="s">
        <v>187</v>
      </c>
      <c r="H3821" s="14" t="s">
        <v>1110</v>
      </c>
    </row>
    <row r="3822" spans="1:8" x14ac:dyDescent="0.25">
      <c r="A3822">
        <v>3826</v>
      </c>
      <c r="B3822" s="14" t="s">
        <v>12711</v>
      </c>
      <c r="C3822" s="14" t="s">
        <v>1102</v>
      </c>
      <c r="D3822" s="14" t="s">
        <v>12712</v>
      </c>
      <c r="E3822" s="14" t="s">
        <v>12713</v>
      </c>
      <c r="F3822" s="14" t="s">
        <v>12714</v>
      </c>
      <c r="G3822" s="14" t="s">
        <v>1348</v>
      </c>
      <c r="H3822" s="14" t="s">
        <v>1105</v>
      </c>
    </row>
    <row r="3823" spans="1:8" x14ac:dyDescent="0.25">
      <c r="A3823">
        <v>3827</v>
      </c>
      <c r="B3823" s="14" t="s">
        <v>12715</v>
      </c>
      <c r="C3823" s="14" t="s">
        <v>1102</v>
      </c>
      <c r="E3823" s="14" t="s">
        <v>12716</v>
      </c>
      <c r="F3823" s="14" t="s">
        <v>12717</v>
      </c>
      <c r="G3823" s="14" t="s">
        <v>243</v>
      </c>
      <c r="H3823" s="14" t="s">
        <v>1110</v>
      </c>
    </row>
    <row r="3824" spans="1:8" x14ac:dyDescent="0.25">
      <c r="A3824">
        <v>3828</v>
      </c>
      <c r="B3824" s="14" t="s">
        <v>12718</v>
      </c>
      <c r="C3824" s="14" t="s">
        <v>1102</v>
      </c>
      <c r="E3824" s="14" t="s">
        <v>12719</v>
      </c>
      <c r="F3824" s="14" t="s">
        <v>12720</v>
      </c>
      <c r="G3824" s="14" t="s">
        <v>243</v>
      </c>
      <c r="H3824" s="14" t="s">
        <v>1110</v>
      </c>
    </row>
    <row r="3825" spans="1:8" x14ac:dyDescent="0.25">
      <c r="A3825">
        <v>3829</v>
      </c>
      <c r="B3825" s="14" t="s">
        <v>12721</v>
      </c>
      <c r="C3825" s="14" t="s">
        <v>1102</v>
      </c>
      <c r="E3825" s="14" t="s">
        <v>12722</v>
      </c>
      <c r="G3825" s="14" t="s">
        <v>1144</v>
      </c>
      <c r="H3825" s="14" t="s">
        <v>1110</v>
      </c>
    </row>
    <row r="3826" spans="1:8" x14ac:dyDescent="0.25">
      <c r="A3826">
        <v>3830</v>
      </c>
      <c r="B3826" s="14" t="s">
        <v>12723</v>
      </c>
      <c r="C3826" s="14" t="s">
        <v>1102</v>
      </c>
      <c r="D3826" s="14" t="s">
        <v>1188</v>
      </c>
      <c r="E3826" s="14" t="s">
        <v>12724</v>
      </c>
      <c r="F3826" s="14" t="s">
        <v>12725</v>
      </c>
      <c r="G3826" s="14" t="s">
        <v>1109</v>
      </c>
      <c r="H3826" s="14" t="s">
        <v>1110</v>
      </c>
    </row>
    <row r="3827" spans="1:8" x14ac:dyDescent="0.25">
      <c r="A3827">
        <v>3831</v>
      </c>
      <c r="B3827" s="14" t="s">
        <v>12726</v>
      </c>
      <c r="C3827" s="14" t="s">
        <v>1102</v>
      </c>
      <c r="D3827" s="14" t="s">
        <v>12727</v>
      </c>
      <c r="E3827" s="14" t="s">
        <v>12728</v>
      </c>
      <c r="F3827" s="14" t="s">
        <v>12729</v>
      </c>
      <c r="G3827" s="14" t="s">
        <v>1144</v>
      </c>
      <c r="H3827" s="14" t="s">
        <v>1105</v>
      </c>
    </row>
    <row r="3828" spans="1:8" x14ac:dyDescent="0.25">
      <c r="A3828">
        <v>3832</v>
      </c>
      <c r="B3828" s="14" t="s">
        <v>12730</v>
      </c>
      <c r="C3828" s="14" t="s">
        <v>1102</v>
      </c>
      <c r="E3828" s="14" t="s">
        <v>12731</v>
      </c>
      <c r="F3828" s="14" t="s">
        <v>12732</v>
      </c>
      <c r="G3828" s="14" t="s">
        <v>187</v>
      </c>
      <c r="H3828" s="14" t="s">
        <v>1110</v>
      </c>
    </row>
    <row r="3829" spans="1:8" x14ac:dyDescent="0.25">
      <c r="A3829">
        <v>3833</v>
      </c>
      <c r="B3829" s="14" t="s">
        <v>12733</v>
      </c>
      <c r="C3829" s="14" t="s">
        <v>1102</v>
      </c>
      <c r="E3829" s="14" t="s">
        <v>12734</v>
      </c>
      <c r="F3829" s="14" t="s">
        <v>12735</v>
      </c>
      <c r="G3829" s="14" t="s">
        <v>1109</v>
      </c>
      <c r="H3829" s="14" t="s">
        <v>1110</v>
      </c>
    </row>
    <row r="3830" spans="1:8" x14ac:dyDescent="0.25">
      <c r="A3830">
        <v>3834</v>
      </c>
      <c r="B3830" s="14" t="s">
        <v>12736</v>
      </c>
      <c r="C3830" s="14" t="s">
        <v>1102</v>
      </c>
      <c r="D3830" s="14" t="s">
        <v>12737</v>
      </c>
      <c r="E3830" s="14" t="s">
        <v>12738</v>
      </c>
      <c r="F3830" s="14" t="s">
        <v>12739</v>
      </c>
      <c r="G3830" s="14" t="s">
        <v>192</v>
      </c>
      <c r="H3830" s="14" t="s">
        <v>1105</v>
      </c>
    </row>
    <row r="3831" spans="1:8" x14ac:dyDescent="0.25">
      <c r="A3831">
        <v>3835</v>
      </c>
      <c r="B3831" s="14" t="s">
        <v>12740</v>
      </c>
      <c r="C3831" s="14" t="s">
        <v>1102</v>
      </c>
      <c r="D3831" s="14" t="s">
        <v>12741</v>
      </c>
      <c r="E3831" s="14" t="s">
        <v>12742</v>
      </c>
      <c r="F3831" s="14" t="s">
        <v>12743</v>
      </c>
      <c r="G3831" s="14" t="s">
        <v>226</v>
      </c>
      <c r="H3831" s="14" t="s">
        <v>1105</v>
      </c>
    </row>
    <row r="3832" spans="1:8" x14ac:dyDescent="0.25">
      <c r="A3832">
        <v>3836</v>
      </c>
      <c r="B3832" s="14" t="s">
        <v>12744</v>
      </c>
      <c r="C3832" s="14" t="s">
        <v>1102</v>
      </c>
      <c r="E3832" s="14" t="s">
        <v>12745</v>
      </c>
      <c r="F3832" s="14" t="s">
        <v>12746</v>
      </c>
      <c r="G3832" s="14" t="s">
        <v>1109</v>
      </c>
      <c r="H3832" s="14" t="s">
        <v>1110</v>
      </c>
    </row>
    <row r="3833" spans="1:8" x14ac:dyDescent="0.25">
      <c r="A3833">
        <v>3837</v>
      </c>
      <c r="B3833" s="14" t="s">
        <v>12747</v>
      </c>
      <c r="C3833" s="14" t="s">
        <v>1102</v>
      </c>
      <c r="E3833" s="14" t="s">
        <v>12748</v>
      </c>
      <c r="G3833" s="14" t="s">
        <v>1109</v>
      </c>
      <c r="H3833" s="14" t="s">
        <v>1110</v>
      </c>
    </row>
    <row r="3834" spans="1:8" x14ac:dyDescent="0.25">
      <c r="A3834">
        <v>3838</v>
      </c>
      <c r="B3834" s="14" t="s">
        <v>12749</v>
      </c>
      <c r="C3834" s="14" t="s">
        <v>1102</v>
      </c>
      <c r="E3834" s="14" t="s">
        <v>12750</v>
      </c>
      <c r="F3834" s="14" t="s">
        <v>12751</v>
      </c>
      <c r="G3834" s="14" t="s">
        <v>243</v>
      </c>
      <c r="H3834" s="14" t="s">
        <v>1110</v>
      </c>
    </row>
    <row r="3835" spans="1:8" x14ac:dyDescent="0.25">
      <c r="A3835">
        <v>3839</v>
      </c>
      <c r="B3835" s="14" t="s">
        <v>12752</v>
      </c>
      <c r="C3835" s="14" t="s">
        <v>1102</v>
      </c>
      <c r="D3835" s="14" t="s">
        <v>12753</v>
      </c>
      <c r="E3835" s="14" t="s">
        <v>12754</v>
      </c>
      <c r="F3835" s="14" t="s">
        <v>12752</v>
      </c>
      <c r="G3835" s="14" t="s">
        <v>2715</v>
      </c>
      <c r="H3835" s="14" t="s">
        <v>1105</v>
      </c>
    </row>
    <row r="3836" spans="1:8" x14ac:dyDescent="0.25">
      <c r="A3836">
        <v>3840</v>
      </c>
      <c r="B3836" s="14" t="s">
        <v>12755</v>
      </c>
      <c r="C3836" s="14" t="s">
        <v>1102</v>
      </c>
      <c r="D3836" s="14" t="s">
        <v>12756</v>
      </c>
      <c r="E3836" s="14" t="s">
        <v>12757</v>
      </c>
      <c r="F3836" s="14" t="s">
        <v>12758</v>
      </c>
      <c r="G3836" s="14" t="s">
        <v>36</v>
      </c>
      <c r="H3836" s="14" t="s">
        <v>1105</v>
      </c>
    </row>
    <row r="3837" spans="1:8" x14ac:dyDescent="0.25">
      <c r="A3837">
        <v>3841</v>
      </c>
      <c r="B3837" s="14" t="s">
        <v>12759</v>
      </c>
      <c r="C3837" s="14" t="s">
        <v>1102</v>
      </c>
      <c r="E3837" s="14" t="s">
        <v>12760</v>
      </c>
      <c r="F3837" s="14" t="s">
        <v>12761</v>
      </c>
      <c r="G3837" s="14" t="s">
        <v>192</v>
      </c>
      <c r="H3837" s="14" t="s">
        <v>1110</v>
      </c>
    </row>
    <row r="3838" spans="1:8" x14ac:dyDescent="0.25">
      <c r="A3838">
        <v>3842</v>
      </c>
      <c r="B3838" s="14" t="s">
        <v>12762</v>
      </c>
      <c r="C3838" s="14" t="s">
        <v>1102</v>
      </c>
      <c r="E3838" s="14" t="s">
        <v>12763</v>
      </c>
      <c r="F3838" s="14" t="s">
        <v>12764</v>
      </c>
      <c r="G3838" s="14" t="s">
        <v>1109</v>
      </c>
      <c r="H3838" s="14" t="s">
        <v>1110</v>
      </c>
    </row>
    <row r="3839" spans="1:8" x14ac:dyDescent="0.25">
      <c r="A3839">
        <v>3843</v>
      </c>
      <c r="B3839" s="14" t="s">
        <v>12765</v>
      </c>
      <c r="C3839" s="14" t="s">
        <v>1102</v>
      </c>
      <c r="E3839" s="14" t="s">
        <v>12766</v>
      </c>
      <c r="F3839" s="14" t="s">
        <v>12767</v>
      </c>
      <c r="G3839" s="14" t="s">
        <v>91</v>
      </c>
      <c r="H3839" s="14" t="s">
        <v>1110</v>
      </c>
    </row>
    <row r="3840" spans="1:8" x14ac:dyDescent="0.25">
      <c r="A3840">
        <v>3844</v>
      </c>
      <c r="B3840" s="14" t="s">
        <v>12768</v>
      </c>
      <c r="C3840" s="14" t="s">
        <v>1102</v>
      </c>
      <c r="E3840" s="14" t="s">
        <v>12769</v>
      </c>
      <c r="F3840" s="14" t="s">
        <v>12770</v>
      </c>
      <c r="G3840" s="14" t="s">
        <v>1109</v>
      </c>
      <c r="H3840" s="14" t="s">
        <v>1110</v>
      </c>
    </row>
    <row r="3841" spans="1:8" x14ac:dyDescent="0.25">
      <c r="A3841">
        <v>3845</v>
      </c>
      <c r="B3841" s="14" t="s">
        <v>12771</v>
      </c>
      <c r="C3841" s="14" t="s">
        <v>1102</v>
      </c>
      <c r="D3841" s="14" t="s">
        <v>12772</v>
      </c>
      <c r="E3841" s="14" t="s">
        <v>12773</v>
      </c>
      <c r="F3841" s="14" t="s">
        <v>12774</v>
      </c>
      <c r="G3841" s="14" t="s">
        <v>1109</v>
      </c>
      <c r="H3841" s="14" t="s">
        <v>1110</v>
      </c>
    </row>
    <row r="3842" spans="1:8" x14ac:dyDescent="0.25">
      <c r="A3842">
        <v>3846</v>
      </c>
      <c r="B3842" s="14" t="s">
        <v>12775</v>
      </c>
      <c r="C3842" s="14" t="s">
        <v>1102</v>
      </c>
      <c r="E3842" s="14" t="s">
        <v>12776</v>
      </c>
      <c r="F3842" s="14" t="s">
        <v>12777</v>
      </c>
      <c r="G3842" s="14" t="s">
        <v>40</v>
      </c>
      <c r="H3842" s="14" t="s">
        <v>1110</v>
      </c>
    </row>
    <row r="3843" spans="1:8" x14ac:dyDescent="0.25">
      <c r="A3843">
        <v>3847</v>
      </c>
      <c r="B3843" s="14" t="s">
        <v>12778</v>
      </c>
      <c r="C3843" s="14" t="s">
        <v>1102</v>
      </c>
      <c r="E3843" s="14" t="s">
        <v>12779</v>
      </c>
      <c r="F3843" s="14" t="s">
        <v>12780</v>
      </c>
      <c r="G3843" s="14" t="s">
        <v>1109</v>
      </c>
      <c r="H3843" s="14" t="s">
        <v>1110</v>
      </c>
    </row>
    <row r="3844" spans="1:8" x14ac:dyDescent="0.25">
      <c r="A3844">
        <v>3848</v>
      </c>
      <c r="B3844" s="14" t="s">
        <v>12781</v>
      </c>
      <c r="C3844" s="14" t="s">
        <v>1102</v>
      </c>
      <c r="E3844" s="14" t="s">
        <v>12782</v>
      </c>
      <c r="F3844" s="14" t="s">
        <v>12783</v>
      </c>
      <c r="G3844" s="14" t="s">
        <v>1109</v>
      </c>
      <c r="H3844" s="14" t="s">
        <v>1110</v>
      </c>
    </row>
    <row r="3845" spans="1:8" x14ac:dyDescent="0.25">
      <c r="A3845">
        <v>3849</v>
      </c>
      <c r="B3845" s="14" t="s">
        <v>12784</v>
      </c>
      <c r="C3845" s="14" t="s">
        <v>1102</v>
      </c>
      <c r="E3845" s="14" t="s">
        <v>12785</v>
      </c>
      <c r="F3845" s="14" t="s">
        <v>12786</v>
      </c>
      <c r="G3845" s="14" t="s">
        <v>1109</v>
      </c>
      <c r="H3845" s="14" t="s">
        <v>1110</v>
      </c>
    </row>
    <row r="3846" spans="1:8" x14ac:dyDescent="0.25">
      <c r="A3846">
        <v>3850</v>
      </c>
      <c r="B3846" s="14" t="s">
        <v>12787</v>
      </c>
      <c r="C3846" s="14" t="s">
        <v>12788</v>
      </c>
      <c r="D3846" s="14" t="s">
        <v>12789</v>
      </c>
      <c r="E3846" s="14" t="s">
        <v>12790</v>
      </c>
      <c r="F3846" s="14" t="s">
        <v>12791</v>
      </c>
      <c r="G3846" s="14" t="s">
        <v>296</v>
      </c>
      <c r="H3846" s="14" t="s">
        <v>1105</v>
      </c>
    </row>
    <row r="3847" spans="1:8" x14ac:dyDescent="0.25">
      <c r="A3847">
        <v>3851</v>
      </c>
      <c r="B3847" s="14" t="s">
        <v>12792</v>
      </c>
      <c r="C3847" s="14" t="s">
        <v>1102</v>
      </c>
      <c r="E3847" s="14" t="s">
        <v>12793</v>
      </c>
      <c r="F3847" s="14" t="s">
        <v>12794</v>
      </c>
      <c r="G3847" s="14" t="s">
        <v>1109</v>
      </c>
      <c r="H3847" s="14" t="s">
        <v>1110</v>
      </c>
    </row>
    <row r="3848" spans="1:8" x14ac:dyDescent="0.25">
      <c r="A3848">
        <v>3852</v>
      </c>
      <c r="B3848" s="14" t="s">
        <v>12795</v>
      </c>
      <c r="C3848" s="14" t="s">
        <v>1102</v>
      </c>
      <c r="E3848" s="14" t="s">
        <v>12796</v>
      </c>
      <c r="F3848" s="14" t="s">
        <v>12797</v>
      </c>
      <c r="G3848" s="14" t="s">
        <v>1144</v>
      </c>
      <c r="H3848" s="14" t="s">
        <v>1110</v>
      </c>
    </row>
    <row r="3849" spans="1:8" x14ac:dyDescent="0.25">
      <c r="A3849">
        <v>3853</v>
      </c>
      <c r="B3849" s="14" t="s">
        <v>12798</v>
      </c>
      <c r="C3849" s="14" t="s">
        <v>1102</v>
      </c>
      <c r="E3849" s="14" t="s">
        <v>12799</v>
      </c>
      <c r="G3849" s="14" t="s">
        <v>1109</v>
      </c>
      <c r="H3849" s="14" t="s">
        <v>1110</v>
      </c>
    </row>
    <row r="3850" spans="1:8" x14ac:dyDescent="0.25">
      <c r="A3850">
        <v>3854</v>
      </c>
      <c r="B3850" s="14" t="s">
        <v>12800</v>
      </c>
      <c r="C3850" s="14" t="s">
        <v>1102</v>
      </c>
      <c r="D3850" s="14" t="s">
        <v>12801</v>
      </c>
      <c r="E3850" s="14" t="s">
        <v>12802</v>
      </c>
      <c r="F3850" s="14" t="s">
        <v>12803</v>
      </c>
      <c r="G3850" s="14" t="s">
        <v>2223</v>
      </c>
      <c r="H3850" s="14" t="s">
        <v>1110</v>
      </c>
    </row>
    <row r="3851" spans="1:8" x14ac:dyDescent="0.25">
      <c r="A3851">
        <v>3855</v>
      </c>
      <c r="B3851" s="14" t="s">
        <v>12804</v>
      </c>
      <c r="C3851" s="14" t="s">
        <v>1102</v>
      </c>
      <c r="E3851" s="14" t="s">
        <v>12805</v>
      </c>
      <c r="F3851" s="14" t="s">
        <v>12806</v>
      </c>
      <c r="G3851" s="14" t="s">
        <v>1109</v>
      </c>
      <c r="H3851" s="14" t="s">
        <v>1110</v>
      </c>
    </row>
    <row r="3852" spans="1:8" x14ac:dyDescent="0.25">
      <c r="A3852">
        <v>3856</v>
      </c>
      <c r="B3852" s="14" t="s">
        <v>12807</v>
      </c>
      <c r="C3852" s="14" t="s">
        <v>1102</v>
      </c>
      <c r="D3852" s="14" t="s">
        <v>12808</v>
      </c>
      <c r="E3852" s="14" t="s">
        <v>12809</v>
      </c>
      <c r="F3852" s="14" t="s">
        <v>12810</v>
      </c>
      <c r="G3852" s="14" t="s">
        <v>40</v>
      </c>
      <c r="H3852" s="14" t="s">
        <v>1105</v>
      </c>
    </row>
    <row r="3853" spans="1:8" x14ac:dyDescent="0.25">
      <c r="A3853">
        <v>3857</v>
      </c>
      <c r="B3853" s="14" t="s">
        <v>12811</v>
      </c>
      <c r="C3853" s="14" t="s">
        <v>1102</v>
      </c>
      <c r="D3853" s="14" t="s">
        <v>12812</v>
      </c>
      <c r="E3853" s="14" t="s">
        <v>12813</v>
      </c>
      <c r="F3853" s="14" t="s">
        <v>12814</v>
      </c>
      <c r="G3853" s="14" t="s">
        <v>166</v>
      </c>
      <c r="H3853" s="14" t="s">
        <v>1105</v>
      </c>
    </row>
    <row r="3854" spans="1:8" x14ac:dyDescent="0.25">
      <c r="A3854">
        <v>3858</v>
      </c>
      <c r="B3854" s="14" t="s">
        <v>12815</v>
      </c>
      <c r="C3854" s="14" t="s">
        <v>1102</v>
      </c>
      <c r="E3854" s="14" t="s">
        <v>12816</v>
      </c>
      <c r="F3854" s="14" t="s">
        <v>12817</v>
      </c>
      <c r="G3854" s="14" t="s">
        <v>485</v>
      </c>
      <c r="H3854" s="14" t="s">
        <v>1110</v>
      </c>
    </row>
    <row r="3855" spans="1:8" x14ac:dyDescent="0.25">
      <c r="A3855">
        <v>3859</v>
      </c>
      <c r="B3855" s="14" t="s">
        <v>12818</v>
      </c>
      <c r="C3855" s="14" t="s">
        <v>1102</v>
      </c>
      <c r="E3855" s="14" t="s">
        <v>12819</v>
      </c>
      <c r="F3855" s="14" t="s">
        <v>12820</v>
      </c>
      <c r="G3855" s="14" t="s">
        <v>1109</v>
      </c>
      <c r="H3855" s="14" t="s">
        <v>1110</v>
      </c>
    </row>
    <row r="3856" spans="1:8" x14ac:dyDescent="0.25">
      <c r="A3856">
        <v>3860</v>
      </c>
      <c r="B3856" s="14" t="s">
        <v>12821</v>
      </c>
      <c r="C3856" s="14" t="s">
        <v>1102</v>
      </c>
      <c r="E3856" s="14" t="s">
        <v>12822</v>
      </c>
      <c r="F3856" s="14" t="s">
        <v>12823</v>
      </c>
      <c r="G3856" s="14" t="s">
        <v>1109</v>
      </c>
      <c r="H3856" s="14" t="s">
        <v>1105</v>
      </c>
    </row>
    <row r="3857" spans="1:8" x14ac:dyDescent="0.25">
      <c r="A3857">
        <v>3861</v>
      </c>
      <c r="B3857" s="14" t="s">
        <v>12824</v>
      </c>
      <c r="C3857" s="14" t="s">
        <v>1102</v>
      </c>
      <c r="E3857" s="14" t="s">
        <v>12825</v>
      </c>
      <c r="F3857" s="14" t="s">
        <v>12826</v>
      </c>
      <c r="G3857" s="14" t="s">
        <v>1109</v>
      </c>
      <c r="H3857" s="14" t="s">
        <v>1110</v>
      </c>
    </row>
    <row r="3858" spans="1:8" x14ac:dyDescent="0.25">
      <c r="A3858">
        <v>3862</v>
      </c>
      <c r="B3858" s="14" t="s">
        <v>12827</v>
      </c>
      <c r="C3858" s="14" t="s">
        <v>1102</v>
      </c>
      <c r="E3858" s="14" t="s">
        <v>12828</v>
      </c>
      <c r="F3858" s="14" t="s">
        <v>12829</v>
      </c>
      <c r="G3858" s="14" t="s">
        <v>166</v>
      </c>
      <c r="H3858" s="14" t="s">
        <v>1110</v>
      </c>
    </row>
    <row r="3859" spans="1:8" x14ac:dyDescent="0.25">
      <c r="A3859">
        <v>3863</v>
      </c>
      <c r="B3859" s="14" t="s">
        <v>12830</v>
      </c>
      <c r="C3859" s="14" t="s">
        <v>1102</v>
      </c>
      <c r="E3859" s="14" t="s">
        <v>12831</v>
      </c>
      <c r="F3859" s="14" t="s">
        <v>12832</v>
      </c>
      <c r="G3859" s="14" t="s">
        <v>1144</v>
      </c>
      <c r="H3859" s="14" t="s">
        <v>1110</v>
      </c>
    </row>
    <row r="3860" spans="1:8" x14ac:dyDescent="0.25">
      <c r="A3860">
        <v>3864</v>
      </c>
      <c r="B3860" s="14" t="s">
        <v>12833</v>
      </c>
      <c r="C3860" s="14" t="s">
        <v>1102</v>
      </c>
      <c r="D3860" s="14" t="s">
        <v>388</v>
      </c>
      <c r="E3860" s="14" t="s">
        <v>12834</v>
      </c>
      <c r="F3860" s="14" t="s">
        <v>12835</v>
      </c>
      <c r="G3860" s="14" t="s">
        <v>1109</v>
      </c>
      <c r="H3860" s="14" t="s">
        <v>1110</v>
      </c>
    </row>
    <row r="3861" spans="1:8" x14ac:dyDescent="0.25">
      <c r="A3861">
        <v>3865</v>
      </c>
      <c r="B3861" s="14" t="s">
        <v>12836</v>
      </c>
      <c r="C3861" s="14" t="s">
        <v>1102</v>
      </c>
      <c r="D3861" s="14" t="s">
        <v>12837</v>
      </c>
      <c r="E3861" s="14" t="s">
        <v>12838</v>
      </c>
      <c r="F3861" s="14" t="s">
        <v>12839</v>
      </c>
      <c r="G3861" s="14" t="s">
        <v>1109</v>
      </c>
      <c r="H3861" s="14" t="s">
        <v>1105</v>
      </c>
    </row>
    <row r="3862" spans="1:8" x14ac:dyDescent="0.25">
      <c r="A3862">
        <v>3866</v>
      </c>
      <c r="B3862" s="14" t="s">
        <v>12840</v>
      </c>
      <c r="C3862" s="14" t="s">
        <v>1102</v>
      </c>
      <c r="D3862" s="14" t="s">
        <v>10426</v>
      </c>
      <c r="G3862" s="14" t="s">
        <v>166</v>
      </c>
      <c r="H3862" s="14" t="s">
        <v>1110</v>
      </c>
    </row>
    <row r="3863" spans="1:8" x14ac:dyDescent="0.25">
      <c r="A3863">
        <v>3867</v>
      </c>
      <c r="B3863" s="14" t="s">
        <v>12841</v>
      </c>
      <c r="C3863" s="14" t="s">
        <v>1102</v>
      </c>
      <c r="E3863" s="14" t="s">
        <v>12842</v>
      </c>
      <c r="F3863" s="14" t="s">
        <v>12843</v>
      </c>
      <c r="G3863" s="14" t="s">
        <v>1109</v>
      </c>
      <c r="H3863" s="14" t="s">
        <v>1110</v>
      </c>
    </row>
    <row r="3864" spans="1:8" x14ac:dyDescent="0.25">
      <c r="A3864">
        <v>3868</v>
      </c>
      <c r="B3864" s="14" t="s">
        <v>12844</v>
      </c>
      <c r="C3864" s="14" t="s">
        <v>1102</v>
      </c>
      <c r="E3864" s="14" t="s">
        <v>12845</v>
      </c>
      <c r="F3864" s="14" t="s">
        <v>12846</v>
      </c>
      <c r="G3864" s="14" t="s">
        <v>1109</v>
      </c>
      <c r="H3864" s="14" t="s">
        <v>1110</v>
      </c>
    </row>
    <row r="3865" spans="1:8" x14ac:dyDescent="0.25">
      <c r="A3865">
        <v>3869</v>
      </c>
      <c r="B3865" s="14" t="s">
        <v>12847</v>
      </c>
      <c r="C3865" s="14" t="s">
        <v>1102</v>
      </c>
      <c r="E3865" s="14" t="s">
        <v>12848</v>
      </c>
      <c r="F3865" s="14" t="s">
        <v>12849</v>
      </c>
      <c r="G3865" s="14" t="s">
        <v>192</v>
      </c>
      <c r="H3865" s="14" t="s">
        <v>1110</v>
      </c>
    </row>
    <row r="3866" spans="1:8" x14ac:dyDescent="0.25">
      <c r="A3866">
        <v>3870</v>
      </c>
      <c r="B3866" s="14" t="s">
        <v>12850</v>
      </c>
      <c r="C3866" s="14" t="s">
        <v>1102</v>
      </c>
      <c r="E3866" s="14" t="s">
        <v>12851</v>
      </c>
      <c r="F3866" s="14" t="s">
        <v>12852</v>
      </c>
      <c r="G3866" s="14" t="s">
        <v>1109</v>
      </c>
      <c r="H3866" s="14" t="s">
        <v>1110</v>
      </c>
    </row>
    <row r="3867" spans="1:8" x14ac:dyDescent="0.25">
      <c r="A3867">
        <v>3871</v>
      </c>
      <c r="B3867" s="14" t="s">
        <v>12853</v>
      </c>
      <c r="C3867" s="14" t="s">
        <v>12854</v>
      </c>
      <c r="D3867" s="14" t="s">
        <v>437</v>
      </c>
      <c r="E3867" s="14" t="s">
        <v>12855</v>
      </c>
      <c r="F3867" s="14" t="s">
        <v>12856</v>
      </c>
      <c r="G3867" s="14" t="s">
        <v>1196</v>
      </c>
      <c r="H3867" s="14" t="s">
        <v>1105</v>
      </c>
    </row>
    <row r="3868" spans="1:8" x14ac:dyDescent="0.25">
      <c r="A3868">
        <v>3872</v>
      </c>
      <c r="B3868" s="14" t="s">
        <v>12857</v>
      </c>
      <c r="C3868" s="14" t="s">
        <v>1102</v>
      </c>
      <c r="E3868" s="14" t="s">
        <v>12858</v>
      </c>
      <c r="F3868" s="14" t="s">
        <v>12859</v>
      </c>
      <c r="G3868" s="14" t="s">
        <v>1750</v>
      </c>
      <c r="H3868" s="14" t="s">
        <v>1110</v>
      </c>
    </row>
    <row r="3869" spans="1:8" x14ac:dyDescent="0.25">
      <c r="A3869">
        <v>3873</v>
      </c>
      <c r="B3869" s="14" t="s">
        <v>12860</v>
      </c>
      <c r="C3869" s="14" t="s">
        <v>1102</v>
      </c>
      <c r="E3869" s="14" t="s">
        <v>193</v>
      </c>
      <c r="F3869" s="14" t="s">
        <v>12861</v>
      </c>
      <c r="G3869" s="14" t="s">
        <v>149</v>
      </c>
      <c r="H3869" s="14" t="s">
        <v>1110</v>
      </c>
    </row>
    <row r="3870" spans="1:8" x14ac:dyDescent="0.25">
      <c r="A3870">
        <v>3874</v>
      </c>
      <c r="B3870" s="14" t="s">
        <v>12862</v>
      </c>
      <c r="C3870" s="14" t="s">
        <v>1102</v>
      </c>
      <c r="E3870" s="14" t="s">
        <v>12863</v>
      </c>
      <c r="F3870" s="14" t="s">
        <v>12864</v>
      </c>
      <c r="G3870" s="14" t="s">
        <v>12865</v>
      </c>
      <c r="H3870" s="14" t="s">
        <v>1110</v>
      </c>
    </row>
    <row r="3871" spans="1:8" x14ac:dyDescent="0.25">
      <c r="A3871">
        <v>3875</v>
      </c>
      <c r="B3871" s="14" t="s">
        <v>12866</v>
      </c>
      <c r="C3871" s="14" t="s">
        <v>1102</v>
      </c>
      <c r="D3871" s="14" t="s">
        <v>8917</v>
      </c>
      <c r="E3871" s="14" t="s">
        <v>12867</v>
      </c>
      <c r="F3871" s="14" t="s">
        <v>12868</v>
      </c>
      <c r="G3871" s="14" t="s">
        <v>12865</v>
      </c>
      <c r="H3871" s="14" t="s">
        <v>1110</v>
      </c>
    </row>
    <row r="3872" spans="1:8" x14ac:dyDescent="0.25">
      <c r="A3872">
        <v>3876</v>
      </c>
      <c r="B3872" s="14" t="s">
        <v>12869</v>
      </c>
      <c r="C3872" s="14" t="s">
        <v>1102</v>
      </c>
      <c r="D3872" s="14" t="s">
        <v>12870</v>
      </c>
      <c r="E3872" s="14" t="s">
        <v>12871</v>
      </c>
      <c r="F3872" s="14" t="s">
        <v>12872</v>
      </c>
      <c r="G3872" s="14" t="s">
        <v>77</v>
      </c>
      <c r="H3872" s="14" t="s">
        <v>1110</v>
      </c>
    </row>
    <row r="3873" spans="1:8" x14ac:dyDescent="0.25">
      <c r="A3873">
        <v>3877</v>
      </c>
      <c r="B3873" s="14" t="s">
        <v>12873</v>
      </c>
      <c r="C3873" s="14" t="s">
        <v>1102</v>
      </c>
      <c r="E3873" s="14" t="s">
        <v>12874</v>
      </c>
      <c r="F3873" s="14" t="s">
        <v>12875</v>
      </c>
      <c r="G3873" s="14" t="s">
        <v>243</v>
      </c>
      <c r="H3873" s="14" t="s">
        <v>1110</v>
      </c>
    </row>
    <row r="3874" spans="1:8" x14ac:dyDescent="0.25">
      <c r="A3874">
        <v>3878</v>
      </c>
      <c r="B3874" s="14" t="s">
        <v>12876</v>
      </c>
      <c r="C3874" s="14" t="s">
        <v>1102</v>
      </c>
      <c r="D3874" s="14" t="s">
        <v>12877</v>
      </c>
      <c r="E3874" s="14" t="s">
        <v>12878</v>
      </c>
      <c r="F3874" s="14" t="s">
        <v>12879</v>
      </c>
      <c r="G3874" s="14" t="s">
        <v>1507</v>
      </c>
      <c r="H3874" s="14" t="s">
        <v>1110</v>
      </c>
    </row>
    <row r="3875" spans="1:8" x14ac:dyDescent="0.25">
      <c r="A3875">
        <v>3879</v>
      </c>
      <c r="B3875" s="14" t="s">
        <v>12880</v>
      </c>
      <c r="C3875" s="14" t="s">
        <v>1102</v>
      </c>
      <c r="E3875" s="14" t="s">
        <v>12881</v>
      </c>
      <c r="F3875" s="14" t="s">
        <v>12882</v>
      </c>
      <c r="G3875" s="14" t="s">
        <v>1493</v>
      </c>
      <c r="H3875" s="14" t="s">
        <v>1110</v>
      </c>
    </row>
    <row r="3876" spans="1:8" x14ac:dyDescent="0.25">
      <c r="A3876">
        <v>3880</v>
      </c>
      <c r="B3876" s="14" t="s">
        <v>12883</v>
      </c>
      <c r="C3876" s="14" t="s">
        <v>1102</v>
      </c>
      <c r="E3876" s="14" t="s">
        <v>12884</v>
      </c>
      <c r="G3876" s="14" t="s">
        <v>137</v>
      </c>
      <c r="H3876" s="14" t="s">
        <v>1110</v>
      </c>
    </row>
    <row r="3877" spans="1:8" x14ac:dyDescent="0.25">
      <c r="A3877">
        <v>3881</v>
      </c>
      <c r="B3877" s="14" t="s">
        <v>12885</v>
      </c>
      <c r="C3877" s="14" t="s">
        <v>1102</v>
      </c>
      <c r="E3877" s="14" t="s">
        <v>12886</v>
      </c>
      <c r="F3877" s="14" t="s">
        <v>12887</v>
      </c>
      <c r="G3877" s="14" t="s">
        <v>1109</v>
      </c>
      <c r="H3877" s="14" t="s">
        <v>1110</v>
      </c>
    </row>
    <row r="3878" spans="1:8" x14ac:dyDescent="0.25">
      <c r="A3878">
        <v>3882</v>
      </c>
      <c r="B3878" s="14" t="s">
        <v>12888</v>
      </c>
      <c r="C3878" s="14" t="s">
        <v>1102</v>
      </c>
      <c r="E3878" s="14" t="s">
        <v>12889</v>
      </c>
      <c r="G3878" s="14" t="s">
        <v>1109</v>
      </c>
      <c r="H3878" s="14" t="s">
        <v>1110</v>
      </c>
    </row>
    <row r="3879" spans="1:8" x14ac:dyDescent="0.25">
      <c r="A3879">
        <v>3883</v>
      </c>
      <c r="B3879" s="14" t="s">
        <v>12890</v>
      </c>
      <c r="C3879" s="14" t="s">
        <v>1102</v>
      </c>
      <c r="E3879" s="14" t="s">
        <v>12891</v>
      </c>
      <c r="G3879" s="14" t="s">
        <v>1327</v>
      </c>
      <c r="H3879" s="14" t="s">
        <v>1110</v>
      </c>
    </row>
    <row r="3880" spans="1:8" x14ac:dyDescent="0.25">
      <c r="A3880">
        <v>3885</v>
      </c>
      <c r="B3880" s="14" t="s">
        <v>12892</v>
      </c>
      <c r="C3880" s="14" t="s">
        <v>1102</v>
      </c>
      <c r="D3880" s="14" t="s">
        <v>8472</v>
      </c>
      <c r="E3880" s="14" t="s">
        <v>12893</v>
      </c>
      <c r="G3880" s="14" t="s">
        <v>1109</v>
      </c>
      <c r="H3880" s="14" t="s">
        <v>1110</v>
      </c>
    </row>
    <row r="3881" spans="1:8" x14ac:dyDescent="0.25">
      <c r="A3881">
        <v>3886</v>
      </c>
      <c r="B3881" s="14" t="s">
        <v>12894</v>
      </c>
      <c r="C3881" s="14" t="s">
        <v>1102</v>
      </c>
      <c r="D3881" s="14" t="s">
        <v>8472</v>
      </c>
      <c r="E3881" s="14" t="s">
        <v>12893</v>
      </c>
      <c r="F3881" s="14" t="s">
        <v>12895</v>
      </c>
      <c r="G3881" s="14" t="s">
        <v>1109</v>
      </c>
      <c r="H3881" s="14" t="s">
        <v>1110</v>
      </c>
    </row>
    <row r="3882" spans="1:8" x14ac:dyDescent="0.25">
      <c r="A3882">
        <v>3887</v>
      </c>
      <c r="B3882" s="14" t="s">
        <v>12896</v>
      </c>
      <c r="C3882" s="14" t="s">
        <v>1102</v>
      </c>
      <c r="E3882" s="14" t="s">
        <v>12897</v>
      </c>
      <c r="G3882" s="14" t="s">
        <v>86</v>
      </c>
      <c r="H3882" s="14" t="s">
        <v>1110</v>
      </c>
    </row>
    <row r="3883" spans="1:8" x14ac:dyDescent="0.25">
      <c r="A3883">
        <v>3888</v>
      </c>
      <c r="B3883" s="14" t="s">
        <v>12898</v>
      </c>
      <c r="C3883" s="14" t="s">
        <v>1102</v>
      </c>
      <c r="E3883" s="14" t="s">
        <v>12899</v>
      </c>
      <c r="F3883" s="14" t="s">
        <v>12900</v>
      </c>
      <c r="G3883" s="14" t="s">
        <v>230</v>
      </c>
      <c r="H3883" s="14" t="s">
        <v>1110</v>
      </c>
    </row>
    <row r="3884" spans="1:8" x14ac:dyDescent="0.25">
      <c r="A3884">
        <v>3889</v>
      </c>
      <c r="B3884" s="14" t="s">
        <v>12901</v>
      </c>
      <c r="C3884" s="14" t="s">
        <v>1102</v>
      </c>
      <c r="E3884" s="14" t="s">
        <v>12902</v>
      </c>
      <c r="F3884" s="14" t="s">
        <v>12903</v>
      </c>
      <c r="G3884" s="14" t="s">
        <v>1076</v>
      </c>
      <c r="H3884" s="14" t="s">
        <v>1110</v>
      </c>
    </row>
    <row r="3885" spans="1:8" x14ac:dyDescent="0.25">
      <c r="A3885">
        <v>3890</v>
      </c>
      <c r="B3885" s="14" t="s">
        <v>12904</v>
      </c>
      <c r="C3885" s="14" t="s">
        <v>1102</v>
      </c>
      <c r="E3885" s="14" t="s">
        <v>12905</v>
      </c>
      <c r="F3885" s="14" t="s">
        <v>12906</v>
      </c>
      <c r="G3885" s="14" t="s">
        <v>149</v>
      </c>
      <c r="H3885" s="14" t="s">
        <v>1110</v>
      </c>
    </row>
    <row r="3886" spans="1:8" x14ac:dyDescent="0.25">
      <c r="A3886">
        <v>3891</v>
      </c>
      <c r="B3886" s="14" t="s">
        <v>12907</v>
      </c>
      <c r="C3886" s="14" t="s">
        <v>1102</v>
      </c>
      <c r="D3886" s="14" t="s">
        <v>12908</v>
      </c>
      <c r="E3886" s="14" t="s">
        <v>12909</v>
      </c>
      <c r="F3886" s="14" t="s">
        <v>12910</v>
      </c>
      <c r="G3886" s="14" t="s">
        <v>1215</v>
      </c>
      <c r="H3886" s="14" t="s">
        <v>1110</v>
      </c>
    </row>
    <row r="3887" spans="1:8" x14ac:dyDescent="0.25">
      <c r="A3887">
        <v>3892</v>
      </c>
      <c r="B3887" s="14" t="s">
        <v>12911</v>
      </c>
      <c r="C3887" s="14" t="s">
        <v>1102</v>
      </c>
      <c r="E3887" s="14" t="s">
        <v>12912</v>
      </c>
      <c r="F3887" s="14" t="s">
        <v>12913</v>
      </c>
      <c r="G3887" s="14" t="s">
        <v>1109</v>
      </c>
      <c r="H3887" s="14" t="s">
        <v>1110</v>
      </c>
    </row>
    <row r="3888" spans="1:8" x14ac:dyDescent="0.25">
      <c r="A3888">
        <v>3893</v>
      </c>
      <c r="B3888" s="14" t="s">
        <v>12914</v>
      </c>
      <c r="C3888" s="14" t="s">
        <v>1102</v>
      </c>
      <c r="E3888" s="14" t="s">
        <v>12915</v>
      </c>
      <c r="F3888" s="14" t="s">
        <v>12916</v>
      </c>
      <c r="G3888" s="14" t="s">
        <v>192</v>
      </c>
      <c r="H3888" s="14" t="s">
        <v>1110</v>
      </c>
    </row>
    <row r="3889" spans="1:8" x14ac:dyDescent="0.25">
      <c r="A3889">
        <v>3894</v>
      </c>
      <c r="B3889" s="14" t="s">
        <v>12917</v>
      </c>
      <c r="C3889" s="14" t="s">
        <v>1102</v>
      </c>
      <c r="E3889" s="14" t="s">
        <v>12918</v>
      </c>
      <c r="G3889" s="14" t="s">
        <v>2580</v>
      </c>
      <c r="H3889" s="14" t="s">
        <v>1110</v>
      </c>
    </row>
    <row r="3890" spans="1:8" x14ac:dyDescent="0.25">
      <c r="A3890">
        <v>3895</v>
      </c>
      <c r="B3890" s="14" t="s">
        <v>12919</v>
      </c>
      <c r="C3890" s="14" t="s">
        <v>1102</v>
      </c>
      <c r="E3890" s="14" t="s">
        <v>34</v>
      </c>
      <c r="F3890" s="14" t="s">
        <v>12920</v>
      </c>
      <c r="G3890" s="14" t="s">
        <v>178</v>
      </c>
      <c r="H3890" s="14" t="s">
        <v>1110</v>
      </c>
    </row>
    <row r="3891" spans="1:8" x14ac:dyDescent="0.25">
      <c r="A3891">
        <v>3896</v>
      </c>
      <c r="B3891" s="14" t="s">
        <v>12921</v>
      </c>
      <c r="C3891" s="14" t="s">
        <v>1102</v>
      </c>
      <c r="E3891" s="14" t="s">
        <v>12922</v>
      </c>
      <c r="F3891" s="14" t="s">
        <v>12923</v>
      </c>
      <c r="G3891" s="14" t="s">
        <v>1737</v>
      </c>
      <c r="H3891" s="14" t="s">
        <v>1110</v>
      </c>
    </row>
    <row r="3892" spans="1:8" x14ac:dyDescent="0.25">
      <c r="A3892">
        <v>3897</v>
      </c>
      <c r="B3892" s="14" t="s">
        <v>12924</v>
      </c>
      <c r="C3892" s="14" t="s">
        <v>1102</v>
      </c>
      <c r="E3892" s="14" t="s">
        <v>12925</v>
      </c>
      <c r="F3892" s="14" t="s">
        <v>12926</v>
      </c>
      <c r="G3892" s="14" t="s">
        <v>192</v>
      </c>
      <c r="H3892" s="14" t="s">
        <v>1110</v>
      </c>
    </row>
    <row r="3893" spans="1:8" x14ac:dyDescent="0.25">
      <c r="A3893">
        <v>3898</v>
      </c>
      <c r="B3893" s="14" t="s">
        <v>12927</v>
      </c>
      <c r="C3893" s="14" t="s">
        <v>1102</v>
      </c>
      <c r="E3893" s="14" t="s">
        <v>12928</v>
      </c>
      <c r="F3893" s="14" t="s">
        <v>12929</v>
      </c>
      <c r="G3893" s="14" t="s">
        <v>1109</v>
      </c>
      <c r="H3893" s="14" t="s">
        <v>1110</v>
      </c>
    </row>
    <row r="3894" spans="1:8" x14ac:dyDescent="0.25">
      <c r="A3894">
        <v>3899</v>
      </c>
      <c r="B3894" s="14" t="s">
        <v>12930</v>
      </c>
      <c r="C3894" s="14" t="s">
        <v>1102</v>
      </c>
      <c r="E3894" s="14" t="s">
        <v>12931</v>
      </c>
      <c r="F3894" s="14" t="s">
        <v>12932</v>
      </c>
      <c r="G3894" s="14" t="s">
        <v>1109</v>
      </c>
      <c r="H3894" s="14" t="s">
        <v>1110</v>
      </c>
    </row>
    <row r="3895" spans="1:8" x14ac:dyDescent="0.25">
      <c r="A3895">
        <v>3900</v>
      </c>
      <c r="B3895" s="14" t="s">
        <v>18994</v>
      </c>
      <c r="C3895" s="14" t="s">
        <v>1102</v>
      </c>
      <c r="D3895" s="14" t="s">
        <v>12933</v>
      </c>
      <c r="E3895" s="14" t="s">
        <v>12934</v>
      </c>
      <c r="F3895" s="14" t="s">
        <v>12935</v>
      </c>
      <c r="G3895" s="14" t="s">
        <v>28</v>
      </c>
      <c r="H3895" s="14" t="s">
        <v>1110</v>
      </c>
    </row>
    <row r="3896" spans="1:8" x14ac:dyDescent="0.25">
      <c r="A3896">
        <v>3901</v>
      </c>
      <c r="B3896" s="14" t="s">
        <v>12936</v>
      </c>
      <c r="C3896" s="14" t="s">
        <v>1102</v>
      </c>
      <c r="E3896" s="14" t="s">
        <v>12937</v>
      </c>
      <c r="F3896" s="14" t="s">
        <v>12938</v>
      </c>
      <c r="G3896" s="14" t="s">
        <v>106</v>
      </c>
      <c r="H3896" s="14" t="s">
        <v>1110</v>
      </c>
    </row>
    <row r="3897" spans="1:8" x14ac:dyDescent="0.25">
      <c r="A3897">
        <v>3902</v>
      </c>
      <c r="B3897" s="14" t="s">
        <v>12939</v>
      </c>
      <c r="C3897" s="14" t="s">
        <v>1102</v>
      </c>
      <c r="E3897" s="14" t="s">
        <v>12940</v>
      </c>
      <c r="F3897" s="14" t="s">
        <v>12941</v>
      </c>
      <c r="G3897" s="14" t="s">
        <v>1109</v>
      </c>
      <c r="H3897" s="14" t="s">
        <v>1110</v>
      </c>
    </row>
    <row r="3898" spans="1:8" x14ac:dyDescent="0.25">
      <c r="A3898">
        <v>3903</v>
      </c>
      <c r="B3898" s="14" t="s">
        <v>12942</v>
      </c>
      <c r="C3898" s="14" t="s">
        <v>1102</v>
      </c>
      <c r="E3898" s="14" t="s">
        <v>12943</v>
      </c>
      <c r="F3898" s="14" t="s">
        <v>12944</v>
      </c>
      <c r="G3898" s="14" t="s">
        <v>1109</v>
      </c>
      <c r="H3898" s="14" t="s">
        <v>1110</v>
      </c>
    </row>
    <row r="3899" spans="1:8" x14ac:dyDescent="0.25">
      <c r="A3899">
        <v>3904</v>
      </c>
      <c r="B3899" s="14" t="s">
        <v>12945</v>
      </c>
      <c r="C3899" s="14" t="s">
        <v>1102</v>
      </c>
      <c r="E3899" s="14" t="s">
        <v>12946</v>
      </c>
      <c r="F3899" s="14" t="s">
        <v>12947</v>
      </c>
      <c r="G3899" s="14" t="s">
        <v>1109</v>
      </c>
      <c r="H3899" s="14" t="s">
        <v>1110</v>
      </c>
    </row>
    <row r="3900" spans="1:8" x14ac:dyDescent="0.25">
      <c r="A3900">
        <v>3905</v>
      </c>
      <c r="B3900" s="14" t="s">
        <v>12948</v>
      </c>
      <c r="C3900" s="14" t="s">
        <v>1102</v>
      </c>
      <c r="E3900" s="14" t="s">
        <v>12949</v>
      </c>
      <c r="G3900" s="14" t="s">
        <v>243</v>
      </c>
      <c r="H3900" s="14" t="s">
        <v>1110</v>
      </c>
    </row>
    <row r="3901" spans="1:8" x14ac:dyDescent="0.25">
      <c r="A3901">
        <v>3906</v>
      </c>
      <c r="B3901" s="14" t="s">
        <v>12950</v>
      </c>
      <c r="C3901" s="14" t="s">
        <v>1102</v>
      </c>
      <c r="E3901" s="14" t="s">
        <v>12951</v>
      </c>
      <c r="F3901" s="14" t="s">
        <v>12952</v>
      </c>
      <c r="G3901" s="14" t="s">
        <v>1493</v>
      </c>
      <c r="H3901" s="14" t="s">
        <v>1110</v>
      </c>
    </row>
    <row r="3902" spans="1:8" x14ac:dyDescent="0.25">
      <c r="A3902">
        <v>3907</v>
      </c>
      <c r="B3902" s="14" t="s">
        <v>12953</v>
      </c>
      <c r="C3902" s="14" t="s">
        <v>1102</v>
      </c>
      <c r="D3902" s="14" t="s">
        <v>12954</v>
      </c>
      <c r="E3902" s="14" t="s">
        <v>12955</v>
      </c>
      <c r="F3902" s="14" t="s">
        <v>12956</v>
      </c>
      <c r="G3902" s="14" t="s">
        <v>109</v>
      </c>
      <c r="H3902" s="14" t="s">
        <v>1105</v>
      </c>
    </row>
    <row r="3903" spans="1:8" x14ac:dyDescent="0.25">
      <c r="A3903">
        <v>3908</v>
      </c>
      <c r="B3903" s="14" t="s">
        <v>12957</v>
      </c>
      <c r="C3903" s="14" t="s">
        <v>1102</v>
      </c>
      <c r="E3903" s="14" t="s">
        <v>12958</v>
      </c>
      <c r="F3903" s="14" t="s">
        <v>12959</v>
      </c>
      <c r="G3903" s="14" t="s">
        <v>1109</v>
      </c>
      <c r="H3903" s="14" t="s">
        <v>1110</v>
      </c>
    </row>
    <row r="3904" spans="1:8" x14ac:dyDescent="0.25">
      <c r="A3904">
        <v>3909</v>
      </c>
      <c r="B3904" s="14" t="s">
        <v>12960</v>
      </c>
      <c r="C3904" s="14" t="s">
        <v>1102</v>
      </c>
      <c r="E3904" s="14" t="s">
        <v>12961</v>
      </c>
      <c r="F3904" s="14" t="s">
        <v>12962</v>
      </c>
      <c r="G3904" s="14" t="s">
        <v>117</v>
      </c>
      <c r="H3904" s="14" t="s">
        <v>1110</v>
      </c>
    </row>
    <row r="3905" spans="1:8" x14ac:dyDescent="0.25">
      <c r="A3905">
        <v>3910</v>
      </c>
      <c r="B3905" s="14" t="s">
        <v>12963</v>
      </c>
      <c r="C3905" s="14" t="s">
        <v>1102</v>
      </c>
      <c r="E3905" s="14" t="s">
        <v>12964</v>
      </c>
      <c r="F3905" s="14" t="s">
        <v>12965</v>
      </c>
      <c r="G3905" s="14" t="s">
        <v>117</v>
      </c>
      <c r="H3905" s="14" t="s">
        <v>1110</v>
      </c>
    </row>
    <row r="3906" spans="1:8" x14ac:dyDescent="0.25">
      <c r="A3906">
        <v>3911</v>
      </c>
      <c r="B3906" s="14" t="s">
        <v>12966</v>
      </c>
      <c r="C3906" s="14" t="s">
        <v>1102</v>
      </c>
      <c r="E3906" s="14" t="s">
        <v>12967</v>
      </c>
      <c r="F3906" s="14" t="s">
        <v>12968</v>
      </c>
      <c r="G3906" s="14" t="s">
        <v>2580</v>
      </c>
      <c r="H3906" s="14" t="s">
        <v>1110</v>
      </c>
    </row>
    <row r="3907" spans="1:8" x14ac:dyDescent="0.25">
      <c r="A3907">
        <v>3912</v>
      </c>
      <c r="B3907" s="14" t="s">
        <v>12969</v>
      </c>
      <c r="C3907" s="14" t="s">
        <v>1102</v>
      </c>
      <c r="E3907" s="14" t="s">
        <v>12970</v>
      </c>
      <c r="G3907" s="14" t="s">
        <v>40</v>
      </c>
      <c r="H3907" s="14" t="s">
        <v>1110</v>
      </c>
    </row>
    <row r="3908" spans="1:8" x14ac:dyDescent="0.25">
      <c r="A3908">
        <v>3913</v>
      </c>
      <c r="B3908" s="14" t="s">
        <v>12971</v>
      </c>
      <c r="C3908" s="14" t="s">
        <v>1102</v>
      </c>
      <c r="E3908" s="14" t="s">
        <v>12972</v>
      </c>
      <c r="F3908" s="14" t="s">
        <v>12973</v>
      </c>
      <c r="G3908" s="14" t="s">
        <v>40</v>
      </c>
      <c r="H3908" s="14" t="s">
        <v>1110</v>
      </c>
    </row>
    <row r="3909" spans="1:8" x14ac:dyDescent="0.25">
      <c r="A3909">
        <v>3914</v>
      </c>
      <c r="B3909" s="14" t="s">
        <v>12974</v>
      </c>
      <c r="C3909" s="14" t="s">
        <v>1102</v>
      </c>
      <c r="E3909" s="14" t="s">
        <v>12975</v>
      </c>
      <c r="F3909" s="14" t="s">
        <v>12976</v>
      </c>
      <c r="G3909" s="14" t="s">
        <v>28</v>
      </c>
      <c r="H3909" s="14" t="s">
        <v>1105</v>
      </c>
    </row>
    <row r="3910" spans="1:8" x14ac:dyDescent="0.25">
      <c r="A3910">
        <v>3915</v>
      </c>
      <c r="B3910" s="14" t="s">
        <v>12977</v>
      </c>
      <c r="C3910" s="14" t="s">
        <v>1102</v>
      </c>
      <c r="E3910" s="14" t="s">
        <v>12978</v>
      </c>
      <c r="F3910" s="14" t="s">
        <v>12979</v>
      </c>
      <c r="G3910" s="14" t="s">
        <v>9</v>
      </c>
      <c r="H3910" s="14" t="s">
        <v>1110</v>
      </c>
    </row>
    <row r="3911" spans="1:8" x14ac:dyDescent="0.25">
      <c r="A3911">
        <v>3916</v>
      </c>
      <c r="B3911" s="14" t="s">
        <v>12980</v>
      </c>
      <c r="C3911" s="14" t="s">
        <v>1102</v>
      </c>
      <c r="E3911" s="14" t="s">
        <v>12981</v>
      </c>
      <c r="F3911" s="14" t="s">
        <v>12982</v>
      </c>
      <c r="G3911" s="14" t="s">
        <v>243</v>
      </c>
      <c r="H3911" s="14" t="s">
        <v>1110</v>
      </c>
    </row>
    <row r="3912" spans="1:8" x14ac:dyDescent="0.25">
      <c r="A3912">
        <v>3917</v>
      </c>
      <c r="B3912" s="14" t="s">
        <v>12983</v>
      </c>
      <c r="C3912" s="14" t="s">
        <v>1102</v>
      </c>
      <c r="E3912" s="14" t="s">
        <v>12984</v>
      </c>
      <c r="F3912" s="14" t="s">
        <v>12985</v>
      </c>
      <c r="G3912" s="14" t="s">
        <v>1109</v>
      </c>
      <c r="H3912" s="14" t="s">
        <v>1110</v>
      </c>
    </row>
    <row r="3913" spans="1:8" x14ac:dyDescent="0.25">
      <c r="A3913">
        <v>3918</v>
      </c>
      <c r="B3913" s="14" t="s">
        <v>12986</v>
      </c>
      <c r="C3913" s="14" t="s">
        <v>1102</v>
      </c>
      <c r="E3913" s="14" t="s">
        <v>12987</v>
      </c>
      <c r="F3913" s="14" t="s">
        <v>12988</v>
      </c>
      <c r="G3913" s="14" t="s">
        <v>109</v>
      </c>
      <c r="H3913" s="14" t="s">
        <v>1110</v>
      </c>
    </row>
    <row r="3914" spans="1:8" x14ac:dyDescent="0.25">
      <c r="A3914">
        <v>3919</v>
      </c>
      <c r="B3914" s="14" t="s">
        <v>12989</v>
      </c>
      <c r="C3914" s="14" t="s">
        <v>1102</v>
      </c>
      <c r="E3914" s="14" t="s">
        <v>12990</v>
      </c>
      <c r="F3914" s="14" t="s">
        <v>12991</v>
      </c>
      <c r="G3914" s="14" t="s">
        <v>117</v>
      </c>
      <c r="H3914" s="14" t="s">
        <v>1110</v>
      </c>
    </row>
    <row r="3915" spans="1:8" x14ac:dyDescent="0.25">
      <c r="A3915">
        <v>3920</v>
      </c>
      <c r="B3915" s="14" t="s">
        <v>12992</v>
      </c>
      <c r="C3915" s="14" t="s">
        <v>1102</v>
      </c>
      <c r="E3915" s="14" t="s">
        <v>12993</v>
      </c>
      <c r="F3915" s="14" t="s">
        <v>12994</v>
      </c>
      <c r="G3915" s="14" t="s">
        <v>243</v>
      </c>
      <c r="H3915" s="14" t="s">
        <v>1110</v>
      </c>
    </row>
    <row r="3916" spans="1:8" x14ac:dyDescent="0.25">
      <c r="A3916">
        <v>3921</v>
      </c>
      <c r="B3916" s="14" t="s">
        <v>12995</v>
      </c>
      <c r="C3916" s="14" t="s">
        <v>1102</v>
      </c>
      <c r="E3916" s="14" t="s">
        <v>12996</v>
      </c>
      <c r="F3916" s="14" t="s">
        <v>12997</v>
      </c>
      <c r="G3916" s="14" t="s">
        <v>1196</v>
      </c>
      <c r="H3916" s="14" t="s">
        <v>1110</v>
      </c>
    </row>
    <row r="3917" spans="1:8" x14ac:dyDescent="0.25">
      <c r="A3917">
        <v>3922</v>
      </c>
      <c r="B3917" s="14" t="s">
        <v>12998</v>
      </c>
      <c r="C3917" s="14" t="s">
        <v>1102</v>
      </c>
      <c r="E3917" s="14" t="s">
        <v>12999</v>
      </c>
      <c r="F3917" s="14" t="s">
        <v>13000</v>
      </c>
      <c r="G3917" s="14" t="s">
        <v>1514</v>
      </c>
      <c r="H3917" s="14" t="s">
        <v>1110</v>
      </c>
    </row>
    <row r="3918" spans="1:8" x14ac:dyDescent="0.25">
      <c r="A3918">
        <v>3923</v>
      </c>
      <c r="B3918" s="14" t="s">
        <v>13001</v>
      </c>
      <c r="C3918" s="14" t="s">
        <v>1102</v>
      </c>
      <c r="D3918" s="14" t="s">
        <v>2011</v>
      </c>
      <c r="E3918" s="14" t="s">
        <v>13002</v>
      </c>
      <c r="F3918" s="14" t="s">
        <v>13003</v>
      </c>
      <c r="G3918" s="14" t="s">
        <v>106</v>
      </c>
      <c r="H3918" s="14" t="s">
        <v>1110</v>
      </c>
    </row>
    <row r="3919" spans="1:8" x14ac:dyDescent="0.25">
      <c r="A3919">
        <v>3924</v>
      </c>
      <c r="B3919" s="14" t="s">
        <v>18995</v>
      </c>
      <c r="C3919" s="14" t="s">
        <v>1102</v>
      </c>
      <c r="E3919" s="14" t="s">
        <v>13004</v>
      </c>
      <c r="F3919" s="14" t="s">
        <v>13005</v>
      </c>
      <c r="G3919" s="14" t="s">
        <v>13006</v>
      </c>
      <c r="H3919" s="14" t="s">
        <v>1110</v>
      </c>
    </row>
    <row r="3920" spans="1:8" x14ac:dyDescent="0.25">
      <c r="A3920">
        <v>3925</v>
      </c>
      <c r="B3920" s="14" t="s">
        <v>13007</v>
      </c>
      <c r="C3920" s="14" t="s">
        <v>1102</v>
      </c>
      <c r="E3920" s="14" t="s">
        <v>13008</v>
      </c>
      <c r="F3920" s="14" t="s">
        <v>13009</v>
      </c>
      <c r="G3920" s="14" t="s">
        <v>2097</v>
      </c>
      <c r="H3920" s="14" t="s">
        <v>1110</v>
      </c>
    </row>
    <row r="3921" spans="1:8" x14ac:dyDescent="0.25">
      <c r="A3921">
        <v>3926</v>
      </c>
      <c r="B3921" s="14" t="s">
        <v>13010</v>
      </c>
      <c r="C3921" s="14" t="s">
        <v>1102</v>
      </c>
      <c r="D3921" s="14" t="s">
        <v>3818</v>
      </c>
      <c r="E3921" s="14" t="s">
        <v>13011</v>
      </c>
      <c r="F3921" s="14" t="s">
        <v>13012</v>
      </c>
      <c r="G3921" s="14" t="s">
        <v>230</v>
      </c>
      <c r="H3921" s="14" t="s">
        <v>1105</v>
      </c>
    </row>
    <row r="3922" spans="1:8" x14ac:dyDescent="0.25">
      <c r="A3922">
        <v>3927</v>
      </c>
      <c r="B3922" s="14" t="s">
        <v>13013</v>
      </c>
      <c r="C3922" s="14" t="s">
        <v>1102</v>
      </c>
      <c r="E3922" s="14" t="s">
        <v>13014</v>
      </c>
      <c r="F3922" s="14" t="s">
        <v>13015</v>
      </c>
      <c r="G3922" s="14" t="s">
        <v>103</v>
      </c>
      <c r="H3922" s="14" t="s">
        <v>1110</v>
      </c>
    </row>
    <row r="3923" spans="1:8" x14ac:dyDescent="0.25">
      <c r="A3923">
        <v>3928</v>
      </c>
      <c r="B3923" s="14" t="s">
        <v>13016</v>
      </c>
      <c r="C3923" s="14" t="s">
        <v>1102</v>
      </c>
      <c r="D3923" s="14" t="s">
        <v>7341</v>
      </c>
      <c r="G3923" s="14" t="s">
        <v>230</v>
      </c>
      <c r="H3923" s="14" t="s">
        <v>1110</v>
      </c>
    </row>
    <row r="3924" spans="1:8" x14ac:dyDescent="0.25">
      <c r="A3924">
        <v>3929</v>
      </c>
      <c r="B3924" s="14" t="s">
        <v>13017</v>
      </c>
      <c r="C3924" s="14" t="s">
        <v>1102</v>
      </c>
      <c r="E3924" s="14" t="s">
        <v>13018</v>
      </c>
      <c r="F3924" s="14" t="s">
        <v>13019</v>
      </c>
      <c r="G3924" s="14" t="s">
        <v>163</v>
      </c>
      <c r="H3924" s="14" t="s">
        <v>1110</v>
      </c>
    </row>
    <row r="3925" spans="1:8" x14ac:dyDescent="0.25">
      <c r="A3925">
        <v>3930</v>
      </c>
      <c r="B3925" s="14" t="s">
        <v>13020</v>
      </c>
      <c r="C3925" s="14" t="s">
        <v>1102</v>
      </c>
      <c r="E3925" s="14" t="s">
        <v>13021</v>
      </c>
      <c r="F3925" s="14" t="s">
        <v>13022</v>
      </c>
      <c r="G3925" s="14" t="s">
        <v>187</v>
      </c>
      <c r="H3925" s="14" t="s">
        <v>1110</v>
      </c>
    </row>
    <row r="3926" spans="1:8" x14ac:dyDescent="0.25">
      <c r="A3926">
        <v>3931</v>
      </c>
      <c r="B3926" s="14" t="s">
        <v>13023</v>
      </c>
      <c r="C3926" s="14" t="s">
        <v>1102</v>
      </c>
      <c r="E3926" s="14" t="s">
        <v>13024</v>
      </c>
      <c r="F3926" s="14" t="s">
        <v>13025</v>
      </c>
      <c r="G3926" s="14" t="s">
        <v>1109</v>
      </c>
      <c r="H3926" s="14" t="s">
        <v>1110</v>
      </c>
    </row>
    <row r="3927" spans="1:8" x14ac:dyDescent="0.25">
      <c r="A3927">
        <v>3932</v>
      </c>
      <c r="B3927" s="14" t="s">
        <v>13026</v>
      </c>
      <c r="C3927" s="14" t="s">
        <v>1102</v>
      </c>
      <c r="E3927" s="14" t="s">
        <v>13027</v>
      </c>
      <c r="F3927" s="14" t="s">
        <v>13028</v>
      </c>
      <c r="G3927" s="14" t="s">
        <v>114</v>
      </c>
      <c r="H3927" s="14" t="s">
        <v>1110</v>
      </c>
    </row>
    <row r="3928" spans="1:8" x14ac:dyDescent="0.25">
      <c r="A3928">
        <v>3933</v>
      </c>
      <c r="B3928" s="14" t="s">
        <v>13029</v>
      </c>
      <c r="C3928" s="14" t="s">
        <v>1102</v>
      </c>
      <c r="E3928" s="14" t="s">
        <v>13030</v>
      </c>
      <c r="F3928" s="14" t="s">
        <v>13031</v>
      </c>
      <c r="G3928" s="14" t="s">
        <v>40</v>
      </c>
      <c r="H3928" s="14" t="s">
        <v>1110</v>
      </c>
    </row>
    <row r="3929" spans="1:8" x14ac:dyDescent="0.25">
      <c r="A3929">
        <v>3934</v>
      </c>
      <c r="B3929" s="14" t="s">
        <v>13032</v>
      </c>
      <c r="C3929" s="14" t="s">
        <v>1102</v>
      </c>
      <c r="E3929" s="14" t="s">
        <v>13033</v>
      </c>
      <c r="F3929" s="14" t="s">
        <v>13034</v>
      </c>
      <c r="G3929" s="14" t="s">
        <v>243</v>
      </c>
      <c r="H3929" s="14" t="s">
        <v>1110</v>
      </c>
    </row>
    <row r="3930" spans="1:8" x14ac:dyDescent="0.25">
      <c r="A3930">
        <v>3935</v>
      </c>
      <c r="B3930" s="14" t="s">
        <v>13035</v>
      </c>
      <c r="C3930" s="14" t="s">
        <v>1102</v>
      </c>
      <c r="D3930" s="14" t="s">
        <v>13036</v>
      </c>
      <c r="E3930" s="14" t="s">
        <v>13037</v>
      </c>
      <c r="F3930" s="14" t="s">
        <v>13038</v>
      </c>
      <c r="G3930" s="14" t="s">
        <v>1109</v>
      </c>
      <c r="H3930" s="14" t="s">
        <v>1105</v>
      </c>
    </row>
    <row r="3931" spans="1:8" x14ac:dyDescent="0.25">
      <c r="A3931">
        <v>3936</v>
      </c>
      <c r="B3931" s="14" t="s">
        <v>13039</v>
      </c>
      <c r="C3931" s="14" t="s">
        <v>1102</v>
      </c>
      <c r="E3931" s="14" t="s">
        <v>13040</v>
      </c>
      <c r="F3931" s="14" t="s">
        <v>13041</v>
      </c>
      <c r="G3931" s="14" t="s">
        <v>149</v>
      </c>
      <c r="H3931" s="14" t="s">
        <v>1110</v>
      </c>
    </row>
    <row r="3932" spans="1:8" x14ac:dyDescent="0.25">
      <c r="A3932">
        <v>3937</v>
      </c>
      <c r="B3932" s="14" t="s">
        <v>13042</v>
      </c>
      <c r="C3932" s="14" t="s">
        <v>1102</v>
      </c>
      <c r="E3932" s="14" t="s">
        <v>13043</v>
      </c>
      <c r="F3932" s="14" t="s">
        <v>13044</v>
      </c>
      <c r="G3932" s="14" t="s">
        <v>192</v>
      </c>
      <c r="H3932" s="14" t="s">
        <v>1110</v>
      </c>
    </row>
    <row r="3933" spans="1:8" x14ac:dyDescent="0.25">
      <c r="A3933">
        <v>3938</v>
      </c>
      <c r="B3933" s="14" t="s">
        <v>13045</v>
      </c>
      <c r="C3933" s="14" t="s">
        <v>1102</v>
      </c>
      <c r="E3933" s="14" t="s">
        <v>13046</v>
      </c>
      <c r="F3933" s="14" t="s">
        <v>13047</v>
      </c>
      <c r="G3933" s="14" t="s">
        <v>1938</v>
      </c>
      <c r="H3933" s="14" t="s">
        <v>1110</v>
      </c>
    </row>
    <row r="3934" spans="1:8" x14ac:dyDescent="0.25">
      <c r="A3934">
        <v>3939</v>
      </c>
      <c r="B3934" s="14" t="s">
        <v>13048</v>
      </c>
      <c r="C3934" s="14" t="s">
        <v>1102</v>
      </c>
      <c r="E3934" s="14" t="s">
        <v>13049</v>
      </c>
      <c r="F3934" s="14" t="s">
        <v>13050</v>
      </c>
      <c r="G3934" s="14" t="s">
        <v>149</v>
      </c>
      <c r="H3934" s="14" t="s">
        <v>1110</v>
      </c>
    </row>
    <row r="3935" spans="1:8" x14ac:dyDescent="0.25">
      <c r="A3935">
        <v>3940</v>
      </c>
      <c r="B3935" s="14" t="s">
        <v>13051</v>
      </c>
      <c r="C3935" s="14" t="s">
        <v>1102</v>
      </c>
      <c r="E3935" s="14" t="s">
        <v>613</v>
      </c>
      <c r="F3935" s="14" t="s">
        <v>13052</v>
      </c>
      <c r="G3935" s="14" t="s">
        <v>40</v>
      </c>
      <c r="H3935" s="14" t="s">
        <v>1110</v>
      </c>
    </row>
    <row r="3936" spans="1:8" x14ac:dyDescent="0.25">
      <c r="A3936">
        <v>3941</v>
      </c>
      <c r="B3936" s="14" t="s">
        <v>13053</v>
      </c>
      <c r="C3936" s="14" t="s">
        <v>1102</v>
      </c>
      <c r="D3936" s="14" t="s">
        <v>12011</v>
      </c>
      <c r="E3936" s="14" t="s">
        <v>13054</v>
      </c>
      <c r="F3936" s="14" t="s">
        <v>13055</v>
      </c>
      <c r="G3936" s="14" t="s">
        <v>178</v>
      </c>
      <c r="H3936" s="14" t="s">
        <v>1110</v>
      </c>
    </row>
    <row r="3937" spans="1:8" x14ac:dyDescent="0.25">
      <c r="A3937">
        <v>3942</v>
      </c>
      <c r="B3937" s="14" t="s">
        <v>13056</v>
      </c>
      <c r="C3937" s="14" t="s">
        <v>1102</v>
      </c>
      <c r="E3937" s="14" t="s">
        <v>13057</v>
      </c>
      <c r="F3937" s="14" t="s">
        <v>13058</v>
      </c>
      <c r="G3937" s="14" t="s">
        <v>149</v>
      </c>
      <c r="H3937" s="14" t="s">
        <v>1110</v>
      </c>
    </row>
    <row r="3938" spans="1:8" x14ac:dyDescent="0.25">
      <c r="A3938">
        <v>3943</v>
      </c>
      <c r="B3938" s="14" t="s">
        <v>13059</v>
      </c>
      <c r="C3938" s="14" t="s">
        <v>1102</v>
      </c>
      <c r="E3938" s="14" t="s">
        <v>13060</v>
      </c>
      <c r="G3938" s="14" t="s">
        <v>1682</v>
      </c>
      <c r="H3938" s="14" t="s">
        <v>1110</v>
      </c>
    </row>
    <row r="3939" spans="1:8" x14ac:dyDescent="0.25">
      <c r="A3939">
        <v>3944</v>
      </c>
      <c r="B3939" s="14" t="s">
        <v>13061</v>
      </c>
      <c r="C3939" s="14" t="s">
        <v>1102</v>
      </c>
      <c r="E3939" s="14" t="s">
        <v>13062</v>
      </c>
      <c r="G3939" s="14" t="s">
        <v>1682</v>
      </c>
      <c r="H3939" s="14" t="s">
        <v>1110</v>
      </c>
    </row>
    <row r="3940" spans="1:8" x14ac:dyDescent="0.25">
      <c r="A3940">
        <v>3945</v>
      </c>
      <c r="B3940" s="14" t="s">
        <v>13063</v>
      </c>
      <c r="C3940" s="14" t="s">
        <v>1102</v>
      </c>
      <c r="E3940" s="14" t="s">
        <v>13064</v>
      </c>
      <c r="F3940" s="14" t="s">
        <v>13065</v>
      </c>
      <c r="G3940" s="14" t="s">
        <v>149</v>
      </c>
      <c r="H3940" s="14" t="s">
        <v>1110</v>
      </c>
    </row>
    <row r="3941" spans="1:8" x14ac:dyDescent="0.25">
      <c r="A3941">
        <v>3946</v>
      </c>
      <c r="B3941" s="14" t="s">
        <v>13066</v>
      </c>
      <c r="C3941" s="14" t="s">
        <v>1102</v>
      </c>
      <c r="E3941" s="14" t="s">
        <v>13067</v>
      </c>
      <c r="F3941" s="14" t="s">
        <v>13068</v>
      </c>
      <c r="G3941" s="14" t="s">
        <v>1109</v>
      </c>
      <c r="H3941" s="14" t="s">
        <v>1110</v>
      </c>
    </row>
    <row r="3942" spans="1:8" x14ac:dyDescent="0.25">
      <c r="A3942">
        <v>3947</v>
      </c>
      <c r="B3942" s="14" t="s">
        <v>13069</v>
      </c>
      <c r="C3942" s="14" t="s">
        <v>1102</v>
      </c>
      <c r="E3942" s="14" t="s">
        <v>13070</v>
      </c>
      <c r="F3942" s="14" t="s">
        <v>13071</v>
      </c>
      <c r="G3942" s="14" t="s">
        <v>1251</v>
      </c>
      <c r="H3942" s="14" t="s">
        <v>1110</v>
      </c>
    </row>
    <row r="3943" spans="1:8" x14ac:dyDescent="0.25">
      <c r="A3943">
        <v>3948</v>
      </c>
      <c r="B3943" s="14" t="s">
        <v>13072</v>
      </c>
      <c r="C3943" s="14" t="s">
        <v>1102</v>
      </c>
      <c r="E3943" s="14" t="s">
        <v>13073</v>
      </c>
      <c r="F3943" s="14" t="s">
        <v>13074</v>
      </c>
      <c r="G3943" s="14" t="s">
        <v>178</v>
      </c>
      <c r="H3943" s="14" t="s">
        <v>1110</v>
      </c>
    </row>
    <row r="3944" spans="1:8" x14ac:dyDescent="0.25">
      <c r="A3944">
        <v>3949</v>
      </c>
      <c r="B3944" s="14" t="s">
        <v>13075</v>
      </c>
      <c r="C3944" s="14" t="s">
        <v>1102</v>
      </c>
      <c r="E3944" s="14" t="s">
        <v>13076</v>
      </c>
      <c r="F3944" s="14" t="s">
        <v>13077</v>
      </c>
      <c r="G3944" s="14" t="s">
        <v>1109</v>
      </c>
      <c r="H3944" s="14" t="s">
        <v>1110</v>
      </c>
    </row>
    <row r="3945" spans="1:8" x14ac:dyDescent="0.25">
      <c r="A3945">
        <v>3950</v>
      </c>
      <c r="B3945" s="14" t="s">
        <v>13078</v>
      </c>
      <c r="C3945" s="14" t="s">
        <v>1102</v>
      </c>
      <c r="E3945" s="14" t="s">
        <v>13079</v>
      </c>
      <c r="F3945" s="14" t="s">
        <v>13080</v>
      </c>
      <c r="G3945" s="14" t="s">
        <v>86</v>
      </c>
      <c r="H3945" s="14" t="s">
        <v>1110</v>
      </c>
    </row>
    <row r="3946" spans="1:8" x14ac:dyDescent="0.25">
      <c r="A3946">
        <v>3951</v>
      </c>
      <c r="B3946" s="14" t="s">
        <v>13081</v>
      </c>
      <c r="C3946" s="14" t="s">
        <v>1102</v>
      </c>
      <c r="E3946" s="14" t="s">
        <v>13082</v>
      </c>
      <c r="F3946" s="14" t="s">
        <v>13083</v>
      </c>
      <c r="G3946" s="14" t="s">
        <v>226</v>
      </c>
      <c r="H3946" s="14" t="s">
        <v>1110</v>
      </c>
    </row>
    <row r="3947" spans="1:8" x14ac:dyDescent="0.25">
      <c r="A3947">
        <v>3952</v>
      </c>
      <c r="B3947" s="14" t="s">
        <v>13084</v>
      </c>
      <c r="C3947" s="14" t="s">
        <v>1102</v>
      </c>
      <c r="D3947" s="14" t="s">
        <v>461</v>
      </c>
      <c r="E3947" s="14" t="s">
        <v>13085</v>
      </c>
      <c r="F3947" s="14" t="s">
        <v>13086</v>
      </c>
      <c r="G3947" s="14" t="s">
        <v>166</v>
      </c>
      <c r="H3947" s="14" t="s">
        <v>1105</v>
      </c>
    </row>
    <row r="3948" spans="1:8" x14ac:dyDescent="0.25">
      <c r="A3948">
        <v>3953</v>
      </c>
      <c r="B3948" s="14" t="s">
        <v>13087</v>
      </c>
      <c r="C3948" s="14" t="s">
        <v>1102</v>
      </c>
      <c r="E3948" s="14" t="s">
        <v>13088</v>
      </c>
      <c r="F3948" s="14" t="s">
        <v>13089</v>
      </c>
      <c r="G3948" s="14" t="s">
        <v>153</v>
      </c>
      <c r="H3948" s="14" t="s">
        <v>1110</v>
      </c>
    </row>
    <row r="3949" spans="1:8" x14ac:dyDescent="0.25">
      <c r="A3949">
        <v>3954</v>
      </c>
      <c r="B3949" s="14" t="s">
        <v>13090</v>
      </c>
      <c r="C3949" s="14" t="s">
        <v>1102</v>
      </c>
      <c r="E3949" s="14" t="s">
        <v>13091</v>
      </c>
      <c r="F3949" s="14" t="s">
        <v>13092</v>
      </c>
      <c r="G3949" s="14" t="s">
        <v>1109</v>
      </c>
      <c r="H3949" s="14" t="s">
        <v>1110</v>
      </c>
    </row>
    <row r="3950" spans="1:8" x14ac:dyDescent="0.25">
      <c r="A3950">
        <v>3955</v>
      </c>
      <c r="B3950" s="14" t="s">
        <v>13093</v>
      </c>
      <c r="C3950" s="14" t="s">
        <v>1102</v>
      </c>
      <c r="E3950" s="14" t="s">
        <v>13094</v>
      </c>
      <c r="F3950" s="14" t="s">
        <v>13095</v>
      </c>
      <c r="G3950" s="14" t="s">
        <v>1109</v>
      </c>
      <c r="H3950" s="14" t="s">
        <v>1110</v>
      </c>
    </row>
    <row r="3951" spans="1:8" x14ac:dyDescent="0.25">
      <c r="A3951">
        <v>3956</v>
      </c>
      <c r="B3951" s="14" t="s">
        <v>13096</v>
      </c>
      <c r="C3951" s="14" t="s">
        <v>1102</v>
      </c>
      <c r="E3951" s="14" t="s">
        <v>13097</v>
      </c>
      <c r="F3951" s="14" t="s">
        <v>13098</v>
      </c>
      <c r="G3951" s="14" t="s">
        <v>1109</v>
      </c>
      <c r="H3951" s="14" t="s">
        <v>1110</v>
      </c>
    </row>
    <row r="3952" spans="1:8" x14ac:dyDescent="0.25">
      <c r="A3952">
        <v>3957</v>
      </c>
      <c r="B3952" s="14" t="s">
        <v>13099</v>
      </c>
      <c r="C3952" s="14" t="s">
        <v>1102</v>
      </c>
      <c r="E3952" s="14" t="s">
        <v>13100</v>
      </c>
      <c r="F3952" s="14" t="s">
        <v>13101</v>
      </c>
      <c r="G3952" s="14" t="s">
        <v>187</v>
      </c>
      <c r="H3952" s="14" t="s">
        <v>1110</v>
      </c>
    </row>
    <row r="3953" spans="1:8" x14ac:dyDescent="0.25">
      <c r="A3953">
        <v>3958</v>
      </c>
      <c r="B3953" s="14" t="s">
        <v>13102</v>
      </c>
      <c r="C3953" s="14" t="s">
        <v>1102</v>
      </c>
      <c r="E3953" s="14" t="s">
        <v>13103</v>
      </c>
      <c r="F3953" s="14" t="s">
        <v>13104</v>
      </c>
      <c r="G3953" s="14" t="s">
        <v>1622</v>
      </c>
      <c r="H3953" s="14" t="s">
        <v>1110</v>
      </c>
    </row>
    <row r="3954" spans="1:8" x14ac:dyDescent="0.25">
      <c r="A3954">
        <v>3959</v>
      </c>
      <c r="B3954" s="14" t="s">
        <v>13105</v>
      </c>
      <c r="C3954" s="14" t="s">
        <v>1102</v>
      </c>
      <c r="E3954" s="14" t="s">
        <v>13106</v>
      </c>
      <c r="F3954" s="14" t="s">
        <v>13107</v>
      </c>
      <c r="G3954" s="14" t="s">
        <v>1109</v>
      </c>
      <c r="H3954" s="14" t="s">
        <v>1110</v>
      </c>
    </row>
    <row r="3955" spans="1:8" x14ac:dyDescent="0.25">
      <c r="A3955">
        <v>3960</v>
      </c>
      <c r="B3955" s="14" t="s">
        <v>13108</v>
      </c>
      <c r="C3955" s="14" t="s">
        <v>1102</v>
      </c>
      <c r="E3955" s="14" t="s">
        <v>13109</v>
      </c>
      <c r="F3955" s="14" t="s">
        <v>13110</v>
      </c>
      <c r="G3955" s="14" t="s">
        <v>28</v>
      </c>
      <c r="H3955" s="14" t="s">
        <v>1110</v>
      </c>
    </row>
    <row r="3956" spans="1:8" x14ac:dyDescent="0.25">
      <c r="A3956">
        <v>3961</v>
      </c>
      <c r="B3956" s="14" t="s">
        <v>13111</v>
      </c>
      <c r="C3956" s="14" t="s">
        <v>1102</v>
      </c>
      <c r="E3956" s="14" t="s">
        <v>13112</v>
      </c>
      <c r="F3956" s="14" t="s">
        <v>9789</v>
      </c>
      <c r="G3956" s="14" t="s">
        <v>91</v>
      </c>
      <c r="H3956" s="14" t="s">
        <v>1110</v>
      </c>
    </row>
    <row r="3957" spans="1:8" x14ac:dyDescent="0.25">
      <c r="A3957">
        <v>3962</v>
      </c>
      <c r="B3957" s="14" t="s">
        <v>13113</v>
      </c>
      <c r="C3957" s="14" t="s">
        <v>1102</v>
      </c>
      <c r="E3957" s="14" t="s">
        <v>13114</v>
      </c>
      <c r="F3957" s="14" t="s">
        <v>13115</v>
      </c>
      <c r="G3957" s="14" t="s">
        <v>1109</v>
      </c>
      <c r="H3957" s="14" t="s">
        <v>1110</v>
      </c>
    </row>
    <row r="3958" spans="1:8" x14ac:dyDescent="0.25">
      <c r="A3958">
        <v>3963</v>
      </c>
      <c r="B3958" s="14" t="s">
        <v>13116</v>
      </c>
      <c r="C3958" s="14" t="s">
        <v>1102</v>
      </c>
      <c r="E3958" s="14" t="s">
        <v>6524</v>
      </c>
      <c r="F3958" s="14" t="s">
        <v>13117</v>
      </c>
      <c r="G3958" s="14" t="s">
        <v>1109</v>
      </c>
      <c r="H3958" s="14" t="s">
        <v>1110</v>
      </c>
    </row>
    <row r="3959" spans="1:8" x14ac:dyDescent="0.25">
      <c r="A3959">
        <v>3964</v>
      </c>
      <c r="B3959" s="14" t="s">
        <v>13118</v>
      </c>
      <c r="C3959" s="14" t="s">
        <v>1102</v>
      </c>
      <c r="D3959" s="14" t="s">
        <v>2011</v>
      </c>
      <c r="G3959" s="14" t="s">
        <v>215</v>
      </c>
      <c r="H3959" s="14" t="s">
        <v>1110</v>
      </c>
    </row>
    <row r="3960" spans="1:8" x14ac:dyDescent="0.25">
      <c r="A3960">
        <v>3965</v>
      </c>
      <c r="B3960" s="14" t="s">
        <v>13119</v>
      </c>
      <c r="C3960" s="14" t="s">
        <v>1102</v>
      </c>
      <c r="E3960" s="14" t="s">
        <v>13120</v>
      </c>
      <c r="F3960" s="14" t="s">
        <v>13121</v>
      </c>
      <c r="G3960" s="14" t="s">
        <v>2474</v>
      </c>
      <c r="H3960" s="14" t="s">
        <v>1110</v>
      </c>
    </row>
    <row r="3961" spans="1:8" x14ac:dyDescent="0.25">
      <c r="A3961">
        <v>3966</v>
      </c>
      <c r="B3961" s="14" t="s">
        <v>13122</v>
      </c>
      <c r="C3961" s="14" t="s">
        <v>1102</v>
      </c>
      <c r="E3961" s="14" t="s">
        <v>13123</v>
      </c>
      <c r="F3961" s="14" t="s">
        <v>13124</v>
      </c>
      <c r="G3961" s="14" t="s">
        <v>1945</v>
      </c>
      <c r="H3961" s="14" t="s">
        <v>1110</v>
      </c>
    </row>
    <row r="3962" spans="1:8" x14ac:dyDescent="0.25">
      <c r="A3962">
        <v>3967</v>
      </c>
      <c r="B3962" s="14" t="s">
        <v>13125</v>
      </c>
      <c r="C3962" s="14" t="s">
        <v>1102</v>
      </c>
      <c r="E3962" s="14" t="s">
        <v>13126</v>
      </c>
      <c r="G3962" s="14" t="s">
        <v>1109</v>
      </c>
      <c r="H3962" s="14" t="s">
        <v>1110</v>
      </c>
    </row>
    <row r="3963" spans="1:8" x14ac:dyDescent="0.25">
      <c r="A3963">
        <v>3968</v>
      </c>
      <c r="B3963" s="14" t="s">
        <v>13127</v>
      </c>
      <c r="C3963" s="14" t="s">
        <v>1102</v>
      </c>
      <c r="D3963" s="14" t="s">
        <v>501</v>
      </c>
      <c r="E3963" s="14" t="s">
        <v>13128</v>
      </c>
      <c r="F3963" s="14" t="s">
        <v>13129</v>
      </c>
      <c r="G3963" s="14" t="s">
        <v>226</v>
      </c>
      <c r="H3963" s="14" t="s">
        <v>1110</v>
      </c>
    </row>
    <row r="3964" spans="1:8" x14ac:dyDescent="0.25">
      <c r="A3964">
        <v>3969</v>
      </c>
      <c r="B3964" s="14" t="s">
        <v>13130</v>
      </c>
      <c r="C3964" s="14" t="s">
        <v>1102</v>
      </c>
      <c r="D3964" s="14" t="s">
        <v>13131</v>
      </c>
      <c r="E3964" s="14" t="s">
        <v>13132</v>
      </c>
      <c r="F3964" s="14" t="s">
        <v>13133</v>
      </c>
      <c r="G3964" s="14" t="s">
        <v>1109</v>
      </c>
      <c r="H3964" s="14" t="s">
        <v>1105</v>
      </c>
    </row>
    <row r="3965" spans="1:8" x14ac:dyDescent="0.25">
      <c r="A3965">
        <v>3970</v>
      </c>
      <c r="B3965" s="14" t="s">
        <v>13134</v>
      </c>
      <c r="C3965" s="14" t="s">
        <v>1102</v>
      </c>
      <c r="E3965" s="14" t="s">
        <v>13135</v>
      </c>
      <c r="F3965" s="14" t="s">
        <v>13136</v>
      </c>
      <c r="G3965" s="14" t="s">
        <v>215</v>
      </c>
      <c r="H3965" s="14" t="s">
        <v>1110</v>
      </c>
    </row>
    <row r="3966" spans="1:8" x14ac:dyDescent="0.25">
      <c r="A3966">
        <v>3971</v>
      </c>
      <c r="B3966" s="14" t="s">
        <v>13137</v>
      </c>
      <c r="C3966" s="14" t="s">
        <v>1102</v>
      </c>
      <c r="E3966" s="14" t="s">
        <v>13138</v>
      </c>
      <c r="F3966" s="14" t="s">
        <v>13139</v>
      </c>
      <c r="G3966" s="14" t="s">
        <v>149</v>
      </c>
      <c r="H3966" s="14" t="s">
        <v>1110</v>
      </c>
    </row>
    <row r="3967" spans="1:8" x14ac:dyDescent="0.25">
      <c r="A3967">
        <v>3972</v>
      </c>
      <c r="B3967" s="14" t="s">
        <v>13140</v>
      </c>
      <c r="C3967" s="14" t="s">
        <v>1102</v>
      </c>
      <c r="E3967" s="14" t="s">
        <v>13141</v>
      </c>
      <c r="F3967" s="14" t="s">
        <v>13142</v>
      </c>
      <c r="G3967" s="14" t="s">
        <v>40</v>
      </c>
      <c r="H3967" s="14" t="s">
        <v>1110</v>
      </c>
    </row>
    <row r="3968" spans="1:8" x14ac:dyDescent="0.25">
      <c r="A3968">
        <v>3973</v>
      </c>
      <c r="B3968" s="14" t="s">
        <v>13143</v>
      </c>
      <c r="C3968" s="14" t="s">
        <v>1102</v>
      </c>
      <c r="E3968" s="14" t="s">
        <v>13144</v>
      </c>
      <c r="F3968" s="14" t="s">
        <v>13145</v>
      </c>
      <c r="G3968" s="14" t="s">
        <v>19</v>
      </c>
      <c r="H3968" s="14" t="s">
        <v>1110</v>
      </c>
    </row>
    <row r="3969" spans="1:8" x14ac:dyDescent="0.25">
      <c r="A3969">
        <v>3974</v>
      </c>
      <c r="B3969" s="14" t="s">
        <v>13146</v>
      </c>
      <c r="C3969" s="14" t="s">
        <v>1102</v>
      </c>
      <c r="E3969" s="14" t="s">
        <v>13147</v>
      </c>
      <c r="F3969" s="14" t="s">
        <v>13148</v>
      </c>
      <c r="G3969" s="14" t="s">
        <v>1578</v>
      </c>
      <c r="H3969" s="14" t="s">
        <v>1110</v>
      </c>
    </row>
    <row r="3970" spans="1:8" x14ac:dyDescent="0.25">
      <c r="A3970">
        <v>3975</v>
      </c>
      <c r="B3970" s="14" t="s">
        <v>13149</v>
      </c>
      <c r="C3970" s="14" t="s">
        <v>1102</v>
      </c>
      <c r="E3970" s="14" t="s">
        <v>13150</v>
      </c>
      <c r="F3970" s="14" t="s">
        <v>13151</v>
      </c>
      <c r="G3970" s="14" t="s">
        <v>1109</v>
      </c>
      <c r="H3970" s="14" t="s">
        <v>1110</v>
      </c>
    </row>
    <row r="3971" spans="1:8" x14ac:dyDescent="0.25">
      <c r="A3971">
        <v>3976</v>
      </c>
      <c r="B3971" s="14" t="s">
        <v>13152</v>
      </c>
      <c r="C3971" s="14" t="s">
        <v>1102</v>
      </c>
      <c r="D3971" s="14" t="s">
        <v>13153</v>
      </c>
      <c r="E3971" s="14" t="s">
        <v>13154</v>
      </c>
      <c r="F3971" s="14" t="s">
        <v>13155</v>
      </c>
      <c r="G3971" s="14" t="s">
        <v>1109</v>
      </c>
      <c r="H3971" s="14" t="s">
        <v>1105</v>
      </c>
    </row>
    <row r="3972" spans="1:8" x14ac:dyDescent="0.25">
      <c r="A3972">
        <v>3977</v>
      </c>
      <c r="B3972" s="14" t="s">
        <v>13156</v>
      </c>
      <c r="C3972" s="14" t="s">
        <v>1102</v>
      </c>
      <c r="E3972" s="14" t="s">
        <v>13157</v>
      </c>
      <c r="F3972" s="14" t="s">
        <v>13158</v>
      </c>
      <c r="G3972" s="14" t="s">
        <v>1109</v>
      </c>
      <c r="H3972" s="14" t="s">
        <v>1110</v>
      </c>
    </row>
    <row r="3973" spans="1:8" x14ac:dyDescent="0.25">
      <c r="A3973">
        <v>3978</v>
      </c>
      <c r="B3973" s="14" t="s">
        <v>13159</v>
      </c>
      <c r="C3973" s="14" t="s">
        <v>1102</v>
      </c>
      <c r="E3973" s="14" t="s">
        <v>13160</v>
      </c>
      <c r="G3973" s="14" t="s">
        <v>1196</v>
      </c>
      <c r="H3973" s="14" t="s">
        <v>1110</v>
      </c>
    </row>
    <row r="3974" spans="1:8" x14ac:dyDescent="0.25">
      <c r="A3974">
        <v>3979</v>
      </c>
      <c r="B3974" s="14" t="s">
        <v>13161</v>
      </c>
      <c r="C3974" s="14" t="s">
        <v>1102</v>
      </c>
      <c r="E3974" s="14" t="s">
        <v>13162</v>
      </c>
      <c r="F3974" s="14" t="s">
        <v>13163</v>
      </c>
      <c r="G3974" s="14" t="s">
        <v>192</v>
      </c>
      <c r="H3974" s="14" t="s">
        <v>1110</v>
      </c>
    </row>
    <row r="3975" spans="1:8" x14ac:dyDescent="0.25">
      <c r="A3975">
        <v>3980</v>
      </c>
      <c r="B3975" s="14" t="s">
        <v>13164</v>
      </c>
      <c r="C3975" s="14" t="s">
        <v>1102</v>
      </c>
      <c r="E3975" s="14" t="s">
        <v>13165</v>
      </c>
      <c r="F3975" s="14" t="s">
        <v>13166</v>
      </c>
      <c r="G3975" s="14" t="s">
        <v>1578</v>
      </c>
      <c r="H3975" s="14" t="s">
        <v>1110</v>
      </c>
    </row>
    <row r="3976" spans="1:8" x14ac:dyDescent="0.25">
      <c r="A3976">
        <v>3981</v>
      </c>
      <c r="B3976" s="14" t="s">
        <v>13167</v>
      </c>
      <c r="C3976" s="14" t="s">
        <v>1102</v>
      </c>
      <c r="E3976" s="14" t="s">
        <v>13168</v>
      </c>
      <c r="F3976" s="14" t="s">
        <v>13169</v>
      </c>
      <c r="G3976" s="14" t="s">
        <v>1109</v>
      </c>
      <c r="H3976" s="14" t="s">
        <v>1110</v>
      </c>
    </row>
    <row r="3977" spans="1:8" x14ac:dyDescent="0.25">
      <c r="A3977">
        <v>3982</v>
      </c>
      <c r="B3977" s="14" t="s">
        <v>13170</v>
      </c>
      <c r="C3977" s="14" t="s">
        <v>1102</v>
      </c>
      <c r="E3977" s="14" t="s">
        <v>13171</v>
      </c>
      <c r="F3977" s="14" t="s">
        <v>13172</v>
      </c>
      <c r="G3977" s="14" t="s">
        <v>1109</v>
      </c>
      <c r="H3977" s="14" t="s">
        <v>1110</v>
      </c>
    </row>
    <row r="3978" spans="1:8" x14ac:dyDescent="0.25">
      <c r="A3978">
        <v>3983</v>
      </c>
      <c r="B3978" s="14" t="s">
        <v>13173</v>
      </c>
      <c r="C3978" s="14" t="s">
        <v>1102</v>
      </c>
      <c r="E3978" s="14" t="s">
        <v>13174</v>
      </c>
      <c r="F3978" s="14" t="s">
        <v>13175</v>
      </c>
      <c r="G3978" s="14" t="s">
        <v>1109</v>
      </c>
      <c r="H3978" s="14" t="s">
        <v>1110</v>
      </c>
    </row>
    <row r="3979" spans="1:8" x14ac:dyDescent="0.25">
      <c r="A3979">
        <v>3984</v>
      </c>
      <c r="B3979" s="14" t="s">
        <v>13176</v>
      </c>
      <c r="C3979" s="14" t="s">
        <v>1102</v>
      </c>
      <c r="E3979" s="14" t="s">
        <v>13177</v>
      </c>
      <c r="F3979" s="14" t="s">
        <v>13178</v>
      </c>
      <c r="G3979" s="14" t="s">
        <v>91</v>
      </c>
      <c r="H3979" s="14" t="s">
        <v>1110</v>
      </c>
    </row>
    <row r="3980" spans="1:8" x14ac:dyDescent="0.25">
      <c r="A3980">
        <v>3985</v>
      </c>
      <c r="B3980" s="14" t="s">
        <v>13179</v>
      </c>
      <c r="C3980" s="14" t="s">
        <v>1102</v>
      </c>
      <c r="E3980" s="14" t="s">
        <v>13180</v>
      </c>
      <c r="F3980" s="14" t="s">
        <v>13181</v>
      </c>
      <c r="G3980" s="14" t="s">
        <v>243</v>
      </c>
      <c r="H3980" s="14" t="s">
        <v>1110</v>
      </c>
    </row>
    <row r="3981" spans="1:8" x14ac:dyDescent="0.25">
      <c r="A3981">
        <v>3986</v>
      </c>
      <c r="B3981" s="14" t="s">
        <v>13182</v>
      </c>
      <c r="C3981" s="14" t="s">
        <v>1102</v>
      </c>
      <c r="E3981" s="14" t="s">
        <v>13183</v>
      </c>
      <c r="F3981" s="14" t="s">
        <v>13184</v>
      </c>
      <c r="G3981" s="14" t="s">
        <v>1109</v>
      </c>
      <c r="H3981" s="14" t="s">
        <v>1110</v>
      </c>
    </row>
    <row r="3982" spans="1:8" x14ac:dyDescent="0.25">
      <c r="A3982">
        <v>3987</v>
      </c>
      <c r="B3982" s="14" t="s">
        <v>13185</v>
      </c>
      <c r="C3982" s="14" t="s">
        <v>1102</v>
      </c>
      <c r="E3982" s="14" t="s">
        <v>13186</v>
      </c>
      <c r="F3982" s="14" t="s">
        <v>13187</v>
      </c>
      <c r="G3982" s="14" t="s">
        <v>236</v>
      </c>
      <c r="H3982" s="14" t="s">
        <v>1110</v>
      </c>
    </row>
    <row r="3983" spans="1:8" x14ac:dyDescent="0.25">
      <c r="A3983">
        <v>3988</v>
      </c>
      <c r="B3983" s="14" t="s">
        <v>13188</v>
      </c>
      <c r="C3983" s="14" t="s">
        <v>1102</v>
      </c>
      <c r="E3983" s="14" t="s">
        <v>13189</v>
      </c>
      <c r="F3983" s="14" t="s">
        <v>13190</v>
      </c>
      <c r="G3983" s="14" t="s">
        <v>2882</v>
      </c>
      <c r="H3983" s="14" t="s">
        <v>1110</v>
      </c>
    </row>
    <row r="3984" spans="1:8" x14ac:dyDescent="0.25">
      <c r="A3984">
        <v>3989</v>
      </c>
      <c r="B3984" s="14" t="s">
        <v>13191</v>
      </c>
      <c r="C3984" s="14" t="s">
        <v>1102</v>
      </c>
      <c r="E3984" s="14" t="s">
        <v>13192</v>
      </c>
      <c r="F3984" s="14" t="s">
        <v>13193</v>
      </c>
      <c r="G3984" s="14" t="s">
        <v>1348</v>
      </c>
      <c r="H3984" s="14" t="s">
        <v>1110</v>
      </c>
    </row>
    <row r="3985" spans="1:8" x14ac:dyDescent="0.25">
      <c r="A3985">
        <v>3990</v>
      </c>
      <c r="B3985" s="14" t="s">
        <v>13194</v>
      </c>
      <c r="C3985" s="14" t="s">
        <v>1102</v>
      </c>
      <c r="E3985" s="14" t="s">
        <v>13195</v>
      </c>
      <c r="F3985" s="14" t="s">
        <v>13196</v>
      </c>
      <c r="G3985" s="14" t="s">
        <v>2613</v>
      </c>
      <c r="H3985" s="14" t="s">
        <v>1110</v>
      </c>
    </row>
    <row r="3986" spans="1:8" x14ac:dyDescent="0.25">
      <c r="A3986">
        <v>3991</v>
      </c>
      <c r="B3986" s="14" t="s">
        <v>13197</v>
      </c>
      <c r="C3986" s="14" t="s">
        <v>1102</v>
      </c>
      <c r="E3986" s="14" t="s">
        <v>13198</v>
      </c>
      <c r="F3986" s="14" t="s">
        <v>13199</v>
      </c>
      <c r="G3986" s="14" t="s">
        <v>40</v>
      </c>
      <c r="H3986" s="14" t="s">
        <v>1110</v>
      </c>
    </row>
    <row r="3987" spans="1:8" x14ac:dyDescent="0.25">
      <c r="A3987">
        <v>3992</v>
      </c>
      <c r="B3987" s="14" t="s">
        <v>13200</v>
      </c>
      <c r="C3987" s="14" t="s">
        <v>1102</v>
      </c>
      <c r="D3987" s="14" t="s">
        <v>13201</v>
      </c>
      <c r="E3987" s="14" t="s">
        <v>13202</v>
      </c>
      <c r="F3987" s="14" t="s">
        <v>13203</v>
      </c>
      <c r="G3987" s="14" t="s">
        <v>1109</v>
      </c>
      <c r="H3987" s="14" t="s">
        <v>1110</v>
      </c>
    </row>
    <row r="3988" spans="1:8" x14ac:dyDescent="0.25">
      <c r="A3988">
        <v>3993</v>
      </c>
      <c r="B3988" s="14" t="s">
        <v>13204</v>
      </c>
      <c r="C3988" s="14" t="s">
        <v>1102</v>
      </c>
      <c r="E3988" s="14" t="s">
        <v>13205</v>
      </c>
      <c r="F3988" s="14" t="s">
        <v>13206</v>
      </c>
      <c r="G3988" s="14" t="s">
        <v>149</v>
      </c>
      <c r="H3988" s="14" t="s">
        <v>1110</v>
      </c>
    </row>
    <row r="3989" spans="1:8" x14ac:dyDescent="0.25">
      <c r="A3989">
        <v>3994</v>
      </c>
      <c r="B3989" s="14" t="s">
        <v>13207</v>
      </c>
      <c r="C3989" s="14" t="s">
        <v>1102</v>
      </c>
      <c r="E3989" s="14" t="s">
        <v>13208</v>
      </c>
      <c r="F3989" s="14" t="s">
        <v>13209</v>
      </c>
      <c r="G3989" s="14" t="s">
        <v>243</v>
      </c>
      <c r="H3989" s="14" t="s">
        <v>1110</v>
      </c>
    </row>
    <row r="3990" spans="1:8" x14ac:dyDescent="0.25">
      <c r="A3990">
        <v>3995</v>
      </c>
      <c r="B3990" s="14" t="s">
        <v>13210</v>
      </c>
      <c r="C3990" s="14" t="s">
        <v>1102</v>
      </c>
      <c r="E3990" s="14" t="s">
        <v>13211</v>
      </c>
      <c r="F3990" s="14" t="s">
        <v>13212</v>
      </c>
      <c r="G3990" s="14" t="s">
        <v>178</v>
      </c>
      <c r="H3990" s="14" t="s">
        <v>1105</v>
      </c>
    </row>
    <row r="3991" spans="1:8" x14ac:dyDescent="0.25">
      <c r="A3991">
        <v>3996</v>
      </c>
      <c r="B3991" s="14" t="s">
        <v>13213</v>
      </c>
      <c r="C3991" s="14" t="s">
        <v>1102</v>
      </c>
      <c r="E3991" s="14" t="s">
        <v>13214</v>
      </c>
      <c r="F3991" s="14" t="s">
        <v>13215</v>
      </c>
      <c r="G3991" s="14" t="s">
        <v>86</v>
      </c>
      <c r="H3991" s="14" t="s">
        <v>1110</v>
      </c>
    </row>
    <row r="3992" spans="1:8" x14ac:dyDescent="0.25">
      <c r="A3992">
        <v>3997</v>
      </c>
      <c r="B3992" s="14" t="s">
        <v>13216</v>
      </c>
      <c r="C3992" s="14" t="s">
        <v>1102</v>
      </c>
      <c r="E3992" s="14" t="s">
        <v>13217</v>
      </c>
      <c r="F3992" s="14" t="s">
        <v>13218</v>
      </c>
      <c r="G3992" s="14" t="s">
        <v>243</v>
      </c>
      <c r="H3992" s="14" t="s">
        <v>1110</v>
      </c>
    </row>
    <row r="3993" spans="1:8" x14ac:dyDescent="0.25">
      <c r="A3993">
        <v>3998</v>
      </c>
      <c r="B3993" s="14" t="s">
        <v>13219</v>
      </c>
      <c r="C3993" s="14" t="s">
        <v>1102</v>
      </c>
      <c r="E3993" s="14" t="s">
        <v>13220</v>
      </c>
      <c r="F3993" s="14" t="s">
        <v>13221</v>
      </c>
      <c r="G3993" s="14" t="s">
        <v>170</v>
      </c>
      <c r="H3993" s="14" t="s">
        <v>1110</v>
      </c>
    </row>
    <row r="3994" spans="1:8" x14ac:dyDescent="0.25">
      <c r="A3994">
        <v>3999</v>
      </c>
      <c r="B3994" s="14" t="s">
        <v>13222</v>
      </c>
      <c r="C3994" s="14" t="s">
        <v>1102</v>
      </c>
      <c r="E3994" s="14" t="s">
        <v>13223</v>
      </c>
      <c r="F3994" s="14" t="s">
        <v>13224</v>
      </c>
      <c r="G3994" s="14" t="s">
        <v>170</v>
      </c>
      <c r="H3994" s="14" t="s">
        <v>1110</v>
      </c>
    </row>
    <row r="3995" spans="1:8" x14ac:dyDescent="0.25">
      <c r="A3995">
        <v>4000</v>
      </c>
      <c r="B3995" s="14" t="s">
        <v>13225</v>
      </c>
      <c r="C3995" s="14" t="s">
        <v>1102</v>
      </c>
      <c r="E3995" s="14" t="s">
        <v>13226</v>
      </c>
      <c r="F3995" s="14" t="s">
        <v>13227</v>
      </c>
      <c r="G3995" s="14" t="s">
        <v>91</v>
      </c>
      <c r="H3995" s="14" t="s">
        <v>1110</v>
      </c>
    </row>
    <row r="3996" spans="1:8" x14ac:dyDescent="0.25">
      <c r="A3996">
        <v>4001</v>
      </c>
      <c r="B3996" s="14" t="s">
        <v>13228</v>
      </c>
      <c r="C3996" s="14" t="s">
        <v>1102</v>
      </c>
      <c r="E3996" s="14" t="s">
        <v>13229</v>
      </c>
      <c r="F3996" s="14" t="s">
        <v>13230</v>
      </c>
      <c r="G3996" s="14" t="s">
        <v>91</v>
      </c>
      <c r="H3996" s="14" t="s">
        <v>1110</v>
      </c>
    </row>
    <row r="3997" spans="1:8" x14ac:dyDescent="0.25">
      <c r="A3997">
        <v>4002</v>
      </c>
      <c r="B3997" s="14" t="s">
        <v>13231</v>
      </c>
      <c r="C3997" s="14" t="s">
        <v>1102</v>
      </c>
      <c r="E3997" s="14" t="s">
        <v>13232</v>
      </c>
      <c r="F3997" s="14" t="s">
        <v>13233</v>
      </c>
      <c r="G3997" s="14" t="s">
        <v>91</v>
      </c>
      <c r="H3997" s="14" t="s">
        <v>1110</v>
      </c>
    </row>
    <row r="3998" spans="1:8" x14ac:dyDescent="0.25">
      <c r="A3998">
        <v>4003</v>
      </c>
      <c r="B3998" s="14" t="s">
        <v>13234</v>
      </c>
      <c r="C3998" s="14" t="s">
        <v>1102</v>
      </c>
      <c r="E3998" s="14" t="s">
        <v>13235</v>
      </c>
      <c r="F3998" s="14" t="s">
        <v>13236</v>
      </c>
      <c r="G3998" s="14" t="s">
        <v>91</v>
      </c>
      <c r="H3998" s="14" t="s">
        <v>1110</v>
      </c>
    </row>
    <row r="3999" spans="1:8" x14ac:dyDescent="0.25">
      <c r="A3999">
        <v>4004</v>
      </c>
      <c r="B3999" s="14" t="s">
        <v>13237</v>
      </c>
      <c r="C3999" s="14" t="s">
        <v>1102</v>
      </c>
      <c r="E3999" s="14" t="s">
        <v>13238</v>
      </c>
      <c r="F3999" s="14" t="s">
        <v>13239</v>
      </c>
      <c r="G3999" s="14" t="s">
        <v>91</v>
      </c>
      <c r="H3999" s="14" t="s">
        <v>1110</v>
      </c>
    </row>
    <row r="4000" spans="1:8" x14ac:dyDescent="0.25">
      <c r="A4000">
        <v>4005</v>
      </c>
      <c r="B4000" s="14" t="s">
        <v>13240</v>
      </c>
      <c r="C4000" s="14" t="s">
        <v>1102</v>
      </c>
      <c r="E4000" s="14" t="s">
        <v>13241</v>
      </c>
      <c r="F4000" s="14" t="s">
        <v>13242</v>
      </c>
      <c r="G4000" s="14" t="s">
        <v>91</v>
      </c>
      <c r="H4000" s="14" t="s">
        <v>1110</v>
      </c>
    </row>
    <row r="4001" spans="1:8" x14ac:dyDescent="0.25">
      <c r="A4001">
        <v>4006</v>
      </c>
      <c r="B4001" s="14" t="s">
        <v>13243</v>
      </c>
      <c r="C4001" s="14" t="s">
        <v>1102</v>
      </c>
      <c r="E4001" s="14" t="s">
        <v>13244</v>
      </c>
      <c r="F4001" s="14" t="s">
        <v>13245</v>
      </c>
      <c r="G4001" s="14" t="s">
        <v>91</v>
      </c>
      <c r="H4001" s="14" t="s">
        <v>1110</v>
      </c>
    </row>
    <row r="4002" spans="1:8" x14ac:dyDescent="0.25">
      <c r="A4002">
        <v>4007</v>
      </c>
      <c r="B4002" s="14" t="s">
        <v>13246</v>
      </c>
      <c r="C4002" s="14" t="s">
        <v>1102</v>
      </c>
      <c r="E4002" s="14" t="s">
        <v>13247</v>
      </c>
      <c r="F4002" s="14" t="s">
        <v>13248</v>
      </c>
      <c r="G4002" s="14" t="s">
        <v>91</v>
      </c>
      <c r="H4002" s="14" t="s">
        <v>1110</v>
      </c>
    </row>
    <row r="4003" spans="1:8" x14ac:dyDescent="0.25">
      <c r="A4003">
        <v>4008</v>
      </c>
      <c r="B4003" s="14" t="s">
        <v>13249</v>
      </c>
      <c r="C4003" s="14" t="s">
        <v>1102</v>
      </c>
      <c r="E4003" s="14" t="s">
        <v>13250</v>
      </c>
      <c r="F4003" s="14" t="s">
        <v>13251</v>
      </c>
      <c r="G4003" s="14" t="s">
        <v>91</v>
      </c>
      <c r="H4003" s="14" t="s">
        <v>1110</v>
      </c>
    </row>
    <row r="4004" spans="1:8" x14ac:dyDescent="0.25">
      <c r="A4004">
        <v>4009</v>
      </c>
      <c r="B4004" s="14" t="s">
        <v>13252</v>
      </c>
      <c r="C4004" s="14" t="s">
        <v>1102</v>
      </c>
      <c r="E4004" s="14" t="s">
        <v>13253</v>
      </c>
      <c r="F4004" s="14" t="s">
        <v>13254</v>
      </c>
      <c r="G4004" s="14" t="s">
        <v>91</v>
      </c>
      <c r="H4004" s="14" t="s">
        <v>1110</v>
      </c>
    </row>
    <row r="4005" spans="1:8" x14ac:dyDescent="0.25">
      <c r="A4005">
        <v>4010</v>
      </c>
      <c r="B4005" s="14" t="s">
        <v>13255</v>
      </c>
      <c r="C4005" s="14" t="s">
        <v>1102</v>
      </c>
      <c r="E4005" s="14" t="s">
        <v>13256</v>
      </c>
      <c r="F4005" s="14" t="s">
        <v>13257</v>
      </c>
      <c r="G4005" s="14" t="s">
        <v>91</v>
      </c>
      <c r="H4005" s="14" t="s">
        <v>1110</v>
      </c>
    </row>
    <row r="4006" spans="1:8" x14ac:dyDescent="0.25">
      <c r="A4006">
        <v>4011</v>
      </c>
      <c r="B4006" s="14" t="s">
        <v>13258</v>
      </c>
      <c r="C4006" s="14" t="s">
        <v>1102</v>
      </c>
      <c r="E4006" s="14" t="s">
        <v>13259</v>
      </c>
      <c r="F4006" s="14" t="s">
        <v>13260</v>
      </c>
      <c r="G4006" s="14" t="s">
        <v>243</v>
      </c>
      <c r="H4006" s="14" t="s">
        <v>1110</v>
      </c>
    </row>
    <row r="4007" spans="1:8" x14ac:dyDescent="0.25">
      <c r="A4007">
        <v>4012</v>
      </c>
      <c r="B4007" s="14" t="s">
        <v>13261</v>
      </c>
      <c r="C4007" s="14" t="s">
        <v>1102</v>
      </c>
      <c r="E4007" s="14" t="s">
        <v>13262</v>
      </c>
      <c r="F4007" s="14" t="s">
        <v>13263</v>
      </c>
      <c r="G4007" s="14" t="s">
        <v>1109</v>
      </c>
      <c r="H4007" s="14" t="s">
        <v>1110</v>
      </c>
    </row>
    <row r="4008" spans="1:8" x14ac:dyDescent="0.25">
      <c r="A4008">
        <v>4013</v>
      </c>
      <c r="B4008" s="14" t="s">
        <v>13264</v>
      </c>
      <c r="C4008" s="14" t="s">
        <v>1102</v>
      </c>
      <c r="D4008" s="14" t="s">
        <v>13265</v>
      </c>
      <c r="E4008" s="14" t="s">
        <v>13266</v>
      </c>
      <c r="F4008" s="14" t="s">
        <v>13267</v>
      </c>
      <c r="G4008" s="14" t="s">
        <v>13268</v>
      </c>
      <c r="H4008" s="14" t="s">
        <v>1105</v>
      </c>
    </row>
    <row r="4009" spans="1:8" x14ac:dyDescent="0.25">
      <c r="A4009">
        <v>4014</v>
      </c>
      <c r="B4009" s="14" t="s">
        <v>13269</v>
      </c>
      <c r="C4009" s="14" t="s">
        <v>1102</v>
      </c>
      <c r="D4009" s="14" t="s">
        <v>12801</v>
      </c>
      <c r="E4009" s="14" t="s">
        <v>13270</v>
      </c>
      <c r="F4009" s="14" t="s">
        <v>13271</v>
      </c>
      <c r="G4009" s="14" t="s">
        <v>2223</v>
      </c>
      <c r="H4009" s="14" t="s">
        <v>1110</v>
      </c>
    </row>
    <row r="4010" spans="1:8" x14ac:dyDescent="0.25">
      <c r="A4010">
        <v>4015</v>
      </c>
      <c r="B4010" s="14" t="s">
        <v>13272</v>
      </c>
      <c r="C4010" s="14" t="s">
        <v>1102</v>
      </c>
      <c r="D4010" s="14" t="s">
        <v>9714</v>
      </c>
      <c r="G4010" s="14" t="s">
        <v>178</v>
      </c>
      <c r="H4010" s="14" t="s">
        <v>1110</v>
      </c>
    </row>
    <row r="4011" spans="1:8" x14ac:dyDescent="0.25">
      <c r="A4011">
        <v>4016</v>
      </c>
      <c r="B4011" s="14" t="s">
        <v>13273</v>
      </c>
      <c r="C4011" s="14" t="s">
        <v>1102</v>
      </c>
      <c r="E4011" s="14" t="s">
        <v>13274</v>
      </c>
      <c r="F4011" s="14" t="s">
        <v>13275</v>
      </c>
      <c r="G4011" s="14" t="s">
        <v>1109</v>
      </c>
      <c r="H4011" s="14" t="s">
        <v>1110</v>
      </c>
    </row>
    <row r="4012" spans="1:8" x14ac:dyDescent="0.25">
      <c r="A4012">
        <v>4017</v>
      </c>
      <c r="B4012" s="14" t="s">
        <v>13276</v>
      </c>
      <c r="C4012" s="14" t="s">
        <v>1102</v>
      </c>
      <c r="E4012" s="14" t="s">
        <v>13277</v>
      </c>
      <c r="F4012" s="14" t="s">
        <v>13278</v>
      </c>
      <c r="G4012" s="14" t="s">
        <v>209</v>
      </c>
      <c r="H4012" s="14" t="s">
        <v>1110</v>
      </c>
    </row>
    <row r="4013" spans="1:8" x14ac:dyDescent="0.25">
      <c r="A4013">
        <v>4018</v>
      </c>
      <c r="B4013" s="14" t="s">
        <v>13279</v>
      </c>
      <c r="C4013" s="14" t="s">
        <v>1102</v>
      </c>
      <c r="E4013" s="14" t="s">
        <v>13280</v>
      </c>
      <c r="F4013" s="14" t="s">
        <v>13281</v>
      </c>
      <c r="G4013" s="14" t="s">
        <v>243</v>
      </c>
      <c r="H4013" s="14" t="s">
        <v>1110</v>
      </c>
    </row>
    <row r="4014" spans="1:8" x14ac:dyDescent="0.25">
      <c r="A4014">
        <v>4019</v>
      </c>
      <c r="B4014" s="14" t="s">
        <v>13282</v>
      </c>
      <c r="C4014" s="14" t="s">
        <v>1102</v>
      </c>
      <c r="E4014" s="14" t="s">
        <v>13283</v>
      </c>
      <c r="F4014" s="14" t="s">
        <v>13284</v>
      </c>
      <c r="G4014" s="14" t="s">
        <v>1109</v>
      </c>
      <c r="H4014" s="14" t="s">
        <v>1110</v>
      </c>
    </row>
    <row r="4015" spans="1:8" x14ac:dyDescent="0.25">
      <c r="A4015">
        <v>4020</v>
      </c>
      <c r="B4015" s="14" t="s">
        <v>13285</v>
      </c>
      <c r="C4015" s="14" t="s">
        <v>1102</v>
      </c>
      <c r="E4015" s="14" t="s">
        <v>13286</v>
      </c>
      <c r="F4015" s="14" t="s">
        <v>13287</v>
      </c>
      <c r="G4015" s="14" t="s">
        <v>149</v>
      </c>
      <c r="H4015" s="14" t="s">
        <v>1110</v>
      </c>
    </row>
    <row r="4016" spans="1:8" x14ac:dyDescent="0.25">
      <c r="A4016">
        <v>4021</v>
      </c>
      <c r="B4016" s="14" t="s">
        <v>13288</v>
      </c>
      <c r="C4016" s="14" t="s">
        <v>1102</v>
      </c>
      <c r="D4016" s="14" t="s">
        <v>13289</v>
      </c>
      <c r="E4016" s="14" t="s">
        <v>13290</v>
      </c>
      <c r="F4016" s="14" t="s">
        <v>13291</v>
      </c>
      <c r="G4016" s="14" t="s">
        <v>40</v>
      </c>
      <c r="H4016" s="14" t="s">
        <v>1105</v>
      </c>
    </row>
    <row r="4017" spans="1:8" x14ac:dyDescent="0.25">
      <c r="A4017">
        <v>4022</v>
      </c>
      <c r="B4017" s="14" t="s">
        <v>13292</v>
      </c>
      <c r="C4017" s="14" t="s">
        <v>1102</v>
      </c>
      <c r="D4017" s="14" t="s">
        <v>433</v>
      </c>
      <c r="E4017" s="14" t="s">
        <v>13293</v>
      </c>
      <c r="F4017" s="14" t="s">
        <v>13294</v>
      </c>
      <c r="G4017" s="14" t="s">
        <v>174</v>
      </c>
      <c r="H4017" s="14" t="s">
        <v>1105</v>
      </c>
    </row>
    <row r="4018" spans="1:8" x14ac:dyDescent="0.25">
      <c r="A4018">
        <v>4023</v>
      </c>
      <c r="B4018" s="14" t="s">
        <v>13295</v>
      </c>
      <c r="C4018" s="14" t="s">
        <v>1102</v>
      </c>
      <c r="E4018" s="14" t="s">
        <v>13296</v>
      </c>
      <c r="F4018" s="14" t="s">
        <v>13297</v>
      </c>
      <c r="G4018" s="14" t="s">
        <v>174</v>
      </c>
      <c r="H4018" s="14" t="s">
        <v>1110</v>
      </c>
    </row>
    <row r="4019" spans="1:8" x14ac:dyDescent="0.25">
      <c r="A4019">
        <v>4024</v>
      </c>
      <c r="B4019" s="14" t="s">
        <v>13298</v>
      </c>
      <c r="C4019" s="14" t="s">
        <v>1102</v>
      </c>
      <c r="E4019" s="14" t="s">
        <v>13299</v>
      </c>
      <c r="F4019" s="14" t="s">
        <v>13300</v>
      </c>
      <c r="G4019" s="14" t="s">
        <v>174</v>
      </c>
      <c r="H4019" s="14" t="s">
        <v>1110</v>
      </c>
    </row>
    <row r="4020" spans="1:8" x14ac:dyDescent="0.25">
      <c r="A4020">
        <v>4025</v>
      </c>
      <c r="B4020" s="14" t="s">
        <v>13301</v>
      </c>
      <c r="C4020" s="14" t="s">
        <v>1102</v>
      </c>
      <c r="E4020" s="14" t="s">
        <v>13302</v>
      </c>
      <c r="F4020" s="14" t="s">
        <v>13303</v>
      </c>
      <c r="G4020" s="14" t="s">
        <v>174</v>
      </c>
      <c r="H4020" s="14" t="s">
        <v>1110</v>
      </c>
    </row>
    <row r="4021" spans="1:8" x14ac:dyDescent="0.25">
      <c r="A4021">
        <v>4026</v>
      </c>
      <c r="B4021" s="14" t="s">
        <v>13304</v>
      </c>
      <c r="C4021" s="14" t="s">
        <v>1102</v>
      </c>
      <c r="D4021" s="14" t="s">
        <v>13305</v>
      </c>
      <c r="E4021" s="14" t="s">
        <v>13306</v>
      </c>
      <c r="F4021" s="14" t="s">
        <v>13307</v>
      </c>
      <c r="G4021" s="14" t="s">
        <v>1109</v>
      </c>
      <c r="H4021" s="14" t="s">
        <v>1105</v>
      </c>
    </row>
    <row r="4022" spans="1:8" x14ac:dyDescent="0.25">
      <c r="A4022">
        <v>4027</v>
      </c>
      <c r="B4022" s="14" t="s">
        <v>13308</v>
      </c>
      <c r="C4022" s="14" t="s">
        <v>1102</v>
      </c>
      <c r="E4022" s="14" t="s">
        <v>13309</v>
      </c>
      <c r="F4022" s="14" t="s">
        <v>13310</v>
      </c>
      <c r="G4022" s="14" t="s">
        <v>149</v>
      </c>
      <c r="H4022" s="14" t="s">
        <v>1110</v>
      </c>
    </row>
    <row r="4023" spans="1:8" x14ac:dyDescent="0.25">
      <c r="A4023">
        <v>4028</v>
      </c>
      <c r="B4023" s="14" t="s">
        <v>13311</v>
      </c>
      <c r="C4023" s="14" t="s">
        <v>1102</v>
      </c>
      <c r="E4023" s="14" t="s">
        <v>13312</v>
      </c>
      <c r="F4023" s="14" t="s">
        <v>13313</v>
      </c>
      <c r="G4023" s="14" t="s">
        <v>40</v>
      </c>
      <c r="H4023" s="14" t="s">
        <v>1110</v>
      </c>
    </row>
    <row r="4024" spans="1:8" x14ac:dyDescent="0.25">
      <c r="A4024">
        <v>4029</v>
      </c>
      <c r="B4024" s="14" t="s">
        <v>13314</v>
      </c>
      <c r="C4024" s="14" t="s">
        <v>1102</v>
      </c>
      <c r="E4024" s="14" t="s">
        <v>13315</v>
      </c>
      <c r="F4024" s="14" t="s">
        <v>13316</v>
      </c>
      <c r="G4024" s="14" t="s">
        <v>1109</v>
      </c>
      <c r="H4024" s="14" t="s">
        <v>1110</v>
      </c>
    </row>
    <row r="4025" spans="1:8" x14ac:dyDescent="0.25">
      <c r="A4025">
        <v>4030</v>
      </c>
      <c r="B4025" s="14" t="s">
        <v>13317</v>
      </c>
      <c r="C4025" s="14" t="s">
        <v>1102</v>
      </c>
      <c r="E4025" s="14" t="s">
        <v>13318</v>
      </c>
      <c r="F4025" s="14" t="s">
        <v>13319</v>
      </c>
      <c r="G4025" s="14" t="s">
        <v>40</v>
      </c>
      <c r="H4025" s="14" t="s">
        <v>1110</v>
      </c>
    </row>
    <row r="4026" spans="1:8" x14ac:dyDescent="0.25">
      <c r="A4026">
        <v>4031</v>
      </c>
      <c r="B4026" s="14" t="s">
        <v>13320</v>
      </c>
      <c r="C4026" s="14" t="s">
        <v>1102</v>
      </c>
      <c r="D4026" s="14" t="s">
        <v>13321</v>
      </c>
      <c r="E4026" s="14" t="s">
        <v>13322</v>
      </c>
      <c r="F4026" s="14" t="s">
        <v>13323</v>
      </c>
      <c r="G4026" s="14" t="s">
        <v>223</v>
      </c>
      <c r="H4026" s="14" t="s">
        <v>1105</v>
      </c>
    </row>
    <row r="4027" spans="1:8" x14ac:dyDescent="0.25">
      <c r="A4027">
        <v>4032</v>
      </c>
      <c r="B4027" s="14" t="s">
        <v>13324</v>
      </c>
      <c r="C4027" s="14" t="s">
        <v>1102</v>
      </c>
      <c r="E4027" s="14" t="s">
        <v>13325</v>
      </c>
      <c r="F4027" s="14" t="s">
        <v>13326</v>
      </c>
      <c r="G4027" s="14" t="s">
        <v>1109</v>
      </c>
      <c r="H4027" s="14" t="s">
        <v>1110</v>
      </c>
    </row>
    <row r="4028" spans="1:8" x14ac:dyDescent="0.25">
      <c r="A4028">
        <v>4033</v>
      </c>
      <c r="B4028" s="14" t="s">
        <v>13327</v>
      </c>
      <c r="C4028" s="14" t="s">
        <v>1102</v>
      </c>
      <c r="E4028" s="14" t="s">
        <v>13328</v>
      </c>
      <c r="F4028" s="14" t="s">
        <v>13329</v>
      </c>
      <c r="G4028" s="14" t="s">
        <v>6232</v>
      </c>
      <c r="H4028" s="14" t="s">
        <v>1110</v>
      </c>
    </row>
    <row r="4029" spans="1:8" x14ac:dyDescent="0.25">
      <c r="A4029">
        <v>4034</v>
      </c>
      <c r="B4029" s="14" t="s">
        <v>13330</v>
      </c>
      <c r="C4029" s="14" t="s">
        <v>1102</v>
      </c>
      <c r="E4029" s="14" t="s">
        <v>13331</v>
      </c>
      <c r="F4029" s="14" t="s">
        <v>13332</v>
      </c>
      <c r="G4029" s="14" t="s">
        <v>243</v>
      </c>
      <c r="H4029" s="14" t="s">
        <v>1110</v>
      </c>
    </row>
    <row r="4030" spans="1:8" x14ac:dyDescent="0.25">
      <c r="A4030">
        <v>4035</v>
      </c>
      <c r="B4030" s="14" t="s">
        <v>13333</v>
      </c>
      <c r="C4030" s="14" t="s">
        <v>1102</v>
      </c>
      <c r="E4030" s="14" t="s">
        <v>13334</v>
      </c>
      <c r="F4030" s="14" t="s">
        <v>13335</v>
      </c>
      <c r="G4030" s="14" t="s">
        <v>243</v>
      </c>
      <c r="H4030" s="14" t="s">
        <v>1110</v>
      </c>
    </row>
    <row r="4031" spans="1:8" x14ac:dyDescent="0.25">
      <c r="A4031">
        <v>4036</v>
      </c>
      <c r="B4031" s="14" t="s">
        <v>13336</v>
      </c>
      <c r="C4031" s="14" t="s">
        <v>1102</v>
      </c>
      <c r="E4031" s="14" t="s">
        <v>13337</v>
      </c>
      <c r="F4031" s="14" t="s">
        <v>13338</v>
      </c>
      <c r="G4031" s="14" t="s">
        <v>1348</v>
      </c>
      <c r="H4031" s="14" t="s">
        <v>1110</v>
      </c>
    </row>
    <row r="4032" spans="1:8" x14ac:dyDescent="0.25">
      <c r="A4032">
        <v>4037</v>
      </c>
      <c r="B4032" s="14" t="s">
        <v>13339</v>
      </c>
      <c r="C4032" s="14" t="s">
        <v>1102</v>
      </c>
      <c r="E4032" s="14" t="s">
        <v>13340</v>
      </c>
      <c r="F4032" s="14" t="s">
        <v>13341</v>
      </c>
      <c r="G4032" s="14" t="s">
        <v>91</v>
      </c>
      <c r="H4032" s="14" t="s">
        <v>1110</v>
      </c>
    </row>
    <row r="4033" spans="1:8" x14ac:dyDescent="0.25">
      <c r="A4033">
        <v>4038</v>
      </c>
      <c r="B4033" s="14" t="s">
        <v>13342</v>
      </c>
      <c r="C4033" s="14" t="s">
        <v>1102</v>
      </c>
      <c r="E4033" s="14" t="s">
        <v>13343</v>
      </c>
      <c r="G4033" s="14" t="s">
        <v>2613</v>
      </c>
      <c r="H4033" s="14" t="s">
        <v>1110</v>
      </c>
    </row>
    <row r="4034" spans="1:8" x14ac:dyDescent="0.25">
      <c r="A4034">
        <v>4039</v>
      </c>
      <c r="B4034" s="14" t="s">
        <v>13344</v>
      </c>
      <c r="C4034" s="14" t="s">
        <v>1102</v>
      </c>
      <c r="E4034" s="14" t="s">
        <v>13345</v>
      </c>
      <c r="G4034" s="14" t="s">
        <v>7677</v>
      </c>
      <c r="H4034" s="14" t="s">
        <v>1110</v>
      </c>
    </row>
    <row r="4035" spans="1:8" x14ac:dyDescent="0.25">
      <c r="A4035">
        <v>4040</v>
      </c>
      <c r="B4035" s="14" t="s">
        <v>13346</v>
      </c>
      <c r="C4035" s="14" t="s">
        <v>13347</v>
      </c>
      <c r="D4035" s="14" t="s">
        <v>13348</v>
      </c>
      <c r="E4035" s="14" t="s">
        <v>13349</v>
      </c>
      <c r="G4035" s="14" t="s">
        <v>36</v>
      </c>
      <c r="H4035" s="14" t="s">
        <v>1110</v>
      </c>
    </row>
    <row r="4036" spans="1:8" x14ac:dyDescent="0.25">
      <c r="A4036">
        <v>4041</v>
      </c>
      <c r="B4036" s="14" t="s">
        <v>13350</v>
      </c>
      <c r="C4036" s="14" t="s">
        <v>1102</v>
      </c>
      <c r="E4036" s="14" t="s">
        <v>13351</v>
      </c>
      <c r="F4036" s="14" t="s">
        <v>13352</v>
      </c>
      <c r="G4036" s="14" t="s">
        <v>1109</v>
      </c>
      <c r="H4036" s="14" t="s">
        <v>1110</v>
      </c>
    </row>
    <row r="4037" spans="1:8" x14ac:dyDescent="0.25">
      <c r="A4037">
        <v>4042</v>
      </c>
      <c r="B4037" s="14" t="s">
        <v>13353</v>
      </c>
      <c r="C4037" s="14" t="s">
        <v>1102</v>
      </c>
      <c r="E4037" s="14" t="s">
        <v>13354</v>
      </c>
      <c r="F4037" s="14" t="s">
        <v>13355</v>
      </c>
      <c r="G4037" s="14" t="s">
        <v>1109</v>
      </c>
      <c r="H4037" s="14" t="s">
        <v>1110</v>
      </c>
    </row>
    <row r="4038" spans="1:8" x14ac:dyDescent="0.25">
      <c r="A4038">
        <v>4043</v>
      </c>
      <c r="B4038" s="14" t="s">
        <v>13356</v>
      </c>
      <c r="C4038" s="14" t="s">
        <v>1102</v>
      </c>
      <c r="E4038" s="14" t="s">
        <v>13357</v>
      </c>
      <c r="F4038" s="14" t="s">
        <v>13358</v>
      </c>
      <c r="G4038" s="14" t="s">
        <v>178</v>
      </c>
      <c r="H4038" s="14" t="s">
        <v>1110</v>
      </c>
    </row>
    <row r="4039" spans="1:8" x14ac:dyDescent="0.25">
      <c r="A4039">
        <v>4044</v>
      </c>
      <c r="B4039" s="14" t="s">
        <v>13359</v>
      </c>
      <c r="C4039" s="14" t="s">
        <v>1102</v>
      </c>
      <c r="D4039" s="14" t="s">
        <v>13360</v>
      </c>
      <c r="E4039" s="14" t="s">
        <v>13361</v>
      </c>
      <c r="F4039" s="14" t="s">
        <v>13362</v>
      </c>
      <c r="G4039" s="14" t="s">
        <v>1109</v>
      </c>
      <c r="H4039" s="14" t="s">
        <v>1110</v>
      </c>
    </row>
    <row r="4040" spans="1:8" x14ac:dyDescent="0.25">
      <c r="A4040">
        <v>4045</v>
      </c>
      <c r="B4040" s="14" t="s">
        <v>13363</v>
      </c>
      <c r="C4040" s="14" t="s">
        <v>1102</v>
      </c>
      <c r="E4040" s="14" t="s">
        <v>13364</v>
      </c>
      <c r="F4040" s="14" t="s">
        <v>13365</v>
      </c>
      <c r="G4040" s="14" t="s">
        <v>1109</v>
      </c>
      <c r="H4040" s="14" t="s">
        <v>1110</v>
      </c>
    </row>
    <row r="4041" spans="1:8" x14ac:dyDescent="0.25">
      <c r="A4041">
        <v>4046</v>
      </c>
      <c r="B4041" s="14" t="s">
        <v>13366</v>
      </c>
      <c r="C4041" s="14" t="s">
        <v>1102</v>
      </c>
      <c r="E4041" s="14" t="s">
        <v>13367</v>
      </c>
      <c r="F4041" s="14" t="s">
        <v>13368</v>
      </c>
      <c r="G4041" s="14" t="s">
        <v>243</v>
      </c>
      <c r="H4041" s="14" t="s">
        <v>1110</v>
      </c>
    </row>
    <row r="4042" spans="1:8" x14ac:dyDescent="0.25">
      <c r="A4042">
        <v>4047</v>
      </c>
      <c r="B4042" s="14" t="s">
        <v>13369</v>
      </c>
      <c r="C4042" s="14" t="s">
        <v>1102</v>
      </c>
      <c r="E4042" s="14" t="s">
        <v>13370</v>
      </c>
      <c r="F4042" s="14" t="s">
        <v>13371</v>
      </c>
      <c r="G4042" s="14" t="s">
        <v>1109</v>
      </c>
      <c r="H4042" s="14" t="s">
        <v>1110</v>
      </c>
    </row>
    <row r="4043" spans="1:8" x14ac:dyDescent="0.25">
      <c r="A4043">
        <v>4048</v>
      </c>
      <c r="B4043" s="14" t="s">
        <v>13372</v>
      </c>
      <c r="C4043" s="14" t="s">
        <v>1102</v>
      </c>
      <c r="E4043" s="14" t="s">
        <v>13373</v>
      </c>
      <c r="F4043" s="14" t="s">
        <v>13374</v>
      </c>
      <c r="G4043" s="14" t="s">
        <v>1938</v>
      </c>
      <c r="H4043" s="14" t="s">
        <v>1110</v>
      </c>
    </row>
    <row r="4044" spans="1:8" x14ac:dyDescent="0.25">
      <c r="A4044">
        <v>4049</v>
      </c>
      <c r="B4044" s="14" t="s">
        <v>13375</v>
      </c>
      <c r="C4044" s="14" t="s">
        <v>1102</v>
      </c>
      <c r="E4044" s="14" t="s">
        <v>13376</v>
      </c>
      <c r="F4044" s="14" t="s">
        <v>13377</v>
      </c>
      <c r="G4044" s="14" t="s">
        <v>40</v>
      </c>
      <c r="H4044" s="14" t="s">
        <v>1110</v>
      </c>
    </row>
    <row r="4045" spans="1:8" x14ac:dyDescent="0.25">
      <c r="A4045">
        <v>4050</v>
      </c>
      <c r="B4045" s="14" t="s">
        <v>13378</v>
      </c>
      <c r="C4045" s="14" t="s">
        <v>1102</v>
      </c>
      <c r="E4045" s="14" t="s">
        <v>13379</v>
      </c>
      <c r="F4045" s="14" t="s">
        <v>13380</v>
      </c>
      <c r="G4045" s="14" t="s">
        <v>1196</v>
      </c>
      <c r="H4045" s="14" t="s">
        <v>1110</v>
      </c>
    </row>
    <row r="4046" spans="1:8" x14ac:dyDescent="0.25">
      <c r="A4046">
        <v>4051</v>
      </c>
      <c r="B4046" s="14" t="s">
        <v>13381</v>
      </c>
      <c r="C4046" s="14" t="s">
        <v>1102</v>
      </c>
      <c r="D4046" s="14" t="s">
        <v>5295</v>
      </c>
      <c r="H4046" s="14" t="s">
        <v>1110</v>
      </c>
    </row>
    <row r="4047" spans="1:8" x14ac:dyDescent="0.25">
      <c r="A4047">
        <v>4052</v>
      </c>
      <c r="B4047" s="14" t="s">
        <v>13382</v>
      </c>
      <c r="C4047" s="14" t="s">
        <v>1102</v>
      </c>
      <c r="E4047" s="14" t="s">
        <v>13383</v>
      </c>
      <c r="F4047" s="14" t="s">
        <v>13384</v>
      </c>
      <c r="G4047" s="14" t="s">
        <v>1109</v>
      </c>
      <c r="H4047" s="14" t="s">
        <v>1110</v>
      </c>
    </row>
    <row r="4048" spans="1:8" x14ac:dyDescent="0.25">
      <c r="A4048">
        <v>4053</v>
      </c>
      <c r="B4048" s="14" t="s">
        <v>13385</v>
      </c>
      <c r="C4048" s="14" t="s">
        <v>1102</v>
      </c>
      <c r="E4048" s="14" t="s">
        <v>13386</v>
      </c>
      <c r="F4048" s="14" t="s">
        <v>13387</v>
      </c>
      <c r="G4048" s="14" t="s">
        <v>1109</v>
      </c>
      <c r="H4048" s="14" t="s">
        <v>1110</v>
      </c>
    </row>
    <row r="4049" spans="1:8" x14ac:dyDescent="0.25">
      <c r="A4049">
        <v>4054</v>
      </c>
      <c r="B4049" s="14" t="s">
        <v>13388</v>
      </c>
      <c r="C4049" s="14" t="s">
        <v>1102</v>
      </c>
      <c r="E4049" s="14" t="s">
        <v>13389</v>
      </c>
      <c r="F4049" s="14" t="s">
        <v>13389</v>
      </c>
      <c r="G4049" s="14" t="s">
        <v>1109</v>
      </c>
      <c r="H4049" s="14" t="s">
        <v>1110</v>
      </c>
    </row>
    <row r="4050" spans="1:8" x14ac:dyDescent="0.25">
      <c r="A4050">
        <v>4055</v>
      </c>
      <c r="B4050" s="14" t="s">
        <v>13390</v>
      </c>
      <c r="C4050" s="14" t="s">
        <v>1102</v>
      </c>
      <c r="E4050" s="14" t="s">
        <v>13391</v>
      </c>
      <c r="F4050" s="14" t="s">
        <v>13392</v>
      </c>
      <c r="G4050" s="14" t="s">
        <v>1109</v>
      </c>
      <c r="H4050" s="14" t="s">
        <v>1110</v>
      </c>
    </row>
    <row r="4051" spans="1:8" x14ac:dyDescent="0.25">
      <c r="A4051">
        <v>4056</v>
      </c>
      <c r="B4051" s="14" t="s">
        <v>13393</v>
      </c>
      <c r="C4051" s="14" t="s">
        <v>1102</v>
      </c>
      <c r="E4051" s="14" t="s">
        <v>13394</v>
      </c>
      <c r="F4051" s="14" t="s">
        <v>13395</v>
      </c>
      <c r="G4051" s="14" t="s">
        <v>215</v>
      </c>
      <c r="H4051" s="14" t="s">
        <v>1105</v>
      </c>
    </row>
    <row r="4052" spans="1:8" x14ac:dyDescent="0.25">
      <c r="A4052">
        <v>4057</v>
      </c>
      <c r="B4052" s="14" t="s">
        <v>13396</v>
      </c>
      <c r="C4052" s="14" t="s">
        <v>1102</v>
      </c>
      <c r="E4052" s="14" t="s">
        <v>13397</v>
      </c>
      <c r="F4052" s="14" t="s">
        <v>13398</v>
      </c>
      <c r="G4052" s="14" t="s">
        <v>1109</v>
      </c>
      <c r="H4052" s="14" t="s">
        <v>1110</v>
      </c>
    </row>
    <row r="4053" spans="1:8" x14ac:dyDescent="0.25">
      <c r="A4053">
        <v>4058</v>
      </c>
      <c r="B4053" s="14" t="s">
        <v>13399</v>
      </c>
      <c r="C4053" s="14" t="s">
        <v>1102</v>
      </c>
      <c r="E4053" s="14" t="s">
        <v>13400</v>
      </c>
      <c r="F4053" s="14" t="s">
        <v>13401</v>
      </c>
      <c r="G4053" s="14" t="s">
        <v>1109</v>
      </c>
      <c r="H4053" s="14" t="s">
        <v>1110</v>
      </c>
    </row>
    <row r="4054" spans="1:8" x14ac:dyDescent="0.25">
      <c r="A4054">
        <v>4059</v>
      </c>
      <c r="B4054" s="14" t="s">
        <v>13402</v>
      </c>
      <c r="C4054" s="14" t="s">
        <v>1102</v>
      </c>
      <c r="D4054" s="14" t="s">
        <v>5810</v>
      </c>
      <c r="E4054" s="14" t="s">
        <v>13403</v>
      </c>
      <c r="F4054" s="14" t="s">
        <v>13404</v>
      </c>
      <c r="G4054" s="14" t="s">
        <v>91</v>
      </c>
      <c r="H4054" s="14" t="s">
        <v>1110</v>
      </c>
    </row>
    <row r="4055" spans="1:8" x14ac:dyDescent="0.25">
      <c r="A4055">
        <v>4060</v>
      </c>
      <c r="B4055" s="14" t="s">
        <v>13405</v>
      </c>
      <c r="C4055" s="14" t="s">
        <v>1102</v>
      </c>
      <c r="E4055" s="14" t="s">
        <v>13406</v>
      </c>
      <c r="F4055" s="14" t="s">
        <v>13407</v>
      </c>
      <c r="G4055" s="14" t="s">
        <v>192</v>
      </c>
      <c r="H4055" s="14" t="s">
        <v>1110</v>
      </c>
    </row>
    <row r="4056" spans="1:8" x14ac:dyDescent="0.25">
      <c r="A4056">
        <v>4061</v>
      </c>
      <c r="B4056" s="14" t="s">
        <v>13408</v>
      </c>
      <c r="C4056" s="14" t="s">
        <v>1102</v>
      </c>
      <c r="E4056" s="14" t="s">
        <v>13409</v>
      </c>
      <c r="F4056" s="14" t="s">
        <v>13410</v>
      </c>
      <c r="G4056" s="14" t="s">
        <v>1109</v>
      </c>
      <c r="H4056" s="14" t="s">
        <v>1110</v>
      </c>
    </row>
    <row r="4057" spans="1:8" x14ac:dyDescent="0.25">
      <c r="A4057">
        <v>4062</v>
      </c>
      <c r="B4057" s="14" t="s">
        <v>13411</v>
      </c>
      <c r="C4057" s="14" t="s">
        <v>1102</v>
      </c>
      <c r="E4057" s="14" t="s">
        <v>13412</v>
      </c>
      <c r="F4057" s="14" t="s">
        <v>13413</v>
      </c>
      <c r="G4057" s="14" t="s">
        <v>1109</v>
      </c>
      <c r="H4057" s="14" t="s">
        <v>1110</v>
      </c>
    </row>
    <row r="4058" spans="1:8" x14ac:dyDescent="0.25">
      <c r="A4058">
        <v>4063</v>
      </c>
      <c r="B4058" s="14" t="s">
        <v>13414</v>
      </c>
      <c r="C4058" s="14" t="s">
        <v>1102</v>
      </c>
      <c r="E4058" s="14" t="s">
        <v>13415</v>
      </c>
      <c r="F4058" s="14" t="s">
        <v>13416</v>
      </c>
      <c r="G4058" s="14" t="s">
        <v>3948</v>
      </c>
      <c r="H4058" s="14" t="s">
        <v>1110</v>
      </c>
    </row>
    <row r="4059" spans="1:8" x14ac:dyDescent="0.25">
      <c r="A4059">
        <v>4064</v>
      </c>
      <c r="B4059" s="14" t="s">
        <v>13417</v>
      </c>
      <c r="C4059" s="14" t="s">
        <v>1102</v>
      </c>
      <c r="E4059" s="14" t="s">
        <v>13418</v>
      </c>
      <c r="F4059" s="14" t="s">
        <v>13419</v>
      </c>
      <c r="G4059" s="14" t="s">
        <v>1109</v>
      </c>
      <c r="H4059" s="14" t="s">
        <v>1110</v>
      </c>
    </row>
    <row r="4060" spans="1:8" x14ac:dyDescent="0.25">
      <c r="A4060">
        <v>4065</v>
      </c>
      <c r="B4060" s="14" t="s">
        <v>13420</v>
      </c>
      <c r="C4060" s="14" t="s">
        <v>1102</v>
      </c>
      <c r="E4060" s="14" t="s">
        <v>13421</v>
      </c>
      <c r="F4060" s="14" t="s">
        <v>13422</v>
      </c>
      <c r="G4060" s="14" t="s">
        <v>126</v>
      </c>
      <c r="H4060" s="14" t="s">
        <v>1110</v>
      </c>
    </row>
    <row r="4061" spans="1:8" x14ac:dyDescent="0.25">
      <c r="A4061">
        <v>4066</v>
      </c>
      <c r="B4061" s="14" t="s">
        <v>13423</v>
      </c>
      <c r="C4061" s="14" t="s">
        <v>1102</v>
      </c>
      <c r="D4061" s="14" t="s">
        <v>13424</v>
      </c>
      <c r="G4061" s="14" t="s">
        <v>1622</v>
      </c>
      <c r="H4061" s="14" t="s">
        <v>1105</v>
      </c>
    </row>
    <row r="4062" spans="1:8" x14ac:dyDescent="0.25">
      <c r="A4062">
        <v>4067</v>
      </c>
      <c r="B4062" s="14" t="s">
        <v>13425</v>
      </c>
      <c r="C4062" s="14" t="s">
        <v>1102</v>
      </c>
      <c r="E4062" s="14" t="s">
        <v>13426</v>
      </c>
      <c r="F4062" s="14" t="s">
        <v>13427</v>
      </c>
      <c r="G4062" s="14" t="s">
        <v>149</v>
      </c>
      <c r="H4062" s="14" t="s">
        <v>1110</v>
      </c>
    </row>
    <row r="4063" spans="1:8" x14ac:dyDescent="0.25">
      <c r="A4063">
        <v>4068</v>
      </c>
      <c r="B4063" s="14" t="s">
        <v>13428</v>
      </c>
      <c r="C4063" s="14" t="s">
        <v>1102</v>
      </c>
      <c r="E4063" s="14" t="s">
        <v>13429</v>
      </c>
      <c r="F4063" s="14" t="s">
        <v>13430</v>
      </c>
      <c r="G4063" s="14" t="s">
        <v>40</v>
      </c>
      <c r="H4063" s="14" t="s">
        <v>1110</v>
      </c>
    </row>
    <row r="4064" spans="1:8" x14ac:dyDescent="0.25">
      <c r="A4064">
        <v>4069</v>
      </c>
      <c r="B4064" s="14" t="s">
        <v>13431</v>
      </c>
      <c r="C4064" s="14" t="s">
        <v>1102</v>
      </c>
      <c r="E4064" s="14" t="s">
        <v>13432</v>
      </c>
      <c r="F4064" s="14" t="s">
        <v>13433</v>
      </c>
      <c r="G4064" s="14" t="s">
        <v>1622</v>
      </c>
      <c r="H4064" s="14" t="s">
        <v>1110</v>
      </c>
    </row>
    <row r="4065" spans="1:8" x14ac:dyDescent="0.25">
      <c r="A4065">
        <v>4070</v>
      </c>
      <c r="B4065" s="14" t="s">
        <v>13434</v>
      </c>
      <c r="C4065" s="14" t="s">
        <v>1102</v>
      </c>
      <c r="E4065" s="14" t="s">
        <v>13435</v>
      </c>
      <c r="F4065" s="14" t="s">
        <v>13436</v>
      </c>
      <c r="G4065" s="14" t="s">
        <v>1109</v>
      </c>
      <c r="H4065" s="14" t="s">
        <v>1110</v>
      </c>
    </row>
    <row r="4066" spans="1:8" x14ac:dyDescent="0.25">
      <c r="A4066">
        <v>4071</v>
      </c>
      <c r="B4066" s="14" t="s">
        <v>13437</v>
      </c>
      <c r="C4066" s="14" t="s">
        <v>1102</v>
      </c>
      <c r="E4066" s="14" t="s">
        <v>13438</v>
      </c>
      <c r="F4066" s="14" t="s">
        <v>13439</v>
      </c>
      <c r="G4066" s="14" t="s">
        <v>86</v>
      </c>
      <c r="H4066" s="14" t="s">
        <v>1110</v>
      </c>
    </row>
    <row r="4067" spans="1:8" x14ac:dyDescent="0.25">
      <c r="A4067">
        <v>4072</v>
      </c>
      <c r="B4067" s="14" t="s">
        <v>13440</v>
      </c>
      <c r="C4067" s="14" t="s">
        <v>1102</v>
      </c>
      <c r="E4067" s="14" t="s">
        <v>13441</v>
      </c>
      <c r="F4067" s="14" t="s">
        <v>13442</v>
      </c>
      <c r="G4067" s="14" t="s">
        <v>1109</v>
      </c>
      <c r="H4067" s="14" t="s">
        <v>1110</v>
      </c>
    </row>
    <row r="4068" spans="1:8" x14ac:dyDescent="0.25">
      <c r="A4068">
        <v>4073</v>
      </c>
      <c r="B4068" s="14" t="s">
        <v>13443</v>
      </c>
      <c r="C4068" s="14" t="s">
        <v>1102</v>
      </c>
      <c r="E4068" s="14" t="s">
        <v>13444</v>
      </c>
      <c r="G4068" s="14" t="s">
        <v>1196</v>
      </c>
      <c r="H4068" s="14" t="s">
        <v>1110</v>
      </c>
    </row>
    <row r="4069" spans="1:8" x14ac:dyDescent="0.25">
      <c r="A4069">
        <v>4074</v>
      </c>
      <c r="B4069" s="14" t="s">
        <v>13445</v>
      </c>
      <c r="C4069" s="14" t="s">
        <v>1102</v>
      </c>
      <c r="E4069" s="14" t="s">
        <v>13446</v>
      </c>
      <c r="F4069" s="14" t="s">
        <v>13447</v>
      </c>
      <c r="G4069" s="14" t="s">
        <v>40</v>
      </c>
      <c r="H4069" s="14" t="s">
        <v>1110</v>
      </c>
    </row>
    <row r="4070" spans="1:8" x14ac:dyDescent="0.25">
      <c r="A4070">
        <v>4075</v>
      </c>
      <c r="B4070" s="14" t="s">
        <v>13448</v>
      </c>
      <c r="C4070" s="14" t="s">
        <v>1102</v>
      </c>
      <c r="E4070" s="14" t="s">
        <v>13449</v>
      </c>
      <c r="F4070" s="14" t="s">
        <v>13450</v>
      </c>
      <c r="G4070" s="14" t="s">
        <v>40</v>
      </c>
      <c r="H4070" s="14" t="s">
        <v>1110</v>
      </c>
    </row>
    <row r="4071" spans="1:8" x14ac:dyDescent="0.25">
      <c r="A4071">
        <v>4076</v>
      </c>
      <c r="B4071" s="14" t="s">
        <v>13451</v>
      </c>
      <c r="C4071" s="14" t="s">
        <v>1102</v>
      </c>
      <c r="E4071" s="14" t="s">
        <v>13452</v>
      </c>
      <c r="F4071" s="14" t="s">
        <v>13453</v>
      </c>
      <c r="G4071" s="14" t="s">
        <v>178</v>
      </c>
      <c r="H4071" s="14" t="s">
        <v>1110</v>
      </c>
    </row>
    <row r="4072" spans="1:8" x14ac:dyDescent="0.25">
      <c r="A4072">
        <v>4077</v>
      </c>
      <c r="B4072" s="14" t="s">
        <v>13454</v>
      </c>
      <c r="C4072" s="14" t="s">
        <v>1102</v>
      </c>
      <c r="E4072" s="14" t="s">
        <v>13455</v>
      </c>
      <c r="F4072" s="14" t="s">
        <v>13456</v>
      </c>
      <c r="G4072" s="14" t="s">
        <v>114</v>
      </c>
      <c r="H4072" s="14" t="s">
        <v>1110</v>
      </c>
    </row>
    <row r="4073" spans="1:8" x14ac:dyDescent="0.25">
      <c r="A4073">
        <v>4078</v>
      </c>
      <c r="B4073" s="14" t="s">
        <v>13457</v>
      </c>
      <c r="C4073" s="14" t="s">
        <v>1102</v>
      </c>
      <c r="E4073" s="14" t="s">
        <v>13458</v>
      </c>
      <c r="F4073" s="14" t="s">
        <v>13459</v>
      </c>
      <c r="G4073" s="14" t="s">
        <v>40</v>
      </c>
      <c r="H4073" s="14" t="s">
        <v>1110</v>
      </c>
    </row>
    <row r="4074" spans="1:8" x14ac:dyDescent="0.25">
      <c r="A4074">
        <v>4079</v>
      </c>
      <c r="B4074" s="14" t="s">
        <v>13460</v>
      </c>
      <c r="C4074" s="14" t="s">
        <v>1102</v>
      </c>
      <c r="E4074" s="14" t="s">
        <v>13461</v>
      </c>
      <c r="F4074" s="14" t="s">
        <v>13462</v>
      </c>
      <c r="G4074" s="14" t="s">
        <v>149</v>
      </c>
      <c r="H4074" s="14" t="s">
        <v>1110</v>
      </c>
    </row>
    <row r="4075" spans="1:8" x14ac:dyDescent="0.25">
      <c r="A4075">
        <v>4080</v>
      </c>
      <c r="B4075" s="14" t="s">
        <v>13463</v>
      </c>
      <c r="C4075" s="14" t="s">
        <v>1102</v>
      </c>
      <c r="E4075" s="14" t="s">
        <v>13464</v>
      </c>
      <c r="F4075" s="14" t="s">
        <v>13465</v>
      </c>
      <c r="G4075" s="14" t="s">
        <v>174</v>
      </c>
      <c r="H4075" s="14" t="s">
        <v>1110</v>
      </c>
    </row>
    <row r="4076" spans="1:8" x14ac:dyDescent="0.25">
      <c r="A4076">
        <v>4081</v>
      </c>
      <c r="B4076" s="14" t="s">
        <v>13466</v>
      </c>
      <c r="C4076" s="14" t="s">
        <v>1102</v>
      </c>
      <c r="E4076" s="14" t="s">
        <v>13467</v>
      </c>
      <c r="G4076" s="14" t="s">
        <v>1109</v>
      </c>
      <c r="H4076" s="14" t="s">
        <v>1110</v>
      </c>
    </row>
    <row r="4077" spans="1:8" x14ac:dyDescent="0.25">
      <c r="A4077">
        <v>4082</v>
      </c>
      <c r="B4077" s="14" t="s">
        <v>13468</v>
      </c>
      <c r="C4077" s="14" t="s">
        <v>1102</v>
      </c>
      <c r="E4077" s="14" t="s">
        <v>13469</v>
      </c>
      <c r="F4077" s="14" t="s">
        <v>13470</v>
      </c>
      <c r="G4077" s="14" t="s">
        <v>149</v>
      </c>
      <c r="H4077" s="14" t="s">
        <v>1110</v>
      </c>
    </row>
    <row r="4078" spans="1:8" x14ac:dyDescent="0.25">
      <c r="A4078">
        <v>4083</v>
      </c>
      <c r="B4078" s="14" t="s">
        <v>13471</v>
      </c>
      <c r="C4078" s="14" t="s">
        <v>1102</v>
      </c>
      <c r="E4078" s="14" t="s">
        <v>13472</v>
      </c>
      <c r="G4078" s="14" t="s">
        <v>178</v>
      </c>
      <c r="H4078" s="14" t="s">
        <v>1110</v>
      </c>
    </row>
    <row r="4079" spans="1:8" x14ac:dyDescent="0.25">
      <c r="A4079">
        <v>4084</v>
      </c>
      <c r="B4079" s="14" t="s">
        <v>13473</v>
      </c>
      <c r="C4079" s="14" t="s">
        <v>1102</v>
      </c>
      <c r="E4079" s="14" t="s">
        <v>13474</v>
      </c>
      <c r="F4079" s="14" t="s">
        <v>13475</v>
      </c>
      <c r="G4079" s="14" t="s">
        <v>28</v>
      </c>
      <c r="H4079" s="14" t="s">
        <v>1110</v>
      </c>
    </row>
    <row r="4080" spans="1:8" x14ac:dyDescent="0.25">
      <c r="A4080">
        <v>4085</v>
      </c>
      <c r="B4080" s="14" t="s">
        <v>13476</v>
      </c>
      <c r="C4080" s="14" t="s">
        <v>1102</v>
      </c>
      <c r="E4080" s="14" t="s">
        <v>13477</v>
      </c>
      <c r="F4080" s="14" t="s">
        <v>13478</v>
      </c>
      <c r="G4080" s="14" t="s">
        <v>2764</v>
      </c>
      <c r="H4080" s="14" t="s">
        <v>1110</v>
      </c>
    </row>
    <row r="4081" spans="1:8" x14ac:dyDescent="0.25">
      <c r="A4081">
        <v>4086</v>
      </c>
      <c r="B4081" s="14" t="s">
        <v>13479</v>
      </c>
      <c r="C4081" s="14" t="s">
        <v>1102</v>
      </c>
      <c r="E4081" s="14" t="s">
        <v>13480</v>
      </c>
      <c r="F4081" s="14" t="s">
        <v>13481</v>
      </c>
      <c r="G4081" s="14" t="s">
        <v>192</v>
      </c>
      <c r="H4081" s="14" t="s">
        <v>1110</v>
      </c>
    </row>
    <row r="4082" spans="1:8" x14ac:dyDescent="0.25">
      <c r="A4082">
        <v>4087</v>
      </c>
      <c r="B4082" s="14" t="s">
        <v>13482</v>
      </c>
      <c r="C4082" s="14" t="s">
        <v>1102</v>
      </c>
      <c r="E4082" s="14" t="s">
        <v>13483</v>
      </c>
      <c r="F4082" s="14" t="s">
        <v>13484</v>
      </c>
      <c r="G4082" s="14" t="s">
        <v>77</v>
      </c>
      <c r="H4082" s="14" t="s">
        <v>1110</v>
      </c>
    </row>
    <row r="4083" spans="1:8" x14ac:dyDescent="0.25">
      <c r="A4083">
        <v>4088</v>
      </c>
      <c r="B4083" s="14" t="s">
        <v>13485</v>
      </c>
      <c r="C4083" s="14" t="s">
        <v>1102</v>
      </c>
      <c r="E4083" s="14" t="s">
        <v>13486</v>
      </c>
      <c r="F4083" s="14" t="s">
        <v>13487</v>
      </c>
      <c r="G4083" s="14" t="s">
        <v>1589</v>
      </c>
      <c r="H4083" s="14" t="s">
        <v>1110</v>
      </c>
    </row>
    <row r="4084" spans="1:8" x14ac:dyDescent="0.25">
      <c r="A4084">
        <v>4089</v>
      </c>
      <c r="B4084" s="14" t="s">
        <v>452</v>
      </c>
      <c r="C4084" s="14" t="s">
        <v>13488</v>
      </c>
      <c r="D4084" s="14" t="s">
        <v>451</v>
      </c>
      <c r="E4084" s="14" t="s">
        <v>13489</v>
      </c>
      <c r="F4084" s="14" t="s">
        <v>13490</v>
      </c>
      <c r="G4084" s="14" t="s">
        <v>1144</v>
      </c>
      <c r="H4084" s="14" t="s">
        <v>1105</v>
      </c>
    </row>
    <row r="4085" spans="1:8" x14ac:dyDescent="0.25">
      <c r="A4085">
        <v>4090</v>
      </c>
      <c r="B4085" s="14" t="s">
        <v>13491</v>
      </c>
      <c r="C4085" s="14" t="s">
        <v>1102</v>
      </c>
      <c r="E4085" s="14" t="s">
        <v>13492</v>
      </c>
      <c r="F4085" s="14" t="s">
        <v>13493</v>
      </c>
      <c r="G4085" s="14" t="s">
        <v>1043</v>
      </c>
      <c r="H4085" s="14" t="s">
        <v>1110</v>
      </c>
    </row>
    <row r="4086" spans="1:8" x14ac:dyDescent="0.25">
      <c r="A4086">
        <v>4091</v>
      </c>
      <c r="B4086" s="14" t="s">
        <v>1045</v>
      </c>
      <c r="C4086" s="14" t="s">
        <v>1102</v>
      </c>
      <c r="D4086" s="14" t="s">
        <v>1044</v>
      </c>
      <c r="E4086" s="14" t="s">
        <v>13494</v>
      </c>
      <c r="F4086" s="14" t="s">
        <v>13495</v>
      </c>
      <c r="G4086" s="14" t="s">
        <v>1043</v>
      </c>
      <c r="H4086" s="14" t="s">
        <v>1105</v>
      </c>
    </row>
    <row r="4087" spans="1:8" x14ac:dyDescent="0.25">
      <c r="A4087">
        <v>4092</v>
      </c>
      <c r="B4087" s="14" t="s">
        <v>13496</v>
      </c>
      <c r="C4087" s="14" t="s">
        <v>1102</v>
      </c>
      <c r="E4087" s="14" t="s">
        <v>13497</v>
      </c>
      <c r="F4087" s="14" t="s">
        <v>13498</v>
      </c>
      <c r="G4087" s="14" t="s">
        <v>1043</v>
      </c>
      <c r="H4087" s="14" t="s">
        <v>1110</v>
      </c>
    </row>
    <row r="4088" spans="1:8" x14ac:dyDescent="0.25">
      <c r="A4088">
        <v>4093</v>
      </c>
      <c r="B4088" s="14" t="s">
        <v>13499</v>
      </c>
      <c r="C4088" s="14" t="s">
        <v>1102</v>
      </c>
      <c r="E4088" s="14" t="s">
        <v>13500</v>
      </c>
      <c r="F4088" s="14" t="s">
        <v>13501</v>
      </c>
      <c r="G4088" s="14" t="s">
        <v>117</v>
      </c>
      <c r="H4088" s="14" t="s">
        <v>1110</v>
      </c>
    </row>
    <row r="4089" spans="1:8" x14ac:dyDescent="0.25">
      <c r="A4089">
        <v>4094</v>
      </c>
      <c r="B4089" s="14" t="s">
        <v>13502</v>
      </c>
      <c r="C4089" s="14" t="s">
        <v>1102</v>
      </c>
      <c r="E4089" s="14" t="s">
        <v>13503</v>
      </c>
      <c r="F4089" s="14" t="s">
        <v>13504</v>
      </c>
      <c r="G4089" s="14" t="s">
        <v>40</v>
      </c>
      <c r="H4089" s="14" t="s">
        <v>1110</v>
      </c>
    </row>
    <row r="4090" spans="1:8" x14ac:dyDescent="0.25">
      <c r="A4090">
        <v>4095</v>
      </c>
      <c r="B4090" s="14" t="s">
        <v>13505</v>
      </c>
      <c r="C4090" s="14" t="s">
        <v>1102</v>
      </c>
      <c r="E4090" s="14" t="s">
        <v>13506</v>
      </c>
      <c r="F4090" s="14" t="s">
        <v>13507</v>
      </c>
      <c r="G4090" s="14" t="s">
        <v>40</v>
      </c>
      <c r="H4090" s="14" t="s">
        <v>1110</v>
      </c>
    </row>
    <row r="4091" spans="1:8" x14ac:dyDescent="0.25">
      <c r="A4091">
        <v>4096</v>
      </c>
      <c r="B4091" s="14" t="s">
        <v>13508</v>
      </c>
      <c r="C4091" s="14" t="s">
        <v>1102</v>
      </c>
      <c r="E4091" s="14" t="s">
        <v>13509</v>
      </c>
      <c r="F4091" s="14" t="s">
        <v>13510</v>
      </c>
      <c r="G4091" s="14" t="s">
        <v>1327</v>
      </c>
      <c r="H4091" s="14" t="s">
        <v>1110</v>
      </c>
    </row>
    <row r="4092" spans="1:8" x14ac:dyDescent="0.25">
      <c r="A4092">
        <v>4097</v>
      </c>
      <c r="B4092" s="14" t="s">
        <v>13511</v>
      </c>
      <c r="C4092" s="14" t="s">
        <v>1102</v>
      </c>
      <c r="E4092" s="14" t="s">
        <v>13512</v>
      </c>
      <c r="F4092" s="14" t="s">
        <v>13513</v>
      </c>
      <c r="G4092" s="14" t="s">
        <v>1109</v>
      </c>
      <c r="H4092" s="14" t="s">
        <v>1110</v>
      </c>
    </row>
    <row r="4093" spans="1:8" x14ac:dyDescent="0.25">
      <c r="A4093">
        <v>4098</v>
      </c>
      <c r="B4093" s="14" t="s">
        <v>13514</v>
      </c>
      <c r="C4093" s="14" t="s">
        <v>1102</v>
      </c>
      <c r="E4093" s="14" t="s">
        <v>13515</v>
      </c>
      <c r="F4093" s="14" t="s">
        <v>13516</v>
      </c>
      <c r="G4093" s="14" t="s">
        <v>91</v>
      </c>
      <c r="H4093" s="14" t="s">
        <v>1110</v>
      </c>
    </row>
    <row r="4094" spans="1:8" x14ac:dyDescent="0.25">
      <c r="A4094">
        <v>4099</v>
      </c>
      <c r="B4094" s="14" t="s">
        <v>13517</v>
      </c>
      <c r="C4094" s="14" t="s">
        <v>1102</v>
      </c>
      <c r="E4094" s="14" t="s">
        <v>13518</v>
      </c>
      <c r="F4094" s="14" t="s">
        <v>13519</v>
      </c>
      <c r="G4094" s="14" t="s">
        <v>153</v>
      </c>
      <c r="H4094" s="14" t="s">
        <v>1110</v>
      </c>
    </row>
    <row r="4095" spans="1:8" x14ac:dyDescent="0.25">
      <c r="A4095">
        <v>4100</v>
      </c>
      <c r="B4095" s="14" t="s">
        <v>13520</v>
      </c>
      <c r="C4095" s="14" t="s">
        <v>1102</v>
      </c>
      <c r="E4095" s="14" t="s">
        <v>13521</v>
      </c>
      <c r="F4095" s="14" t="s">
        <v>13522</v>
      </c>
      <c r="G4095" s="14" t="s">
        <v>106</v>
      </c>
      <c r="H4095" s="14" t="s">
        <v>1110</v>
      </c>
    </row>
    <row r="4096" spans="1:8" x14ac:dyDescent="0.25">
      <c r="A4096">
        <v>4101</v>
      </c>
      <c r="B4096" s="14" t="s">
        <v>13523</v>
      </c>
      <c r="C4096" s="14" t="s">
        <v>1102</v>
      </c>
      <c r="E4096" s="14" t="s">
        <v>13524</v>
      </c>
      <c r="F4096" s="14" t="s">
        <v>13525</v>
      </c>
      <c r="G4096" s="14" t="s">
        <v>1207</v>
      </c>
      <c r="H4096" s="14" t="s">
        <v>1110</v>
      </c>
    </row>
    <row r="4097" spans="1:8" x14ac:dyDescent="0.25">
      <c r="A4097">
        <v>4102</v>
      </c>
      <c r="B4097" s="14" t="s">
        <v>13526</v>
      </c>
      <c r="C4097" s="14" t="s">
        <v>1102</v>
      </c>
      <c r="E4097" s="14" t="s">
        <v>13527</v>
      </c>
      <c r="F4097" s="14" t="s">
        <v>13528</v>
      </c>
      <c r="G4097" s="14" t="s">
        <v>1109</v>
      </c>
      <c r="H4097" s="14" t="s">
        <v>1110</v>
      </c>
    </row>
    <row r="4098" spans="1:8" x14ac:dyDescent="0.25">
      <c r="A4098">
        <v>4103</v>
      </c>
      <c r="B4098" s="14" t="s">
        <v>13529</v>
      </c>
      <c r="C4098" s="14" t="s">
        <v>1102</v>
      </c>
      <c r="E4098" s="14" t="s">
        <v>13530</v>
      </c>
      <c r="G4098" s="14" t="s">
        <v>1144</v>
      </c>
      <c r="H4098" s="14" t="s">
        <v>1110</v>
      </c>
    </row>
    <row r="4099" spans="1:8" x14ac:dyDescent="0.25">
      <c r="A4099">
        <v>4104</v>
      </c>
      <c r="B4099" s="14" t="s">
        <v>13531</v>
      </c>
      <c r="C4099" s="14" t="s">
        <v>1102</v>
      </c>
      <c r="E4099" s="14" t="s">
        <v>13532</v>
      </c>
      <c r="F4099" s="14" t="s">
        <v>13533</v>
      </c>
      <c r="G4099" s="14" t="s">
        <v>187</v>
      </c>
      <c r="H4099" s="14" t="s">
        <v>1110</v>
      </c>
    </row>
    <row r="4100" spans="1:8" x14ac:dyDescent="0.25">
      <c r="A4100">
        <v>4105</v>
      </c>
      <c r="B4100" s="14" t="s">
        <v>13534</v>
      </c>
      <c r="C4100" s="14" t="s">
        <v>1102</v>
      </c>
      <c r="E4100" s="14" t="s">
        <v>13535</v>
      </c>
      <c r="F4100" s="14" t="s">
        <v>13536</v>
      </c>
      <c r="G4100" s="14" t="s">
        <v>149</v>
      </c>
      <c r="H4100" s="14" t="s">
        <v>1110</v>
      </c>
    </row>
    <row r="4101" spans="1:8" x14ac:dyDescent="0.25">
      <c r="A4101">
        <v>4106</v>
      </c>
      <c r="B4101" s="14" t="s">
        <v>13537</v>
      </c>
      <c r="C4101" s="14" t="s">
        <v>1102</v>
      </c>
      <c r="D4101" s="14" t="s">
        <v>13538</v>
      </c>
      <c r="G4101" s="14" t="s">
        <v>3165</v>
      </c>
      <c r="H4101" s="14" t="s">
        <v>1105</v>
      </c>
    </row>
    <row r="4102" spans="1:8" x14ac:dyDescent="0.25">
      <c r="A4102">
        <v>4107</v>
      </c>
      <c r="B4102" s="14" t="s">
        <v>13539</v>
      </c>
      <c r="C4102" s="14" t="s">
        <v>1102</v>
      </c>
      <c r="E4102" s="14" t="s">
        <v>13540</v>
      </c>
      <c r="G4102" s="14" t="s">
        <v>243</v>
      </c>
      <c r="H4102" s="14" t="s">
        <v>1110</v>
      </c>
    </row>
    <row r="4103" spans="1:8" x14ac:dyDescent="0.25">
      <c r="A4103">
        <v>4108</v>
      </c>
      <c r="B4103" s="14" t="s">
        <v>13541</v>
      </c>
      <c r="C4103" s="14" t="s">
        <v>1102</v>
      </c>
      <c r="E4103" s="14" t="s">
        <v>13542</v>
      </c>
      <c r="F4103" s="14" t="s">
        <v>13543</v>
      </c>
      <c r="G4103" s="14" t="s">
        <v>243</v>
      </c>
      <c r="H4103" s="14" t="s">
        <v>1110</v>
      </c>
    </row>
    <row r="4104" spans="1:8" x14ac:dyDescent="0.25">
      <c r="A4104">
        <v>4109</v>
      </c>
      <c r="B4104" s="14" t="s">
        <v>13544</v>
      </c>
      <c r="C4104" s="14" t="s">
        <v>1102</v>
      </c>
      <c r="E4104" s="14" t="s">
        <v>13545</v>
      </c>
      <c r="F4104" s="14" t="s">
        <v>13546</v>
      </c>
      <c r="G4104" s="14" t="s">
        <v>243</v>
      </c>
      <c r="H4104" s="14" t="s">
        <v>1110</v>
      </c>
    </row>
    <row r="4105" spans="1:8" x14ac:dyDescent="0.25">
      <c r="A4105">
        <v>4110</v>
      </c>
      <c r="B4105" s="14" t="s">
        <v>13547</v>
      </c>
      <c r="C4105" s="14" t="s">
        <v>1102</v>
      </c>
      <c r="E4105" s="14" t="s">
        <v>13548</v>
      </c>
      <c r="F4105" s="14" t="s">
        <v>13549</v>
      </c>
      <c r="G4105" s="14" t="s">
        <v>243</v>
      </c>
      <c r="H4105" s="14" t="s">
        <v>1110</v>
      </c>
    </row>
    <row r="4106" spans="1:8" x14ac:dyDescent="0.25">
      <c r="A4106">
        <v>4111</v>
      </c>
      <c r="B4106" s="14" t="s">
        <v>13550</v>
      </c>
      <c r="C4106" s="14" t="s">
        <v>1102</v>
      </c>
      <c r="E4106" s="14" t="s">
        <v>13551</v>
      </c>
      <c r="F4106" s="14" t="s">
        <v>13552</v>
      </c>
      <c r="G4106" s="14" t="s">
        <v>243</v>
      </c>
      <c r="H4106" s="14" t="s">
        <v>1110</v>
      </c>
    </row>
    <row r="4107" spans="1:8" x14ac:dyDescent="0.25">
      <c r="A4107">
        <v>4112</v>
      </c>
      <c r="B4107" s="14" t="s">
        <v>13553</v>
      </c>
      <c r="C4107" s="14" t="s">
        <v>1102</v>
      </c>
      <c r="E4107" s="14" t="s">
        <v>13554</v>
      </c>
      <c r="F4107" s="14" t="s">
        <v>13555</v>
      </c>
      <c r="G4107" s="14" t="s">
        <v>243</v>
      </c>
      <c r="H4107" s="14" t="s">
        <v>1110</v>
      </c>
    </row>
    <row r="4108" spans="1:8" x14ac:dyDescent="0.25">
      <c r="A4108">
        <v>4113</v>
      </c>
      <c r="B4108" s="14" t="s">
        <v>13556</v>
      </c>
      <c r="C4108" s="14" t="s">
        <v>1102</v>
      </c>
      <c r="E4108" s="14" t="s">
        <v>129</v>
      </c>
      <c r="F4108" s="14" t="s">
        <v>13557</v>
      </c>
      <c r="G4108" s="14" t="s">
        <v>243</v>
      </c>
      <c r="H4108" s="14" t="s">
        <v>1105</v>
      </c>
    </row>
    <row r="4109" spans="1:8" x14ac:dyDescent="0.25">
      <c r="A4109">
        <v>4114</v>
      </c>
      <c r="B4109" s="14" t="s">
        <v>13558</v>
      </c>
      <c r="C4109" s="14" t="s">
        <v>1102</v>
      </c>
      <c r="E4109" s="14" t="s">
        <v>13559</v>
      </c>
      <c r="F4109" s="14" t="s">
        <v>13560</v>
      </c>
      <c r="G4109" s="14" t="s">
        <v>243</v>
      </c>
      <c r="H4109" s="14" t="s">
        <v>1110</v>
      </c>
    </row>
    <row r="4110" spans="1:8" x14ac:dyDescent="0.25">
      <c r="A4110">
        <v>4115</v>
      </c>
      <c r="B4110" s="14" t="s">
        <v>13561</v>
      </c>
      <c r="C4110" s="14" t="s">
        <v>1102</v>
      </c>
      <c r="E4110" s="14" t="s">
        <v>13562</v>
      </c>
      <c r="F4110" s="14" t="s">
        <v>13563</v>
      </c>
      <c r="G4110" s="14" t="s">
        <v>243</v>
      </c>
      <c r="H4110" s="14" t="s">
        <v>1110</v>
      </c>
    </row>
    <row r="4111" spans="1:8" x14ac:dyDescent="0.25">
      <c r="A4111">
        <v>4116</v>
      </c>
      <c r="B4111" s="14" t="s">
        <v>13564</v>
      </c>
      <c r="C4111" s="14" t="s">
        <v>1102</v>
      </c>
      <c r="E4111" s="14" t="s">
        <v>13565</v>
      </c>
      <c r="F4111" s="14" t="s">
        <v>13566</v>
      </c>
      <c r="G4111" s="14" t="s">
        <v>243</v>
      </c>
      <c r="H4111" s="14" t="s">
        <v>1110</v>
      </c>
    </row>
    <row r="4112" spans="1:8" x14ac:dyDescent="0.25">
      <c r="A4112">
        <v>4117</v>
      </c>
      <c r="B4112" s="14" t="s">
        <v>13567</v>
      </c>
      <c r="C4112" s="14" t="s">
        <v>1102</v>
      </c>
      <c r="E4112" s="14" t="s">
        <v>13568</v>
      </c>
      <c r="F4112" s="14" t="s">
        <v>13569</v>
      </c>
      <c r="G4112" s="14" t="s">
        <v>243</v>
      </c>
      <c r="H4112" s="14" t="s">
        <v>1110</v>
      </c>
    </row>
    <row r="4113" spans="1:8" x14ac:dyDescent="0.25">
      <c r="A4113">
        <v>4118</v>
      </c>
      <c r="B4113" s="14" t="s">
        <v>13570</v>
      </c>
      <c r="C4113" s="14" t="s">
        <v>1102</v>
      </c>
      <c r="E4113" s="14" t="s">
        <v>13571</v>
      </c>
      <c r="F4113" s="14" t="s">
        <v>13572</v>
      </c>
      <c r="G4113" s="14" t="s">
        <v>243</v>
      </c>
      <c r="H4113" s="14" t="s">
        <v>1110</v>
      </c>
    </row>
    <row r="4114" spans="1:8" x14ac:dyDescent="0.25">
      <c r="A4114">
        <v>4119</v>
      </c>
      <c r="B4114" s="14" t="s">
        <v>13573</v>
      </c>
      <c r="C4114" s="14" t="s">
        <v>1102</v>
      </c>
      <c r="E4114" s="14" t="s">
        <v>13574</v>
      </c>
      <c r="G4114" s="14" t="s">
        <v>243</v>
      </c>
      <c r="H4114" s="14" t="s">
        <v>1110</v>
      </c>
    </row>
    <row r="4115" spans="1:8" x14ac:dyDescent="0.25">
      <c r="A4115">
        <v>4120</v>
      </c>
      <c r="B4115" s="14" t="s">
        <v>13575</v>
      </c>
      <c r="C4115" s="14" t="s">
        <v>1102</v>
      </c>
      <c r="E4115" s="14" t="s">
        <v>13576</v>
      </c>
      <c r="F4115" s="14" t="s">
        <v>13577</v>
      </c>
      <c r="G4115" s="14" t="s">
        <v>243</v>
      </c>
      <c r="H4115" s="14" t="s">
        <v>1110</v>
      </c>
    </row>
    <row r="4116" spans="1:8" x14ac:dyDescent="0.25">
      <c r="A4116">
        <v>4121</v>
      </c>
      <c r="B4116" s="14" t="s">
        <v>13578</v>
      </c>
      <c r="C4116" s="14" t="s">
        <v>1102</v>
      </c>
      <c r="E4116" s="14" t="s">
        <v>13579</v>
      </c>
      <c r="F4116" s="14" t="s">
        <v>13580</v>
      </c>
      <c r="G4116" s="14" t="s">
        <v>13581</v>
      </c>
      <c r="H4116" s="14" t="s">
        <v>1110</v>
      </c>
    </row>
    <row r="4117" spans="1:8" x14ac:dyDescent="0.25">
      <c r="A4117">
        <v>4122</v>
      </c>
      <c r="B4117" s="14" t="s">
        <v>13582</v>
      </c>
      <c r="C4117" s="14" t="s">
        <v>1102</v>
      </c>
      <c r="E4117" s="14" t="s">
        <v>13583</v>
      </c>
      <c r="G4117" s="14" t="s">
        <v>243</v>
      </c>
      <c r="H4117" s="14" t="s">
        <v>1110</v>
      </c>
    </row>
    <row r="4118" spans="1:8" x14ac:dyDescent="0.25">
      <c r="A4118">
        <v>4123</v>
      </c>
      <c r="B4118" s="14" t="s">
        <v>13584</v>
      </c>
      <c r="C4118" s="14" t="s">
        <v>1102</v>
      </c>
      <c r="E4118" s="14" t="s">
        <v>13585</v>
      </c>
      <c r="F4118" s="14" t="s">
        <v>13586</v>
      </c>
      <c r="G4118" s="14" t="s">
        <v>243</v>
      </c>
      <c r="H4118" s="14" t="s">
        <v>1110</v>
      </c>
    </row>
    <row r="4119" spans="1:8" x14ac:dyDescent="0.25">
      <c r="A4119">
        <v>4124</v>
      </c>
      <c r="B4119" s="14" t="s">
        <v>13587</v>
      </c>
      <c r="C4119" s="14" t="s">
        <v>1102</v>
      </c>
      <c r="E4119" s="14" t="s">
        <v>13588</v>
      </c>
      <c r="F4119" s="14" t="s">
        <v>13589</v>
      </c>
      <c r="G4119" s="14" t="s">
        <v>243</v>
      </c>
      <c r="H4119" s="14" t="s">
        <v>1110</v>
      </c>
    </row>
    <row r="4120" spans="1:8" x14ac:dyDescent="0.25">
      <c r="A4120">
        <v>4125</v>
      </c>
      <c r="B4120" s="14" t="s">
        <v>13590</v>
      </c>
      <c r="C4120" s="14" t="s">
        <v>1102</v>
      </c>
      <c r="E4120" s="14" t="s">
        <v>13591</v>
      </c>
      <c r="G4120" s="14" t="s">
        <v>243</v>
      </c>
      <c r="H4120" s="14" t="s">
        <v>1110</v>
      </c>
    </row>
    <row r="4121" spans="1:8" x14ac:dyDescent="0.25">
      <c r="A4121">
        <v>4126</v>
      </c>
      <c r="B4121" s="14" t="s">
        <v>13592</v>
      </c>
      <c r="C4121" s="14" t="s">
        <v>1102</v>
      </c>
      <c r="E4121" s="14" t="s">
        <v>13593</v>
      </c>
      <c r="F4121" s="14" t="s">
        <v>13594</v>
      </c>
      <c r="G4121" s="14" t="s">
        <v>243</v>
      </c>
      <c r="H4121" s="14" t="s">
        <v>1110</v>
      </c>
    </row>
    <row r="4122" spans="1:8" x14ac:dyDescent="0.25">
      <c r="A4122">
        <v>4127</v>
      </c>
      <c r="B4122" s="14" t="s">
        <v>13595</v>
      </c>
      <c r="C4122" s="14" t="s">
        <v>1102</v>
      </c>
      <c r="E4122" s="14" t="s">
        <v>13596</v>
      </c>
      <c r="F4122" s="14" t="s">
        <v>13597</v>
      </c>
      <c r="G4122" s="14" t="s">
        <v>243</v>
      </c>
      <c r="H4122" s="14" t="s">
        <v>1110</v>
      </c>
    </row>
    <row r="4123" spans="1:8" x14ac:dyDescent="0.25">
      <c r="A4123">
        <v>4128</v>
      </c>
      <c r="B4123" s="14" t="s">
        <v>13598</v>
      </c>
      <c r="C4123" s="14" t="s">
        <v>1102</v>
      </c>
      <c r="E4123" s="14" t="s">
        <v>13599</v>
      </c>
      <c r="F4123" s="14" t="s">
        <v>13600</v>
      </c>
      <c r="G4123" s="14" t="s">
        <v>2179</v>
      </c>
      <c r="H4123" s="14" t="s">
        <v>1110</v>
      </c>
    </row>
    <row r="4124" spans="1:8" x14ac:dyDescent="0.25">
      <c r="A4124">
        <v>4129</v>
      </c>
      <c r="B4124" s="14" t="s">
        <v>13601</v>
      </c>
      <c r="C4124" s="14" t="s">
        <v>1102</v>
      </c>
      <c r="E4124" s="14" t="s">
        <v>13602</v>
      </c>
      <c r="F4124" s="14" t="s">
        <v>13603</v>
      </c>
      <c r="G4124" s="14" t="s">
        <v>239</v>
      </c>
      <c r="H4124" s="14" t="s">
        <v>1110</v>
      </c>
    </row>
    <row r="4125" spans="1:8" x14ac:dyDescent="0.25">
      <c r="A4125">
        <v>4130</v>
      </c>
      <c r="B4125" s="14" t="s">
        <v>13604</v>
      </c>
      <c r="C4125" s="14" t="s">
        <v>1102</v>
      </c>
      <c r="E4125" s="14" t="s">
        <v>13605</v>
      </c>
      <c r="F4125" s="14" t="s">
        <v>13606</v>
      </c>
      <c r="G4125" s="14" t="s">
        <v>91</v>
      </c>
      <c r="H4125" s="14" t="s">
        <v>1110</v>
      </c>
    </row>
    <row r="4126" spans="1:8" x14ac:dyDescent="0.25">
      <c r="A4126">
        <v>4131</v>
      </c>
      <c r="B4126" s="14" t="s">
        <v>13607</v>
      </c>
      <c r="C4126" s="14" t="s">
        <v>1102</v>
      </c>
      <c r="E4126" s="14" t="s">
        <v>13608</v>
      </c>
      <c r="F4126" s="14" t="s">
        <v>13609</v>
      </c>
      <c r="G4126" s="14" t="s">
        <v>215</v>
      </c>
      <c r="H4126" s="14" t="s">
        <v>1110</v>
      </c>
    </row>
    <row r="4127" spans="1:8" x14ac:dyDescent="0.25">
      <c r="A4127">
        <v>4132</v>
      </c>
      <c r="B4127" s="14" t="s">
        <v>13610</v>
      </c>
      <c r="C4127" s="14" t="s">
        <v>1102</v>
      </c>
      <c r="E4127" s="14" t="s">
        <v>196</v>
      </c>
      <c r="F4127" s="14" t="s">
        <v>13611</v>
      </c>
      <c r="G4127" s="14" t="s">
        <v>1262</v>
      </c>
      <c r="H4127" s="14" t="s">
        <v>1110</v>
      </c>
    </row>
    <row r="4128" spans="1:8" x14ac:dyDescent="0.25">
      <c r="A4128">
        <v>4133</v>
      </c>
      <c r="B4128" s="14" t="s">
        <v>13612</v>
      </c>
      <c r="C4128" s="14" t="s">
        <v>1102</v>
      </c>
      <c r="E4128" s="14" t="s">
        <v>13613</v>
      </c>
      <c r="F4128" s="14" t="s">
        <v>13614</v>
      </c>
      <c r="G4128" s="14" t="s">
        <v>1109</v>
      </c>
      <c r="H4128" s="14" t="s">
        <v>1110</v>
      </c>
    </row>
    <row r="4129" spans="1:8" x14ac:dyDescent="0.25">
      <c r="A4129">
        <v>4134</v>
      </c>
      <c r="B4129" s="14" t="s">
        <v>13615</v>
      </c>
      <c r="C4129" s="14" t="s">
        <v>1102</v>
      </c>
      <c r="D4129" s="14" t="s">
        <v>13616</v>
      </c>
      <c r="G4129" s="14" t="s">
        <v>1109</v>
      </c>
      <c r="H4129" s="14" t="s">
        <v>1110</v>
      </c>
    </row>
    <row r="4130" spans="1:8" x14ac:dyDescent="0.25">
      <c r="A4130">
        <v>4135</v>
      </c>
      <c r="B4130" s="14" t="s">
        <v>13617</v>
      </c>
      <c r="C4130" s="14" t="s">
        <v>1102</v>
      </c>
      <c r="E4130" s="14" t="s">
        <v>13618</v>
      </c>
      <c r="F4130" s="14" t="s">
        <v>13619</v>
      </c>
      <c r="G4130" s="14" t="s">
        <v>1196</v>
      </c>
      <c r="H4130" s="14" t="s">
        <v>1110</v>
      </c>
    </row>
    <row r="4131" spans="1:8" x14ac:dyDescent="0.25">
      <c r="A4131">
        <v>4136</v>
      </c>
      <c r="B4131" s="14" t="s">
        <v>13620</v>
      </c>
      <c r="C4131" s="14" t="s">
        <v>1102</v>
      </c>
      <c r="E4131" s="14" t="s">
        <v>13621</v>
      </c>
      <c r="F4131" s="14" t="s">
        <v>13622</v>
      </c>
      <c r="G4131" s="14" t="s">
        <v>1109</v>
      </c>
      <c r="H4131" s="14" t="s">
        <v>1110</v>
      </c>
    </row>
    <row r="4132" spans="1:8" x14ac:dyDescent="0.25">
      <c r="A4132">
        <v>4137</v>
      </c>
      <c r="B4132" s="14" t="s">
        <v>13623</v>
      </c>
      <c r="C4132" s="14" t="s">
        <v>1102</v>
      </c>
      <c r="E4132" s="14" t="s">
        <v>13624</v>
      </c>
      <c r="F4132" s="14" t="s">
        <v>13625</v>
      </c>
      <c r="G4132" s="14" t="s">
        <v>1109</v>
      </c>
      <c r="H4132" s="14" t="s">
        <v>1110</v>
      </c>
    </row>
    <row r="4133" spans="1:8" x14ac:dyDescent="0.25">
      <c r="A4133">
        <v>4138</v>
      </c>
      <c r="B4133" s="14" t="s">
        <v>13626</v>
      </c>
      <c r="C4133" s="14" t="s">
        <v>1102</v>
      </c>
      <c r="E4133" s="14" t="s">
        <v>13627</v>
      </c>
      <c r="F4133" s="14" t="s">
        <v>13628</v>
      </c>
      <c r="G4133" s="14" t="s">
        <v>1109</v>
      </c>
      <c r="H4133" s="14" t="s">
        <v>1110</v>
      </c>
    </row>
    <row r="4134" spans="1:8" x14ac:dyDescent="0.25">
      <c r="A4134">
        <v>4139</v>
      </c>
      <c r="B4134" s="14" t="s">
        <v>13629</v>
      </c>
      <c r="C4134" s="14" t="s">
        <v>1102</v>
      </c>
      <c r="E4134" s="14" t="s">
        <v>13630</v>
      </c>
      <c r="F4134" s="14" t="s">
        <v>4662</v>
      </c>
      <c r="G4134" s="14" t="s">
        <v>1109</v>
      </c>
      <c r="H4134" s="14" t="s">
        <v>1110</v>
      </c>
    </row>
    <row r="4135" spans="1:8" x14ac:dyDescent="0.25">
      <c r="A4135">
        <v>4140</v>
      </c>
      <c r="B4135" s="14" t="s">
        <v>13631</v>
      </c>
      <c r="C4135" s="14" t="s">
        <v>1102</v>
      </c>
      <c r="E4135" s="14" t="s">
        <v>13632</v>
      </c>
      <c r="F4135" s="14" t="s">
        <v>13633</v>
      </c>
      <c r="G4135" s="14" t="s">
        <v>243</v>
      </c>
      <c r="H4135" s="14" t="s">
        <v>1110</v>
      </c>
    </row>
    <row r="4136" spans="1:8" x14ac:dyDescent="0.25">
      <c r="A4136">
        <v>4141</v>
      </c>
      <c r="B4136" s="14" t="s">
        <v>13634</v>
      </c>
      <c r="C4136" s="14" t="s">
        <v>1102</v>
      </c>
      <c r="E4136" s="14" t="s">
        <v>13635</v>
      </c>
      <c r="F4136" s="14" t="s">
        <v>13636</v>
      </c>
      <c r="G4136" s="14" t="s">
        <v>77</v>
      </c>
      <c r="H4136" s="14" t="s">
        <v>1110</v>
      </c>
    </row>
    <row r="4137" spans="1:8" x14ac:dyDescent="0.25">
      <c r="A4137">
        <v>4142</v>
      </c>
      <c r="B4137" s="14" t="s">
        <v>13637</v>
      </c>
      <c r="C4137" s="14" t="s">
        <v>1102</v>
      </c>
      <c r="E4137" s="14" t="s">
        <v>13638</v>
      </c>
      <c r="F4137" s="14" t="s">
        <v>13639</v>
      </c>
      <c r="G4137" s="14" t="s">
        <v>16</v>
      </c>
      <c r="H4137" s="14" t="s">
        <v>1110</v>
      </c>
    </row>
    <row r="4138" spans="1:8" x14ac:dyDescent="0.25">
      <c r="A4138">
        <v>4143</v>
      </c>
      <c r="B4138" s="14" t="s">
        <v>13640</v>
      </c>
      <c r="C4138" s="14" t="s">
        <v>1102</v>
      </c>
      <c r="E4138" s="14" t="s">
        <v>13641</v>
      </c>
      <c r="F4138" s="14" t="s">
        <v>13642</v>
      </c>
      <c r="G4138" s="14" t="s">
        <v>1938</v>
      </c>
      <c r="H4138" s="14" t="s">
        <v>1110</v>
      </c>
    </row>
    <row r="4139" spans="1:8" x14ac:dyDescent="0.25">
      <c r="A4139">
        <v>4144</v>
      </c>
      <c r="B4139" s="14" t="s">
        <v>13643</v>
      </c>
      <c r="C4139" s="14" t="s">
        <v>1102</v>
      </c>
      <c r="E4139" s="14" t="s">
        <v>13644</v>
      </c>
      <c r="F4139" s="14" t="s">
        <v>13645</v>
      </c>
      <c r="G4139" s="14" t="s">
        <v>243</v>
      </c>
      <c r="H4139" s="14" t="s">
        <v>1110</v>
      </c>
    </row>
    <row r="4140" spans="1:8" x14ac:dyDescent="0.25">
      <c r="A4140">
        <v>4145</v>
      </c>
      <c r="B4140" s="14" t="s">
        <v>13643</v>
      </c>
      <c r="C4140" s="14" t="s">
        <v>1102</v>
      </c>
      <c r="E4140" s="14" t="s">
        <v>13646</v>
      </c>
      <c r="F4140" s="14" t="s">
        <v>13647</v>
      </c>
      <c r="G4140" s="14" t="s">
        <v>1109</v>
      </c>
      <c r="H4140" s="14" t="s">
        <v>1110</v>
      </c>
    </row>
    <row r="4141" spans="1:8" x14ac:dyDescent="0.25">
      <c r="A4141">
        <v>4146</v>
      </c>
      <c r="B4141" s="14" t="s">
        <v>13648</v>
      </c>
      <c r="C4141" s="14" t="s">
        <v>1102</v>
      </c>
      <c r="E4141" s="14" t="s">
        <v>13649</v>
      </c>
      <c r="F4141" s="14" t="s">
        <v>13650</v>
      </c>
      <c r="G4141" s="14" t="s">
        <v>123</v>
      </c>
      <c r="H4141" s="14" t="s">
        <v>1110</v>
      </c>
    </row>
    <row r="4142" spans="1:8" x14ac:dyDescent="0.25">
      <c r="A4142">
        <v>4147</v>
      </c>
      <c r="B4142" s="14" t="s">
        <v>13651</v>
      </c>
      <c r="C4142" s="14" t="s">
        <v>1102</v>
      </c>
      <c r="E4142" s="14" t="s">
        <v>13652</v>
      </c>
      <c r="G4142" s="14" t="s">
        <v>2895</v>
      </c>
      <c r="H4142" s="14" t="s">
        <v>1110</v>
      </c>
    </row>
    <row r="4143" spans="1:8" x14ac:dyDescent="0.25">
      <c r="A4143">
        <v>4148</v>
      </c>
      <c r="B4143" s="14" t="s">
        <v>13653</v>
      </c>
      <c r="C4143" s="14" t="s">
        <v>1102</v>
      </c>
      <c r="E4143" s="14" t="s">
        <v>13654</v>
      </c>
      <c r="F4143" s="14" t="s">
        <v>13655</v>
      </c>
      <c r="G4143" s="14" t="s">
        <v>1109</v>
      </c>
      <c r="H4143" s="14" t="s">
        <v>1110</v>
      </c>
    </row>
    <row r="4144" spans="1:8" x14ac:dyDescent="0.25">
      <c r="A4144">
        <v>4149</v>
      </c>
      <c r="B4144" s="14" t="s">
        <v>13656</v>
      </c>
      <c r="C4144" s="14" t="s">
        <v>1102</v>
      </c>
      <c r="E4144" s="14" t="s">
        <v>13657</v>
      </c>
      <c r="F4144" s="14" t="s">
        <v>13658</v>
      </c>
      <c r="G4144" s="14" t="s">
        <v>243</v>
      </c>
      <c r="H4144" s="14" t="s">
        <v>1110</v>
      </c>
    </row>
    <row r="4145" spans="1:8" x14ac:dyDescent="0.25">
      <c r="A4145">
        <v>4150</v>
      </c>
      <c r="B4145" s="14" t="s">
        <v>13659</v>
      </c>
      <c r="C4145" s="14" t="s">
        <v>1102</v>
      </c>
      <c r="E4145" s="14" t="s">
        <v>13660</v>
      </c>
      <c r="F4145" s="14" t="s">
        <v>13661</v>
      </c>
      <c r="G4145" s="14" t="s">
        <v>1109</v>
      </c>
      <c r="H4145" s="14" t="s">
        <v>1110</v>
      </c>
    </row>
    <row r="4146" spans="1:8" x14ac:dyDescent="0.25">
      <c r="A4146">
        <v>4151</v>
      </c>
      <c r="B4146" s="14" t="s">
        <v>13662</v>
      </c>
      <c r="C4146" s="14" t="s">
        <v>1102</v>
      </c>
      <c r="E4146" s="14" t="s">
        <v>13663</v>
      </c>
      <c r="F4146" s="14" t="s">
        <v>13664</v>
      </c>
      <c r="G4146" s="14" t="s">
        <v>192</v>
      </c>
      <c r="H4146" s="14" t="s">
        <v>1110</v>
      </c>
    </row>
    <row r="4147" spans="1:8" x14ac:dyDescent="0.25">
      <c r="A4147">
        <v>4152</v>
      </c>
      <c r="B4147" s="14" t="s">
        <v>13665</v>
      </c>
      <c r="C4147" s="14" t="s">
        <v>1102</v>
      </c>
      <c r="E4147" s="14" t="s">
        <v>13666</v>
      </c>
      <c r="F4147" s="14" t="s">
        <v>13667</v>
      </c>
      <c r="G4147" s="14" t="s">
        <v>192</v>
      </c>
      <c r="H4147" s="14" t="s">
        <v>1110</v>
      </c>
    </row>
    <row r="4148" spans="1:8" x14ac:dyDescent="0.25">
      <c r="A4148">
        <v>4153</v>
      </c>
      <c r="B4148" s="14" t="s">
        <v>13668</v>
      </c>
      <c r="C4148" s="14" t="s">
        <v>1102</v>
      </c>
      <c r="E4148" s="14" t="s">
        <v>13669</v>
      </c>
      <c r="F4148" s="14" t="s">
        <v>13670</v>
      </c>
      <c r="G4148" s="14" t="s">
        <v>192</v>
      </c>
      <c r="H4148" s="14" t="s">
        <v>1110</v>
      </c>
    </row>
    <row r="4149" spans="1:8" x14ac:dyDescent="0.25">
      <c r="A4149">
        <v>4154</v>
      </c>
      <c r="B4149" s="14" t="s">
        <v>13671</v>
      </c>
      <c r="C4149" s="14" t="s">
        <v>1102</v>
      </c>
      <c r="E4149" s="14" t="s">
        <v>13672</v>
      </c>
      <c r="F4149" s="14" t="s">
        <v>13673</v>
      </c>
      <c r="G4149" s="14" t="s">
        <v>1262</v>
      </c>
      <c r="H4149" s="14" t="s">
        <v>1110</v>
      </c>
    </row>
    <row r="4150" spans="1:8" x14ac:dyDescent="0.25">
      <c r="A4150">
        <v>4155</v>
      </c>
      <c r="B4150" s="14" t="s">
        <v>13674</v>
      </c>
      <c r="C4150" s="14" t="s">
        <v>1102</v>
      </c>
      <c r="E4150" s="14" t="s">
        <v>13675</v>
      </c>
      <c r="F4150" s="14" t="s">
        <v>13676</v>
      </c>
      <c r="G4150" s="14" t="s">
        <v>33</v>
      </c>
      <c r="H4150" s="14" t="s">
        <v>1110</v>
      </c>
    </row>
    <row r="4151" spans="1:8" x14ac:dyDescent="0.25">
      <c r="A4151">
        <v>4156</v>
      </c>
      <c r="B4151" s="14" t="s">
        <v>13677</v>
      </c>
      <c r="C4151" s="14" t="s">
        <v>1102</v>
      </c>
      <c r="E4151" s="14" t="s">
        <v>13678</v>
      </c>
      <c r="F4151" s="14" t="s">
        <v>13679</v>
      </c>
      <c r="G4151" s="14" t="s">
        <v>243</v>
      </c>
      <c r="H4151" s="14" t="s">
        <v>1110</v>
      </c>
    </row>
    <row r="4152" spans="1:8" x14ac:dyDescent="0.25">
      <c r="A4152">
        <v>4157</v>
      </c>
      <c r="B4152" s="14" t="s">
        <v>13680</v>
      </c>
      <c r="C4152" s="14" t="s">
        <v>1102</v>
      </c>
      <c r="E4152" s="14" t="s">
        <v>13681</v>
      </c>
      <c r="F4152" s="14" t="s">
        <v>13682</v>
      </c>
      <c r="G4152" s="14" t="s">
        <v>1109</v>
      </c>
      <c r="H4152" s="14" t="s">
        <v>1110</v>
      </c>
    </row>
    <row r="4153" spans="1:8" x14ac:dyDescent="0.25">
      <c r="A4153">
        <v>4158</v>
      </c>
      <c r="B4153" s="14" t="s">
        <v>13683</v>
      </c>
      <c r="C4153" s="14" t="s">
        <v>1102</v>
      </c>
      <c r="E4153" s="14" t="s">
        <v>13684</v>
      </c>
      <c r="F4153" s="14" t="s">
        <v>13685</v>
      </c>
      <c r="G4153" s="14" t="s">
        <v>243</v>
      </c>
      <c r="H4153" s="14" t="s">
        <v>1110</v>
      </c>
    </row>
    <row r="4154" spans="1:8" x14ac:dyDescent="0.25">
      <c r="A4154">
        <v>4159</v>
      </c>
      <c r="B4154" s="14" t="s">
        <v>13686</v>
      </c>
      <c r="C4154" s="14" t="s">
        <v>1102</v>
      </c>
      <c r="E4154" s="14" t="s">
        <v>13687</v>
      </c>
      <c r="F4154" s="14" t="s">
        <v>13688</v>
      </c>
      <c r="G4154" s="14" t="s">
        <v>77</v>
      </c>
      <c r="H4154" s="14" t="s">
        <v>1110</v>
      </c>
    </row>
    <row r="4155" spans="1:8" x14ac:dyDescent="0.25">
      <c r="A4155">
        <v>4160</v>
      </c>
      <c r="B4155" s="14" t="s">
        <v>13689</v>
      </c>
      <c r="C4155" s="14" t="s">
        <v>1102</v>
      </c>
      <c r="E4155" s="14" t="s">
        <v>13690</v>
      </c>
      <c r="F4155" s="14" t="s">
        <v>13691</v>
      </c>
      <c r="G4155" s="14" t="s">
        <v>1601</v>
      </c>
      <c r="H4155" s="14" t="s">
        <v>1110</v>
      </c>
    </row>
    <row r="4156" spans="1:8" x14ac:dyDescent="0.25">
      <c r="A4156">
        <v>4161</v>
      </c>
      <c r="B4156" s="14" t="s">
        <v>13692</v>
      </c>
      <c r="C4156" s="14" t="s">
        <v>1102</v>
      </c>
      <c r="E4156" s="14" t="s">
        <v>13693</v>
      </c>
      <c r="F4156" s="14" t="s">
        <v>13694</v>
      </c>
      <c r="G4156" s="14" t="s">
        <v>239</v>
      </c>
      <c r="H4156" s="14" t="s">
        <v>1110</v>
      </c>
    </row>
    <row r="4157" spans="1:8" x14ac:dyDescent="0.25">
      <c r="A4157">
        <v>4162</v>
      </c>
      <c r="B4157" s="14" t="s">
        <v>13695</v>
      </c>
      <c r="C4157" s="14" t="s">
        <v>1102</v>
      </c>
      <c r="D4157" s="14" t="s">
        <v>10076</v>
      </c>
      <c r="E4157" s="14" t="s">
        <v>13696</v>
      </c>
      <c r="F4157" s="14" t="s">
        <v>13697</v>
      </c>
      <c r="G4157" s="14" t="s">
        <v>243</v>
      </c>
      <c r="H4157" s="14" t="s">
        <v>1110</v>
      </c>
    </row>
    <row r="4158" spans="1:8" x14ac:dyDescent="0.25">
      <c r="A4158">
        <v>4163</v>
      </c>
      <c r="B4158" s="14" t="s">
        <v>13698</v>
      </c>
      <c r="C4158" s="14" t="s">
        <v>1102</v>
      </c>
      <c r="E4158" s="14" t="s">
        <v>13699</v>
      </c>
      <c r="F4158" s="14" t="s">
        <v>13700</v>
      </c>
      <c r="G4158" s="14" t="s">
        <v>243</v>
      </c>
      <c r="H4158" s="14" t="s">
        <v>1110</v>
      </c>
    </row>
    <row r="4159" spans="1:8" x14ac:dyDescent="0.25">
      <c r="A4159">
        <v>4164</v>
      </c>
      <c r="B4159" s="14" t="s">
        <v>13701</v>
      </c>
      <c r="C4159" s="14" t="s">
        <v>1102</v>
      </c>
      <c r="E4159" s="14" t="s">
        <v>13702</v>
      </c>
      <c r="F4159" s="14" t="s">
        <v>13703</v>
      </c>
      <c r="G4159" s="14" t="s">
        <v>2223</v>
      </c>
      <c r="H4159" s="14" t="s">
        <v>1110</v>
      </c>
    </row>
    <row r="4160" spans="1:8" x14ac:dyDescent="0.25">
      <c r="A4160">
        <v>4165</v>
      </c>
      <c r="B4160" s="14" t="s">
        <v>13704</v>
      </c>
      <c r="C4160" s="14" t="s">
        <v>1102</v>
      </c>
      <c r="D4160" s="14" t="s">
        <v>13705</v>
      </c>
      <c r="E4160" s="14" t="s">
        <v>13706</v>
      </c>
      <c r="F4160" s="14" t="s">
        <v>13707</v>
      </c>
      <c r="G4160" s="14" t="s">
        <v>1945</v>
      </c>
      <c r="H4160" s="14" t="s">
        <v>1110</v>
      </c>
    </row>
    <row r="4161" spans="1:8" x14ac:dyDescent="0.25">
      <c r="A4161">
        <v>4166</v>
      </c>
      <c r="B4161" s="14" t="s">
        <v>13708</v>
      </c>
      <c r="C4161" s="14" t="s">
        <v>1102</v>
      </c>
      <c r="E4161" s="14" t="s">
        <v>13709</v>
      </c>
      <c r="F4161" s="14" t="s">
        <v>13710</v>
      </c>
      <c r="G4161" s="14" t="s">
        <v>1109</v>
      </c>
      <c r="H4161" s="14" t="s">
        <v>1110</v>
      </c>
    </row>
    <row r="4162" spans="1:8" x14ac:dyDescent="0.25">
      <c r="A4162">
        <v>4167</v>
      </c>
      <c r="B4162" s="14" t="s">
        <v>13711</v>
      </c>
      <c r="C4162" s="14" t="s">
        <v>1102</v>
      </c>
      <c r="E4162" s="14" t="s">
        <v>13712</v>
      </c>
      <c r="F4162" s="14" t="s">
        <v>13713</v>
      </c>
      <c r="G4162" s="14" t="s">
        <v>19</v>
      </c>
      <c r="H4162" s="14" t="s">
        <v>1110</v>
      </c>
    </row>
    <row r="4163" spans="1:8" x14ac:dyDescent="0.25">
      <c r="A4163">
        <v>4168</v>
      </c>
      <c r="B4163" s="14" t="s">
        <v>13714</v>
      </c>
      <c r="C4163" s="14" t="s">
        <v>1102</v>
      </c>
      <c r="E4163" s="14" t="s">
        <v>13715</v>
      </c>
      <c r="F4163" s="14" t="s">
        <v>13716</v>
      </c>
      <c r="G4163" s="14" t="s">
        <v>1109</v>
      </c>
      <c r="H4163" s="14" t="s">
        <v>1110</v>
      </c>
    </row>
    <row r="4164" spans="1:8" x14ac:dyDescent="0.25">
      <c r="A4164">
        <v>4169</v>
      </c>
      <c r="B4164" s="14" t="s">
        <v>13717</v>
      </c>
      <c r="C4164" s="14" t="s">
        <v>1102</v>
      </c>
      <c r="E4164" s="14" t="s">
        <v>13718</v>
      </c>
      <c r="F4164" s="14" t="s">
        <v>13719</v>
      </c>
      <c r="G4164" s="14" t="s">
        <v>40</v>
      </c>
      <c r="H4164" s="14" t="s">
        <v>1110</v>
      </c>
    </row>
    <row r="4165" spans="1:8" x14ac:dyDescent="0.25">
      <c r="A4165">
        <v>4170</v>
      </c>
      <c r="B4165" s="14" t="s">
        <v>13720</v>
      </c>
      <c r="C4165" s="14" t="s">
        <v>1102</v>
      </c>
      <c r="E4165" s="14" t="s">
        <v>13721</v>
      </c>
      <c r="F4165" s="14" t="s">
        <v>13722</v>
      </c>
      <c r="G4165" s="14" t="s">
        <v>91</v>
      </c>
      <c r="H4165" s="14" t="s">
        <v>1110</v>
      </c>
    </row>
    <row r="4166" spans="1:8" x14ac:dyDescent="0.25">
      <c r="A4166">
        <v>4171</v>
      </c>
      <c r="B4166" s="14" t="s">
        <v>13723</v>
      </c>
      <c r="C4166" s="14" t="s">
        <v>1102</v>
      </c>
      <c r="E4166" s="14" t="s">
        <v>13724</v>
      </c>
      <c r="F4166" s="14" t="s">
        <v>13725</v>
      </c>
      <c r="G4166" s="14" t="s">
        <v>40</v>
      </c>
      <c r="H4166" s="14" t="s">
        <v>1110</v>
      </c>
    </row>
    <row r="4167" spans="1:8" x14ac:dyDescent="0.25">
      <c r="A4167">
        <v>4172</v>
      </c>
      <c r="B4167" s="14" t="s">
        <v>13726</v>
      </c>
      <c r="C4167" s="14" t="s">
        <v>1102</v>
      </c>
      <c r="E4167" s="14" t="s">
        <v>13727</v>
      </c>
      <c r="F4167" s="14" t="s">
        <v>13728</v>
      </c>
      <c r="G4167" s="14" t="s">
        <v>40</v>
      </c>
      <c r="H4167" s="14" t="s">
        <v>1110</v>
      </c>
    </row>
    <row r="4168" spans="1:8" x14ac:dyDescent="0.25">
      <c r="A4168">
        <v>4173</v>
      </c>
      <c r="B4168" s="14" t="s">
        <v>13729</v>
      </c>
      <c r="C4168" s="14" t="s">
        <v>1102</v>
      </c>
      <c r="E4168" s="14" t="s">
        <v>13730</v>
      </c>
      <c r="G4168" s="14" t="s">
        <v>3873</v>
      </c>
      <c r="H4168" s="14" t="s">
        <v>1110</v>
      </c>
    </row>
    <row r="4169" spans="1:8" x14ac:dyDescent="0.25">
      <c r="A4169">
        <v>4174</v>
      </c>
      <c r="B4169" s="14" t="s">
        <v>13731</v>
      </c>
      <c r="C4169" s="14" t="s">
        <v>1102</v>
      </c>
      <c r="E4169" s="14" t="s">
        <v>13732</v>
      </c>
      <c r="F4169" s="14" t="s">
        <v>13733</v>
      </c>
      <c r="G4169" s="14" t="s">
        <v>91</v>
      </c>
      <c r="H4169" s="14" t="s">
        <v>1110</v>
      </c>
    </row>
    <row r="4170" spans="1:8" x14ac:dyDescent="0.25">
      <c r="A4170">
        <v>4175</v>
      </c>
      <c r="B4170" s="14" t="s">
        <v>13734</v>
      </c>
      <c r="C4170" s="14" t="s">
        <v>1102</v>
      </c>
      <c r="E4170" s="14" t="s">
        <v>13735</v>
      </c>
      <c r="F4170" s="14" t="s">
        <v>13736</v>
      </c>
      <c r="G4170" s="14" t="s">
        <v>1080</v>
      </c>
      <c r="H4170" s="14" t="s">
        <v>1110</v>
      </c>
    </row>
    <row r="4171" spans="1:8" x14ac:dyDescent="0.25">
      <c r="A4171">
        <v>4176</v>
      </c>
      <c r="B4171" s="14" t="s">
        <v>13737</v>
      </c>
      <c r="C4171" s="14" t="s">
        <v>1102</v>
      </c>
      <c r="E4171" s="14" t="s">
        <v>13738</v>
      </c>
      <c r="F4171" s="14" t="s">
        <v>13739</v>
      </c>
      <c r="G4171" s="14" t="s">
        <v>223</v>
      </c>
      <c r="H4171" s="14" t="s">
        <v>1110</v>
      </c>
    </row>
    <row r="4172" spans="1:8" x14ac:dyDescent="0.25">
      <c r="A4172">
        <v>4177</v>
      </c>
      <c r="B4172" s="14" t="s">
        <v>13740</v>
      </c>
      <c r="C4172" s="14" t="s">
        <v>1102</v>
      </c>
      <c r="D4172" s="14" t="s">
        <v>13741</v>
      </c>
      <c r="G4172" s="14" t="s">
        <v>1080</v>
      </c>
      <c r="H4172" s="14" t="s">
        <v>1105</v>
      </c>
    </row>
    <row r="4173" spans="1:8" x14ac:dyDescent="0.25">
      <c r="A4173">
        <v>4178</v>
      </c>
      <c r="B4173" s="14" t="s">
        <v>13742</v>
      </c>
      <c r="C4173" s="14" t="s">
        <v>1102</v>
      </c>
      <c r="D4173" s="14" t="s">
        <v>13743</v>
      </c>
      <c r="E4173" s="14" t="s">
        <v>13744</v>
      </c>
      <c r="F4173" s="14" t="s">
        <v>13624</v>
      </c>
      <c r="G4173" s="14" t="s">
        <v>1144</v>
      </c>
      <c r="H4173" s="14" t="s">
        <v>1105</v>
      </c>
    </row>
    <row r="4174" spans="1:8" x14ac:dyDescent="0.25">
      <c r="A4174">
        <v>4179</v>
      </c>
      <c r="B4174" s="14" t="s">
        <v>13745</v>
      </c>
      <c r="C4174" s="14" t="s">
        <v>1102</v>
      </c>
      <c r="E4174" s="14" t="s">
        <v>13746</v>
      </c>
      <c r="F4174" s="14" t="s">
        <v>13747</v>
      </c>
      <c r="G4174" s="14" t="s">
        <v>192</v>
      </c>
      <c r="H4174" s="14" t="s">
        <v>1110</v>
      </c>
    </row>
    <row r="4175" spans="1:8" x14ac:dyDescent="0.25">
      <c r="A4175">
        <v>4180</v>
      </c>
      <c r="B4175" s="14" t="s">
        <v>13748</v>
      </c>
      <c r="C4175" s="14" t="s">
        <v>1102</v>
      </c>
      <c r="D4175" s="14" t="s">
        <v>13749</v>
      </c>
      <c r="E4175" s="14" t="s">
        <v>13750</v>
      </c>
      <c r="F4175" s="14" t="s">
        <v>13751</v>
      </c>
      <c r="G4175" s="14" t="s">
        <v>1109</v>
      </c>
      <c r="H4175" s="14" t="s">
        <v>1110</v>
      </c>
    </row>
    <row r="4176" spans="1:8" x14ac:dyDescent="0.25">
      <c r="A4176">
        <v>4181</v>
      </c>
      <c r="B4176" s="14" t="s">
        <v>13752</v>
      </c>
      <c r="C4176" s="14" t="s">
        <v>1102</v>
      </c>
      <c r="E4176" s="14" t="s">
        <v>13753</v>
      </c>
      <c r="F4176" s="14" t="s">
        <v>13754</v>
      </c>
      <c r="G4176" s="14" t="s">
        <v>1109</v>
      </c>
      <c r="H4176" s="14" t="s">
        <v>1110</v>
      </c>
    </row>
    <row r="4177" spans="1:8" x14ac:dyDescent="0.25">
      <c r="A4177">
        <v>4182</v>
      </c>
      <c r="B4177" s="14" t="s">
        <v>13755</v>
      </c>
      <c r="C4177" s="14" t="s">
        <v>1102</v>
      </c>
      <c r="E4177" s="14" t="s">
        <v>13756</v>
      </c>
      <c r="F4177" s="14" t="s">
        <v>13757</v>
      </c>
      <c r="G4177" s="14" t="s">
        <v>1109</v>
      </c>
      <c r="H4177" s="14" t="s">
        <v>1110</v>
      </c>
    </row>
    <row r="4178" spans="1:8" x14ac:dyDescent="0.25">
      <c r="A4178">
        <v>4183</v>
      </c>
      <c r="B4178" s="14" t="s">
        <v>13758</v>
      </c>
      <c r="C4178" s="14" t="s">
        <v>1102</v>
      </c>
      <c r="E4178" s="14" t="s">
        <v>13759</v>
      </c>
      <c r="F4178" s="14" t="s">
        <v>13760</v>
      </c>
      <c r="G4178" s="14" t="s">
        <v>243</v>
      </c>
      <c r="H4178" s="14" t="s">
        <v>1110</v>
      </c>
    </row>
    <row r="4179" spans="1:8" x14ac:dyDescent="0.25">
      <c r="A4179">
        <v>4184</v>
      </c>
      <c r="B4179" s="14" t="s">
        <v>13761</v>
      </c>
      <c r="C4179" s="14" t="s">
        <v>1102</v>
      </c>
      <c r="E4179" s="14" t="s">
        <v>13762</v>
      </c>
      <c r="F4179" s="14" t="s">
        <v>13763</v>
      </c>
      <c r="G4179" s="14" t="s">
        <v>2097</v>
      </c>
      <c r="H4179" s="14" t="s">
        <v>1110</v>
      </c>
    </row>
    <row r="4180" spans="1:8" x14ac:dyDescent="0.25">
      <c r="A4180">
        <v>4185</v>
      </c>
      <c r="B4180" s="14" t="s">
        <v>13764</v>
      </c>
      <c r="C4180" s="14" t="s">
        <v>1102</v>
      </c>
      <c r="D4180" s="14" t="s">
        <v>1487</v>
      </c>
      <c r="E4180" s="14" t="s">
        <v>13765</v>
      </c>
      <c r="F4180" s="14" t="s">
        <v>13766</v>
      </c>
      <c r="G4180" s="14" t="s">
        <v>1109</v>
      </c>
      <c r="H4180" s="14" t="s">
        <v>1110</v>
      </c>
    </row>
    <row r="4181" spans="1:8" x14ac:dyDescent="0.25">
      <c r="A4181">
        <v>4186</v>
      </c>
      <c r="B4181" s="14" t="s">
        <v>13767</v>
      </c>
      <c r="C4181" s="14" t="s">
        <v>1102</v>
      </c>
      <c r="E4181" s="14" t="s">
        <v>13768</v>
      </c>
      <c r="F4181" s="14" t="s">
        <v>13769</v>
      </c>
      <c r="G4181" s="14" t="s">
        <v>1109</v>
      </c>
      <c r="H4181" s="14" t="s">
        <v>1110</v>
      </c>
    </row>
    <row r="4182" spans="1:8" x14ac:dyDescent="0.25">
      <c r="A4182">
        <v>4187</v>
      </c>
      <c r="B4182" s="14" t="s">
        <v>13770</v>
      </c>
      <c r="C4182" s="14" t="s">
        <v>1102</v>
      </c>
      <c r="D4182" s="14" t="s">
        <v>13771</v>
      </c>
      <c r="E4182" s="14" t="s">
        <v>13772</v>
      </c>
      <c r="F4182" s="14" t="s">
        <v>13773</v>
      </c>
      <c r="G4182" s="14" t="s">
        <v>1109</v>
      </c>
      <c r="H4182" s="14" t="s">
        <v>1105</v>
      </c>
    </row>
    <row r="4183" spans="1:8" x14ac:dyDescent="0.25">
      <c r="A4183">
        <v>4188</v>
      </c>
      <c r="B4183" s="14" t="s">
        <v>13774</v>
      </c>
      <c r="C4183" s="14" t="s">
        <v>1102</v>
      </c>
      <c r="D4183" s="14" t="s">
        <v>999</v>
      </c>
      <c r="E4183" s="14" t="s">
        <v>13775</v>
      </c>
      <c r="F4183" s="14" t="s">
        <v>13776</v>
      </c>
      <c r="G4183" s="14" t="s">
        <v>114</v>
      </c>
      <c r="H4183" s="14" t="s">
        <v>1105</v>
      </c>
    </row>
    <row r="4184" spans="1:8" x14ac:dyDescent="0.25">
      <c r="A4184">
        <v>4189</v>
      </c>
      <c r="B4184" s="14" t="s">
        <v>13777</v>
      </c>
      <c r="C4184" s="14" t="s">
        <v>1102</v>
      </c>
      <c r="E4184" s="14" t="s">
        <v>13778</v>
      </c>
      <c r="F4184" s="14" t="s">
        <v>13779</v>
      </c>
      <c r="G4184" s="14" t="s">
        <v>149</v>
      </c>
      <c r="H4184" s="14" t="s">
        <v>1110</v>
      </c>
    </row>
    <row r="4185" spans="1:8" x14ac:dyDescent="0.25">
      <c r="A4185">
        <v>4190</v>
      </c>
      <c r="B4185" s="14" t="s">
        <v>13780</v>
      </c>
      <c r="C4185" s="14" t="s">
        <v>1102</v>
      </c>
      <c r="E4185" s="14" t="s">
        <v>13781</v>
      </c>
      <c r="F4185" s="14" t="s">
        <v>13782</v>
      </c>
      <c r="G4185" s="14" t="s">
        <v>1109</v>
      </c>
      <c r="H4185" s="14" t="s">
        <v>1110</v>
      </c>
    </row>
    <row r="4186" spans="1:8" x14ac:dyDescent="0.25">
      <c r="A4186">
        <v>4191</v>
      </c>
      <c r="B4186" s="14" t="s">
        <v>13783</v>
      </c>
      <c r="C4186" s="14" t="s">
        <v>1102</v>
      </c>
      <c r="E4186" s="14" t="s">
        <v>13784</v>
      </c>
      <c r="F4186" s="14" t="s">
        <v>13785</v>
      </c>
      <c r="G4186" s="14" t="s">
        <v>1109</v>
      </c>
      <c r="H4186" s="14" t="s">
        <v>1110</v>
      </c>
    </row>
    <row r="4187" spans="1:8" x14ac:dyDescent="0.25">
      <c r="A4187">
        <v>4192</v>
      </c>
      <c r="B4187" s="14" t="s">
        <v>13786</v>
      </c>
      <c r="C4187" s="14" t="s">
        <v>1102</v>
      </c>
      <c r="E4187" s="14" t="s">
        <v>13787</v>
      </c>
      <c r="F4187" s="14" t="s">
        <v>13788</v>
      </c>
      <c r="G4187" s="14" t="s">
        <v>114</v>
      </c>
      <c r="H4187" s="14" t="s">
        <v>1110</v>
      </c>
    </row>
    <row r="4188" spans="1:8" x14ac:dyDescent="0.25">
      <c r="A4188">
        <v>4193</v>
      </c>
      <c r="B4188" s="14" t="s">
        <v>13789</v>
      </c>
      <c r="C4188" s="14" t="s">
        <v>1102</v>
      </c>
      <c r="E4188" s="14" t="s">
        <v>13790</v>
      </c>
      <c r="F4188" s="14" t="s">
        <v>13791</v>
      </c>
      <c r="G4188" s="14" t="s">
        <v>1109</v>
      </c>
      <c r="H4188" s="14" t="s">
        <v>1110</v>
      </c>
    </row>
    <row r="4189" spans="1:8" x14ac:dyDescent="0.25">
      <c r="A4189">
        <v>4194</v>
      </c>
      <c r="B4189" s="14" t="s">
        <v>13792</v>
      </c>
      <c r="C4189" s="14" t="s">
        <v>1102</v>
      </c>
      <c r="E4189" s="14" t="s">
        <v>13793</v>
      </c>
      <c r="F4189" s="14" t="s">
        <v>13794</v>
      </c>
      <c r="G4189" s="14" t="s">
        <v>1109</v>
      </c>
      <c r="H4189" s="14" t="s">
        <v>1110</v>
      </c>
    </row>
    <row r="4190" spans="1:8" x14ac:dyDescent="0.25">
      <c r="A4190">
        <v>4195</v>
      </c>
      <c r="B4190" s="14" t="s">
        <v>13795</v>
      </c>
      <c r="C4190" s="14" t="s">
        <v>1102</v>
      </c>
      <c r="E4190" s="14" t="s">
        <v>13796</v>
      </c>
      <c r="F4190" s="14" t="s">
        <v>13797</v>
      </c>
      <c r="G4190" s="14" t="s">
        <v>1109</v>
      </c>
      <c r="H4190" s="14" t="s">
        <v>1110</v>
      </c>
    </row>
    <row r="4191" spans="1:8" x14ac:dyDescent="0.25">
      <c r="A4191">
        <v>4196</v>
      </c>
      <c r="B4191" s="14" t="s">
        <v>13798</v>
      </c>
      <c r="C4191" s="14" t="s">
        <v>1102</v>
      </c>
      <c r="E4191" s="14" t="s">
        <v>13799</v>
      </c>
      <c r="F4191" s="14" t="s">
        <v>13800</v>
      </c>
      <c r="G4191" s="14" t="s">
        <v>1109</v>
      </c>
      <c r="H4191" s="14" t="s">
        <v>1110</v>
      </c>
    </row>
    <row r="4192" spans="1:8" x14ac:dyDescent="0.25">
      <c r="A4192">
        <v>4197</v>
      </c>
      <c r="B4192" s="14" t="s">
        <v>13801</v>
      </c>
      <c r="C4192" s="14" t="s">
        <v>1102</v>
      </c>
      <c r="E4192" s="14" t="s">
        <v>13802</v>
      </c>
      <c r="F4192" s="14" t="s">
        <v>13803</v>
      </c>
      <c r="G4192" s="14" t="s">
        <v>2223</v>
      </c>
      <c r="H4192" s="14" t="s">
        <v>1110</v>
      </c>
    </row>
    <row r="4193" spans="1:8" x14ac:dyDescent="0.25">
      <c r="A4193">
        <v>4198</v>
      </c>
      <c r="B4193" s="14" t="s">
        <v>13804</v>
      </c>
      <c r="C4193" s="14" t="s">
        <v>1102</v>
      </c>
      <c r="D4193" s="14" t="s">
        <v>526</v>
      </c>
      <c r="E4193" s="14" t="s">
        <v>13805</v>
      </c>
      <c r="F4193" s="14" t="s">
        <v>13806</v>
      </c>
      <c r="G4193" s="14" t="s">
        <v>28</v>
      </c>
      <c r="H4193" s="14" t="s">
        <v>1110</v>
      </c>
    </row>
    <row r="4194" spans="1:8" x14ac:dyDescent="0.25">
      <c r="A4194">
        <v>4199</v>
      </c>
      <c r="B4194" s="14" t="s">
        <v>13807</v>
      </c>
      <c r="C4194" s="14" t="s">
        <v>1102</v>
      </c>
      <c r="E4194" s="14" t="s">
        <v>13808</v>
      </c>
      <c r="F4194" s="14" t="s">
        <v>13809</v>
      </c>
      <c r="G4194" s="14" t="s">
        <v>1938</v>
      </c>
      <c r="H4194" s="14" t="s">
        <v>1110</v>
      </c>
    </row>
    <row r="4195" spans="1:8" x14ac:dyDescent="0.25">
      <c r="A4195">
        <v>4200</v>
      </c>
      <c r="B4195" s="14" t="s">
        <v>13810</v>
      </c>
      <c r="C4195" s="14" t="s">
        <v>1102</v>
      </c>
      <c r="E4195" s="14" t="s">
        <v>13811</v>
      </c>
      <c r="F4195" s="14" t="s">
        <v>13812</v>
      </c>
      <c r="G4195" s="14" t="s">
        <v>2179</v>
      </c>
      <c r="H4195" s="14" t="s">
        <v>1110</v>
      </c>
    </row>
    <row r="4196" spans="1:8" x14ac:dyDescent="0.25">
      <c r="A4196">
        <v>4201</v>
      </c>
      <c r="B4196" s="14" t="s">
        <v>13813</v>
      </c>
      <c r="C4196" s="14" t="s">
        <v>1102</v>
      </c>
      <c r="E4196" s="14" t="s">
        <v>13814</v>
      </c>
      <c r="F4196" s="14" t="s">
        <v>13815</v>
      </c>
      <c r="G4196" s="14" t="s">
        <v>13816</v>
      </c>
      <c r="H4196" s="14" t="s">
        <v>1110</v>
      </c>
    </row>
    <row r="4197" spans="1:8" x14ac:dyDescent="0.25">
      <c r="A4197">
        <v>4202</v>
      </c>
      <c r="B4197" s="14" t="s">
        <v>13817</v>
      </c>
      <c r="C4197" s="14" t="s">
        <v>1102</v>
      </c>
      <c r="E4197" s="14" t="s">
        <v>13818</v>
      </c>
      <c r="G4197" s="14" t="s">
        <v>212</v>
      </c>
      <c r="H4197" s="14" t="s">
        <v>1110</v>
      </c>
    </row>
    <row r="4198" spans="1:8" x14ac:dyDescent="0.25">
      <c r="A4198">
        <v>4203</v>
      </c>
      <c r="B4198" s="14" t="s">
        <v>13819</v>
      </c>
      <c r="C4198" s="14" t="s">
        <v>1102</v>
      </c>
      <c r="E4198" s="14" t="s">
        <v>13820</v>
      </c>
      <c r="F4198" s="14" t="s">
        <v>13821</v>
      </c>
      <c r="G4198" s="14" t="s">
        <v>1109</v>
      </c>
      <c r="H4198" s="14" t="s">
        <v>1110</v>
      </c>
    </row>
    <row r="4199" spans="1:8" x14ac:dyDescent="0.25">
      <c r="A4199">
        <v>4204</v>
      </c>
      <c r="B4199" s="14" t="s">
        <v>13822</v>
      </c>
      <c r="C4199" s="14" t="s">
        <v>1102</v>
      </c>
      <c r="E4199" s="14" t="s">
        <v>13823</v>
      </c>
      <c r="F4199" s="14" t="s">
        <v>13824</v>
      </c>
      <c r="G4199" s="14" t="s">
        <v>28</v>
      </c>
      <c r="H4199" s="14" t="s">
        <v>1110</v>
      </c>
    </row>
    <row r="4200" spans="1:8" x14ac:dyDescent="0.25">
      <c r="A4200">
        <v>4205</v>
      </c>
      <c r="B4200" s="14" t="s">
        <v>13825</v>
      </c>
      <c r="C4200" s="14" t="s">
        <v>1102</v>
      </c>
      <c r="E4200" s="14" t="s">
        <v>13826</v>
      </c>
      <c r="F4200" s="14" t="s">
        <v>13827</v>
      </c>
      <c r="G4200" s="14" t="s">
        <v>1109</v>
      </c>
      <c r="H4200" s="14" t="s">
        <v>1110</v>
      </c>
    </row>
    <row r="4201" spans="1:8" x14ac:dyDescent="0.25">
      <c r="A4201">
        <v>4206</v>
      </c>
      <c r="B4201" s="14" t="s">
        <v>13828</v>
      </c>
      <c r="C4201" s="14" t="s">
        <v>1102</v>
      </c>
      <c r="D4201" s="14" t="s">
        <v>536</v>
      </c>
      <c r="E4201" s="14" t="s">
        <v>13829</v>
      </c>
      <c r="F4201" s="14" t="s">
        <v>13830</v>
      </c>
      <c r="G4201" s="14" t="s">
        <v>1109</v>
      </c>
      <c r="H4201" s="14" t="s">
        <v>1110</v>
      </c>
    </row>
    <row r="4202" spans="1:8" x14ac:dyDescent="0.25">
      <c r="A4202">
        <v>4207</v>
      </c>
      <c r="B4202" s="14" t="s">
        <v>13831</v>
      </c>
      <c r="C4202" s="14" t="s">
        <v>1102</v>
      </c>
      <c r="D4202" s="14" t="s">
        <v>13832</v>
      </c>
      <c r="E4202" s="14" t="s">
        <v>13833</v>
      </c>
      <c r="F4202" s="14" t="s">
        <v>13834</v>
      </c>
      <c r="G4202" s="14" t="s">
        <v>28</v>
      </c>
      <c r="H4202" s="14" t="s">
        <v>1110</v>
      </c>
    </row>
    <row r="4203" spans="1:8" x14ac:dyDescent="0.25">
      <c r="A4203">
        <v>4208</v>
      </c>
      <c r="B4203" s="14" t="s">
        <v>13835</v>
      </c>
      <c r="C4203" s="14" t="s">
        <v>1102</v>
      </c>
      <c r="E4203" s="14" t="s">
        <v>13836</v>
      </c>
      <c r="F4203" s="14" t="s">
        <v>13837</v>
      </c>
      <c r="G4203" s="14" t="s">
        <v>187</v>
      </c>
      <c r="H4203" s="14" t="s">
        <v>1110</v>
      </c>
    </row>
    <row r="4204" spans="1:8" x14ac:dyDescent="0.25">
      <c r="A4204">
        <v>4209</v>
      </c>
      <c r="B4204" s="14" t="s">
        <v>13838</v>
      </c>
      <c r="C4204" s="14" t="s">
        <v>1102</v>
      </c>
      <c r="E4204" s="14" t="s">
        <v>13839</v>
      </c>
      <c r="F4204" s="14" t="s">
        <v>13840</v>
      </c>
      <c r="G4204" s="14" t="s">
        <v>1348</v>
      </c>
      <c r="H4204" s="14" t="s">
        <v>1110</v>
      </c>
    </row>
    <row r="4205" spans="1:8" x14ac:dyDescent="0.25">
      <c r="A4205">
        <v>4210</v>
      </c>
      <c r="B4205" s="14" t="s">
        <v>13841</v>
      </c>
      <c r="C4205" s="14" t="s">
        <v>1102</v>
      </c>
      <c r="E4205" s="14" t="s">
        <v>13842</v>
      </c>
      <c r="F4205" s="14" t="s">
        <v>13843</v>
      </c>
      <c r="G4205" s="14" t="s">
        <v>236</v>
      </c>
      <c r="H4205" s="14" t="s">
        <v>1110</v>
      </c>
    </row>
    <row r="4206" spans="1:8" x14ac:dyDescent="0.25">
      <c r="A4206">
        <v>4211</v>
      </c>
      <c r="B4206" s="14" t="s">
        <v>13844</v>
      </c>
      <c r="C4206" s="14" t="s">
        <v>1102</v>
      </c>
      <c r="E4206" s="14" t="s">
        <v>13845</v>
      </c>
      <c r="F4206" s="14" t="s">
        <v>13846</v>
      </c>
      <c r="G4206" s="14" t="s">
        <v>40</v>
      </c>
      <c r="H4206" s="14" t="s">
        <v>1110</v>
      </c>
    </row>
    <row r="4207" spans="1:8" x14ac:dyDescent="0.25">
      <c r="A4207">
        <v>4212</v>
      </c>
      <c r="B4207" s="14" t="s">
        <v>13847</v>
      </c>
      <c r="C4207" s="14" t="s">
        <v>1102</v>
      </c>
      <c r="E4207" s="14" t="s">
        <v>13848</v>
      </c>
      <c r="F4207" s="14" t="s">
        <v>13849</v>
      </c>
      <c r="G4207" s="14" t="s">
        <v>1327</v>
      </c>
      <c r="H4207" s="14" t="s">
        <v>1110</v>
      </c>
    </row>
    <row r="4208" spans="1:8" x14ac:dyDescent="0.25">
      <c r="A4208">
        <v>4213</v>
      </c>
      <c r="B4208" s="14" t="s">
        <v>13850</v>
      </c>
      <c r="C4208" s="14" t="s">
        <v>1102</v>
      </c>
      <c r="E4208" s="14" t="s">
        <v>13851</v>
      </c>
      <c r="F4208" s="14" t="s">
        <v>13852</v>
      </c>
      <c r="G4208" s="14" t="s">
        <v>1109</v>
      </c>
      <c r="H4208" s="14" t="s">
        <v>1110</v>
      </c>
    </row>
    <row r="4209" spans="1:8" x14ac:dyDescent="0.25">
      <c r="A4209">
        <v>4214</v>
      </c>
      <c r="B4209" s="14" t="s">
        <v>13853</v>
      </c>
      <c r="C4209" s="14" t="s">
        <v>1102</v>
      </c>
      <c r="E4209" s="14" t="s">
        <v>13854</v>
      </c>
      <c r="F4209" s="14" t="s">
        <v>13855</v>
      </c>
      <c r="G4209" s="14" t="s">
        <v>1109</v>
      </c>
      <c r="H4209" s="14" t="s">
        <v>1110</v>
      </c>
    </row>
    <row r="4210" spans="1:8" x14ac:dyDescent="0.25">
      <c r="A4210">
        <v>4215</v>
      </c>
      <c r="B4210" s="14" t="s">
        <v>13856</v>
      </c>
      <c r="C4210" s="14" t="s">
        <v>1102</v>
      </c>
      <c r="E4210" s="14" t="s">
        <v>13857</v>
      </c>
      <c r="G4210" s="14" t="s">
        <v>40</v>
      </c>
      <c r="H4210" s="14" t="s">
        <v>1110</v>
      </c>
    </row>
    <row r="4211" spans="1:8" x14ac:dyDescent="0.25">
      <c r="A4211">
        <v>4216</v>
      </c>
      <c r="B4211" s="14" t="s">
        <v>13858</v>
      </c>
      <c r="C4211" s="14" t="s">
        <v>1102</v>
      </c>
      <c r="E4211" s="14" t="s">
        <v>13859</v>
      </c>
      <c r="F4211" s="14" t="s">
        <v>13860</v>
      </c>
      <c r="G4211" s="14" t="s">
        <v>1109</v>
      </c>
      <c r="H4211" s="14" t="s">
        <v>1110</v>
      </c>
    </row>
    <row r="4212" spans="1:8" x14ac:dyDescent="0.25">
      <c r="A4212">
        <v>4217</v>
      </c>
      <c r="B4212" s="14" t="s">
        <v>13861</v>
      </c>
      <c r="C4212" s="14" t="s">
        <v>1102</v>
      </c>
      <c r="E4212" s="14" t="s">
        <v>13862</v>
      </c>
      <c r="F4212" s="14" t="s">
        <v>13863</v>
      </c>
      <c r="G4212" s="14" t="s">
        <v>1109</v>
      </c>
      <c r="H4212" s="14" t="s">
        <v>1110</v>
      </c>
    </row>
    <row r="4213" spans="1:8" x14ac:dyDescent="0.25">
      <c r="A4213">
        <v>4218</v>
      </c>
      <c r="B4213" s="14" t="s">
        <v>13864</v>
      </c>
      <c r="C4213" s="14" t="s">
        <v>1102</v>
      </c>
      <c r="E4213" s="14" t="s">
        <v>13865</v>
      </c>
      <c r="F4213" s="14" t="s">
        <v>13866</v>
      </c>
      <c r="G4213" s="14" t="s">
        <v>1348</v>
      </c>
      <c r="H4213" s="14" t="s">
        <v>1110</v>
      </c>
    </row>
    <row r="4214" spans="1:8" x14ac:dyDescent="0.25">
      <c r="A4214">
        <v>4219</v>
      </c>
      <c r="B4214" s="14" t="s">
        <v>13867</v>
      </c>
      <c r="C4214" s="14" t="s">
        <v>1102</v>
      </c>
      <c r="E4214" s="14" t="s">
        <v>13868</v>
      </c>
      <c r="F4214" s="14" t="s">
        <v>13869</v>
      </c>
      <c r="G4214" s="14" t="s">
        <v>40</v>
      </c>
      <c r="H4214" s="14" t="s">
        <v>1110</v>
      </c>
    </row>
    <row r="4215" spans="1:8" x14ac:dyDescent="0.25">
      <c r="A4215">
        <v>4220</v>
      </c>
      <c r="B4215" s="14" t="s">
        <v>13870</v>
      </c>
      <c r="C4215" s="14" t="s">
        <v>1102</v>
      </c>
      <c r="E4215" s="14" t="s">
        <v>13871</v>
      </c>
      <c r="F4215" s="14" t="s">
        <v>13872</v>
      </c>
      <c r="G4215" s="14" t="s">
        <v>243</v>
      </c>
      <c r="H4215" s="14" t="s">
        <v>1110</v>
      </c>
    </row>
    <row r="4216" spans="1:8" x14ac:dyDescent="0.25">
      <c r="A4216">
        <v>4221</v>
      </c>
      <c r="B4216" s="14" t="s">
        <v>13873</v>
      </c>
      <c r="C4216" s="14" t="s">
        <v>1102</v>
      </c>
      <c r="E4216" s="14" t="s">
        <v>13874</v>
      </c>
      <c r="F4216" s="14" t="s">
        <v>13875</v>
      </c>
      <c r="G4216" s="14" t="s">
        <v>243</v>
      </c>
      <c r="H4216" s="14" t="s">
        <v>1110</v>
      </c>
    </row>
    <row r="4217" spans="1:8" x14ac:dyDescent="0.25">
      <c r="A4217">
        <v>4222</v>
      </c>
      <c r="B4217" s="14" t="s">
        <v>13876</v>
      </c>
      <c r="C4217" s="14" t="s">
        <v>1102</v>
      </c>
      <c r="E4217" s="14" t="s">
        <v>13877</v>
      </c>
      <c r="F4217" s="14" t="s">
        <v>13878</v>
      </c>
      <c r="G4217" s="14" t="s">
        <v>243</v>
      </c>
      <c r="H4217" s="14" t="s">
        <v>1110</v>
      </c>
    </row>
    <row r="4218" spans="1:8" x14ac:dyDescent="0.25">
      <c r="A4218">
        <v>4223</v>
      </c>
      <c r="B4218" s="14" t="s">
        <v>13879</v>
      </c>
      <c r="C4218" s="14" t="s">
        <v>1102</v>
      </c>
      <c r="E4218" s="14" t="s">
        <v>13880</v>
      </c>
      <c r="F4218" s="14" t="s">
        <v>13881</v>
      </c>
      <c r="G4218" s="14" t="s">
        <v>4925</v>
      </c>
      <c r="H4218" s="14" t="s">
        <v>1110</v>
      </c>
    </row>
    <row r="4219" spans="1:8" x14ac:dyDescent="0.25">
      <c r="A4219">
        <v>4224</v>
      </c>
      <c r="B4219" s="14" t="s">
        <v>13882</v>
      </c>
      <c r="C4219" s="14" t="s">
        <v>1102</v>
      </c>
      <c r="E4219" s="14" t="s">
        <v>13883</v>
      </c>
      <c r="F4219" s="14" t="s">
        <v>13884</v>
      </c>
      <c r="G4219" s="14" t="s">
        <v>4925</v>
      </c>
      <c r="H4219" s="14" t="s">
        <v>1110</v>
      </c>
    </row>
    <row r="4220" spans="1:8" x14ac:dyDescent="0.25">
      <c r="A4220">
        <v>4225</v>
      </c>
      <c r="B4220" s="14" t="s">
        <v>13885</v>
      </c>
      <c r="C4220" s="14" t="s">
        <v>1102</v>
      </c>
      <c r="E4220" s="14" t="s">
        <v>13886</v>
      </c>
      <c r="F4220" s="14" t="s">
        <v>13887</v>
      </c>
      <c r="G4220" s="14" t="s">
        <v>149</v>
      </c>
      <c r="H4220" s="14" t="s">
        <v>1110</v>
      </c>
    </row>
    <row r="4221" spans="1:8" x14ac:dyDescent="0.25">
      <c r="A4221">
        <v>4226</v>
      </c>
      <c r="B4221" s="14" t="s">
        <v>13888</v>
      </c>
      <c r="C4221" s="14" t="s">
        <v>1102</v>
      </c>
      <c r="E4221" s="14" t="s">
        <v>13889</v>
      </c>
      <c r="F4221" s="14" t="s">
        <v>13890</v>
      </c>
      <c r="G4221" s="14" t="s">
        <v>13891</v>
      </c>
      <c r="H4221" s="14" t="s">
        <v>1110</v>
      </c>
    </row>
    <row r="4222" spans="1:8" x14ac:dyDescent="0.25">
      <c r="A4222">
        <v>4227</v>
      </c>
      <c r="B4222" s="14" t="s">
        <v>13892</v>
      </c>
      <c r="C4222" s="14" t="s">
        <v>1102</v>
      </c>
      <c r="E4222" s="14" t="s">
        <v>13893</v>
      </c>
      <c r="F4222" s="14" t="s">
        <v>13894</v>
      </c>
      <c r="G4222" s="14" t="s">
        <v>178</v>
      </c>
      <c r="H4222" s="14" t="s">
        <v>1110</v>
      </c>
    </row>
    <row r="4223" spans="1:8" x14ac:dyDescent="0.25">
      <c r="A4223">
        <v>4228</v>
      </c>
      <c r="B4223" s="14" t="s">
        <v>13895</v>
      </c>
      <c r="C4223" s="14" t="s">
        <v>1102</v>
      </c>
      <c r="E4223" s="14" t="s">
        <v>13896</v>
      </c>
      <c r="F4223" s="14" t="s">
        <v>13897</v>
      </c>
      <c r="G4223" s="14" t="s">
        <v>1109</v>
      </c>
      <c r="H4223" s="14" t="s">
        <v>1110</v>
      </c>
    </row>
    <row r="4224" spans="1:8" x14ac:dyDescent="0.25">
      <c r="A4224">
        <v>4229</v>
      </c>
      <c r="B4224" s="14" t="s">
        <v>13898</v>
      </c>
      <c r="C4224" s="14" t="s">
        <v>1102</v>
      </c>
      <c r="E4224" s="14" t="s">
        <v>13899</v>
      </c>
      <c r="G4224" s="14" t="s">
        <v>1144</v>
      </c>
      <c r="H4224" s="14" t="s">
        <v>1110</v>
      </c>
    </row>
    <row r="4225" spans="1:8" x14ac:dyDescent="0.25">
      <c r="A4225">
        <v>4230</v>
      </c>
      <c r="B4225" s="14" t="s">
        <v>13898</v>
      </c>
      <c r="C4225" s="14" t="s">
        <v>1102</v>
      </c>
      <c r="E4225" s="14" t="s">
        <v>13900</v>
      </c>
      <c r="F4225" s="14" t="s">
        <v>13901</v>
      </c>
      <c r="G4225" s="14" t="s">
        <v>187</v>
      </c>
      <c r="H4225" s="14" t="s">
        <v>1110</v>
      </c>
    </row>
    <row r="4226" spans="1:8" x14ac:dyDescent="0.25">
      <c r="A4226">
        <v>4231</v>
      </c>
      <c r="B4226" s="14" t="s">
        <v>13902</v>
      </c>
      <c r="C4226" s="14" t="s">
        <v>1102</v>
      </c>
      <c r="E4226" s="14" t="s">
        <v>13903</v>
      </c>
      <c r="F4226" s="14" t="s">
        <v>13904</v>
      </c>
      <c r="G4226" s="14" t="s">
        <v>153</v>
      </c>
      <c r="H4226" s="14" t="s">
        <v>1110</v>
      </c>
    </row>
    <row r="4227" spans="1:8" x14ac:dyDescent="0.25">
      <c r="A4227">
        <v>4232</v>
      </c>
      <c r="B4227" s="14" t="s">
        <v>13905</v>
      </c>
      <c r="C4227" s="14" t="s">
        <v>1102</v>
      </c>
      <c r="D4227" s="14" t="s">
        <v>13906</v>
      </c>
      <c r="G4227" s="14" t="s">
        <v>178</v>
      </c>
      <c r="H4227" s="14" t="s">
        <v>1105</v>
      </c>
    </row>
    <row r="4228" spans="1:8" x14ac:dyDescent="0.25">
      <c r="A4228">
        <v>4233</v>
      </c>
      <c r="B4228" s="14" t="s">
        <v>13907</v>
      </c>
      <c r="C4228" s="14" t="s">
        <v>1102</v>
      </c>
      <c r="E4228" s="14" t="s">
        <v>13908</v>
      </c>
      <c r="F4228" s="14" t="s">
        <v>13909</v>
      </c>
      <c r="G4228" s="14" t="s">
        <v>1109</v>
      </c>
      <c r="H4228" s="14" t="s">
        <v>1110</v>
      </c>
    </row>
    <row r="4229" spans="1:8" x14ac:dyDescent="0.25">
      <c r="A4229">
        <v>4234</v>
      </c>
      <c r="B4229" s="14" t="s">
        <v>13910</v>
      </c>
      <c r="C4229" s="14" t="s">
        <v>1102</v>
      </c>
      <c r="D4229" s="14" t="s">
        <v>13911</v>
      </c>
      <c r="E4229" s="14" t="s">
        <v>13912</v>
      </c>
      <c r="G4229" s="14" t="s">
        <v>13913</v>
      </c>
      <c r="H4229" s="14" t="s">
        <v>1105</v>
      </c>
    </row>
    <row r="4230" spans="1:8" x14ac:dyDescent="0.25">
      <c r="A4230">
        <v>4235</v>
      </c>
      <c r="B4230" s="14" t="s">
        <v>13914</v>
      </c>
      <c r="C4230" s="14" t="s">
        <v>1102</v>
      </c>
      <c r="E4230" s="14" t="s">
        <v>13915</v>
      </c>
      <c r="F4230" s="14" t="s">
        <v>13916</v>
      </c>
      <c r="G4230" s="14" t="s">
        <v>28</v>
      </c>
      <c r="H4230" s="14" t="s">
        <v>1110</v>
      </c>
    </row>
    <row r="4231" spans="1:8" x14ac:dyDescent="0.25">
      <c r="A4231">
        <v>4236</v>
      </c>
      <c r="B4231" s="14" t="s">
        <v>13917</v>
      </c>
      <c r="C4231" s="14" t="s">
        <v>1102</v>
      </c>
      <c r="E4231" s="14" t="s">
        <v>13918</v>
      </c>
      <c r="F4231" s="14" t="s">
        <v>13919</v>
      </c>
      <c r="G4231" s="14" t="s">
        <v>243</v>
      </c>
      <c r="H4231" s="14" t="s">
        <v>1110</v>
      </c>
    </row>
    <row r="4232" spans="1:8" x14ac:dyDescent="0.25">
      <c r="A4232">
        <v>4237</v>
      </c>
      <c r="B4232" s="14" t="s">
        <v>13920</v>
      </c>
      <c r="C4232" s="14" t="s">
        <v>1102</v>
      </c>
      <c r="E4232" s="14" t="s">
        <v>13921</v>
      </c>
      <c r="F4232" s="14" t="s">
        <v>13922</v>
      </c>
      <c r="G4232" s="14" t="s">
        <v>153</v>
      </c>
      <c r="H4232" s="14" t="s">
        <v>1110</v>
      </c>
    </row>
    <row r="4233" spans="1:8" x14ac:dyDescent="0.25">
      <c r="A4233">
        <v>4238</v>
      </c>
      <c r="B4233" s="14" t="s">
        <v>13923</v>
      </c>
      <c r="C4233" s="14" t="s">
        <v>1102</v>
      </c>
      <c r="E4233" s="14" t="s">
        <v>13924</v>
      </c>
      <c r="F4233" s="14" t="s">
        <v>13925</v>
      </c>
      <c r="G4233" s="14" t="s">
        <v>1109</v>
      </c>
      <c r="H4233" s="14" t="s">
        <v>1110</v>
      </c>
    </row>
    <row r="4234" spans="1:8" x14ac:dyDescent="0.25">
      <c r="A4234">
        <v>4239</v>
      </c>
      <c r="B4234" s="14" t="s">
        <v>13926</v>
      </c>
      <c r="C4234" s="14" t="s">
        <v>1102</v>
      </c>
      <c r="E4234" s="14" t="s">
        <v>13927</v>
      </c>
      <c r="F4234" s="14" t="s">
        <v>13928</v>
      </c>
      <c r="G4234" s="14" t="s">
        <v>187</v>
      </c>
      <c r="H4234" s="14" t="s">
        <v>1110</v>
      </c>
    </row>
    <row r="4235" spans="1:8" x14ac:dyDescent="0.25">
      <c r="A4235">
        <v>4240</v>
      </c>
      <c r="B4235" s="14" t="s">
        <v>13929</v>
      </c>
      <c r="C4235" s="14" t="s">
        <v>1102</v>
      </c>
      <c r="E4235" s="14" t="s">
        <v>13930</v>
      </c>
      <c r="F4235" s="14" t="s">
        <v>13931</v>
      </c>
      <c r="G4235" s="14" t="s">
        <v>187</v>
      </c>
      <c r="H4235" s="14" t="s">
        <v>1110</v>
      </c>
    </row>
    <row r="4236" spans="1:8" x14ac:dyDescent="0.25">
      <c r="A4236">
        <v>4241</v>
      </c>
      <c r="B4236" s="14" t="s">
        <v>13932</v>
      </c>
      <c r="C4236" s="14" t="s">
        <v>1102</v>
      </c>
      <c r="D4236" s="14" t="s">
        <v>13933</v>
      </c>
      <c r="E4236" s="14" t="s">
        <v>13934</v>
      </c>
      <c r="F4236" s="14" t="s">
        <v>13935</v>
      </c>
      <c r="G4236" s="14" t="s">
        <v>243</v>
      </c>
      <c r="H4236" s="14" t="s">
        <v>1110</v>
      </c>
    </row>
    <row r="4237" spans="1:8" x14ac:dyDescent="0.25">
      <c r="A4237">
        <v>4242</v>
      </c>
      <c r="B4237" s="14" t="s">
        <v>13936</v>
      </c>
      <c r="C4237" s="14" t="s">
        <v>1102</v>
      </c>
      <c r="D4237" s="14" t="s">
        <v>9905</v>
      </c>
      <c r="E4237" s="14" t="s">
        <v>13937</v>
      </c>
      <c r="F4237" s="14" t="s">
        <v>13938</v>
      </c>
      <c r="G4237" s="14" t="s">
        <v>6236</v>
      </c>
      <c r="H4237" s="14" t="s">
        <v>1110</v>
      </c>
    </row>
    <row r="4238" spans="1:8" x14ac:dyDescent="0.25">
      <c r="A4238">
        <v>4243</v>
      </c>
      <c r="B4238" s="14" t="s">
        <v>13932</v>
      </c>
      <c r="C4238" s="14" t="s">
        <v>1102</v>
      </c>
      <c r="E4238" s="14" t="s">
        <v>13939</v>
      </c>
      <c r="F4238" s="14" t="s">
        <v>13940</v>
      </c>
      <c r="G4238" s="14" t="s">
        <v>243</v>
      </c>
      <c r="H4238" s="14" t="s">
        <v>1110</v>
      </c>
    </row>
    <row r="4239" spans="1:8" x14ac:dyDescent="0.25">
      <c r="A4239">
        <v>4244</v>
      </c>
      <c r="B4239" s="14" t="s">
        <v>13932</v>
      </c>
      <c r="C4239" s="14" t="s">
        <v>1102</v>
      </c>
      <c r="E4239" s="14" t="s">
        <v>13941</v>
      </c>
      <c r="F4239" s="14" t="s">
        <v>13942</v>
      </c>
      <c r="G4239" s="14" t="s">
        <v>243</v>
      </c>
      <c r="H4239" s="14" t="s">
        <v>1110</v>
      </c>
    </row>
    <row r="4240" spans="1:8" x14ac:dyDescent="0.25">
      <c r="A4240">
        <v>4245</v>
      </c>
      <c r="B4240" s="14" t="s">
        <v>13932</v>
      </c>
      <c r="C4240" s="14" t="s">
        <v>1102</v>
      </c>
      <c r="E4240" s="14" t="s">
        <v>13943</v>
      </c>
      <c r="F4240" s="14" t="s">
        <v>13944</v>
      </c>
      <c r="G4240" s="14" t="s">
        <v>243</v>
      </c>
      <c r="H4240" s="14" t="s">
        <v>1110</v>
      </c>
    </row>
    <row r="4241" spans="1:8" x14ac:dyDescent="0.25">
      <c r="A4241">
        <v>4246</v>
      </c>
      <c r="B4241" s="14" t="s">
        <v>13932</v>
      </c>
      <c r="C4241" s="14" t="s">
        <v>1102</v>
      </c>
      <c r="E4241" s="14" t="s">
        <v>13945</v>
      </c>
      <c r="F4241" s="14" t="s">
        <v>13946</v>
      </c>
      <c r="G4241" s="14" t="s">
        <v>243</v>
      </c>
      <c r="H4241" s="14" t="s">
        <v>1110</v>
      </c>
    </row>
    <row r="4242" spans="1:8" x14ac:dyDescent="0.25">
      <c r="A4242">
        <v>4247</v>
      </c>
      <c r="B4242" s="14" t="s">
        <v>13947</v>
      </c>
      <c r="C4242" s="14" t="s">
        <v>1102</v>
      </c>
      <c r="E4242" s="14" t="s">
        <v>13948</v>
      </c>
      <c r="F4242" s="14" t="s">
        <v>13949</v>
      </c>
      <c r="G4242" s="14" t="s">
        <v>1109</v>
      </c>
      <c r="H4242" s="14" t="s">
        <v>1110</v>
      </c>
    </row>
    <row r="4243" spans="1:8" x14ac:dyDescent="0.25">
      <c r="A4243">
        <v>4248</v>
      </c>
      <c r="B4243" s="14" t="s">
        <v>13950</v>
      </c>
      <c r="C4243" s="14" t="s">
        <v>1102</v>
      </c>
      <c r="D4243" s="14" t="s">
        <v>414</v>
      </c>
      <c r="E4243" s="14" t="s">
        <v>13951</v>
      </c>
      <c r="F4243" s="14" t="s">
        <v>13952</v>
      </c>
      <c r="G4243" s="14" t="s">
        <v>1080</v>
      </c>
      <c r="H4243" s="14" t="s">
        <v>1105</v>
      </c>
    </row>
    <row r="4244" spans="1:8" x14ac:dyDescent="0.25">
      <c r="A4244">
        <v>4249</v>
      </c>
      <c r="B4244" s="14" t="s">
        <v>13953</v>
      </c>
      <c r="C4244" s="14" t="s">
        <v>1102</v>
      </c>
      <c r="D4244" s="14" t="s">
        <v>13954</v>
      </c>
      <c r="E4244" s="14" t="s">
        <v>13955</v>
      </c>
      <c r="F4244" s="14" t="s">
        <v>13956</v>
      </c>
      <c r="G4244" s="14" t="s">
        <v>1196</v>
      </c>
      <c r="H4244" s="14" t="s">
        <v>1110</v>
      </c>
    </row>
    <row r="4245" spans="1:8" x14ac:dyDescent="0.25">
      <c r="A4245">
        <v>4250</v>
      </c>
      <c r="B4245" s="14" t="s">
        <v>13957</v>
      </c>
      <c r="C4245" s="14" t="s">
        <v>1102</v>
      </c>
      <c r="E4245" s="14" t="s">
        <v>13958</v>
      </c>
      <c r="F4245" s="14" t="s">
        <v>13959</v>
      </c>
      <c r="G4245" s="14" t="s">
        <v>1109</v>
      </c>
      <c r="H4245" s="14" t="s">
        <v>1110</v>
      </c>
    </row>
    <row r="4246" spans="1:8" x14ac:dyDescent="0.25">
      <c r="A4246">
        <v>4251</v>
      </c>
      <c r="B4246" s="14" t="s">
        <v>13960</v>
      </c>
      <c r="C4246" s="14" t="s">
        <v>1102</v>
      </c>
      <c r="D4246" s="14" t="s">
        <v>3415</v>
      </c>
      <c r="E4246" s="14" t="s">
        <v>13961</v>
      </c>
      <c r="F4246" s="14" t="s">
        <v>13962</v>
      </c>
      <c r="G4246" s="14" t="s">
        <v>12</v>
      </c>
      <c r="H4246" s="14" t="s">
        <v>1110</v>
      </c>
    </row>
    <row r="4247" spans="1:8" x14ac:dyDescent="0.25">
      <c r="A4247">
        <v>4252</v>
      </c>
      <c r="B4247" s="14" t="s">
        <v>13963</v>
      </c>
      <c r="C4247" s="14" t="s">
        <v>1102</v>
      </c>
      <c r="E4247" s="14" t="s">
        <v>13964</v>
      </c>
      <c r="F4247" s="14" t="s">
        <v>13965</v>
      </c>
      <c r="G4247" s="14" t="s">
        <v>1144</v>
      </c>
      <c r="H4247" s="14" t="s">
        <v>1110</v>
      </c>
    </row>
    <row r="4248" spans="1:8" x14ac:dyDescent="0.25">
      <c r="A4248">
        <v>4253</v>
      </c>
      <c r="B4248" s="14" t="s">
        <v>13966</v>
      </c>
      <c r="C4248" s="14" t="s">
        <v>1102</v>
      </c>
      <c r="E4248" s="14" t="s">
        <v>13967</v>
      </c>
      <c r="F4248" s="14" t="s">
        <v>13968</v>
      </c>
      <c r="G4248" s="14" t="s">
        <v>40</v>
      </c>
      <c r="H4248" s="14" t="s">
        <v>1110</v>
      </c>
    </row>
    <row r="4249" spans="1:8" x14ac:dyDescent="0.25">
      <c r="A4249">
        <v>4254</v>
      </c>
      <c r="B4249" s="14" t="s">
        <v>13969</v>
      </c>
      <c r="C4249" s="14" t="s">
        <v>1102</v>
      </c>
      <c r="E4249" s="14" t="s">
        <v>13970</v>
      </c>
      <c r="F4249" s="14" t="s">
        <v>13971</v>
      </c>
      <c r="G4249" s="14" t="s">
        <v>3178</v>
      </c>
      <c r="H4249" s="14" t="s">
        <v>1110</v>
      </c>
    </row>
    <row r="4250" spans="1:8" x14ac:dyDescent="0.25">
      <c r="A4250">
        <v>4255</v>
      </c>
      <c r="B4250" s="14" t="s">
        <v>13972</v>
      </c>
      <c r="C4250" s="14" t="s">
        <v>1102</v>
      </c>
      <c r="D4250" s="14" t="s">
        <v>13973</v>
      </c>
      <c r="E4250" s="14" t="s">
        <v>13974</v>
      </c>
      <c r="F4250" s="14" t="s">
        <v>13975</v>
      </c>
      <c r="G4250" s="14" t="s">
        <v>13976</v>
      </c>
      <c r="H4250" s="14" t="s">
        <v>1105</v>
      </c>
    </row>
    <row r="4251" spans="1:8" x14ac:dyDescent="0.25">
      <c r="A4251">
        <v>4256</v>
      </c>
      <c r="B4251" s="14" t="s">
        <v>13977</v>
      </c>
      <c r="C4251" s="14" t="s">
        <v>1102</v>
      </c>
      <c r="E4251" s="14" t="s">
        <v>13978</v>
      </c>
      <c r="F4251" s="14" t="s">
        <v>13979</v>
      </c>
      <c r="G4251" s="14" t="s">
        <v>1514</v>
      </c>
      <c r="H4251" s="14" t="s">
        <v>1110</v>
      </c>
    </row>
    <row r="4252" spans="1:8" x14ac:dyDescent="0.25">
      <c r="A4252">
        <v>4257</v>
      </c>
      <c r="B4252" s="14" t="s">
        <v>13980</v>
      </c>
      <c r="C4252" s="14" t="s">
        <v>1102</v>
      </c>
      <c r="E4252" s="14" t="s">
        <v>13981</v>
      </c>
      <c r="F4252" s="14" t="s">
        <v>13982</v>
      </c>
      <c r="G4252" s="14" t="s">
        <v>1262</v>
      </c>
      <c r="H4252" s="14" t="s">
        <v>1110</v>
      </c>
    </row>
    <row r="4253" spans="1:8" x14ac:dyDescent="0.25">
      <c r="A4253">
        <v>4258</v>
      </c>
      <c r="B4253" s="14" t="s">
        <v>13983</v>
      </c>
      <c r="C4253" s="14" t="s">
        <v>1102</v>
      </c>
      <c r="E4253" s="14" t="s">
        <v>13984</v>
      </c>
      <c r="F4253" s="14" t="s">
        <v>13985</v>
      </c>
      <c r="G4253" s="14" t="s">
        <v>239</v>
      </c>
      <c r="H4253" s="14" t="s">
        <v>1110</v>
      </c>
    </row>
    <row r="4254" spans="1:8" x14ac:dyDescent="0.25">
      <c r="A4254">
        <v>4259</v>
      </c>
      <c r="B4254" s="14" t="s">
        <v>13986</v>
      </c>
      <c r="C4254" s="14" t="s">
        <v>1102</v>
      </c>
      <c r="D4254" s="14" t="s">
        <v>438</v>
      </c>
      <c r="E4254" s="14" t="s">
        <v>13987</v>
      </c>
      <c r="F4254" s="14" t="s">
        <v>13988</v>
      </c>
      <c r="G4254" s="14" t="s">
        <v>2895</v>
      </c>
      <c r="H4254" s="14" t="s">
        <v>1105</v>
      </c>
    </row>
    <row r="4255" spans="1:8" x14ac:dyDescent="0.25">
      <c r="A4255">
        <v>4260</v>
      </c>
      <c r="B4255" s="14" t="s">
        <v>13989</v>
      </c>
      <c r="C4255" s="14" t="s">
        <v>1102</v>
      </c>
      <c r="E4255" s="14" t="s">
        <v>13990</v>
      </c>
      <c r="F4255" s="14" t="s">
        <v>13991</v>
      </c>
      <c r="G4255" s="14" t="s">
        <v>2895</v>
      </c>
      <c r="H4255" s="14" t="s">
        <v>1110</v>
      </c>
    </row>
    <row r="4256" spans="1:8" x14ac:dyDescent="0.25">
      <c r="A4256">
        <v>4261</v>
      </c>
      <c r="B4256" s="14" t="s">
        <v>13992</v>
      </c>
      <c r="C4256" s="14" t="s">
        <v>1102</v>
      </c>
      <c r="D4256" s="14" t="s">
        <v>4842</v>
      </c>
      <c r="E4256" s="14" t="s">
        <v>13993</v>
      </c>
      <c r="F4256" s="14" t="s">
        <v>13994</v>
      </c>
      <c r="G4256" s="14" t="s">
        <v>36</v>
      </c>
      <c r="H4256" s="14" t="s">
        <v>1110</v>
      </c>
    </row>
    <row r="4257" spans="1:8" x14ac:dyDescent="0.25">
      <c r="A4257">
        <v>4262</v>
      </c>
      <c r="B4257" s="14" t="s">
        <v>13995</v>
      </c>
      <c r="C4257" s="14" t="s">
        <v>1102</v>
      </c>
      <c r="E4257" s="14" t="s">
        <v>13996</v>
      </c>
      <c r="F4257" s="14" t="s">
        <v>13997</v>
      </c>
      <c r="G4257" s="14" t="s">
        <v>1076</v>
      </c>
      <c r="H4257" s="14" t="s">
        <v>1110</v>
      </c>
    </row>
    <row r="4258" spans="1:8" x14ac:dyDescent="0.25">
      <c r="A4258">
        <v>4263</v>
      </c>
      <c r="B4258" s="14" t="s">
        <v>13998</v>
      </c>
      <c r="C4258" s="14" t="s">
        <v>1102</v>
      </c>
      <c r="E4258" s="14" t="s">
        <v>13999</v>
      </c>
      <c r="F4258" s="14" t="s">
        <v>14000</v>
      </c>
      <c r="G4258" s="14" t="s">
        <v>243</v>
      </c>
      <c r="H4258" s="14" t="s">
        <v>1110</v>
      </c>
    </row>
    <row r="4259" spans="1:8" x14ac:dyDescent="0.25">
      <c r="A4259">
        <v>4264</v>
      </c>
      <c r="B4259" s="14" t="s">
        <v>14001</v>
      </c>
      <c r="C4259" s="14" t="s">
        <v>1102</v>
      </c>
      <c r="D4259" s="14" t="s">
        <v>12150</v>
      </c>
      <c r="E4259" s="14" t="s">
        <v>12151</v>
      </c>
      <c r="F4259" s="14" t="s">
        <v>12152</v>
      </c>
      <c r="G4259" s="14" t="s">
        <v>2570</v>
      </c>
      <c r="H4259" s="14" t="s">
        <v>1105</v>
      </c>
    </row>
    <row r="4260" spans="1:8" x14ac:dyDescent="0.25">
      <c r="A4260">
        <v>4265</v>
      </c>
      <c r="B4260" s="14" t="s">
        <v>14002</v>
      </c>
      <c r="C4260" s="14" t="s">
        <v>1102</v>
      </c>
      <c r="E4260" s="14" t="s">
        <v>14003</v>
      </c>
      <c r="F4260" s="14" t="s">
        <v>14004</v>
      </c>
      <c r="G4260" s="14" t="s">
        <v>153</v>
      </c>
      <c r="H4260" s="14" t="s">
        <v>1110</v>
      </c>
    </row>
    <row r="4261" spans="1:8" x14ac:dyDescent="0.25">
      <c r="A4261">
        <v>4266</v>
      </c>
      <c r="B4261" s="14" t="s">
        <v>14005</v>
      </c>
      <c r="C4261" s="14" t="s">
        <v>1102</v>
      </c>
      <c r="E4261" s="14" t="s">
        <v>14006</v>
      </c>
      <c r="F4261" s="14" t="s">
        <v>14007</v>
      </c>
      <c r="G4261" s="14" t="s">
        <v>153</v>
      </c>
      <c r="H4261" s="14" t="s">
        <v>1110</v>
      </c>
    </row>
    <row r="4262" spans="1:8" x14ac:dyDescent="0.25">
      <c r="A4262">
        <v>4267</v>
      </c>
      <c r="B4262" s="14" t="s">
        <v>14008</v>
      </c>
      <c r="C4262" s="14" t="s">
        <v>1102</v>
      </c>
      <c r="E4262" s="14" t="s">
        <v>14009</v>
      </c>
      <c r="F4262" s="14" t="s">
        <v>14010</v>
      </c>
      <c r="G4262" s="14" t="s">
        <v>2223</v>
      </c>
      <c r="H4262" s="14" t="s">
        <v>1110</v>
      </c>
    </row>
    <row r="4263" spans="1:8" x14ac:dyDescent="0.25">
      <c r="A4263">
        <v>4268</v>
      </c>
      <c r="B4263" s="14" t="s">
        <v>14011</v>
      </c>
      <c r="C4263" s="14" t="s">
        <v>1102</v>
      </c>
      <c r="E4263" s="14" t="s">
        <v>14012</v>
      </c>
      <c r="F4263" s="14" t="s">
        <v>14013</v>
      </c>
      <c r="G4263" s="14" t="s">
        <v>163</v>
      </c>
      <c r="H4263" s="14" t="s">
        <v>1110</v>
      </c>
    </row>
    <row r="4264" spans="1:8" x14ac:dyDescent="0.25">
      <c r="A4264">
        <v>4269</v>
      </c>
      <c r="B4264" s="14" t="s">
        <v>14014</v>
      </c>
      <c r="C4264" s="14" t="s">
        <v>1102</v>
      </c>
      <c r="E4264" s="14" t="s">
        <v>14015</v>
      </c>
      <c r="G4264" s="14" t="s">
        <v>6236</v>
      </c>
      <c r="H4264" s="14" t="s">
        <v>1110</v>
      </c>
    </row>
    <row r="4265" spans="1:8" x14ac:dyDescent="0.25">
      <c r="A4265">
        <v>4270</v>
      </c>
      <c r="B4265" s="14" t="s">
        <v>14016</v>
      </c>
      <c r="C4265" s="14" t="s">
        <v>1102</v>
      </c>
      <c r="E4265" s="14" t="s">
        <v>14017</v>
      </c>
      <c r="F4265" s="14" t="s">
        <v>14018</v>
      </c>
      <c r="G4265" s="14" t="s">
        <v>36</v>
      </c>
      <c r="H4265" s="14" t="s">
        <v>1105</v>
      </c>
    </row>
    <row r="4266" spans="1:8" x14ac:dyDescent="0.25">
      <c r="A4266">
        <v>4271</v>
      </c>
      <c r="B4266" s="14" t="s">
        <v>14019</v>
      </c>
      <c r="C4266" s="14" t="s">
        <v>1102</v>
      </c>
      <c r="E4266" s="14" t="s">
        <v>14020</v>
      </c>
      <c r="F4266" s="14" t="s">
        <v>14021</v>
      </c>
      <c r="G4266" s="14" t="s">
        <v>4970</v>
      </c>
      <c r="H4266" s="14" t="s">
        <v>1110</v>
      </c>
    </row>
    <row r="4267" spans="1:8" x14ac:dyDescent="0.25">
      <c r="A4267">
        <v>4272</v>
      </c>
      <c r="B4267" s="14" t="s">
        <v>14022</v>
      </c>
      <c r="C4267" s="14" t="s">
        <v>1102</v>
      </c>
      <c r="E4267" s="14" t="s">
        <v>14023</v>
      </c>
      <c r="F4267" s="14" t="s">
        <v>14024</v>
      </c>
      <c r="G4267" s="14" t="s">
        <v>12497</v>
      </c>
      <c r="H4267" s="14" t="s">
        <v>1110</v>
      </c>
    </row>
    <row r="4268" spans="1:8" x14ac:dyDescent="0.25">
      <c r="A4268">
        <v>4273</v>
      </c>
      <c r="B4268" s="14" t="s">
        <v>14025</v>
      </c>
      <c r="C4268" s="14" t="s">
        <v>1102</v>
      </c>
      <c r="E4268" s="14" t="s">
        <v>14026</v>
      </c>
      <c r="F4268" s="14" t="s">
        <v>14027</v>
      </c>
      <c r="G4268" s="14" t="s">
        <v>226</v>
      </c>
      <c r="H4268" s="14" t="s">
        <v>1110</v>
      </c>
    </row>
    <row r="4269" spans="1:8" x14ac:dyDescent="0.25">
      <c r="A4269">
        <v>4274</v>
      </c>
      <c r="B4269" s="14" t="s">
        <v>14028</v>
      </c>
      <c r="C4269" s="14" t="s">
        <v>1102</v>
      </c>
      <c r="E4269" s="14" t="s">
        <v>14029</v>
      </c>
      <c r="F4269" s="14" t="s">
        <v>14030</v>
      </c>
      <c r="G4269" s="14" t="s">
        <v>1770</v>
      </c>
      <c r="H4269" s="14" t="s">
        <v>1110</v>
      </c>
    </row>
    <row r="4270" spans="1:8" x14ac:dyDescent="0.25">
      <c r="A4270">
        <v>4275</v>
      </c>
      <c r="B4270" s="14" t="s">
        <v>14031</v>
      </c>
      <c r="C4270" s="14" t="s">
        <v>1102</v>
      </c>
      <c r="D4270" s="14" t="s">
        <v>14032</v>
      </c>
      <c r="E4270" s="14" t="s">
        <v>14033</v>
      </c>
      <c r="F4270" s="14" t="s">
        <v>14034</v>
      </c>
      <c r="G4270" s="14" t="s">
        <v>13006</v>
      </c>
      <c r="H4270" s="14" t="s">
        <v>1110</v>
      </c>
    </row>
    <row r="4271" spans="1:8" x14ac:dyDescent="0.25">
      <c r="A4271">
        <v>4276</v>
      </c>
      <c r="B4271" s="14" t="s">
        <v>14035</v>
      </c>
      <c r="C4271" s="14" t="s">
        <v>1102</v>
      </c>
      <c r="E4271" s="14" t="s">
        <v>14036</v>
      </c>
      <c r="F4271" s="14" t="s">
        <v>14037</v>
      </c>
      <c r="G4271" s="14" t="s">
        <v>1109</v>
      </c>
      <c r="H4271" s="14" t="s">
        <v>1110</v>
      </c>
    </row>
    <row r="4272" spans="1:8" x14ac:dyDescent="0.25">
      <c r="A4272">
        <v>4277</v>
      </c>
      <c r="B4272" s="14" t="s">
        <v>14038</v>
      </c>
      <c r="C4272" s="14" t="s">
        <v>1102</v>
      </c>
      <c r="E4272" s="14" t="s">
        <v>14039</v>
      </c>
      <c r="F4272" s="14" t="s">
        <v>14040</v>
      </c>
      <c r="G4272" s="14" t="s">
        <v>4000</v>
      </c>
      <c r="H4272" s="14" t="s">
        <v>1110</v>
      </c>
    </row>
    <row r="4273" spans="1:8" x14ac:dyDescent="0.25">
      <c r="A4273">
        <v>4278</v>
      </c>
      <c r="B4273" s="14" t="s">
        <v>14041</v>
      </c>
      <c r="C4273" s="14" t="s">
        <v>1102</v>
      </c>
      <c r="E4273" s="14" t="s">
        <v>14042</v>
      </c>
      <c r="F4273" s="14" t="s">
        <v>14043</v>
      </c>
      <c r="G4273" s="14" t="s">
        <v>1348</v>
      </c>
      <c r="H4273" s="14" t="s">
        <v>1110</v>
      </c>
    </row>
    <row r="4274" spans="1:8" x14ac:dyDescent="0.25">
      <c r="A4274">
        <v>4279</v>
      </c>
      <c r="B4274" s="14" t="s">
        <v>14044</v>
      </c>
      <c r="C4274" s="14" t="s">
        <v>1102</v>
      </c>
      <c r="E4274" s="14" t="s">
        <v>14045</v>
      </c>
      <c r="G4274" s="14" t="s">
        <v>178</v>
      </c>
      <c r="H4274" s="14" t="s">
        <v>1110</v>
      </c>
    </row>
    <row r="4275" spans="1:8" x14ac:dyDescent="0.25">
      <c r="A4275">
        <v>4280</v>
      </c>
      <c r="B4275" s="14" t="s">
        <v>14044</v>
      </c>
      <c r="C4275" s="14" t="s">
        <v>1102</v>
      </c>
      <c r="E4275" s="14" t="s">
        <v>14046</v>
      </c>
      <c r="G4275" s="14" t="s">
        <v>178</v>
      </c>
      <c r="H4275" s="14" t="s">
        <v>1110</v>
      </c>
    </row>
    <row r="4276" spans="1:8" x14ac:dyDescent="0.25">
      <c r="A4276">
        <v>4281</v>
      </c>
      <c r="B4276" s="14" t="s">
        <v>14047</v>
      </c>
      <c r="C4276" s="14" t="s">
        <v>1102</v>
      </c>
      <c r="E4276" s="14" t="s">
        <v>14048</v>
      </c>
      <c r="F4276" s="14" t="s">
        <v>14049</v>
      </c>
      <c r="G4276" s="14" t="s">
        <v>178</v>
      </c>
      <c r="H4276" s="14" t="s">
        <v>1110</v>
      </c>
    </row>
    <row r="4277" spans="1:8" x14ac:dyDescent="0.25">
      <c r="A4277">
        <v>4282</v>
      </c>
      <c r="B4277" s="14" t="s">
        <v>14050</v>
      </c>
      <c r="C4277" s="14" t="s">
        <v>1102</v>
      </c>
      <c r="E4277" s="14" t="s">
        <v>14051</v>
      </c>
      <c r="G4277" s="14" t="s">
        <v>178</v>
      </c>
      <c r="H4277" s="14" t="s">
        <v>1110</v>
      </c>
    </row>
    <row r="4278" spans="1:8" x14ac:dyDescent="0.25">
      <c r="A4278">
        <v>4283</v>
      </c>
      <c r="B4278" s="14" t="s">
        <v>14052</v>
      </c>
      <c r="C4278" s="14" t="s">
        <v>1102</v>
      </c>
      <c r="E4278" s="14" t="s">
        <v>14053</v>
      </c>
      <c r="F4278" s="14" t="s">
        <v>14054</v>
      </c>
      <c r="G4278" s="14" t="s">
        <v>178</v>
      </c>
      <c r="H4278" s="14" t="s">
        <v>1105</v>
      </c>
    </row>
    <row r="4279" spans="1:8" x14ac:dyDescent="0.25">
      <c r="A4279">
        <v>4284</v>
      </c>
      <c r="B4279" s="14" t="s">
        <v>14055</v>
      </c>
      <c r="C4279" s="14" t="s">
        <v>1102</v>
      </c>
      <c r="E4279" s="14" t="s">
        <v>14056</v>
      </c>
      <c r="F4279" s="14" t="s">
        <v>14057</v>
      </c>
      <c r="G4279" s="14" t="s">
        <v>178</v>
      </c>
      <c r="H4279" s="14" t="s">
        <v>1110</v>
      </c>
    </row>
    <row r="4280" spans="1:8" x14ac:dyDescent="0.25">
      <c r="A4280">
        <v>4285</v>
      </c>
      <c r="B4280" s="14" t="s">
        <v>14058</v>
      </c>
      <c r="C4280" s="14" t="s">
        <v>1102</v>
      </c>
      <c r="E4280" s="14" t="s">
        <v>14059</v>
      </c>
      <c r="F4280" s="14" t="s">
        <v>14060</v>
      </c>
      <c r="G4280" s="14" t="s">
        <v>178</v>
      </c>
      <c r="H4280" s="14" t="s">
        <v>1110</v>
      </c>
    </row>
    <row r="4281" spans="1:8" x14ac:dyDescent="0.25">
      <c r="A4281">
        <v>4286</v>
      </c>
      <c r="B4281" s="14" t="s">
        <v>14061</v>
      </c>
      <c r="C4281" s="14" t="s">
        <v>1102</v>
      </c>
      <c r="D4281" s="14" t="s">
        <v>14062</v>
      </c>
      <c r="E4281" s="14" t="s">
        <v>14063</v>
      </c>
      <c r="F4281" s="14" t="s">
        <v>14064</v>
      </c>
      <c r="G4281" s="14" t="s">
        <v>178</v>
      </c>
      <c r="H4281" s="14" t="s">
        <v>1110</v>
      </c>
    </row>
    <row r="4282" spans="1:8" x14ac:dyDescent="0.25">
      <c r="A4282">
        <v>4287</v>
      </c>
      <c r="B4282" s="14" t="s">
        <v>14065</v>
      </c>
      <c r="C4282" s="14" t="s">
        <v>1102</v>
      </c>
      <c r="E4282" s="14" t="s">
        <v>14066</v>
      </c>
      <c r="F4282" s="14" t="s">
        <v>14067</v>
      </c>
      <c r="G4282" s="14" t="s">
        <v>178</v>
      </c>
      <c r="H4282" s="14" t="s">
        <v>1110</v>
      </c>
    </row>
    <row r="4283" spans="1:8" x14ac:dyDescent="0.25">
      <c r="A4283">
        <v>4288</v>
      </c>
      <c r="B4283" s="14" t="s">
        <v>14068</v>
      </c>
      <c r="C4283" s="14" t="s">
        <v>1102</v>
      </c>
      <c r="E4283" s="14" t="s">
        <v>14069</v>
      </c>
      <c r="F4283" s="14" t="s">
        <v>14070</v>
      </c>
      <c r="G4283" s="14" t="s">
        <v>1625</v>
      </c>
      <c r="H4283" s="14" t="s">
        <v>1110</v>
      </c>
    </row>
    <row r="4284" spans="1:8" x14ac:dyDescent="0.25">
      <c r="A4284">
        <v>4289</v>
      </c>
      <c r="B4284" s="14" t="s">
        <v>14071</v>
      </c>
      <c r="C4284" s="14" t="s">
        <v>1102</v>
      </c>
      <c r="E4284" s="14" t="s">
        <v>14072</v>
      </c>
      <c r="F4284" s="14" t="s">
        <v>14073</v>
      </c>
      <c r="G4284" s="14" t="s">
        <v>243</v>
      </c>
      <c r="H4284" s="14" t="s">
        <v>1110</v>
      </c>
    </row>
    <row r="4285" spans="1:8" x14ac:dyDescent="0.25">
      <c r="A4285">
        <v>4290</v>
      </c>
      <c r="B4285" s="14" t="s">
        <v>14074</v>
      </c>
      <c r="C4285" s="14" t="s">
        <v>1102</v>
      </c>
      <c r="E4285" s="14" t="s">
        <v>14075</v>
      </c>
      <c r="G4285" s="14" t="s">
        <v>4970</v>
      </c>
      <c r="H4285" s="14" t="s">
        <v>1110</v>
      </c>
    </row>
    <row r="4286" spans="1:8" x14ac:dyDescent="0.25">
      <c r="A4286">
        <v>4291</v>
      </c>
      <c r="B4286" s="14" t="s">
        <v>14076</v>
      </c>
      <c r="C4286" s="14" t="s">
        <v>1102</v>
      </c>
      <c r="E4286" s="14" t="s">
        <v>14077</v>
      </c>
      <c r="G4286" s="14" t="s">
        <v>4970</v>
      </c>
      <c r="H4286" s="14" t="s">
        <v>1110</v>
      </c>
    </row>
    <row r="4287" spans="1:8" x14ac:dyDescent="0.25">
      <c r="A4287">
        <v>4292</v>
      </c>
      <c r="B4287" s="14" t="s">
        <v>14078</v>
      </c>
      <c r="C4287" s="14" t="s">
        <v>1102</v>
      </c>
      <c r="D4287" s="14" t="s">
        <v>14079</v>
      </c>
      <c r="E4287" s="14" t="s">
        <v>14080</v>
      </c>
      <c r="F4287" s="14" t="s">
        <v>14081</v>
      </c>
      <c r="G4287" s="14" t="s">
        <v>4970</v>
      </c>
      <c r="H4287" s="14" t="s">
        <v>1105</v>
      </c>
    </row>
    <row r="4288" spans="1:8" x14ac:dyDescent="0.25">
      <c r="A4288">
        <v>4293</v>
      </c>
      <c r="B4288" s="14" t="s">
        <v>14082</v>
      </c>
      <c r="C4288" s="14" t="s">
        <v>1102</v>
      </c>
      <c r="E4288" s="14" t="s">
        <v>14083</v>
      </c>
      <c r="F4288" s="14" t="s">
        <v>14084</v>
      </c>
      <c r="G4288" s="14" t="s">
        <v>1109</v>
      </c>
      <c r="H4288" s="14" t="s">
        <v>1110</v>
      </c>
    </row>
    <row r="4289" spans="1:8" x14ac:dyDescent="0.25">
      <c r="A4289">
        <v>4294</v>
      </c>
      <c r="B4289" s="14" t="s">
        <v>14085</v>
      </c>
      <c r="C4289" s="14" t="s">
        <v>1102</v>
      </c>
      <c r="E4289" s="14" t="s">
        <v>14086</v>
      </c>
      <c r="F4289" s="14" t="s">
        <v>14087</v>
      </c>
      <c r="G4289" s="14" t="s">
        <v>1109</v>
      </c>
      <c r="H4289" s="14" t="s">
        <v>1105</v>
      </c>
    </row>
    <row r="4290" spans="1:8" x14ac:dyDescent="0.25">
      <c r="A4290">
        <v>4295</v>
      </c>
      <c r="B4290" s="14" t="s">
        <v>14088</v>
      </c>
      <c r="C4290" s="14" t="s">
        <v>1102</v>
      </c>
      <c r="D4290" s="14" t="s">
        <v>14089</v>
      </c>
      <c r="E4290" s="14" t="s">
        <v>14090</v>
      </c>
      <c r="F4290" s="14" t="s">
        <v>14091</v>
      </c>
      <c r="G4290" s="14" t="s">
        <v>1109</v>
      </c>
      <c r="H4290" s="14" t="s">
        <v>1105</v>
      </c>
    </row>
    <row r="4291" spans="1:8" x14ac:dyDescent="0.25">
      <c r="A4291">
        <v>4296</v>
      </c>
      <c r="B4291" s="14" t="s">
        <v>471</v>
      </c>
      <c r="C4291" s="14" t="s">
        <v>1102</v>
      </c>
      <c r="D4291" s="14" t="s">
        <v>371</v>
      </c>
      <c r="E4291" s="14" t="s">
        <v>14092</v>
      </c>
      <c r="F4291" s="14" t="s">
        <v>14093</v>
      </c>
      <c r="G4291" s="14" t="s">
        <v>120</v>
      </c>
      <c r="H4291" s="14" t="s">
        <v>1105</v>
      </c>
    </row>
    <row r="4292" spans="1:8" x14ac:dyDescent="0.25">
      <c r="A4292">
        <v>4297</v>
      </c>
      <c r="B4292" s="14" t="s">
        <v>14094</v>
      </c>
      <c r="C4292" s="14" t="s">
        <v>1102</v>
      </c>
      <c r="E4292" s="14" t="s">
        <v>14095</v>
      </c>
      <c r="F4292" s="14" t="s">
        <v>14096</v>
      </c>
      <c r="G4292" s="14" t="s">
        <v>178</v>
      </c>
      <c r="H4292" s="14" t="s">
        <v>1110</v>
      </c>
    </row>
    <row r="4293" spans="1:8" x14ac:dyDescent="0.25">
      <c r="A4293">
        <v>4298</v>
      </c>
      <c r="B4293" s="14" t="s">
        <v>14097</v>
      </c>
      <c r="C4293" s="14" t="s">
        <v>1102</v>
      </c>
      <c r="E4293" s="14" t="s">
        <v>14098</v>
      </c>
      <c r="F4293" s="14" t="s">
        <v>14099</v>
      </c>
      <c r="G4293" s="14" t="s">
        <v>1109</v>
      </c>
      <c r="H4293" s="14" t="s">
        <v>1110</v>
      </c>
    </row>
    <row r="4294" spans="1:8" x14ac:dyDescent="0.25">
      <c r="A4294">
        <v>4299</v>
      </c>
      <c r="B4294" s="14" t="s">
        <v>18996</v>
      </c>
      <c r="C4294" s="14" t="s">
        <v>1102</v>
      </c>
      <c r="D4294" s="14" t="s">
        <v>14100</v>
      </c>
      <c r="E4294" s="14" t="s">
        <v>14101</v>
      </c>
      <c r="F4294" s="14" t="s">
        <v>14102</v>
      </c>
      <c r="G4294" s="14" t="s">
        <v>86</v>
      </c>
      <c r="H4294" s="14" t="s">
        <v>1105</v>
      </c>
    </row>
    <row r="4295" spans="1:8" x14ac:dyDescent="0.25">
      <c r="A4295">
        <v>4302</v>
      </c>
      <c r="B4295" s="14" t="s">
        <v>14103</v>
      </c>
      <c r="C4295" s="14" t="s">
        <v>1102</v>
      </c>
      <c r="E4295" s="14" t="s">
        <v>14104</v>
      </c>
      <c r="F4295" s="14" t="s">
        <v>14105</v>
      </c>
      <c r="G4295" s="14" t="s">
        <v>2837</v>
      </c>
      <c r="H4295" s="14" t="s">
        <v>1110</v>
      </c>
    </row>
    <row r="4296" spans="1:8" x14ac:dyDescent="0.25">
      <c r="A4296">
        <v>4303</v>
      </c>
      <c r="B4296" s="14" t="s">
        <v>14106</v>
      </c>
      <c r="C4296" s="14" t="s">
        <v>1102</v>
      </c>
      <c r="E4296" s="14" t="s">
        <v>14107</v>
      </c>
      <c r="G4296" s="14" t="s">
        <v>1938</v>
      </c>
      <c r="H4296" s="14" t="s">
        <v>1110</v>
      </c>
    </row>
    <row r="4297" spans="1:8" x14ac:dyDescent="0.25">
      <c r="A4297">
        <v>4304</v>
      </c>
      <c r="B4297" s="14" t="s">
        <v>14108</v>
      </c>
      <c r="C4297" s="14" t="s">
        <v>1102</v>
      </c>
      <c r="D4297" s="14" t="s">
        <v>14109</v>
      </c>
      <c r="E4297" s="14" t="s">
        <v>14110</v>
      </c>
      <c r="F4297" s="14" t="s">
        <v>14111</v>
      </c>
      <c r="G4297" s="14" t="s">
        <v>174</v>
      </c>
      <c r="H4297" s="14" t="s">
        <v>1105</v>
      </c>
    </row>
    <row r="4298" spans="1:8" x14ac:dyDescent="0.25">
      <c r="A4298">
        <v>4305</v>
      </c>
      <c r="B4298" s="14" t="s">
        <v>14112</v>
      </c>
      <c r="C4298" s="14" t="s">
        <v>14113</v>
      </c>
      <c r="D4298" s="14" t="s">
        <v>466</v>
      </c>
      <c r="E4298" s="14" t="s">
        <v>14114</v>
      </c>
      <c r="F4298" s="14" t="s">
        <v>14115</v>
      </c>
      <c r="G4298" s="14" t="s">
        <v>187</v>
      </c>
      <c r="H4298" s="14" t="s">
        <v>1105</v>
      </c>
    </row>
    <row r="4299" spans="1:8" x14ac:dyDescent="0.25">
      <c r="A4299">
        <v>4306</v>
      </c>
      <c r="B4299" s="14" t="s">
        <v>14116</v>
      </c>
      <c r="C4299" s="14" t="s">
        <v>1102</v>
      </c>
      <c r="E4299" s="14" t="s">
        <v>14117</v>
      </c>
      <c r="F4299" s="14" t="s">
        <v>14118</v>
      </c>
      <c r="G4299" s="14" t="s">
        <v>1945</v>
      </c>
      <c r="H4299" s="14" t="s">
        <v>1110</v>
      </c>
    </row>
    <row r="4300" spans="1:8" x14ac:dyDescent="0.25">
      <c r="A4300">
        <v>4307</v>
      </c>
      <c r="B4300" s="14" t="s">
        <v>14119</v>
      </c>
      <c r="C4300" s="14" t="s">
        <v>1102</v>
      </c>
      <c r="E4300" s="14" t="s">
        <v>14120</v>
      </c>
      <c r="F4300" s="14" t="s">
        <v>14121</v>
      </c>
      <c r="G4300" s="14" t="s">
        <v>2576</v>
      </c>
      <c r="H4300" s="14" t="s">
        <v>1110</v>
      </c>
    </row>
    <row r="4301" spans="1:8" x14ac:dyDescent="0.25">
      <c r="A4301">
        <v>4308</v>
      </c>
      <c r="B4301" s="14" t="s">
        <v>14122</v>
      </c>
      <c r="C4301" s="14" t="s">
        <v>1102</v>
      </c>
      <c r="E4301" s="14" t="s">
        <v>14123</v>
      </c>
      <c r="F4301" s="14" t="s">
        <v>14124</v>
      </c>
      <c r="G4301" s="14" t="s">
        <v>485</v>
      </c>
      <c r="H4301" s="14" t="s">
        <v>1110</v>
      </c>
    </row>
    <row r="4302" spans="1:8" x14ac:dyDescent="0.25">
      <c r="A4302">
        <v>4309</v>
      </c>
      <c r="B4302" s="14" t="s">
        <v>14125</v>
      </c>
      <c r="C4302" s="14" t="s">
        <v>1102</v>
      </c>
      <c r="E4302" s="14" t="s">
        <v>14126</v>
      </c>
      <c r="F4302" s="14" t="s">
        <v>14127</v>
      </c>
      <c r="G4302" s="14" t="s">
        <v>212</v>
      </c>
      <c r="H4302" s="14" t="s">
        <v>1110</v>
      </c>
    </row>
    <row r="4303" spans="1:8" x14ac:dyDescent="0.25">
      <c r="A4303">
        <v>4310</v>
      </c>
      <c r="B4303" s="14" t="s">
        <v>14128</v>
      </c>
      <c r="C4303" s="14" t="s">
        <v>1102</v>
      </c>
      <c r="E4303" s="14" t="s">
        <v>14129</v>
      </c>
      <c r="F4303" s="14" t="s">
        <v>14130</v>
      </c>
      <c r="G4303" s="14" t="s">
        <v>1938</v>
      </c>
      <c r="H4303" s="14" t="s">
        <v>1110</v>
      </c>
    </row>
    <row r="4304" spans="1:8" x14ac:dyDescent="0.25">
      <c r="A4304">
        <v>4311</v>
      </c>
      <c r="B4304" s="14" t="s">
        <v>14131</v>
      </c>
      <c r="C4304" s="14" t="s">
        <v>1102</v>
      </c>
      <c r="D4304" s="14" t="s">
        <v>14132</v>
      </c>
      <c r="E4304" s="14" t="s">
        <v>14133</v>
      </c>
      <c r="F4304" s="14" t="s">
        <v>14134</v>
      </c>
      <c r="G4304" s="14" t="s">
        <v>1196</v>
      </c>
      <c r="H4304" s="14" t="s">
        <v>1105</v>
      </c>
    </row>
    <row r="4305" spans="1:8" x14ac:dyDescent="0.25">
      <c r="A4305">
        <v>4312</v>
      </c>
      <c r="B4305" s="14" t="s">
        <v>14135</v>
      </c>
      <c r="C4305" s="14" t="s">
        <v>1102</v>
      </c>
      <c r="E4305" s="14" t="s">
        <v>14136</v>
      </c>
      <c r="F4305" s="14" t="s">
        <v>14137</v>
      </c>
      <c r="G4305" s="14" t="s">
        <v>40</v>
      </c>
      <c r="H4305" s="14" t="s">
        <v>1110</v>
      </c>
    </row>
    <row r="4306" spans="1:8" x14ac:dyDescent="0.25">
      <c r="A4306">
        <v>4313</v>
      </c>
      <c r="B4306" s="14" t="s">
        <v>14138</v>
      </c>
      <c r="C4306" s="14" t="s">
        <v>1102</v>
      </c>
      <c r="E4306" s="14" t="s">
        <v>14139</v>
      </c>
      <c r="F4306" s="14" t="s">
        <v>14140</v>
      </c>
      <c r="G4306" s="14" t="s">
        <v>243</v>
      </c>
      <c r="H4306" s="14" t="s">
        <v>1110</v>
      </c>
    </row>
    <row r="4307" spans="1:8" x14ac:dyDescent="0.25">
      <c r="A4307">
        <v>4314</v>
      </c>
      <c r="B4307" s="14" t="s">
        <v>14141</v>
      </c>
      <c r="C4307" s="14" t="s">
        <v>1102</v>
      </c>
      <c r="D4307" s="14" t="s">
        <v>7956</v>
      </c>
      <c r="E4307" s="14" t="s">
        <v>14142</v>
      </c>
      <c r="F4307" s="14" t="s">
        <v>14142</v>
      </c>
      <c r="G4307" s="14" t="s">
        <v>1251</v>
      </c>
      <c r="H4307" s="14" t="s">
        <v>1110</v>
      </c>
    </row>
    <row r="4308" spans="1:8" x14ac:dyDescent="0.25">
      <c r="A4308">
        <v>4315</v>
      </c>
      <c r="B4308" s="14" t="s">
        <v>14143</v>
      </c>
      <c r="C4308" s="14" t="s">
        <v>1102</v>
      </c>
      <c r="E4308" s="14" t="s">
        <v>14144</v>
      </c>
      <c r="F4308" s="14" t="s">
        <v>14145</v>
      </c>
      <c r="G4308" s="14" t="s">
        <v>2692</v>
      </c>
      <c r="H4308" s="14" t="s">
        <v>1110</v>
      </c>
    </row>
    <row r="4309" spans="1:8" x14ac:dyDescent="0.25">
      <c r="A4309">
        <v>4316</v>
      </c>
      <c r="B4309" s="14" t="s">
        <v>14146</v>
      </c>
      <c r="C4309" s="14" t="s">
        <v>1102</v>
      </c>
      <c r="E4309" s="14" t="s">
        <v>14147</v>
      </c>
      <c r="F4309" s="14" t="s">
        <v>14148</v>
      </c>
      <c r="G4309" s="14" t="s">
        <v>3837</v>
      </c>
      <c r="H4309" s="14" t="s">
        <v>1110</v>
      </c>
    </row>
    <row r="4310" spans="1:8" x14ac:dyDescent="0.25">
      <c r="A4310">
        <v>4317</v>
      </c>
      <c r="B4310" s="14" t="s">
        <v>14149</v>
      </c>
      <c r="C4310" s="14" t="s">
        <v>1102</v>
      </c>
      <c r="E4310" s="14" t="s">
        <v>14150</v>
      </c>
      <c r="F4310" s="14" t="s">
        <v>14151</v>
      </c>
      <c r="G4310" s="14" t="s">
        <v>149</v>
      </c>
      <c r="H4310" s="14" t="s">
        <v>1110</v>
      </c>
    </row>
    <row r="4311" spans="1:8" x14ac:dyDescent="0.25">
      <c r="A4311">
        <v>4318</v>
      </c>
      <c r="B4311" s="14" t="s">
        <v>14152</v>
      </c>
      <c r="C4311" s="14" t="s">
        <v>1102</v>
      </c>
      <c r="E4311" s="14" t="s">
        <v>14153</v>
      </c>
      <c r="F4311" s="14" t="s">
        <v>14154</v>
      </c>
      <c r="G4311" s="14" t="s">
        <v>40</v>
      </c>
      <c r="H4311" s="14" t="s">
        <v>1110</v>
      </c>
    </row>
    <row r="4312" spans="1:8" x14ac:dyDescent="0.25">
      <c r="A4312">
        <v>4319</v>
      </c>
      <c r="B4312" s="14" t="s">
        <v>14155</v>
      </c>
      <c r="C4312" s="14" t="s">
        <v>14156</v>
      </c>
      <c r="D4312" s="14" t="s">
        <v>375</v>
      </c>
      <c r="E4312" s="14" t="s">
        <v>14157</v>
      </c>
      <c r="F4312" s="14" t="s">
        <v>14158</v>
      </c>
      <c r="G4312" s="14" t="s">
        <v>212</v>
      </c>
      <c r="H4312" s="14" t="s">
        <v>1105</v>
      </c>
    </row>
    <row r="4313" spans="1:8" x14ac:dyDescent="0.25">
      <c r="A4313">
        <v>4320</v>
      </c>
      <c r="B4313" s="14" t="s">
        <v>14159</v>
      </c>
      <c r="C4313" s="14" t="s">
        <v>1102</v>
      </c>
      <c r="E4313" s="14" t="s">
        <v>14160</v>
      </c>
      <c r="G4313" s="14" t="s">
        <v>1938</v>
      </c>
      <c r="H4313" s="14" t="s">
        <v>1110</v>
      </c>
    </row>
    <row r="4314" spans="1:8" x14ac:dyDescent="0.25">
      <c r="A4314">
        <v>4321</v>
      </c>
      <c r="B4314" s="14" t="s">
        <v>14161</v>
      </c>
      <c r="C4314" s="14" t="s">
        <v>1102</v>
      </c>
      <c r="E4314" s="14" t="s">
        <v>14162</v>
      </c>
      <c r="F4314" s="14" t="s">
        <v>14163</v>
      </c>
      <c r="G4314" s="14" t="s">
        <v>5981</v>
      </c>
      <c r="H4314" s="14" t="s">
        <v>1110</v>
      </c>
    </row>
    <row r="4315" spans="1:8" x14ac:dyDescent="0.25">
      <c r="A4315">
        <v>4322</v>
      </c>
      <c r="B4315" s="14" t="s">
        <v>14164</v>
      </c>
      <c r="C4315" s="14" t="s">
        <v>1102</v>
      </c>
      <c r="E4315" s="14" t="s">
        <v>14165</v>
      </c>
      <c r="F4315" s="14" t="s">
        <v>14166</v>
      </c>
      <c r="G4315" s="14" t="s">
        <v>1076</v>
      </c>
      <c r="H4315" s="14" t="s">
        <v>1110</v>
      </c>
    </row>
    <row r="4316" spans="1:8" x14ac:dyDescent="0.25">
      <c r="A4316">
        <v>4323</v>
      </c>
      <c r="B4316" s="14" t="s">
        <v>14167</v>
      </c>
      <c r="C4316" s="14" t="s">
        <v>1102</v>
      </c>
      <c r="E4316" s="14" t="s">
        <v>14168</v>
      </c>
      <c r="F4316" s="14" t="s">
        <v>14169</v>
      </c>
      <c r="G4316" s="14" t="s">
        <v>243</v>
      </c>
      <c r="H4316" s="14" t="s">
        <v>1105</v>
      </c>
    </row>
    <row r="4317" spans="1:8" x14ac:dyDescent="0.25">
      <c r="A4317">
        <v>4324</v>
      </c>
      <c r="B4317" s="14" t="s">
        <v>14170</v>
      </c>
      <c r="C4317" s="14" t="s">
        <v>1102</v>
      </c>
      <c r="E4317" s="14" t="s">
        <v>14171</v>
      </c>
      <c r="F4317" s="14" t="s">
        <v>14172</v>
      </c>
      <c r="G4317" s="14" t="s">
        <v>215</v>
      </c>
      <c r="H4317" s="14" t="s">
        <v>1110</v>
      </c>
    </row>
    <row r="4318" spans="1:8" x14ac:dyDescent="0.25">
      <c r="A4318">
        <v>4325</v>
      </c>
      <c r="B4318" s="14" t="s">
        <v>14173</v>
      </c>
      <c r="C4318" s="14" t="s">
        <v>1102</v>
      </c>
      <c r="E4318" s="14" t="s">
        <v>14174</v>
      </c>
      <c r="F4318" s="14" t="s">
        <v>14173</v>
      </c>
      <c r="G4318" s="14" t="s">
        <v>3837</v>
      </c>
      <c r="H4318" s="14" t="s">
        <v>1110</v>
      </c>
    </row>
    <row r="4319" spans="1:8" x14ac:dyDescent="0.25">
      <c r="A4319">
        <v>4326</v>
      </c>
      <c r="B4319" s="14" t="s">
        <v>14175</v>
      </c>
      <c r="C4319" s="14" t="s">
        <v>1102</v>
      </c>
      <c r="E4319" s="14" t="s">
        <v>14176</v>
      </c>
      <c r="F4319" s="14" t="s">
        <v>14177</v>
      </c>
      <c r="G4319" s="14" t="s">
        <v>1109</v>
      </c>
      <c r="H4319" s="14" t="s">
        <v>1110</v>
      </c>
    </row>
    <row r="4320" spans="1:8" x14ac:dyDescent="0.25">
      <c r="A4320">
        <v>4327</v>
      </c>
      <c r="B4320" s="14" t="s">
        <v>14178</v>
      </c>
      <c r="C4320" s="14" t="s">
        <v>1102</v>
      </c>
      <c r="E4320" s="14" t="s">
        <v>14179</v>
      </c>
      <c r="F4320" s="14" t="s">
        <v>14180</v>
      </c>
      <c r="G4320" s="14" t="s">
        <v>1109</v>
      </c>
      <c r="H4320" s="14" t="s">
        <v>1110</v>
      </c>
    </row>
    <row r="4321" spans="1:8" x14ac:dyDescent="0.25">
      <c r="A4321">
        <v>4328</v>
      </c>
      <c r="B4321" s="14" t="s">
        <v>14181</v>
      </c>
      <c r="C4321" s="14" t="s">
        <v>1102</v>
      </c>
      <c r="E4321" s="14" t="s">
        <v>14182</v>
      </c>
      <c r="G4321" s="14" t="s">
        <v>1109</v>
      </c>
      <c r="H4321" s="14" t="s">
        <v>1110</v>
      </c>
    </row>
    <row r="4322" spans="1:8" x14ac:dyDescent="0.25">
      <c r="A4322">
        <v>4329</v>
      </c>
      <c r="B4322" s="14" t="s">
        <v>14183</v>
      </c>
      <c r="C4322" s="14" t="s">
        <v>14184</v>
      </c>
      <c r="D4322" s="14" t="s">
        <v>14185</v>
      </c>
      <c r="E4322" s="14" t="s">
        <v>14186</v>
      </c>
      <c r="F4322" s="14" t="s">
        <v>14187</v>
      </c>
      <c r="G4322" s="14" t="s">
        <v>178</v>
      </c>
      <c r="H4322" s="14" t="s">
        <v>1105</v>
      </c>
    </row>
    <row r="4323" spans="1:8" x14ac:dyDescent="0.25">
      <c r="A4323">
        <v>4330</v>
      </c>
      <c r="B4323" s="14" t="s">
        <v>14188</v>
      </c>
      <c r="C4323" s="14" t="s">
        <v>1102</v>
      </c>
      <c r="E4323" s="14" t="s">
        <v>14189</v>
      </c>
      <c r="F4323" s="14" t="s">
        <v>14190</v>
      </c>
      <c r="G4323" s="14" t="s">
        <v>1262</v>
      </c>
      <c r="H4323" s="14" t="s">
        <v>1110</v>
      </c>
    </row>
    <row r="4324" spans="1:8" x14ac:dyDescent="0.25">
      <c r="A4324">
        <v>4331</v>
      </c>
      <c r="B4324" s="14" t="s">
        <v>14191</v>
      </c>
      <c r="C4324" s="14" t="s">
        <v>1102</v>
      </c>
      <c r="E4324" s="14" t="s">
        <v>14192</v>
      </c>
      <c r="F4324" s="14" t="s">
        <v>14193</v>
      </c>
      <c r="G4324" s="14" t="s">
        <v>19</v>
      </c>
      <c r="H4324" s="14" t="s">
        <v>1110</v>
      </c>
    </row>
    <row r="4325" spans="1:8" x14ac:dyDescent="0.25">
      <c r="A4325">
        <v>4332</v>
      </c>
      <c r="B4325" s="14" t="s">
        <v>14194</v>
      </c>
      <c r="C4325" s="14" t="s">
        <v>1102</v>
      </c>
      <c r="E4325" s="14" t="s">
        <v>14195</v>
      </c>
      <c r="F4325" s="14" t="s">
        <v>14196</v>
      </c>
      <c r="G4325" s="14" t="s">
        <v>1622</v>
      </c>
      <c r="H4325" s="14" t="s">
        <v>1110</v>
      </c>
    </row>
    <row r="4326" spans="1:8" x14ac:dyDescent="0.25">
      <c r="A4326">
        <v>4333</v>
      </c>
      <c r="B4326" s="14" t="s">
        <v>14197</v>
      </c>
      <c r="C4326" s="14" t="s">
        <v>1102</v>
      </c>
      <c r="E4326" s="14" t="s">
        <v>14198</v>
      </c>
      <c r="F4326" s="14" t="s">
        <v>14199</v>
      </c>
      <c r="G4326" s="14" t="s">
        <v>1109</v>
      </c>
      <c r="H4326" s="14" t="s">
        <v>1110</v>
      </c>
    </row>
    <row r="4327" spans="1:8" x14ac:dyDescent="0.25">
      <c r="A4327">
        <v>4334</v>
      </c>
      <c r="B4327" s="14" t="s">
        <v>14200</v>
      </c>
      <c r="C4327" s="14" t="s">
        <v>1102</v>
      </c>
      <c r="E4327" s="14" t="s">
        <v>14201</v>
      </c>
      <c r="F4327" s="14" t="s">
        <v>14202</v>
      </c>
      <c r="G4327" s="14" t="s">
        <v>1109</v>
      </c>
      <c r="H4327" s="14" t="s">
        <v>1110</v>
      </c>
    </row>
    <row r="4328" spans="1:8" x14ac:dyDescent="0.25">
      <c r="A4328">
        <v>4335</v>
      </c>
      <c r="B4328" s="14" t="s">
        <v>14203</v>
      </c>
      <c r="C4328" s="14" t="s">
        <v>1102</v>
      </c>
      <c r="D4328" s="14" t="s">
        <v>14204</v>
      </c>
      <c r="E4328" s="14" t="s">
        <v>14205</v>
      </c>
      <c r="F4328" s="14" t="s">
        <v>14206</v>
      </c>
      <c r="G4328" s="14" t="s">
        <v>1109</v>
      </c>
      <c r="H4328" s="14" t="s">
        <v>1105</v>
      </c>
    </row>
    <row r="4329" spans="1:8" x14ac:dyDescent="0.25">
      <c r="A4329">
        <v>4336</v>
      </c>
      <c r="B4329" s="14" t="s">
        <v>14207</v>
      </c>
      <c r="C4329" s="14" t="s">
        <v>1102</v>
      </c>
      <c r="E4329" s="14" t="s">
        <v>14208</v>
      </c>
      <c r="F4329" s="14" t="s">
        <v>14209</v>
      </c>
      <c r="G4329" s="14" t="s">
        <v>86</v>
      </c>
      <c r="H4329" s="14" t="s">
        <v>1110</v>
      </c>
    </row>
    <row r="4330" spans="1:8" x14ac:dyDescent="0.25">
      <c r="A4330">
        <v>4337</v>
      </c>
      <c r="B4330" s="14" t="s">
        <v>14210</v>
      </c>
      <c r="C4330" s="14" t="s">
        <v>1102</v>
      </c>
      <c r="E4330" s="14" t="s">
        <v>14211</v>
      </c>
      <c r="F4330" s="14" t="s">
        <v>14212</v>
      </c>
      <c r="G4330" s="14" t="s">
        <v>1196</v>
      </c>
      <c r="H4330" s="14" t="s">
        <v>1110</v>
      </c>
    </row>
    <row r="4331" spans="1:8" x14ac:dyDescent="0.25">
      <c r="A4331">
        <v>4338</v>
      </c>
      <c r="B4331" s="14" t="s">
        <v>14213</v>
      </c>
      <c r="C4331" s="14" t="s">
        <v>1102</v>
      </c>
      <c r="E4331" s="14" t="s">
        <v>14214</v>
      </c>
      <c r="F4331" s="14" t="s">
        <v>14215</v>
      </c>
      <c r="G4331" s="14" t="s">
        <v>1228</v>
      </c>
      <c r="H4331" s="14" t="s">
        <v>1110</v>
      </c>
    </row>
    <row r="4332" spans="1:8" x14ac:dyDescent="0.25">
      <c r="A4332">
        <v>4339</v>
      </c>
      <c r="B4332" s="14" t="s">
        <v>14216</v>
      </c>
      <c r="C4332" s="14" t="s">
        <v>1102</v>
      </c>
      <c r="E4332" s="14" t="s">
        <v>14217</v>
      </c>
      <c r="F4332" s="14" t="s">
        <v>14218</v>
      </c>
      <c r="G4332" s="14" t="s">
        <v>192</v>
      </c>
      <c r="H4332" s="14" t="s">
        <v>1110</v>
      </c>
    </row>
    <row r="4333" spans="1:8" x14ac:dyDescent="0.25">
      <c r="A4333">
        <v>4340</v>
      </c>
      <c r="B4333" s="14" t="s">
        <v>14219</v>
      </c>
      <c r="C4333" s="14" t="s">
        <v>1102</v>
      </c>
      <c r="E4333" s="14" t="s">
        <v>14220</v>
      </c>
      <c r="F4333" s="14" t="s">
        <v>14221</v>
      </c>
      <c r="G4333" s="14" t="s">
        <v>1109</v>
      </c>
      <c r="H4333" s="14" t="s">
        <v>1110</v>
      </c>
    </row>
    <row r="4334" spans="1:8" x14ac:dyDescent="0.25">
      <c r="A4334">
        <v>4341</v>
      </c>
      <c r="B4334" s="14" t="s">
        <v>14222</v>
      </c>
      <c r="C4334" s="14" t="s">
        <v>1102</v>
      </c>
      <c r="E4334" s="14" t="s">
        <v>14223</v>
      </c>
      <c r="F4334" s="14" t="s">
        <v>14224</v>
      </c>
      <c r="G4334" s="14" t="s">
        <v>1109</v>
      </c>
      <c r="H4334" s="14" t="s">
        <v>1110</v>
      </c>
    </row>
    <row r="4335" spans="1:8" x14ac:dyDescent="0.25">
      <c r="A4335">
        <v>4342</v>
      </c>
      <c r="B4335" s="14" t="s">
        <v>14225</v>
      </c>
      <c r="C4335" s="14" t="s">
        <v>1102</v>
      </c>
      <c r="E4335" s="14" t="s">
        <v>14226</v>
      </c>
      <c r="F4335" s="14" t="s">
        <v>14227</v>
      </c>
      <c r="G4335" s="14" t="s">
        <v>1109</v>
      </c>
      <c r="H4335" s="14" t="s">
        <v>1105</v>
      </c>
    </row>
    <row r="4336" spans="1:8" x14ac:dyDescent="0.25">
      <c r="A4336">
        <v>4343</v>
      </c>
      <c r="B4336" s="14" t="s">
        <v>14228</v>
      </c>
      <c r="C4336" s="14" t="s">
        <v>1102</v>
      </c>
      <c r="E4336" s="14" t="s">
        <v>14229</v>
      </c>
      <c r="F4336" s="14" t="s">
        <v>14230</v>
      </c>
      <c r="G4336" s="14" t="s">
        <v>1578</v>
      </c>
      <c r="H4336" s="14" t="s">
        <v>1110</v>
      </c>
    </row>
    <row r="4337" spans="1:8" x14ac:dyDescent="0.25">
      <c r="A4337">
        <v>4344</v>
      </c>
      <c r="B4337" s="14" t="s">
        <v>14231</v>
      </c>
      <c r="C4337" s="14" t="s">
        <v>1102</v>
      </c>
      <c r="E4337" s="14" t="s">
        <v>14232</v>
      </c>
      <c r="F4337" s="14" t="s">
        <v>14233</v>
      </c>
      <c r="G4337" s="14" t="s">
        <v>149</v>
      </c>
      <c r="H4337" s="14" t="s">
        <v>1110</v>
      </c>
    </row>
    <row r="4338" spans="1:8" x14ac:dyDescent="0.25">
      <c r="A4338">
        <v>4345</v>
      </c>
      <c r="B4338" s="14" t="s">
        <v>14234</v>
      </c>
      <c r="C4338" s="14" t="s">
        <v>1102</v>
      </c>
      <c r="E4338" s="14" t="s">
        <v>14235</v>
      </c>
      <c r="F4338" s="14" t="s">
        <v>14236</v>
      </c>
      <c r="G4338" s="14" t="s">
        <v>86</v>
      </c>
      <c r="H4338" s="14" t="s">
        <v>1110</v>
      </c>
    </row>
    <row r="4339" spans="1:8" x14ac:dyDescent="0.25">
      <c r="A4339">
        <v>4346</v>
      </c>
      <c r="B4339" s="14" t="s">
        <v>14237</v>
      </c>
      <c r="C4339" s="14" t="s">
        <v>1102</v>
      </c>
      <c r="E4339" s="14" t="s">
        <v>14238</v>
      </c>
      <c r="F4339" s="14" t="s">
        <v>14239</v>
      </c>
      <c r="G4339" s="14" t="s">
        <v>40</v>
      </c>
      <c r="H4339" s="14" t="s">
        <v>1110</v>
      </c>
    </row>
    <row r="4340" spans="1:8" x14ac:dyDescent="0.25">
      <c r="A4340">
        <v>4347</v>
      </c>
      <c r="B4340" s="14" t="s">
        <v>14240</v>
      </c>
      <c r="C4340" s="14" t="s">
        <v>1102</v>
      </c>
      <c r="E4340" s="14" t="s">
        <v>14241</v>
      </c>
      <c r="F4340" s="14" t="s">
        <v>14242</v>
      </c>
      <c r="G4340" s="14" t="s">
        <v>1682</v>
      </c>
      <c r="H4340" s="14" t="s">
        <v>1110</v>
      </c>
    </row>
    <row r="4341" spans="1:8" x14ac:dyDescent="0.25">
      <c r="A4341">
        <v>4348</v>
      </c>
      <c r="B4341" s="14" t="s">
        <v>14243</v>
      </c>
      <c r="C4341" s="14" t="s">
        <v>1102</v>
      </c>
      <c r="E4341" s="14" t="s">
        <v>14244</v>
      </c>
      <c r="F4341" s="14" t="s">
        <v>14245</v>
      </c>
      <c r="G4341" s="14" t="s">
        <v>149</v>
      </c>
      <c r="H4341" s="14" t="s">
        <v>1110</v>
      </c>
    </row>
    <row r="4342" spans="1:8" x14ac:dyDescent="0.25">
      <c r="A4342">
        <v>4349</v>
      </c>
      <c r="B4342" s="14" t="s">
        <v>14246</v>
      </c>
      <c r="C4342" s="14" t="s">
        <v>1102</v>
      </c>
      <c r="D4342" s="14" t="s">
        <v>14247</v>
      </c>
      <c r="E4342" s="14" t="s">
        <v>14248</v>
      </c>
      <c r="F4342" s="14" t="s">
        <v>14249</v>
      </c>
      <c r="G4342" s="14" t="s">
        <v>4857</v>
      </c>
      <c r="H4342" s="14" t="s">
        <v>1105</v>
      </c>
    </row>
    <row r="4343" spans="1:8" x14ac:dyDescent="0.25">
      <c r="A4343">
        <v>4350</v>
      </c>
      <c r="B4343" s="14" t="s">
        <v>14250</v>
      </c>
      <c r="C4343" s="14" t="s">
        <v>1102</v>
      </c>
      <c r="E4343" s="14" t="s">
        <v>14251</v>
      </c>
      <c r="F4343" s="14" t="s">
        <v>14252</v>
      </c>
      <c r="G4343" s="14" t="s">
        <v>1109</v>
      </c>
      <c r="H4343" s="14" t="s">
        <v>1110</v>
      </c>
    </row>
    <row r="4344" spans="1:8" x14ac:dyDescent="0.25">
      <c r="A4344">
        <v>4351</v>
      </c>
      <c r="B4344" s="14" t="s">
        <v>14253</v>
      </c>
      <c r="C4344" s="14" t="s">
        <v>1102</v>
      </c>
      <c r="E4344" s="14" t="s">
        <v>14254</v>
      </c>
      <c r="F4344" s="14" t="s">
        <v>14255</v>
      </c>
      <c r="G4344" s="14" t="s">
        <v>77</v>
      </c>
      <c r="H4344" s="14" t="s">
        <v>1110</v>
      </c>
    </row>
    <row r="4345" spans="1:8" x14ac:dyDescent="0.25">
      <c r="A4345">
        <v>4352</v>
      </c>
      <c r="B4345" s="14" t="s">
        <v>14256</v>
      </c>
      <c r="C4345" s="14" t="s">
        <v>1102</v>
      </c>
      <c r="E4345" s="14" t="s">
        <v>14257</v>
      </c>
      <c r="F4345" s="14" t="s">
        <v>14258</v>
      </c>
      <c r="G4345" s="14" t="s">
        <v>226</v>
      </c>
      <c r="H4345" s="14" t="s">
        <v>1110</v>
      </c>
    </row>
    <row r="4346" spans="1:8" x14ac:dyDescent="0.25">
      <c r="A4346">
        <v>4353</v>
      </c>
      <c r="B4346" s="14" t="s">
        <v>14259</v>
      </c>
      <c r="C4346" s="14" t="s">
        <v>1102</v>
      </c>
      <c r="E4346" s="14" t="s">
        <v>14260</v>
      </c>
      <c r="F4346" s="14" t="s">
        <v>14261</v>
      </c>
      <c r="G4346" s="14" t="s">
        <v>187</v>
      </c>
      <c r="H4346" s="14" t="s">
        <v>1110</v>
      </c>
    </row>
    <row r="4347" spans="1:8" x14ac:dyDescent="0.25">
      <c r="A4347">
        <v>4354</v>
      </c>
      <c r="B4347" s="14" t="s">
        <v>14262</v>
      </c>
      <c r="C4347" s="14" t="s">
        <v>1102</v>
      </c>
      <c r="E4347" s="14" t="s">
        <v>14263</v>
      </c>
      <c r="F4347" s="14" t="s">
        <v>14264</v>
      </c>
      <c r="G4347" s="14" t="s">
        <v>212</v>
      </c>
      <c r="H4347" s="14" t="s">
        <v>1110</v>
      </c>
    </row>
    <row r="4348" spans="1:8" x14ac:dyDescent="0.25">
      <c r="A4348">
        <v>4355</v>
      </c>
      <c r="B4348" s="14" t="s">
        <v>14265</v>
      </c>
      <c r="C4348" s="14" t="s">
        <v>1102</v>
      </c>
      <c r="E4348" s="14" t="s">
        <v>14266</v>
      </c>
      <c r="F4348" s="14" t="s">
        <v>14267</v>
      </c>
      <c r="G4348" s="14" t="s">
        <v>149</v>
      </c>
      <c r="H4348" s="14" t="s">
        <v>1110</v>
      </c>
    </row>
    <row r="4349" spans="1:8" x14ac:dyDescent="0.25">
      <c r="A4349">
        <v>4356</v>
      </c>
      <c r="B4349" s="14" t="s">
        <v>14268</v>
      </c>
      <c r="C4349" s="14" t="s">
        <v>1102</v>
      </c>
      <c r="D4349" s="14" t="s">
        <v>14269</v>
      </c>
      <c r="E4349" s="14" t="s">
        <v>14270</v>
      </c>
      <c r="F4349" s="14" t="s">
        <v>14271</v>
      </c>
      <c r="G4349" s="14" t="s">
        <v>1109</v>
      </c>
      <c r="H4349" s="14" t="s">
        <v>1105</v>
      </c>
    </row>
    <row r="4350" spans="1:8" x14ac:dyDescent="0.25">
      <c r="A4350">
        <v>4357</v>
      </c>
      <c r="B4350" s="14" t="s">
        <v>14272</v>
      </c>
      <c r="C4350" s="14" t="s">
        <v>1102</v>
      </c>
      <c r="E4350" s="14" t="s">
        <v>14273</v>
      </c>
      <c r="F4350" s="14" t="s">
        <v>14274</v>
      </c>
      <c r="G4350" s="14" t="s">
        <v>40</v>
      </c>
      <c r="H4350" s="14" t="s">
        <v>1110</v>
      </c>
    </row>
    <row r="4351" spans="1:8" x14ac:dyDescent="0.25">
      <c r="A4351">
        <v>4358</v>
      </c>
      <c r="B4351" s="14" t="s">
        <v>14275</v>
      </c>
      <c r="C4351" s="14" t="s">
        <v>1102</v>
      </c>
      <c r="E4351" s="14" t="s">
        <v>14276</v>
      </c>
      <c r="F4351" s="14" t="s">
        <v>14277</v>
      </c>
      <c r="G4351" s="14" t="s">
        <v>178</v>
      </c>
      <c r="H4351" s="14" t="s">
        <v>1110</v>
      </c>
    </row>
    <row r="4352" spans="1:8" x14ac:dyDescent="0.25">
      <c r="A4352">
        <v>4359</v>
      </c>
      <c r="B4352" s="14" t="s">
        <v>14278</v>
      </c>
      <c r="C4352" s="14" t="s">
        <v>1102</v>
      </c>
      <c r="E4352" s="14" t="s">
        <v>14279</v>
      </c>
      <c r="F4352" s="14" t="s">
        <v>14280</v>
      </c>
      <c r="G4352" s="14" t="s">
        <v>1109</v>
      </c>
      <c r="H4352" s="14" t="s">
        <v>1110</v>
      </c>
    </row>
    <row r="4353" spans="1:8" x14ac:dyDescent="0.25">
      <c r="A4353">
        <v>4360</v>
      </c>
      <c r="B4353" s="14" t="s">
        <v>14281</v>
      </c>
      <c r="C4353" s="14" t="s">
        <v>1102</v>
      </c>
      <c r="E4353" s="14" t="s">
        <v>14282</v>
      </c>
      <c r="F4353" s="14" t="s">
        <v>14283</v>
      </c>
      <c r="G4353" s="14" t="s">
        <v>1109</v>
      </c>
      <c r="H4353" s="14" t="s">
        <v>1110</v>
      </c>
    </row>
    <row r="4354" spans="1:8" x14ac:dyDescent="0.25">
      <c r="A4354">
        <v>4361</v>
      </c>
      <c r="B4354" s="14" t="s">
        <v>14284</v>
      </c>
      <c r="C4354" s="14" t="s">
        <v>1102</v>
      </c>
      <c r="E4354" s="14" t="s">
        <v>14285</v>
      </c>
      <c r="F4354" s="14" t="s">
        <v>14286</v>
      </c>
      <c r="G4354" s="14" t="s">
        <v>1109</v>
      </c>
      <c r="H4354" s="14" t="s">
        <v>1110</v>
      </c>
    </row>
    <row r="4355" spans="1:8" x14ac:dyDescent="0.25">
      <c r="A4355">
        <v>4362</v>
      </c>
      <c r="B4355" s="14" t="s">
        <v>14287</v>
      </c>
      <c r="C4355" s="14" t="s">
        <v>1102</v>
      </c>
      <c r="E4355" s="14" t="s">
        <v>14288</v>
      </c>
      <c r="F4355" s="14" t="s">
        <v>14289</v>
      </c>
      <c r="G4355" s="14" t="s">
        <v>192</v>
      </c>
      <c r="H4355" s="14" t="s">
        <v>1110</v>
      </c>
    </row>
    <row r="4356" spans="1:8" x14ac:dyDescent="0.25">
      <c r="A4356">
        <v>4363</v>
      </c>
      <c r="B4356" s="14" t="s">
        <v>14290</v>
      </c>
      <c r="C4356" s="14" t="s">
        <v>1102</v>
      </c>
      <c r="E4356" s="14" t="s">
        <v>14291</v>
      </c>
      <c r="F4356" s="14" t="s">
        <v>14292</v>
      </c>
      <c r="G4356" s="14" t="s">
        <v>1251</v>
      </c>
      <c r="H4356" s="14" t="s">
        <v>1110</v>
      </c>
    </row>
    <row r="4357" spans="1:8" x14ac:dyDescent="0.25">
      <c r="A4357">
        <v>4364</v>
      </c>
      <c r="B4357" s="14" t="s">
        <v>14293</v>
      </c>
      <c r="C4357" s="14" t="s">
        <v>1102</v>
      </c>
      <c r="E4357" s="14" t="s">
        <v>14294</v>
      </c>
      <c r="F4357" s="14" t="s">
        <v>14295</v>
      </c>
      <c r="G4357" s="14" t="s">
        <v>243</v>
      </c>
      <c r="H4357" s="14" t="s">
        <v>1110</v>
      </c>
    </row>
    <row r="4358" spans="1:8" x14ac:dyDescent="0.25">
      <c r="A4358">
        <v>4365</v>
      </c>
      <c r="B4358" s="14" t="s">
        <v>14296</v>
      </c>
      <c r="C4358" s="14" t="s">
        <v>1102</v>
      </c>
      <c r="E4358" s="14" t="s">
        <v>14297</v>
      </c>
      <c r="F4358" s="14" t="s">
        <v>14298</v>
      </c>
      <c r="G4358" s="14" t="s">
        <v>2576</v>
      </c>
      <c r="H4358" s="14" t="s">
        <v>1110</v>
      </c>
    </row>
    <row r="4359" spans="1:8" x14ac:dyDescent="0.25">
      <c r="A4359">
        <v>4366</v>
      </c>
      <c r="B4359" s="14" t="s">
        <v>14299</v>
      </c>
      <c r="C4359" s="14" t="s">
        <v>1102</v>
      </c>
      <c r="E4359" s="14" t="s">
        <v>14300</v>
      </c>
      <c r="F4359" s="14" t="s">
        <v>14301</v>
      </c>
      <c r="G4359" s="14" t="s">
        <v>86</v>
      </c>
      <c r="H4359" s="14" t="s">
        <v>1110</v>
      </c>
    </row>
    <row r="4360" spans="1:8" x14ac:dyDescent="0.25">
      <c r="A4360">
        <v>4367</v>
      </c>
      <c r="B4360" s="14" t="s">
        <v>14302</v>
      </c>
      <c r="C4360" s="14" t="s">
        <v>1102</v>
      </c>
      <c r="E4360" s="14" t="s">
        <v>14303</v>
      </c>
      <c r="F4360" s="14" t="s">
        <v>14304</v>
      </c>
      <c r="G4360" s="14" t="s">
        <v>1251</v>
      </c>
      <c r="H4360" s="14" t="s">
        <v>1110</v>
      </c>
    </row>
    <row r="4361" spans="1:8" x14ac:dyDescent="0.25">
      <c r="A4361">
        <v>4368</v>
      </c>
      <c r="B4361" s="14" t="s">
        <v>14305</v>
      </c>
      <c r="C4361" s="14" t="s">
        <v>1102</v>
      </c>
      <c r="E4361" s="14" t="s">
        <v>14306</v>
      </c>
      <c r="F4361" s="14" t="s">
        <v>14307</v>
      </c>
      <c r="G4361" s="14" t="s">
        <v>149</v>
      </c>
      <c r="H4361" s="14" t="s">
        <v>1110</v>
      </c>
    </row>
    <row r="4362" spans="1:8" x14ac:dyDescent="0.25">
      <c r="A4362">
        <v>4369</v>
      </c>
      <c r="B4362" s="14" t="s">
        <v>14308</v>
      </c>
      <c r="C4362" s="14" t="s">
        <v>1102</v>
      </c>
      <c r="E4362" s="14" t="s">
        <v>14309</v>
      </c>
      <c r="F4362" s="14" t="s">
        <v>14310</v>
      </c>
      <c r="G4362" s="14" t="s">
        <v>2576</v>
      </c>
      <c r="H4362" s="14" t="s">
        <v>1110</v>
      </c>
    </row>
    <row r="4363" spans="1:8" x14ac:dyDescent="0.25">
      <c r="A4363">
        <v>4370</v>
      </c>
      <c r="B4363" s="14" t="s">
        <v>14311</v>
      </c>
      <c r="C4363" s="14" t="s">
        <v>1102</v>
      </c>
      <c r="E4363" s="14" t="s">
        <v>291</v>
      </c>
      <c r="F4363" s="14" t="s">
        <v>14312</v>
      </c>
      <c r="G4363" s="14" t="s">
        <v>1109</v>
      </c>
      <c r="H4363" s="14" t="s">
        <v>1105</v>
      </c>
    </row>
    <row r="4364" spans="1:8" x14ac:dyDescent="0.25">
      <c r="A4364">
        <v>4371</v>
      </c>
      <c r="B4364" s="14" t="s">
        <v>14313</v>
      </c>
      <c r="C4364" s="14" t="s">
        <v>1102</v>
      </c>
      <c r="E4364" s="14" t="s">
        <v>14314</v>
      </c>
      <c r="F4364" s="14" t="s">
        <v>14315</v>
      </c>
      <c r="G4364" s="14" t="s">
        <v>149</v>
      </c>
      <c r="H4364" s="14" t="s">
        <v>1110</v>
      </c>
    </row>
    <row r="4365" spans="1:8" x14ac:dyDescent="0.25">
      <c r="A4365">
        <v>4372</v>
      </c>
      <c r="B4365" s="14" t="s">
        <v>14316</v>
      </c>
      <c r="C4365" s="14" t="s">
        <v>1102</v>
      </c>
      <c r="E4365" s="14" t="s">
        <v>14317</v>
      </c>
      <c r="F4365" s="14" t="s">
        <v>14318</v>
      </c>
      <c r="G4365" s="14" t="s">
        <v>1109</v>
      </c>
      <c r="H4365" s="14" t="s">
        <v>1110</v>
      </c>
    </row>
    <row r="4366" spans="1:8" x14ac:dyDescent="0.25">
      <c r="A4366">
        <v>4373</v>
      </c>
      <c r="B4366" s="14" t="s">
        <v>14319</v>
      </c>
      <c r="C4366" s="14" t="s">
        <v>1102</v>
      </c>
      <c r="E4366" s="14" t="s">
        <v>14320</v>
      </c>
      <c r="F4366" s="14" t="s">
        <v>14321</v>
      </c>
      <c r="G4366" s="14" t="s">
        <v>1196</v>
      </c>
      <c r="H4366" s="14" t="s">
        <v>1110</v>
      </c>
    </row>
    <row r="4367" spans="1:8" x14ac:dyDescent="0.25">
      <c r="A4367">
        <v>4374</v>
      </c>
      <c r="B4367" s="14" t="s">
        <v>7376</v>
      </c>
      <c r="C4367" s="14" t="s">
        <v>1102</v>
      </c>
      <c r="D4367" s="14" t="s">
        <v>6650</v>
      </c>
      <c r="E4367" s="14" t="s">
        <v>14322</v>
      </c>
      <c r="F4367" s="14" t="s">
        <v>14323</v>
      </c>
      <c r="G4367" s="14" t="s">
        <v>103</v>
      </c>
      <c r="H4367" s="14" t="s">
        <v>1105</v>
      </c>
    </row>
    <row r="4368" spans="1:8" x14ac:dyDescent="0.25">
      <c r="A4368">
        <v>4375</v>
      </c>
      <c r="B4368" s="14" t="s">
        <v>14324</v>
      </c>
      <c r="C4368" s="14" t="s">
        <v>1102</v>
      </c>
      <c r="D4368" s="14" t="s">
        <v>10397</v>
      </c>
      <c r="E4368" s="14" t="s">
        <v>14325</v>
      </c>
      <c r="F4368" s="14" t="s">
        <v>14326</v>
      </c>
      <c r="G4368" s="14" t="s">
        <v>109</v>
      </c>
      <c r="H4368" s="14" t="s">
        <v>1105</v>
      </c>
    </row>
    <row r="4369" spans="1:8" x14ac:dyDescent="0.25">
      <c r="A4369">
        <v>4376</v>
      </c>
      <c r="B4369" s="14" t="s">
        <v>14327</v>
      </c>
      <c r="C4369" s="14" t="s">
        <v>1102</v>
      </c>
      <c r="E4369" s="14" t="s">
        <v>14328</v>
      </c>
      <c r="F4369" s="14" t="s">
        <v>14329</v>
      </c>
      <c r="G4369" s="14" t="s">
        <v>1938</v>
      </c>
      <c r="H4369" s="14" t="s">
        <v>1110</v>
      </c>
    </row>
    <row r="4370" spans="1:8" x14ac:dyDescent="0.25">
      <c r="A4370">
        <v>4377</v>
      </c>
      <c r="B4370" s="14" t="s">
        <v>14330</v>
      </c>
      <c r="C4370" s="14" t="s">
        <v>1102</v>
      </c>
      <c r="E4370" s="14" t="s">
        <v>14331</v>
      </c>
      <c r="F4370" s="14" t="s">
        <v>14332</v>
      </c>
      <c r="G4370" s="14" t="s">
        <v>1109</v>
      </c>
      <c r="H4370" s="14" t="s">
        <v>1110</v>
      </c>
    </row>
    <row r="4371" spans="1:8" x14ac:dyDescent="0.25">
      <c r="A4371">
        <v>4378</v>
      </c>
      <c r="B4371" s="14" t="s">
        <v>14333</v>
      </c>
      <c r="C4371" s="14" t="s">
        <v>1102</v>
      </c>
      <c r="E4371" s="14" t="s">
        <v>14334</v>
      </c>
      <c r="F4371" s="14" t="s">
        <v>14335</v>
      </c>
      <c r="G4371" s="14" t="s">
        <v>1348</v>
      </c>
      <c r="H4371" s="14" t="s">
        <v>1110</v>
      </c>
    </row>
    <row r="4372" spans="1:8" x14ac:dyDescent="0.25">
      <c r="A4372">
        <v>4379</v>
      </c>
      <c r="B4372" s="14" t="s">
        <v>14336</v>
      </c>
      <c r="C4372" s="14" t="s">
        <v>1102</v>
      </c>
      <c r="D4372" s="14" t="s">
        <v>14337</v>
      </c>
      <c r="E4372" s="14" t="s">
        <v>14338</v>
      </c>
      <c r="F4372" s="14" t="s">
        <v>14339</v>
      </c>
      <c r="G4372" s="14" t="s">
        <v>226</v>
      </c>
      <c r="H4372" s="14" t="s">
        <v>1110</v>
      </c>
    </row>
    <row r="4373" spans="1:8" x14ac:dyDescent="0.25">
      <c r="A4373">
        <v>4380</v>
      </c>
      <c r="B4373" s="14" t="s">
        <v>14340</v>
      </c>
      <c r="C4373" s="14" t="s">
        <v>1102</v>
      </c>
      <c r="E4373" s="14" t="s">
        <v>14341</v>
      </c>
      <c r="F4373" s="14" t="s">
        <v>14342</v>
      </c>
      <c r="G4373" s="14" t="s">
        <v>149</v>
      </c>
      <c r="H4373" s="14" t="s">
        <v>1110</v>
      </c>
    </row>
    <row r="4374" spans="1:8" x14ac:dyDescent="0.25">
      <c r="A4374">
        <v>4381</v>
      </c>
      <c r="B4374" s="14" t="s">
        <v>14343</v>
      </c>
      <c r="C4374" s="14" t="s">
        <v>1102</v>
      </c>
      <c r="D4374" s="14" t="s">
        <v>1967</v>
      </c>
      <c r="E4374" s="14" t="s">
        <v>14344</v>
      </c>
      <c r="F4374" s="14" t="s">
        <v>14343</v>
      </c>
      <c r="G4374" s="14" t="s">
        <v>2692</v>
      </c>
      <c r="H4374" s="14" t="s">
        <v>1110</v>
      </c>
    </row>
    <row r="4375" spans="1:8" x14ac:dyDescent="0.25">
      <c r="A4375">
        <v>4382</v>
      </c>
      <c r="B4375" s="14" t="s">
        <v>14345</v>
      </c>
      <c r="C4375" s="14" t="s">
        <v>1102</v>
      </c>
      <c r="E4375" s="14" t="s">
        <v>14346</v>
      </c>
      <c r="F4375" s="14" t="s">
        <v>14347</v>
      </c>
      <c r="G4375" s="14" t="s">
        <v>192</v>
      </c>
      <c r="H4375" s="14" t="s">
        <v>1110</v>
      </c>
    </row>
    <row r="4376" spans="1:8" x14ac:dyDescent="0.25">
      <c r="A4376">
        <v>4383</v>
      </c>
      <c r="B4376" s="14" t="s">
        <v>14348</v>
      </c>
      <c r="C4376" s="14" t="s">
        <v>1102</v>
      </c>
      <c r="E4376" s="14" t="s">
        <v>14349</v>
      </c>
      <c r="F4376" s="14" t="s">
        <v>14348</v>
      </c>
      <c r="G4376" s="14" t="s">
        <v>86</v>
      </c>
      <c r="H4376" s="14" t="s">
        <v>1110</v>
      </c>
    </row>
    <row r="4377" spans="1:8" x14ac:dyDescent="0.25">
      <c r="A4377">
        <v>4384</v>
      </c>
      <c r="B4377" s="14" t="s">
        <v>14350</v>
      </c>
      <c r="C4377" s="14" t="s">
        <v>1102</v>
      </c>
      <c r="E4377" s="14" t="s">
        <v>14351</v>
      </c>
      <c r="F4377" s="14" t="s">
        <v>14352</v>
      </c>
      <c r="G4377" s="14" t="s">
        <v>40</v>
      </c>
      <c r="H4377" s="14" t="s">
        <v>1110</v>
      </c>
    </row>
    <row r="4378" spans="1:8" x14ac:dyDescent="0.25">
      <c r="A4378">
        <v>4385</v>
      </c>
      <c r="B4378" s="14" t="s">
        <v>14353</v>
      </c>
      <c r="C4378" s="14" t="s">
        <v>1102</v>
      </c>
      <c r="E4378" s="14" t="s">
        <v>14354</v>
      </c>
      <c r="F4378" s="14" t="s">
        <v>14355</v>
      </c>
      <c r="G4378" s="14" t="s">
        <v>187</v>
      </c>
      <c r="H4378" s="14" t="s">
        <v>1110</v>
      </c>
    </row>
    <row r="4379" spans="1:8" x14ac:dyDescent="0.25">
      <c r="A4379">
        <v>4386</v>
      </c>
      <c r="B4379" s="14" t="s">
        <v>14356</v>
      </c>
      <c r="C4379" s="14" t="s">
        <v>1102</v>
      </c>
      <c r="E4379" s="14" t="s">
        <v>14357</v>
      </c>
      <c r="F4379" s="14" t="s">
        <v>14358</v>
      </c>
      <c r="G4379" s="14" t="s">
        <v>1109</v>
      </c>
      <c r="H4379" s="14" t="s">
        <v>1110</v>
      </c>
    </row>
    <row r="4380" spans="1:8" x14ac:dyDescent="0.25">
      <c r="A4380">
        <v>4387</v>
      </c>
      <c r="B4380" s="14" t="s">
        <v>14359</v>
      </c>
      <c r="C4380" s="14" t="s">
        <v>1102</v>
      </c>
      <c r="E4380" s="14" t="s">
        <v>14360</v>
      </c>
      <c r="F4380" s="14" t="s">
        <v>14361</v>
      </c>
      <c r="G4380" s="14" t="s">
        <v>226</v>
      </c>
      <c r="H4380" s="14" t="s">
        <v>1110</v>
      </c>
    </row>
    <row r="4381" spans="1:8" x14ac:dyDescent="0.25">
      <c r="A4381">
        <v>4388</v>
      </c>
      <c r="B4381" s="14" t="s">
        <v>14362</v>
      </c>
      <c r="C4381" s="14" t="s">
        <v>1102</v>
      </c>
      <c r="D4381" s="14" t="s">
        <v>14363</v>
      </c>
      <c r="E4381" s="14" t="s">
        <v>14364</v>
      </c>
      <c r="F4381" s="14" t="s">
        <v>14365</v>
      </c>
      <c r="G4381" s="14" t="s">
        <v>134</v>
      </c>
      <c r="H4381" s="14" t="s">
        <v>1105</v>
      </c>
    </row>
    <row r="4382" spans="1:8" x14ac:dyDescent="0.25">
      <c r="A4382">
        <v>4389</v>
      </c>
      <c r="B4382" s="14" t="s">
        <v>14366</v>
      </c>
      <c r="C4382" s="14" t="s">
        <v>1102</v>
      </c>
      <c r="E4382" s="14" t="s">
        <v>14367</v>
      </c>
      <c r="F4382" s="14" t="s">
        <v>14368</v>
      </c>
      <c r="G4382" s="14" t="s">
        <v>2223</v>
      </c>
      <c r="H4382" s="14" t="s">
        <v>1110</v>
      </c>
    </row>
    <row r="4383" spans="1:8" x14ac:dyDescent="0.25">
      <c r="A4383">
        <v>4390</v>
      </c>
      <c r="B4383" s="14" t="s">
        <v>14369</v>
      </c>
      <c r="C4383" s="14" t="s">
        <v>1102</v>
      </c>
      <c r="E4383" s="14" t="s">
        <v>14370</v>
      </c>
      <c r="F4383" s="14" t="s">
        <v>14371</v>
      </c>
      <c r="G4383" s="14" t="s">
        <v>117</v>
      </c>
      <c r="H4383" s="14" t="s">
        <v>1110</v>
      </c>
    </row>
    <row r="4384" spans="1:8" x14ac:dyDescent="0.25">
      <c r="A4384">
        <v>4391</v>
      </c>
      <c r="B4384" s="14" t="s">
        <v>14372</v>
      </c>
      <c r="C4384" s="14" t="s">
        <v>1102</v>
      </c>
      <c r="E4384" s="14" t="s">
        <v>14373</v>
      </c>
      <c r="F4384" s="14" t="s">
        <v>14374</v>
      </c>
      <c r="G4384" s="14" t="s">
        <v>1196</v>
      </c>
      <c r="H4384" s="14" t="s">
        <v>1110</v>
      </c>
    </row>
    <row r="4385" spans="1:8" x14ac:dyDescent="0.25">
      <c r="A4385">
        <v>4392</v>
      </c>
      <c r="B4385" s="14" t="s">
        <v>14375</v>
      </c>
      <c r="C4385" s="14" t="s">
        <v>1102</v>
      </c>
      <c r="D4385" s="14" t="s">
        <v>14376</v>
      </c>
      <c r="E4385" s="14" t="s">
        <v>14377</v>
      </c>
      <c r="F4385" s="14" t="s">
        <v>14378</v>
      </c>
      <c r="G4385" s="14" t="s">
        <v>187</v>
      </c>
      <c r="H4385" s="14" t="s">
        <v>1110</v>
      </c>
    </row>
    <row r="4386" spans="1:8" x14ac:dyDescent="0.25">
      <c r="A4386">
        <v>4393</v>
      </c>
      <c r="B4386" s="14" t="s">
        <v>14379</v>
      </c>
      <c r="C4386" s="14" t="s">
        <v>1102</v>
      </c>
      <c r="E4386" s="14" t="s">
        <v>14380</v>
      </c>
      <c r="F4386" s="14" t="s">
        <v>14381</v>
      </c>
      <c r="G4386" s="14" t="s">
        <v>40</v>
      </c>
      <c r="H4386" s="14" t="s">
        <v>1110</v>
      </c>
    </row>
    <row r="4387" spans="1:8" x14ac:dyDescent="0.25">
      <c r="A4387">
        <v>4394</v>
      </c>
      <c r="B4387" s="14" t="s">
        <v>14382</v>
      </c>
      <c r="C4387" s="14" t="s">
        <v>1102</v>
      </c>
      <c r="E4387" s="14" t="s">
        <v>14383</v>
      </c>
      <c r="F4387" s="14" t="s">
        <v>14384</v>
      </c>
      <c r="G4387" s="14" t="s">
        <v>1109</v>
      </c>
      <c r="H4387" s="14" t="s">
        <v>1110</v>
      </c>
    </row>
    <row r="4388" spans="1:8" x14ac:dyDescent="0.25">
      <c r="A4388">
        <v>4395</v>
      </c>
      <c r="B4388" s="14" t="s">
        <v>14385</v>
      </c>
      <c r="C4388" s="14" t="s">
        <v>1102</v>
      </c>
      <c r="E4388" s="14" t="s">
        <v>14386</v>
      </c>
      <c r="F4388" s="14" t="s">
        <v>14387</v>
      </c>
      <c r="G4388" s="14" t="s">
        <v>243</v>
      </c>
      <c r="H4388" s="14" t="s">
        <v>1110</v>
      </c>
    </row>
    <row r="4389" spans="1:8" x14ac:dyDescent="0.25">
      <c r="A4389">
        <v>4396</v>
      </c>
      <c r="B4389" s="14" t="s">
        <v>14388</v>
      </c>
      <c r="C4389" s="14" t="s">
        <v>1102</v>
      </c>
      <c r="E4389" s="14" t="s">
        <v>14389</v>
      </c>
      <c r="F4389" s="14" t="s">
        <v>14390</v>
      </c>
      <c r="G4389" s="14" t="s">
        <v>1109</v>
      </c>
      <c r="H4389" s="14" t="s">
        <v>1110</v>
      </c>
    </row>
    <row r="4390" spans="1:8" x14ac:dyDescent="0.25">
      <c r="A4390">
        <v>4397</v>
      </c>
      <c r="B4390" s="14" t="s">
        <v>14391</v>
      </c>
      <c r="C4390" s="14" t="s">
        <v>1102</v>
      </c>
      <c r="E4390" s="14" t="s">
        <v>14392</v>
      </c>
      <c r="F4390" s="14" t="s">
        <v>14393</v>
      </c>
      <c r="G4390" s="14" t="s">
        <v>1109</v>
      </c>
      <c r="H4390" s="14" t="s">
        <v>1110</v>
      </c>
    </row>
    <row r="4391" spans="1:8" x14ac:dyDescent="0.25">
      <c r="A4391">
        <v>4398</v>
      </c>
      <c r="B4391" s="14" t="s">
        <v>14394</v>
      </c>
      <c r="C4391" s="14" t="s">
        <v>1102</v>
      </c>
      <c r="E4391" s="14" t="s">
        <v>14395</v>
      </c>
      <c r="F4391" s="14" t="s">
        <v>14396</v>
      </c>
      <c r="G4391" s="14" t="s">
        <v>187</v>
      </c>
      <c r="H4391" s="14" t="s">
        <v>1110</v>
      </c>
    </row>
    <row r="4392" spans="1:8" x14ac:dyDescent="0.25">
      <c r="A4392">
        <v>4399</v>
      </c>
      <c r="B4392" s="14" t="s">
        <v>14397</v>
      </c>
      <c r="C4392" s="14" t="s">
        <v>1102</v>
      </c>
      <c r="E4392" s="14" t="s">
        <v>14398</v>
      </c>
      <c r="F4392" s="14" t="s">
        <v>14399</v>
      </c>
      <c r="G4392" s="14" t="s">
        <v>1945</v>
      </c>
      <c r="H4392" s="14" t="s">
        <v>1110</v>
      </c>
    </row>
    <row r="4393" spans="1:8" x14ac:dyDescent="0.25">
      <c r="A4393">
        <v>4400</v>
      </c>
      <c r="B4393" s="14" t="s">
        <v>14400</v>
      </c>
      <c r="C4393" s="14" t="s">
        <v>1102</v>
      </c>
      <c r="E4393" s="14" t="s">
        <v>14401</v>
      </c>
      <c r="F4393" s="14" t="s">
        <v>14402</v>
      </c>
      <c r="G4393" s="14" t="s">
        <v>215</v>
      </c>
      <c r="H4393" s="14" t="s">
        <v>1110</v>
      </c>
    </row>
    <row r="4394" spans="1:8" x14ac:dyDescent="0.25">
      <c r="A4394">
        <v>4401</v>
      </c>
      <c r="B4394" s="14" t="s">
        <v>14403</v>
      </c>
      <c r="C4394" s="14" t="s">
        <v>1102</v>
      </c>
      <c r="E4394" s="14" t="s">
        <v>14404</v>
      </c>
      <c r="F4394" s="14" t="s">
        <v>14405</v>
      </c>
      <c r="G4394" s="14" t="s">
        <v>243</v>
      </c>
      <c r="H4394" s="14" t="s">
        <v>1110</v>
      </c>
    </row>
    <row r="4395" spans="1:8" x14ac:dyDescent="0.25">
      <c r="A4395">
        <v>4402</v>
      </c>
      <c r="B4395" s="14" t="s">
        <v>14406</v>
      </c>
      <c r="C4395" s="14" t="s">
        <v>1102</v>
      </c>
      <c r="E4395" s="14" t="s">
        <v>14407</v>
      </c>
      <c r="F4395" s="14" t="s">
        <v>14408</v>
      </c>
      <c r="G4395" s="14" t="s">
        <v>1413</v>
      </c>
      <c r="H4395" s="14" t="s">
        <v>1110</v>
      </c>
    </row>
    <row r="4396" spans="1:8" x14ac:dyDescent="0.25">
      <c r="A4396">
        <v>4403</v>
      </c>
      <c r="B4396" s="14" t="s">
        <v>14409</v>
      </c>
      <c r="C4396" s="14" t="s">
        <v>1102</v>
      </c>
      <c r="E4396" s="14" t="s">
        <v>14410</v>
      </c>
      <c r="F4396" s="14" t="s">
        <v>14411</v>
      </c>
      <c r="G4396" s="14" t="s">
        <v>40</v>
      </c>
      <c r="H4396" s="14" t="s">
        <v>1110</v>
      </c>
    </row>
    <row r="4397" spans="1:8" x14ac:dyDescent="0.25">
      <c r="A4397">
        <v>4404</v>
      </c>
      <c r="B4397" s="14" t="s">
        <v>14412</v>
      </c>
      <c r="C4397" s="14" t="s">
        <v>1102</v>
      </c>
      <c r="E4397" s="14" t="s">
        <v>14413</v>
      </c>
      <c r="F4397" s="14" t="s">
        <v>14414</v>
      </c>
      <c r="G4397" s="14" t="s">
        <v>153</v>
      </c>
      <c r="H4397" s="14" t="s">
        <v>1110</v>
      </c>
    </row>
    <row r="4398" spans="1:8" x14ac:dyDescent="0.25">
      <c r="A4398">
        <v>4405</v>
      </c>
      <c r="B4398" s="14" t="s">
        <v>14415</v>
      </c>
      <c r="C4398" s="14" t="s">
        <v>1102</v>
      </c>
      <c r="E4398" s="14" t="s">
        <v>14416</v>
      </c>
      <c r="F4398" s="14" t="s">
        <v>14417</v>
      </c>
      <c r="G4398" s="14" t="s">
        <v>226</v>
      </c>
      <c r="H4398" s="14" t="s">
        <v>1110</v>
      </c>
    </row>
    <row r="4399" spans="1:8" x14ac:dyDescent="0.25">
      <c r="A4399">
        <v>4406</v>
      </c>
      <c r="B4399" s="14" t="s">
        <v>14418</v>
      </c>
      <c r="C4399" s="14" t="s">
        <v>1102</v>
      </c>
      <c r="E4399" s="14" t="s">
        <v>14419</v>
      </c>
      <c r="F4399" s="14" t="s">
        <v>14420</v>
      </c>
      <c r="G4399" s="14" t="s">
        <v>192</v>
      </c>
      <c r="H4399" s="14" t="s">
        <v>1110</v>
      </c>
    </row>
    <row r="4400" spans="1:8" x14ac:dyDescent="0.25">
      <c r="A4400">
        <v>4407</v>
      </c>
      <c r="B4400" s="14" t="s">
        <v>14421</v>
      </c>
      <c r="C4400" s="14" t="s">
        <v>1102</v>
      </c>
      <c r="E4400" s="14" t="s">
        <v>14422</v>
      </c>
      <c r="F4400" s="14" t="s">
        <v>14423</v>
      </c>
      <c r="G4400" s="14" t="s">
        <v>40</v>
      </c>
      <c r="H4400" s="14" t="s">
        <v>1110</v>
      </c>
    </row>
    <row r="4401" spans="1:8" x14ac:dyDescent="0.25">
      <c r="A4401">
        <v>4408</v>
      </c>
      <c r="B4401" s="14" t="s">
        <v>14424</v>
      </c>
      <c r="C4401" s="14" t="s">
        <v>1102</v>
      </c>
      <c r="E4401" s="14" t="s">
        <v>14425</v>
      </c>
      <c r="F4401" s="14" t="s">
        <v>14426</v>
      </c>
      <c r="G4401" s="14" t="s">
        <v>153</v>
      </c>
      <c r="H4401" s="14" t="s">
        <v>1110</v>
      </c>
    </row>
    <row r="4402" spans="1:8" x14ac:dyDescent="0.25">
      <c r="A4402">
        <v>4409</v>
      </c>
      <c r="B4402" s="14" t="s">
        <v>14427</v>
      </c>
      <c r="C4402" s="14" t="s">
        <v>1102</v>
      </c>
      <c r="E4402" s="14" t="s">
        <v>14428</v>
      </c>
      <c r="F4402" s="14" t="s">
        <v>14429</v>
      </c>
      <c r="G4402" s="14" t="s">
        <v>1938</v>
      </c>
      <c r="H4402" s="14" t="s">
        <v>1110</v>
      </c>
    </row>
    <row r="4403" spans="1:8" x14ac:dyDescent="0.25">
      <c r="A4403">
        <v>4410</v>
      </c>
      <c r="B4403" s="14" t="s">
        <v>14430</v>
      </c>
      <c r="C4403" s="14" t="s">
        <v>1102</v>
      </c>
      <c r="E4403" s="14" t="s">
        <v>14431</v>
      </c>
      <c r="G4403" s="14" t="s">
        <v>230</v>
      </c>
      <c r="H4403" s="14" t="s">
        <v>1110</v>
      </c>
    </row>
    <row r="4404" spans="1:8" x14ac:dyDescent="0.25">
      <c r="A4404">
        <v>4411</v>
      </c>
      <c r="B4404" s="14" t="s">
        <v>14432</v>
      </c>
      <c r="C4404" s="14" t="s">
        <v>1102</v>
      </c>
      <c r="D4404" s="14" t="s">
        <v>10807</v>
      </c>
      <c r="E4404" s="14" t="s">
        <v>14433</v>
      </c>
      <c r="F4404" s="14" t="s">
        <v>14434</v>
      </c>
      <c r="G4404" s="14" t="s">
        <v>1109</v>
      </c>
      <c r="H4404" s="14" t="s">
        <v>1105</v>
      </c>
    </row>
    <row r="4405" spans="1:8" x14ac:dyDescent="0.25">
      <c r="A4405">
        <v>4412</v>
      </c>
      <c r="B4405" s="14" t="s">
        <v>14435</v>
      </c>
      <c r="C4405" s="14" t="s">
        <v>1102</v>
      </c>
      <c r="E4405" s="14" t="s">
        <v>583</v>
      </c>
      <c r="F4405" s="14" t="s">
        <v>14436</v>
      </c>
      <c r="G4405" s="14" t="s">
        <v>1228</v>
      </c>
      <c r="H4405" s="14" t="s">
        <v>1110</v>
      </c>
    </row>
    <row r="4406" spans="1:8" x14ac:dyDescent="0.25">
      <c r="A4406">
        <v>4413</v>
      </c>
      <c r="B4406" s="14" t="s">
        <v>14437</v>
      </c>
      <c r="C4406" s="14" t="s">
        <v>1102</v>
      </c>
      <c r="E4406" s="14" t="s">
        <v>14438</v>
      </c>
      <c r="F4406" s="14" t="s">
        <v>14439</v>
      </c>
      <c r="G4406" s="14" t="s">
        <v>1109</v>
      </c>
      <c r="H4406" s="14" t="s">
        <v>1110</v>
      </c>
    </row>
    <row r="4407" spans="1:8" x14ac:dyDescent="0.25">
      <c r="A4407">
        <v>4414</v>
      </c>
      <c r="B4407" s="14" t="s">
        <v>14440</v>
      </c>
      <c r="C4407" s="14" t="s">
        <v>1102</v>
      </c>
      <c r="E4407" s="14" t="s">
        <v>14441</v>
      </c>
      <c r="G4407" s="14" t="s">
        <v>3602</v>
      </c>
      <c r="H4407" s="14" t="s">
        <v>1105</v>
      </c>
    </row>
    <row r="4408" spans="1:8" x14ac:dyDescent="0.25">
      <c r="A4408">
        <v>4415</v>
      </c>
      <c r="B4408" s="14" t="s">
        <v>14442</v>
      </c>
      <c r="C4408" s="14" t="s">
        <v>1102</v>
      </c>
      <c r="E4408" s="14" t="s">
        <v>14443</v>
      </c>
      <c r="F4408" s="14" t="s">
        <v>14444</v>
      </c>
      <c r="G4408" s="14" t="s">
        <v>243</v>
      </c>
      <c r="H4408" s="14" t="s">
        <v>1110</v>
      </c>
    </row>
    <row r="4409" spans="1:8" x14ac:dyDescent="0.25">
      <c r="A4409">
        <v>4416</v>
      </c>
      <c r="B4409" s="14" t="s">
        <v>14445</v>
      </c>
      <c r="C4409" s="14" t="s">
        <v>1102</v>
      </c>
      <c r="E4409" s="14" t="s">
        <v>14446</v>
      </c>
      <c r="F4409" s="14" t="s">
        <v>14447</v>
      </c>
      <c r="G4409" s="14" t="s">
        <v>243</v>
      </c>
      <c r="H4409" s="14" t="s">
        <v>1110</v>
      </c>
    </row>
    <row r="4410" spans="1:8" x14ac:dyDescent="0.25">
      <c r="A4410">
        <v>4417</v>
      </c>
      <c r="B4410" s="14" t="s">
        <v>14448</v>
      </c>
      <c r="C4410" s="14" t="s">
        <v>1102</v>
      </c>
      <c r="E4410" s="14" t="s">
        <v>14449</v>
      </c>
      <c r="F4410" s="14" t="s">
        <v>14450</v>
      </c>
      <c r="G4410" s="14" t="s">
        <v>1191</v>
      </c>
      <c r="H4410" s="14" t="s">
        <v>1110</v>
      </c>
    </row>
    <row r="4411" spans="1:8" x14ac:dyDescent="0.25">
      <c r="A4411">
        <v>4418</v>
      </c>
      <c r="B4411" s="14" t="s">
        <v>14451</v>
      </c>
      <c r="C4411" s="14" t="s">
        <v>1102</v>
      </c>
      <c r="E4411" s="14" t="s">
        <v>14452</v>
      </c>
      <c r="F4411" s="14" t="s">
        <v>14453</v>
      </c>
      <c r="G4411" s="14" t="s">
        <v>239</v>
      </c>
      <c r="H4411" s="14" t="s">
        <v>1110</v>
      </c>
    </row>
    <row r="4412" spans="1:8" x14ac:dyDescent="0.25">
      <c r="A4412">
        <v>4419</v>
      </c>
      <c r="B4412" s="14" t="s">
        <v>14454</v>
      </c>
      <c r="C4412" s="14" t="s">
        <v>1102</v>
      </c>
      <c r="E4412" s="14" t="s">
        <v>14455</v>
      </c>
      <c r="G4412" s="14" t="s">
        <v>77</v>
      </c>
      <c r="H4412" s="14" t="s">
        <v>1110</v>
      </c>
    </row>
    <row r="4413" spans="1:8" x14ac:dyDescent="0.25">
      <c r="A4413">
        <v>4420</v>
      </c>
      <c r="B4413" s="14" t="s">
        <v>14456</v>
      </c>
      <c r="C4413" s="14" t="s">
        <v>1102</v>
      </c>
      <c r="E4413" s="14" t="s">
        <v>14457</v>
      </c>
      <c r="F4413" s="14" t="s">
        <v>14458</v>
      </c>
      <c r="G4413" s="14" t="s">
        <v>243</v>
      </c>
      <c r="H4413" s="14" t="s">
        <v>1110</v>
      </c>
    </row>
    <row r="4414" spans="1:8" x14ac:dyDescent="0.25">
      <c r="A4414">
        <v>4421</v>
      </c>
      <c r="B4414" s="14" t="s">
        <v>14459</v>
      </c>
      <c r="C4414" s="14" t="s">
        <v>1102</v>
      </c>
      <c r="E4414" s="14" t="s">
        <v>14460</v>
      </c>
      <c r="F4414" s="14" t="s">
        <v>14461</v>
      </c>
      <c r="G4414" s="14" t="s">
        <v>187</v>
      </c>
      <c r="H4414" s="14" t="s">
        <v>1110</v>
      </c>
    </row>
    <row r="4415" spans="1:8" x14ac:dyDescent="0.25">
      <c r="A4415">
        <v>4422</v>
      </c>
      <c r="B4415" s="14" t="s">
        <v>14462</v>
      </c>
      <c r="C4415" s="14" t="s">
        <v>1102</v>
      </c>
      <c r="E4415" s="14" t="s">
        <v>14463</v>
      </c>
      <c r="F4415" s="14" t="s">
        <v>14464</v>
      </c>
      <c r="G4415" s="14" t="s">
        <v>1196</v>
      </c>
      <c r="H4415" s="14" t="s">
        <v>1110</v>
      </c>
    </row>
    <row r="4416" spans="1:8" x14ac:dyDescent="0.25">
      <c r="A4416">
        <v>4423</v>
      </c>
      <c r="B4416" s="14" t="s">
        <v>14465</v>
      </c>
      <c r="C4416" s="14" t="s">
        <v>1102</v>
      </c>
      <c r="E4416" s="14" t="s">
        <v>14466</v>
      </c>
      <c r="G4416" s="14" t="s">
        <v>178</v>
      </c>
      <c r="H4416" s="14" t="s">
        <v>1110</v>
      </c>
    </row>
    <row r="4417" spans="1:8" x14ac:dyDescent="0.25">
      <c r="A4417">
        <v>4424</v>
      </c>
      <c r="B4417" s="14" t="s">
        <v>14467</v>
      </c>
      <c r="C4417" s="14" t="s">
        <v>1102</v>
      </c>
      <c r="E4417" s="14" t="s">
        <v>14468</v>
      </c>
      <c r="F4417" s="14" t="s">
        <v>14123</v>
      </c>
      <c r="G4417" s="14" t="s">
        <v>86</v>
      </c>
      <c r="H4417" s="14" t="s">
        <v>1110</v>
      </c>
    </row>
    <row r="4418" spans="1:8" x14ac:dyDescent="0.25">
      <c r="A4418">
        <v>4425</v>
      </c>
      <c r="B4418" s="14" t="s">
        <v>14469</v>
      </c>
      <c r="C4418" s="14" t="s">
        <v>1102</v>
      </c>
      <c r="E4418" s="14" t="s">
        <v>14470</v>
      </c>
      <c r="F4418" s="14" t="s">
        <v>14471</v>
      </c>
      <c r="G4418" s="14" t="s">
        <v>52</v>
      </c>
      <c r="H4418" s="14" t="s">
        <v>1110</v>
      </c>
    </row>
    <row r="4419" spans="1:8" x14ac:dyDescent="0.25">
      <c r="A4419">
        <v>4426</v>
      </c>
      <c r="B4419" s="14" t="s">
        <v>14472</v>
      </c>
      <c r="C4419" s="14" t="s">
        <v>1102</v>
      </c>
      <c r="E4419" s="14" t="s">
        <v>14473</v>
      </c>
      <c r="F4419" s="14" t="s">
        <v>14474</v>
      </c>
      <c r="G4419" s="14" t="s">
        <v>40</v>
      </c>
      <c r="H4419" s="14" t="s">
        <v>1110</v>
      </c>
    </row>
    <row r="4420" spans="1:8" x14ac:dyDescent="0.25">
      <c r="A4420">
        <v>4427</v>
      </c>
      <c r="B4420" s="14" t="s">
        <v>14475</v>
      </c>
      <c r="C4420" s="14" t="s">
        <v>1102</v>
      </c>
      <c r="E4420" s="14" t="s">
        <v>580</v>
      </c>
      <c r="F4420" s="14" t="s">
        <v>14476</v>
      </c>
      <c r="G4420" s="14" t="s">
        <v>3683</v>
      </c>
      <c r="H4420" s="14" t="s">
        <v>1110</v>
      </c>
    </row>
    <row r="4421" spans="1:8" x14ac:dyDescent="0.25">
      <c r="A4421">
        <v>4428</v>
      </c>
      <c r="B4421" s="14" t="s">
        <v>14477</v>
      </c>
      <c r="C4421" s="14" t="s">
        <v>1102</v>
      </c>
      <c r="E4421" s="14" t="s">
        <v>14478</v>
      </c>
      <c r="F4421" s="14" t="s">
        <v>14479</v>
      </c>
      <c r="G4421" s="14" t="s">
        <v>178</v>
      </c>
      <c r="H4421" s="14" t="s">
        <v>1110</v>
      </c>
    </row>
    <row r="4422" spans="1:8" x14ac:dyDescent="0.25">
      <c r="A4422">
        <v>4429</v>
      </c>
      <c r="B4422" s="14" t="s">
        <v>14480</v>
      </c>
      <c r="C4422" s="14" t="s">
        <v>1102</v>
      </c>
      <c r="D4422" s="14" t="s">
        <v>996</v>
      </c>
      <c r="E4422" s="14" t="s">
        <v>14481</v>
      </c>
      <c r="F4422" s="14" t="s">
        <v>14482</v>
      </c>
      <c r="G4422" s="14" t="s">
        <v>174</v>
      </c>
      <c r="H4422" s="14" t="s">
        <v>1105</v>
      </c>
    </row>
    <row r="4423" spans="1:8" x14ac:dyDescent="0.25">
      <c r="A4423">
        <v>4430</v>
      </c>
      <c r="B4423" s="14" t="s">
        <v>14483</v>
      </c>
      <c r="C4423" s="14" t="s">
        <v>1102</v>
      </c>
      <c r="D4423" s="14" t="s">
        <v>14484</v>
      </c>
      <c r="H4423" s="14" t="s">
        <v>1110</v>
      </c>
    </row>
    <row r="4424" spans="1:8" x14ac:dyDescent="0.25">
      <c r="A4424">
        <v>4431</v>
      </c>
      <c r="B4424" s="14" t="s">
        <v>14485</v>
      </c>
      <c r="C4424" s="14" t="s">
        <v>1102</v>
      </c>
      <c r="E4424" s="14" t="s">
        <v>14486</v>
      </c>
      <c r="F4424" s="14" t="s">
        <v>14487</v>
      </c>
      <c r="G4424" s="14" t="s">
        <v>1109</v>
      </c>
      <c r="H4424" s="14" t="s">
        <v>1110</v>
      </c>
    </row>
    <row r="4425" spans="1:8" x14ac:dyDescent="0.25">
      <c r="A4425">
        <v>4432</v>
      </c>
      <c r="B4425" s="14" t="s">
        <v>14488</v>
      </c>
      <c r="C4425" s="14" t="s">
        <v>1102</v>
      </c>
      <c r="E4425" s="14" t="s">
        <v>14489</v>
      </c>
      <c r="F4425" s="14" t="s">
        <v>14490</v>
      </c>
      <c r="G4425" s="14" t="s">
        <v>1109</v>
      </c>
      <c r="H4425" s="14" t="s">
        <v>1110</v>
      </c>
    </row>
    <row r="4426" spans="1:8" x14ac:dyDescent="0.25">
      <c r="A4426">
        <v>4433</v>
      </c>
      <c r="B4426" s="14" t="s">
        <v>14491</v>
      </c>
      <c r="C4426" s="14" t="s">
        <v>1102</v>
      </c>
      <c r="E4426" s="14" t="s">
        <v>14492</v>
      </c>
      <c r="F4426" s="14" t="s">
        <v>14493</v>
      </c>
      <c r="G4426" s="14" t="s">
        <v>1348</v>
      </c>
      <c r="H4426" s="14" t="s">
        <v>1110</v>
      </c>
    </row>
    <row r="4427" spans="1:8" x14ac:dyDescent="0.25">
      <c r="A4427">
        <v>4434</v>
      </c>
      <c r="B4427" s="14" t="s">
        <v>14494</v>
      </c>
      <c r="C4427" s="14" t="s">
        <v>1102</v>
      </c>
      <c r="E4427" s="14" t="s">
        <v>14495</v>
      </c>
      <c r="F4427" s="14" t="s">
        <v>14496</v>
      </c>
      <c r="G4427" s="14" t="s">
        <v>230</v>
      </c>
      <c r="H4427" s="14" t="s">
        <v>1110</v>
      </c>
    </row>
    <row r="4428" spans="1:8" x14ac:dyDescent="0.25">
      <c r="A4428">
        <v>4435</v>
      </c>
      <c r="B4428" s="14" t="s">
        <v>14497</v>
      </c>
      <c r="C4428" s="14" t="s">
        <v>1102</v>
      </c>
      <c r="D4428" s="14" t="s">
        <v>439</v>
      </c>
      <c r="E4428" s="14" t="s">
        <v>14498</v>
      </c>
      <c r="F4428" s="14" t="s">
        <v>14499</v>
      </c>
      <c r="G4428" s="14" t="s">
        <v>485</v>
      </c>
      <c r="H4428" s="14" t="s">
        <v>1105</v>
      </c>
    </row>
    <row r="4429" spans="1:8" x14ac:dyDescent="0.25">
      <c r="A4429">
        <v>4436</v>
      </c>
      <c r="B4429" s="14" t="s">
        <v>14500</v>
      </c>
      <c r="C4429" s="14" t="s">
        <v>1102</v>
      </c>
      <c r="D4429" s="14" t="s">
        <v>14501</v>
      </c>
      <c r="E4429" s="14" t="s">
        <v>14502</v>
      </c>
      <c r="F4429" s="14" t="s">
        <v>14503</v>
      </c>
      <c r="G4429" s="14" t="s">
        <v>178</v>
      </c>
      <c r="H4429" s="14" t="s">
        <v>1105</v>
      </c>
    </row>
    <row r="4430" spans="1:8" x14ac:dyDescent="0.25">
      <c r="A4430">
        <v>4437</v>
      </c>
      <c r="B4430" s="14" t="s">
        <v>14504</v>
      </c>
      <c r="C4430" s="14" t="s">
        <v>1102</v>
      </c>
      <c r="E4430" s="14" t="s">
        <v>14505</v>
      </c>
      <c r="F4430" s="14" t="s">
        <v>14506</v>
      </c>
      <c r="G4430" s="14" t="s">
        <v>1109</v>
      </c>
      <c r="H4430" s="14" t="s">
        <v>1110</v>
      </c>
    </row>
    <row r="4431" spans="1:8" x14ac:dyDescent="0.25">
      <c r="A4431">
        <v>4438</v>
      </c>
      <c r="B4431" s="14" t="s">
        <v>14507</v>
      </c>
      <c r="C4431" s="14" t="s">
        <v>1102</v>
      </c>
      <c r="D4431" s="14" t="s">
        <v>14508</v>
      </c>
      <c r="E4431" s="14" t="s">
        <v>14509</v>
      </c>
      <c r="F4431" s="14" t="s">
        <v>14510</v>
      </c>
      <c r="G4431" s="14" t="s">
        <v>120</v>
      </c>
      <c r="H4431" s="14" t="s">
        <v>1105</v>
      </c>
    </row>
    <row r="4432" spans="1:8" x14ac:dyDescent="0.25">
      <c r="A4432">
        <v>4439</v>
      </c>
      <c r="B4432" s="14" t="s">
        <v>14511</v>
      </c>
      <c r="C4432" s="14" t="s">
        <v>1102</v>
      </c>
      <c r="E4432" s="14" t="s">
        <v>14512</v>
      </c>
      <c r="G4432" s="14" t="s">
        <v>134</v>
      </c>
      <c r="H4432" s="14" t="s">
        <v>1110</v>
      </c>
    </row>
    <row r="4433" spans="1:8" x14ac:dyDescent="0.25">
      <c r="A4433">
        <v>4440</v>
      </c>
      <c r="B4433" s="14" t="s">
        <v>14513</v>
      </c>
      <c r="C4433" s="14" t="s">
        <v>1102</v>
      </c>
      <c r="E4433" s="14" t="s">
        <v>14514</v>
      </c>
      <c r="F4433" s="14" t="s">
        <v>14515</v>
      </c>
      <c r="G4433" s="14" t="s">
        <v>149</v>
      </c>
      <c r="H4433" s="14" t="s">
        <v>1110</v>
      </c>
    </row>
    <row r="4434" spans="1:8" x14ac:dyDescent="0.25">
      <c r="A4434">
        <v>4441</v>
      </c>
      <c r="B4434" s="14" t="s">
        <v>14210</v>
      </c>
      <c r="C4434" s="14" t="s">
        <v>1102</v>
      </c>
      <c r="E4434" s="14" t="s">
        <v>14516</v>
      </c>
      <c r="G4434" s="14" t="s">
        <v>1493</v>
      </c>
      <c r="H4434" s="14" t="s">
        <v>1110</v>
      </c>
    </row>
    <row r="4435" spans="1:8" x14ac:dyDescent="0.25">
      <c r="A4435">
        <v>4442</v>
      </c>
      <c r="B4435" s="14" t="s">
        <v>14517</v>
      </c>
      <c r="C4435" s="14" t="s">
        <v>1102</v>
      </c>
      <c r="E4435" s="14" t="s">
        <v>14518</v>
      </c>
      <c r="F4435" s="14" t="s">
        <v>14519</v>
      </c>
      <c r="G4435" s="14" t="s">
        <v>126</v>
      </c>
      <c r="H4435" s="14" t="s">
        <v>1110</v>
      </c>
    </row>
    <row r="4436" spans="1:8" x14ac:dyDescent="0.25">
      <c r="A4436">
        <v>4443</v>
      </c>
      <c r="B4436" s="14" t="s">
        <v>14520</v>
      </c>
      <c r="C4436" s="14" t="s">
        <v>1102</v>
      </c>
      <c r="E4436" s="14" t="s">
        <v>14521</v>
      </c>
      <c r="F4436" s="14" t="s">
        <v>14522</v>
      </c>
      <c r="G4436" s="14" t="s">
        <v>1109</v>
      </c>
      <c r="H4436" s="14" t="s">
        <v>1110</v>
      </c>
    </row>
    <row r="4437" spans="1:8" x14ac:dyDescent="0.25">
      <c r="A4437">
        <v>4444</v>
      </c>
      <c r="B4437" s="14" t="s">
        <v>14523</v>
      </c>
      <c r="C4437" s="14" t="s">
        <v>1102</v>
      </c>
      <c r="E4437" s="14" t="s">
        <v>14524</v>
      </c>
      <c r="G4437" s="14" t="s">
        <v>77</v>
      </c>
      <c r="H4437" s="14" t="s">
        <v>1110</v>
      </c>
    </row>
    <row r="4438" spans="1:8" x14ac:dyDescent="0.25">
      <c r="A4438">
        <v>4445</v>
      </c>
      <c r="B4438" s="14" t="s">
        <v>14525</v>
      </c>
      <c r="C4438" s="14" t="s">
        <v>1102</v>
      </c>
      <c r="D4438" s="14" t="s">
        <v>14526</v>
      </c>
      <c r="E4438" s="14" t="s">
        <v>14527</v>
      </c>
      <c r="G4438" s="14" t="s">
        <v>24</v>
      </c>
      <c r="H4438" s="14" t="s">
        <v>1110</v>
      </c>
    </row>
    <row r="4439" spans="1:8" x14ac:dyDescent="0.25">
      <c r="A4439">
        <v>4446</v>
      </c>
      <c r="B4439" s="14" t="s">
        <v>14528</v>
      </c>
      <c r="C4439" s="14" t="s">
        <v>1102</v>
      </c>
      <c r="E4439" s="14" t="s">
        <v>14529</v>
      </c>
      <c r="F4439" s="14" t="s">
        <v>14530</v>
      </c>
      <c r="G4439" s="14" t="s">
        <v>184</v>
      </c>
      <c r="H4439" s="14" t="s">
        <v>1110</v>
      </c>
    </row>
    <row r="4440" spans="1:8" x14ac:dyDescent="0.25">
      <c r="A4440">
        <v>4447</v>
      </c>
      <c r="B4440" s="14" t="s">
        <v>14531</v>
      </c>
      <c r="C4440" s="14" t="s">
        <v>1102</v>
      </c>
      <c r="E4440" s="14" t="s">
        <v>14532</v>
      </c>
      <c r="F4440" s="14" t="s">
        <v>14533</v>
      </c>
      <c r="G4440" s="14" t="s">
        <v>126</v>
      </c>
      <c r="H4440" s="14" t="s">
        <v>1110</v>
      </c>
    </row>
    <row r="4441" spans="1:8" x14ac:dyDescent="0.25">
      <c r="A4441">
        <v>4448</v>
      </c>
      <c r="B4441" s="14" t="s">
        <v>14534</v>
      </c>
      <c r="C4441" s="14" t="s">
        <v>1102</v>
      </c>
      <c r="E4441" s="14" t="s">
        <v>14535</v>
      </c>
      <c r="F4441" s="14" t="s">
        <v>14536</v>
      </c>
      <c r="G4441" s="14" t="s">
        <v>149</v>
      </c>
      <c r="H4441" s="14" t="s">
        <v>1110</v>
      </c>
    </row>
    <row r="4442" spans="1:8" x14ac:dyDescent="0.25">
      <c r="A4442">
        <v>4449</v>
      </c>
      <c r="B4442" s="14" t="s">
        <v>14537</v>
      </c>
      <c r="C4442" s="14" t="s">
        <v>1102</v>
      </c>
      <c r="E4442" s="14" t="s">
        <v>14538</v>
      </c>
      <c r="F4442" s="14" t="s">
        <v>14539</v>
      </c>
      <c r="G4442" s="14" t="s">
        <v>149</v>
      </c>
      <c r="H4442" s="14" t="s">
        <v>1110</v>
      </c>
    </row>
    <row r="4443" spans="1:8" x14ac:dyDescent="0.25">
      <c r="A4443">
        <v>4450</v>
      </c>
      <c r="B4443" s="14" t="s">
        <v>14540</v>
      </c>
      <c r="C4443" s="14" t="s">
        <v>1102</v>
      </c>
      <c r="E4443" s="14" t="s">
        <v>14541</v>
      </c>
      <c r="F4443" s="14" t="s">
        <v>14542</v>
      </c>
      <c r="G4443" s="14" t="s">
        <v>187</v>
      </c>
      <c r="H4443" s="14" t="s">
        <v>1110</v>
      </c>
    </row>
    <row r="4444" spans="1:8" x14ac:dyDescent="0.25">
      <c r="A4444">
        <v>4451</v>
      </c>
      <c r="B4444" s="14" t="s">
        <v>14543</v>
      </c>
      <c r="C4444" s="14" t="s">
        <v>1102</v>
      </c>
      <c r="E4444" s="14" t="s">
        <v>14544</v>
      </c>
      <c r="F4444" s="14" t="s">
        <v>14545</v>
      </c>
      <c r="G4444" s="14" t="s">
        <v>1109</v>
      </c>
      <c r="H4444" s="14" t="s">
        <v>1110</v>
      </c>
    </row>
    <row r="4445" spans="1:8" x14ac:dyDescent="0.25">
      <c r="A4445">
        <v>4452</v>
      </c>
      <c r="B4445" s="14" t="s">
        <v>14546</v>
      </c>
      <c r="C4445" s="14" t="s">
        <v>1102</v>
      </c>
      <c r="E4445" s="14" t="s">
        <v>14547</v>
      </c>
      <c r="F4445" s="14" t="s">
        <v>14548</v>
      </c>
      <c r="G4445" s="14" t="s">
        <v>149</v>
      </c>
      <c r="H4445" s="14" t="s">
        <v>1110</v>
      </c>
    </row>
    <row r="4446" spans="1:8" x14ac:dyDescent="0.25">
      <c r="A4446">
        <v>4453</v>
      </c>
      <c r="B4446" s="14" t="s">
        <v>14549</v>
      </c>
      <c r="C4446" s="14" t="s">
        <v>1102</v>
      </c>
      <c r="E4446" s="14" t="s">
        <v>14550</v>
      </c>
      <c r="F4446" s="14" t="s">
        <v>14551</v>
      </c>
      <c r="G4446" s="14" t="s">
        <v>215</v>
      </c>
      <c r="H4446" s="14" t="s">
        <v>1110</v>
      </c>
    </row>
    <row r="4447" spans="1:8" x14ac:dyDescent="0.25">
      <c r="A4447">
        <v>4454</v>
      </c>
      <c r="B4447" s="14" t="s">
        <v>14552</v>
      </c>
      <c r="C4447" s="14" t="s">
        <v>1102</v>
      </c>
      <c r="D4447" s="14" t="s">
        <v>14553</v>
      </c>
      <c r="E4447" s="14" t="s">
        <v>14554</v>
      </c>
      <c r="F4447" s="14" t="s">
        <v>14555</v>
      </c>
      <c r="G4447" s="14" t="s">
        <v>114</v>
      </c>
      <c r="H4447" s="14" t="s">
        <v>1105</v>
      </c>
    </row>
    <row r="4448" spans="1:8" x14ac:dyDescent="0.25">
      <c r="A4448">
        <v>4455</v>
      </c>
      <c r="B4448" s="14" t="s">
        <v>14556</v>
      </c>
      <c r="C4448" s="14" t="s">
        <v>1102</v>
      </c>
      <c r="D4448" s="14" t="s">
        <v>14557</v>
      </c>
      <c r="E4448" s="14" t="s">
        <v>14558</v>
      </c>
      <c r="F4448" s="14" t="s">
        <v>14559</v>
      </c>
      <c r="G4448" s="14" t="s">
        <v>12497</v>
      </c>
      <c r="H4448" s="14" t="s">
        <v>1105</v>
      </c>
    </row>
    <row r="4449" spans="1:8" x14ac:dyDescent="0.25">
      <c r="A4449">
        <v>4456</v>
      </c>
      <c r="B4449" s="14" t="s">
        <v>14560</v>
      </c>
      <c r="C4449" s="14" t="s">
        <v>1102</v>
      </c>
      <c r="E4449" s="14" t="s">
        <v>205</v>
      </c>
      <c r="F4449" s="14" t="s">
        <v>2257</v>
      </c>
      <c r="G4449" s="14" t="s">
        <v>14561</v>
      </c>
      <c r="H4449" s="14" t="s">
        <v>1110</v>
      </c>
    </row>
    <row r="4450" spans="1:8" x14ac:dyDescent="0.25">
      <c r="A4450">
        <v>4457</v>
      </c>
      <c r="B4450" s="14" t="s">
        <v>14562</v>
      </c>
      <c r="C4450" s="14" t="s">
        <v>1102</v>
      </c>
      <c r="E4450" s="14" t="s">
        <v>14563</v>
      </c>
      <c r="F4450" s="14" t="s">
        <v>14564</v>
      </c>
      <c r="G4450" s="14" t="s">
        <v>192</v>
      </c>
      <c r="H4450" s="14" t="s">
        <v>1110</v>
      </c>
    </row>
    <row r="4451" spans="1:8" x14ac:dyDescent="0.25">
      <c r="A4451">
        <v>4458</v>
      </c>
      <c r="B4451" s="14" t="s">
        <v>14565</v>
      </c>
      <c r="C4451" s="14" t="s">
        <v>1102</v>
      </c>
      <c r="E4451" s="14" t="s">
        <v>14566</v>
      </c>
      <c r="F4451" s="14" t="s">
        <v>14567</v>
      </c>
      <c r="G4451" s="14" t="s">
        <v>2837</v>
      </c>
      <c r="H4451" s="14" t="s">
        <v>1110</v>
      </c>
    </row>
    <row r="4452" spans="1:8" x14ac:dyDescent="0.25">
      <c r="A4452">
        <v>4459</v>
      </c>
      <c r="B4452" s="14" t="s">
        <v>14568</v>
      </c>
      <c r="C4452" s="14" t="s">
        <v>1102</v>
      </c>
      <c r="E4452" s="14" t="s">
        <v>14569</v>
      </c>
      <c r="F4452" s="14" t="s">
        <v>14570</v>
      </c>
      <c r="G4452" s="14" t="s">
        <v>1109</v>
      </c>
      <c r="H4452" s="14" t="s">
        <v>1110</v>
      </c>
    </row>
    <row r="4453" spans="1:8" x14ac:dyDescent="0.25">
      <c r="A4453">
        <v>4460</v>
      </c>
      <c r="B4453" s="14" t="s">
        <v>14571</v>
      </c>
      <c r="C4453" s="14" t="s">
        <v>1102</v>
      </c>
      <c r="E4453" s="14" t="s">
        <v>14572</v>
      </c>
      <c r="F4453" s="14" t="s">
        <v>14573</v>
      </c>
      <c r="G4453" s="14" t="s">
        <v>149</v>
      </c>
      <c r="H4453" s="14" t="s">
        <v>1110</v>
      </c>
    </row>
    <row r="4454" spans="1:8" x14ac:dyDescent="0.25">
      <c r="A4454">
        <v>4461</v>
      </c>
      <c r="B4454" s="14" t="s">
        <v>14574</v>
      </c>
      <c r="C4454" s="14" t="s">
        <v>1102</v>
      </c>
      <c r="E4454" s="14" t="s">
        <v>14575</v>
      </c>
      <c r="F4454" s="14" t="s">
        <v>14576</v>
      </c>
      <c r="G4454" s="14" t="s">
        <v>215</v>
      </c>
      <c r="H4454" s="14" t="s">
        <v>1110</v>
      </c>
    </row>
    <row r="4455" spans="1:8" x14ac:dyDescent="0.25">
      <c r="A4455">
        <v>4462</v>
      </c>
      <c r="B4455" s="14" t="s">
        <v>14577</v>
      </c>
      <c r="C4455" s="14" t="s">
        <v>1102</v>
      </c>
      <c r="E4455" s="14" t="s">
        <v>14578</v>
      </c>
      <c r="G4455" s="14" t="s">
        <v>91</v>
      </c>
      <c r="H4455" s="14" t="s">
        <v>1110</v>
      </c>
    </row>
    <row r="4456" spans="1:8" x14ac:dyDescent="0.25">
      <c r="A4456">
        <v>4463</v>
      </c>
      <c r="B4456" s="14" t="s">
        <v>14579</v>
      </c>
      <c r="C4456" s="14" t="s">
        <v>1102</v>
      </c>
      <c r="E4456" s="14" t="s">
        <v>14580</v>
      </c>
      <c r="F4456" s="14" t="s">
        <v>14581</v>
      </c>
      <c r="G4456" s="14" t="s">
        <v>1695</v>
      </c>
      <c r="H4456" s="14" t="s">
        <v>1110</v>
      </c>
    </row>
    <row r="4457" spans="1:8" x14ac:dyDescent="0.25">
      <c r="A4457">
        <v>4464</v>
      </c>
      <c r="B4457" s="14" t="s">
        <v>14582</v>
      </c>
      <c r="C4457" s="14" t="s">
        <v>1102</v>
      </c>
      <c r="D4457" s="14" t="s">
        <v>439</v>
      </c>
      <c r="E4457" s="14" t="s">
        <v>14583</v>
      </c>
      <c r="F4457" s="14" t="s">
        <v>14584</v>
      </c>
      <c r="G4457" s="14" t="s">
        <v>485</v>
      </c>
      <c r="H4457" s="14" t="s">
        <v>1105</v>
      </c>
    </row>
    <row r="4458" spans="1:8" x14ac:dyDescent="0.25">
      <c r="A4458">
        <v>4465</v>
      </c>
      <c r="B4458" s="14" t="s">
        <v>14585</v>
      </c>
      <c r="C4458" s="14" t="s">
        <v>1102</v>
      </c>
      <c r="E4458" s="14" t="s">
        <v>14586</v>
      </c>
      <c r="F4458" s="14" t="s">
        <v>14587</v>
      </c>
      <c r="G4458" s="14" t="s">
        <v>1695</v>
      </c>
      <c r="H4458" s="14" t="s">
        <v>1110</v>
      </c>
    </row>
    <row r="4459" spans="1:8" x14ac:dyDescent="0.25">
      <c r="A4459">
        <v>4466</v>
      </c>
      <c r="B4459" s="14" t="s">
        <v>14588</v>
      </c>
      <c r="C4459" s="14" t="s">
        <v>1102</v>
      </c>
      <c r="E4459" s="14" t="s">
        <v>14589</v>
      </c>
      <c r="F4459" s="14" t="s">
        <v>14590</v>
      </c>
      <c r="G4459" s="14" t="s">
        <v>149</v>
      </c>
      <c r="H4459" s="14" t="s">
        <v>1110</v>
      </c>
    </row>
    <row r="4460" spans="1:8" x14ac:dyDescent="0.25">
      <c r="A4460">
        <v>4467</v>
      </c>
      <c r="B4460" s="14" t="s">
        <v>14591</v>
      </c>
      <c r="C4460" s="14" t="s">
        <v>1102</v>
      </c>
      <c r="E4460" s="14" t="s">
        <v>14592</v>
      </c>
      <c r="F4460" s="14" t="s">
        <v>14593</v>
      </c>
      <c r="G4460" s="14" t="s">
        <v>40</v>
      </c>
      <c r="H4460" s="14" t="s">
        <v>1110</v>
      </c>
    </row>
    <row r="4461" spans="1:8" x14ac:dyDescent="0.25">
      <c r="A4461">
        <v>4468</v>
      </c>
      <c r="B4461" s="14" t="s">
        <v>14594</v>
      </c>
      <c r="C4461" s="14" t="s">
        <v>1102</v>
      </c>
      <c r="E4461" s="14" t="s">
        <v>14595</v>
      </c>
      <c r="F4461" s="14" t="s">
        <v>14596</v>
      </c>
      <c r="G4461" s="14" t="s">
        <v>1251</v>
      </c>
      <c r="H4461" s="14" t="s">
        <v>1110</v>
      </c>
    </row>
    <row r="4462" spans="1:8" x14ac:dyDescent="0.25">
      <c r="A4462">
        <v>4469</v>
      </c>
      <c r="B4462" s="14" t="s">
        <v>14597</v>
      </c>
      <c r="C4462" s="14" t="s">
        <v>1102</v>
      </c>
      <c r="D4462" s="14" t="s">
        <v>14598</v>
      </c>
      <c r="E4462" s="14" t="s">
        <v>14599</v>
      </c>
      <c r="F4462" s="14" t="s">
        <v>14600</v>
      </c>
      <c r="G4462" s="14" t="s">
        <v>36</v>
      </c>
      <c r="H4462" s="14" t="s">
        <v>1105</v>
      </c>
    </row>
    <row r="4463" spans="1:8" x14ac:dyDescent="0.25">
      <c r="A4463">
        <v>4470</v>
      </c>
      <c r="B4463" s="14" t="s">
        <v>14601</v>
      </c>
      <c r="C4463" s="14" t="s">
        <v>14602</v>
      </c>
      <c r="D4463" s="14" t="s">
        <v>14603</v>
      </c>
      <c r="E4463" s="14" t="s">
        <v>14604</v>
      </c>
      <c r="F4463" s="14" t="s">
        <v>14605</v>
      </c>
      <c r="G4463" s="14" t="s">
        <v>215</v>
      </c>
      <c r="H4463" s="14" t="s">
        <v>1110</v>
      </c>
    </row>
    <row r="4464" spans="1:8" x14ac:dyDescent="0.25">
      <c r="A4464">
        <v>4471</v>
      </c>
      <c r="B4464" s="14" t="s">
        <v>14606</v>
      </c>
      <c r="C4464" s="14" t="s">
        <v>1102</v>
      </c>
      <c r="D4464" s="14" t="s">
        <v>14607</v>
      </c>
      <c r="E4464" s="14" t="s">
        <v>14608</v>
      </c>
      <c r="F4464" s="14" t="s">
        <v>14609</v>
      </c>
      <c r="G4464" s="14" t="s">
        <v>212</v>
      </c>
      <c r="H4464" s="14" t="s">
        <v>1110</v>
      </c>
    </row>
    <row r="4465" spans="1:8" x14ac:dyDescent="0.25">
      <c r="A4465">
        <v>4472</v>
      </c>
      <c r="B4465" s="14" t="s">
        <v>14610</v>
      </c>
      <c r="C4465" s="14" t="s">
        <v>1102</v>
      </c>
      <c r="E4465" s="14" t="s">
        <v>14608</v>
      </c>
      <c r="F4465" s="14" t="s">
        <v>14611</v>
      </c>
      <c r="G4465" s="14" t="s">
        <v>149</v>
      </c>
      <c r="H4465" s="14" t="s">
        <v>1110</v>
      </c>
    </row>
    <row r="4466" spans="1:8" x14ac:dyDescent="0.25">
      <c r="A4466">
        <v>4473</v>
      </c>
      <c r="B4466" s="14" t="s">
        <v>14612</v>
      </c>
      <c r="C4466" s="14" t="s">
        <v>1102</v>
      </c>
      <c r="E4466" s="14" t="s">
        <v>14613</v>
      </c>
      <c r="F4466" s="14" t="s">
        <v>14614</v>
      </c>
      <c r="G4466" s="14" t="s">
        <v>178</v>
      </c>
      <c r="H4466" s="14" t="s">
        <v>1110</v>
      </c>
    </row>
    <row r="4467" spans="1:8" x14ac:dyDescent="0.25">
      <c r="A4467">
        <v>4474</v>
      </c>
      <c r="B4467" s="14" t="s">
        <v>14615</v>
      </c>
      <c r="C4467" s="14" t="s">
        <v>1102</v>
      </c>
      <c r="E4467" s="14" t="s">
        <v>14616</v>
      </c>
      <c r="F4467" s="14" t="s">
        <v>14617</v>
      </c>
      <c r="G4467" s="14" t="s">
        <v>2692</v>
      </c>
      <c r="H4467" s="14" t="s">
        <v>1110</v>
      </c>
    </row>
    <row r="4468" spans="1:8" x14ac:dyDescent="0.25">
      <c r="A4468">
        <v>4475</v>
      </c>
      <c r="B4468" s="14" t="s">
        <v>14618</v>
      </c>
      <c r="C4468" s="14" t="s">
        <v>1102</v>
      </c>
      <c r="D4468" s="14" t="s">
        <v>14619</v>
      </c>
      <c r="E4468" s="14" t="s">
        <v>14620</v>
      </c>
      <c r="F4468" s="14" t="s">
        <v>14621</v>
      </c>
      <c r="G4468" s="14" t="s">
        <v>166</v>
      </c>
      <c r="H4468" s="14" t="s">
        <v>1105</v>
      </c>
    </row>
    <row r="4469" spans="1:8" x14ac:dyDescent="0.25">
      <c r="A4469">
        <v>4476</v>
      </c>
      <c r="B4469" s="14" t="s">
        <v>14210</v>
      </c>
      <c r="C4469" s="14" t="s">
        <v>1102</v>
      </c>
      <c r="E4469" s="14" t="s">
        <v>14622</v>
      </c>
      <c r="F4469" s="14" t="s">
        <v>14623</v>
      </c>
      <c r="G4469" s="14" t="s">
        <v>7</v>
      </c>
      <c r="H4469" s="14" t="s">
        <v>1110</v>
      </c>
    </row>
    <row r="4470" spans="1:8" x14ac:dyDescent="0.25">
      <c r="A4470">
        <v>4477</v>
      </c>
      <c r="B4470" s="14" t="s">
        <v>14624</v>
      </c>
      <c r="C4470" s="14" t="s">
        <v>1102</v>
      </c>
      <c r="E4470" s="14" t="s">
        <v>14625</v>
      </c>
      <c r="F4470" s="14" t="s">
        <v>14626</v>
      </c>
      <c r="G4470" s="14" t="s">
        <v>40</v>
      </c>
      <c r="H4470" s="14" t="s">
        <v>1110</v>
      </c>
    </row>
    <row r="4471" spans="1:8" x14ac:dyDescent="0.25">
      <c r="A4471">
        <v>4478</v>
      </c>
      <c r="B4471" s="14" t="s">
        <v>14627</v>
      </c>
      <c r="C4471" s="14" t="s">
        <v>1102</v>
      </c>
      <c r="E4471" s="14" t="s">
        <v>14628</v>
      </c>
      <c r="F4471" s="14" t="s">
        <v>14629</v>
      </c>
      <c r="G4471" s="14" t="s">
        <v>1682</v>
      </c>
      <c r="H4471" s="14" t="s">
        <v>1110</v>
      </c>
    </row>
    <row r="4472" spans="1:8" x14ac:dyDescent="0.25">
      <c r="A4472">
        <v>4479</v>
      </c>
      <c r="B4472" s="14" t="s">
        <v>14630</v>
      </c>
      <c r="C4472" s="14" t="s">
        <v>1102</v>
      </c>
      <c r="E4472" s="14" t="s">
        <v>14631</v>
      </c>
      <c r="F4472" s="14" t="s">
        <v>14632</v>
      </c>
      <c r="G4472" s="14" t="s">
        <v>2576</v>
      </c>
      <c r="H4472" s="14" t="s">
        <v>1110</v>
      </c>
    </row>
    <row r="4473" spans="1:8" x14ac:dyDescent="0.25">
      <c r="A4473">
        <v>4480</v>
      </c>
      <c r="B4473" s="14" t="s">
        <v>14633</v>
      </c>
      <c r="C4473" s="14" t="s">
        <v>1102</v>
      </c>
      <c r="E4473" s="14" t="s">
        <v>14634</v>
      </c>
      <c r="F4473" s="14" t="s">
        <v>14635</v>
      </c>
      <c r="G4473" s="14" t="s">
        <v>1109</v>
      </c>
      <c r="H4473" s="14" t="s">
        <v>1110</v>
      </c>
    </row>
    <row r="4474" spans="1:8" x14ac:dyDescent="0.25">
      <c r="A4474">
        <v>4481</v>
      </c>
      <c r="B4474" s="14" t="s">
        <v>14636</v>
      </c>
      <c r="C4474" s="14" t="s">
        <v>1102</v>
      </c>
      <c r="E4474" s="14" t="s">
        <v>14637</v>
      </c>
      <c r="F4474" s="14" t="s">
        <v>14638</v>
      </c>
      <c r="G4474" s="14" t="s">
        <v>187</v>
      </c>
      <c r="H4474" s="14" t="s">
        <v>1110</v>
      </c>
    </row>
    <row r="4475" spans="1:8" x14ac:dyDescent="0.25">
      <c r="A4475">
        <v>4482</v>
      </c>
      <c r="B4475" s="14" t="s">
        <v>14639</v>
      </c>
      <c r="C4475" s="14" t="s">
        <v>1102</v>
      </c>
      <c r="E4475" s="14" t="s">
        <v>14640</v>
      </c>
      <c r="F4475" s="14" t="s">
        <v>14641</v>
      </c>
      <c r="G4475" s="14" t="s">
        <v>40</v>
      </c>
      <c r="H4475" s="14" t="s">
        <v>1110</v>
      </c>
    </row>
    <row r="4476" spans="1:8" x14ac:dyDescent="0.25">
      <c r="A4476">
        <v>4483</v>
      </c>
      <c r="B4476" s="14" t="s">
        <v>14642</v>
      </c>
      <c r="C4476" s="14" t="s">
        <v>1102</v>
      </c>
      <c r="E4476" s="14" t="s">
        <v>577</v>
      </c>
      <c r="F4476" s="14" t="s">
        <v>14643</v>
      </c>
      <c r="G4476" s="14" t="s">
        <v>1109</v>
      </c>
      <c r="H4476" s="14" t="s">
        <v>1110</v>
      </c>
    </row>
    <row r="4477" spans="1:8" x14ac:dyDescent="0.25">
      <c r="A4477">
        <v>4484</v>
      </c>
      <c r="B4477" s="14" t="s">
        <v>14644</v>
      </c>
      <c r="C4477" s="14" t="s">
        <v>1102</v>
      </c>
      <c r="E4477" s="14" t="s">
        <v>14645</v>
      </c>
      <c r="F4477" s="14" t="s">
        <v>14646</v>
      </c>
      <c r="G4477" s="14" t="s">
        <v>86</v>
      </c>
      <c r="H4477" s="14" t="s">
        <v>1110</v>
      </c>
    </row>
    <row r="4478" spans="1:8" x14ac:dyDescent="0.25">
      <c r="A4478">
        <v>4485</v>
      </c>
      <c r="B4478" s="14" t="s">
        <v>14647</v>
      </c>
      <c r="C4478" s="14" t="s">
        <v>1102</v>
      </c>
      <c r="E4478" s="14" t="s">
        <v>14648</v>
      </c>
      <c r="F4478" s="14" t="s">
        <v>14649</v>
      </c>
      <c r="G4478" s="14" t="s">
        <v>149</v>
      </c>
      <c r="H4478" s="14" t="s">
        <v>1110</v>
      </c>
    </row>
    <row r="4479" spans="1:8" x14ac:dyDescent="0.25">
      <c r="A4479">
        <v>4486</v>
      </c>
      <c r="B4479" s="14" t="s">
        <v>14650</v>
      </c>
      <c r="C4479" s="14" t="s">
        <v>1102</v>
      </c>
      <c r="E4479" s="14" t="s">
        <v>14651</v>
      </c>
      <c r="F4479" s="14" t="s">
        <v>14652</v>
      </c>
      <c r="G4479" s="14" t="s">
        <v>178</v>
      </c>
      <c r="H4479" s="14" t="s">
        <v>1110</v>
      </c>
    </row>
    <row r="4480" spans="1:8" x14ac:dyDescent="0.25">
      <c r="A4480">
        <v>4487</v>
      </c>
      <c r="B4480" s="14" t="s">
        <v>14653</v>
      </c>
      <c r="C4480" s="14" t="s">
        <v>1102</v>
      </c>
      <c r="E4480" s="14" t="s">
        <v>14654</v>
      </c>
      <c r="F4480" s="14" t="s">
        <v>14655</v>
      </c>
      <c r="G4480" s="14" t="s">
        <v>1695</v>
      </c>
      <c r="H4480" s="14" t="s">
        <v>1110</v>
      </c>
    </row>
    <row r="4481" spans="1:8" x14ac:dyDescent="0.25">
      <c r="A4481">
        <v>4488</v>
      </c>
      <c r="B4481" s="14" t="s">
        <v>14656</v>
      </c>
      <c r="C4481" s="14" t="s">
        <v>1102</v>
      </c>
      <c r="D4481" s="14" t="s">
        <v>2068</v>
      </c>
      <c r="E4481" s="14" t="s">
        <v>14657</v>
      </c>
      <c r="F4481" s="14" t="s">
        <v>14658</v>
      </c>
      <c r="G4481" s="14" t="s">
        <v>212</v>
      </c>
      <c r="H4481" s="14" t="s">
        <v>1110</v>
      </c>
    </row>
    <row r="4482" spans="1:8" x14ac:dyDescent="0.25">
      <c r="A4482">
        <v>4489</v>
      </c>
      <c r="B4482" s="14" t="s">
        <v>14659</v>
      </c>
      <c r="C4482" s="14" t="s">
        <v>1102</v>
      </c>
      <c r="E4482" s="14" t="s">
        <v>14660</v>
      </c>
      <c r="F4482" s="14" t="s">
        <v>14661</v>
      </c>
      <c r="G4482" s="14" t="s">
        <v>1109</v>
      </c>
      <c r="H4482" s="14" t="s">
        <v>1110</v>
      </c>
    </row>
    <row r="4483" spans="1:8" x14ac:dyDescent="0.25">
      <c r="A4483">
        <v>4490</v>
      </c>
      <c r="B4483" s="14" t="s">
        <v>14662</v>
      </c>
      <c r="C4483" s="14" t="s">
        <v>1102</v>
      </c>
      <c r="E4483" s="14" t="s">
        <v>14663</v>
      </c>
      <c r="F4483" s="14" t="s">
        <v>14664</v>
      </c>
      <c r="G4483" s="14" t="s">
        <v>243</v>
      </c>
      <c r="H4483" s="14" t="s">
        <v>1110</v>
      </c>
    </row>
    <row r="4484" spans="1:8" x14ac:dyDescent="0.25">
      <c r="A4484">
        <v>4491</v>
      </c>
      <c r="B4484" s="14" t="s">
        <v>14665</v>
      </c>
      <c r="C4484" s="14" t="s">
        <v>1102</v>
      </c>
      <c r="E4484" s="14" t="s">
        <v>14666</v>
      </c>
      <c r="F4484" s="14" t="s">
        <v>14667</v>
      </c>
      <c r="G4484" s="14" t="s">
        <v>243</v>
      </c>
      <c r="H4484" s="14" t="s">
        <v>1110</v>
      </c>
    </row>
    <row r="4485" spans="1:8" x14ac:dyDescent="0.25">
      <c r="A4485">
        <v>4492</v>
      </c>
      <c r="B4485" s="14" t="s">
        <v>14668</v>
      </c>
      <c r="C4485" s="14" t="s">
        <v>1102</v>
      </c>
      <c r="E4485" s="14" t="s">
        <v>14669</v>
      </c>
      <c r="F4485" s="14" t="s">
        <v>14670</v>
      </c>
      <c r="G4485" s="14" t="s">
        <v>1144</v>
      </c>
      <c r="H4485" s="14" t="s">
        <v>1110</v>
      </c>
    </row>
    <row r="4486" spans="1:8" x14ac:dyDescent="0.25">
      <c r="A4486">
        <v>4493</v>
      </c>
      <c r="B4486" s="14" t="s">
        <v>14671</v>
      </c>
      <c r="C4486" s="14" t="s">
        <v>1102</v>
      </c>
      <c r="E4486" s="14" t="s">
        <v>14672</v>
      </c>
      <c r="F4486" s="14" t="s">
        <v>14671</v>
      </c>
      <c r="G4486" s="14" t="s">
        <v>192</v>
      </c>
      <c r="H4486" s="14" t="s">
        <v>1110</v>
      </c>
    </row>
    <row r="4487" spans="1:8" x14ac:dyDescent="0.25">
      <c r="A4487">
        <v>4494</v>
      </c>
      <c r="B4487" s="14" t="s">
        <v>14673</v>
      </c>
      <c r="C4487" s="14" t="s">
        <v>1102</v>
      </c>
      <c r="E4487" s="14" t="s">
        <v>14674</v>
      </c>
      <c r="F4487" s="14" t="s">
        <v>14675</v>
      </c>
      <c r="G4487" s="14" t="s">
        <v>40</v>
      </c>
      <c r="H4487" s="14" t="s">
        <v>1110</v>
      </c>
    </row>
    <row r="4488" spans="1:8" x14ac:dyDescent="0.25">
      <c r="A4488">
        <v>4495</v>
      </c>
      <c r="B4488" s="14" t="s">
        <v>14676</v>
      </c>
      <c r="C4488" s="14" t="s">
        <v>1102</v>
      </c>
      <c r="E4488" s="14" t="s">
        <v>14677</v>
      </c>
      <c r="F4488" s="14" t="s">
        <v>14676</v>
      </c>
      <c r="G4488" s="14" t="s">
        <v>1625</v>
      </c>
      <c r="H4488" s="14" t="s">
        <v>1110</v>
      </c>
    </row>
    <row r="4489" spans="1:8" x14ac:dyDescent="0.25">
      <c r="A4489">
        <v>4496</v>
      </c>
      <c r="B4489" s="14" t="s">
        <v>14678</v>
      </c>
      <c r="C4489" s="14" t="s">
        <v>1102</v>
      </c>
      <c r="D4489" s="14" t="s">
        <v>14679</v>
      </c>
      <c r="E4489" s="14" t="s">
        <v>14680</v>
      </c>
      <c r="F4489" s="14" t="s">
        <v>14681</v>
      </c>
      <c r="G4489" s="14" t="s">
        <v>40</v>
      </c>
      <c r="H4489" s="14" t="s">
        <v>1105</v>
      </c>
    </row>
    <row r="4490" spans="1:8" x14ac:dyDescent="0.25">
      <c r="A4490">
        <v>4497</v>
      </c>
      <c r="B4490" s="14" t="s">
        <v>14682</v>
      </c>
      <c r="C4490" s="14" t="s">
        <v>1102</v>
      </c>
      <c r="E4490" s="14" t="s">
        <v>14683</v>
      </c>
      <c r="F4490" s="14" t="s">
        <v>14684</v>
      </c>
      <c r="G4490" s="14" t="s">
        <v>243</v>
      </c>
      <c r="H4490" s="14" t="s">
        <v>1110</v>
      </c>
    </row>
    <row r="4491" spans="1:8" x14ac:dyDescent="0.25">
      <c r="A4491">
        <v>4498</v>
      </c>
      <c r="B4491" s="14" t="s">
        <v>14685</v>
      </c>
      <c r="C4491" s="14" t="s">
        <v>1102</v>
      </c>
      <c r="E4491" s="14" t="s">
        <v>14686</v>
      </c>
      <c r="F4491" s="14" t="s">
        <v>14687</v>
      </c>
      <c r="G4491" s="14" t="s">
        <v>1493</v>
      </c>
      <c r="H4491" s="14" t="s">
        <v>1110</v>
      </c>
    </row>
    <row r="4492" spans="1:8" x14ac:dyDescent="0.25">
      <c r="A4492">
        <v>4499</v>
      </c>
      <c r="B4492" s="14" t="s">
        <v>14688</v>
      </c>
      <c r="C4492" s="14" t="s">
        <v>1102</v>
      </c>
      <c r="E4492" s="14" t="s">
        <v>14689</v>
      </c>
      <c r="F4492" s="14" t="s">
        <v>14690</v>
      </c>
      <c r="G4492" s="14" t="s">
        <v>243</v>
      </c>
      <c r="H4492" s="14" t="s">
        <v>1110</v>
      </c>
    </row>
    <row r="4493" spans="1:8" x14ac:dyDescent="0.25">
      <c r="A4493">
        <v>4500</v>
      </c>
      <c r="B4493" s="14" t="s">
        <v>14691</v>
      </c>
      <c r="C4493" s="14" t="s">
        <v>1102</v>
      </c>
      <c r="E4493" s="14" t="s">
        <v>14692</v>
      </c>
      <c r="F4493" s="14" t="s">
        <v>14693</v>
      </c>
      <c r="G4493" s="14" t="s">
        <v>243</v>
      </c>
      <c r="H4493" s="14" t="s">
        <v>1110</v>
      </c>
    </row>
    <row r="4494" spans="1:8" x14ac:dyDescent="0.25">
      <c r="A4494">
        <v>4501</v>
      </c>
      <c r="B4494" s="14" t="s">
        <v>14694</v>
      </c>
      <c r="C4494" s="14" t="s">
        <v>1102</v>
      </c>
      <c r="E4494" s="14" t="s">
        <v>14695</v>
      </c>
      <c r="F4494" s="14" t="s">
        <v>14696</v>
      </c>
      <c r="G4494" s="14" t="s">
        <v>236</v>
      </c>
      <c r="H4494" s="14" t="s">
        <v>1110</v>
      </c>
    </row>
    <row r="4495" spans="1:8" x14ac:dyDescent="0.25">
      <c r="A4495">
        <v>4502</v>
      </c>
      <c r="B4495" s="14" t="s">
        <v>14697</v>
      </c>
      <c r="C4495" s="14" t="s">
        <v>1102</v>
      </c>
      <c r="E4495" s="14" t="s">
        <v>14698</v>
      </c>
      <c r="F4495" s="14" t="s">
        <v>14699</v>
      </c>
      <c r="G4495" s="14" t="s">
        <v>243</v>
      </c>
      <c r="H4495" s="14" t="s">
        <v>1110</v>
      </c>
    </row>
    <row r="4496" spans="1:8" x14ac:dyDescent="0.25">
      <c r="A4496">
        <v>4503</v>
      </c>
      <c r="B4496" s="14" t="s">
        <v>14700</v>
      </c>
      <c r="C4496" s="14" t="s">
        <v>1102</v>
      </c>
      <c r="E4496" s="14" t="s">
        <v>14701</v>
      </c>
      <c r="F4496" s="14" t="s">
        <v>14702</v>
      </c>
      <c r="G4496" s="14" t="s">
        <v>149</v>
      </c>
      <c r="H4496" s="14" t="s">
        <v>1110</v>
      </c>
    </row>
    <row r="4497" spans="1:8" x14ac:dyDescent="0.25">
      <c r="A4497">
        <v>4504</v>
      </c>
      <c r="B4497" s="14" t="s">
        <v>14703</v>
      </c>
      <c r="C4497" s="14" t="s">
        <v>1102</v>
      </c>
      <c r="E4497" s="14" t="s">
        <v>14704</v>
      </c>
      <c r="F4497" s="14" t="s">
        <v>14705</v>
      </c>
      <c r="G4497" s="14" t="s">
        <v>243</v>
      </c>
      <c r="H4497" s="14" t="s">
        <v>1110</v>
      </c>
    </row>
    <row r="4498" spans="1:8" x14ac:dyDescent="0.25">
      <c r="A4498">
        <v>4505</v>
      </c>
      <c r="B4498" s="14" t="s">
        <v>14706</v>
      </c>
      <c r="C4498" s="14" t="s">
        <v>1102</v>
      </c>
      <c r="E4498" s="14" t="s">
        <v>14707</v>
      </c>
      <c r="G4498" s="14" t="s">
        <v>2576</v>
      </c>
      <c r="H4498" s="14" t="s">
        <v>1110</v>
      </c>
    </row>
    <row r="4499" spans="1:8" x14ac:dyDescent="0.25">
      <c r="A4499">
        <v>4506</v>
      </c>
      <c r="B4499" s="14" t="s">
        <v>14708</v>
      </c>
      <c r="C4499" s="14" t="s">
        <v>1102</v>
      </c>
      <c r="E4499" s="14" t="s">
        <v>14709</v>
      </c>
      <c r="F4499" s="14" t="s">
        <v>14710</v>
      </c>
      <c r="G4499" s="14" t="s">
        <v>14711</v>
      </c>
      <c r="H4499" s="14" t="s">
        <v>1110</v>
      </c>
    </row>
    <row r="4500" spans="1:8" x14ac:dyDescent="0.25">
      <c r="A4500">
        <v>4507</v>
      </c>
      <c r="B4500" s="14" t="s">
        <v>14712</v>
      </c>
      <c r="C4500" s="14" t="s">
        <v>1102</v>
      </c>
      <c r="E4500" s="14" t="s">
        <v>14713</v>
      </c>
      <c r="G4500" s="14" t="s">
        <v>2474</v>
      </c>
      <c r="H4500" s="14" t="s">
        <v>1110</v>
      </c>
    </row>
    <row r="4501" spans="1:8" x14ac:dyDescent="0.25">
      <c r="A4501">
        <v>4508</v>
      </c>
      <c r="B4501" s="14" t="s">
        <v>14714</v>
      </c>
      <c r="C4501" s="14" t="s">
        <v>1102</v>
      </c>
      <c r="E4501" s="14" t="s">
        <v>14715</v>
      </c>
      <c r="F4501" s="14" t="s">
        <v>14716</v>
      </c>
      <c r="G4501" s="14" t="s">
        <v>40</v>
      </c>
      <c r="H4501" s="14" t="s">
        <v>1110</v>
      </c>
    </row>
    <row r="4502" spans="1:8" x14ac:dyDescent="0.25">
      <c r="A4502">
        <v>4509</v>
      </c>
      <c r="B4502" s="14" t="s">
        <v>14717</v>
      </c>
      <c r="C4502" s="14" t="s">
        <v>1102</v>
      </c>
      <c r="E4502" s="14" t="s">
        <v>14718</v>
      </c>
      <c r="F4502" s="14" t="s">
        <v>14719</v>
      </c>
      <c r="G4502" s="14" t="s">
        <v>153</v>
      </c>
      <c r="H4502" s="14" t="s">
        <v>1110</v>
      </c>
    </row>
    <row r="4503" spans="1:8" x14ac:dyDescent="0.25">
      <c r="A4503">
        <v>4510</v>
      </c>
      <c r="B4503" s="14" t="s">
        <v>14720</v>
      </c>
      <c r="C4503" s="14" t="s">
        <v>1102</v>
      </c>
      <c r="E4503" s="14" t="s">
        <v>14721</v>
      </c>
      <c r="F4503" s="14" t="s">
        <v>14722</v>
      </c>
      <c r="G4503" s="14" t="s">
        <v>243</v>
      </c>
      <c r="H4503" s="14" t="s">
        <v>1110</v>
      </c>
    </row>
    <row r="4504" spans="1:8" x14ac:dyDescent="0.25">
      <c r="A4504">
        <v>4511</v>
      </c>
      <c r="B4504" s="14" t="s">
        <v>14723</v>
      </c>
      <c r="C4504" s="14" t="s">
        <v>1102</v>
      </c>
      <c r="E4504" s="14" t="s">
        <v>14724</v>
      </c>
      <c r="F4504" s="14" t="s">
        <v>14725</v>
      </c>
      <c r="G4504" s="14" t="s">
        <v>178</v>
      </c>
      <c r="H4504" s="14" t="s">
        <v>1110</v>
      </c>
    </row>
    <row r="4505" spans="1:8" x14ac:dyDescent="0.25">
      <c r="A4505">
        <v>4512</v>
      </c>
      <c r="B4505" s="14" t="s">
        <v>14210</v>
      </c>
      <c r="C4505" s="14" t="s">
        <v>1102</v>
      </c>
      <c r="E4505" s="14" t="s">
        <v>14726</v>
      </c>
      <c r="F4505" s="14" t="s">
        <v>14727</v>
      </c>
      <c r="G4505" s="14" t="s">
        <v>114</v>
      </c>
      <c r="H4505" s="14" t="s">
        <v>1110</v>
      </c>
    </row>
    <row r="4506" spans="1:8" x14ac:dyDescent="0.25">
      <c r="A4506">
        <v>4513</v>
      </c>
      <c r="B4506" s="14" t="s">
        <v>14728</v>
      </c>
      <c r="C4506" s="14" t="s">
        <v>1102</v>
      </c>
      <c r="D4506" s="14" t="s">
        <v>14729</v>
      </c>
      <c r="E4506" s="14" t="s">
        <v>14730</v>
      </c>
      <c r="F4506" s="14" t="s">
        <v>14731</v>
      </c>
      <c r="G4506" s="14" t="s">
        <v>9</v>
      </c>
      <c r="H4506" s="14" t="s">
        <v>1105</v>
      </c>
    </row>
    <row r="4507" spans="1:8" x14ac:dyDescent="0.25">
      <c r="A4507">
        <v>4514</v>
      </c>
      <c r="B4507" s="14" t="s">
        <v>14732</v>
      </c>
      <c r="C4507" s="14" t="s">
        <v>1102</v>
      </c>
      <c r="E4507" s="14" t="s">
        <v>14730</v>
      </c>
      <c r="F4507" s="14" t="s">
        <v>14733</v>
      </c>
      <c r="G4507" s="14" t="s">
        <v>1307</v>
      </c>
      <c r="H4507" s="14" t="s">
        <v>1110</v>
      </c>
    </row>
    <row r="4508" spans="1:8" x14ac:dyDescent="0.25">
      <c r="A4508">
        <v>4515</v>
      </c>
      <c r="B4508" s="14" t="s">
        <v>14734</v>
      </c>
      <c r="C4508" s="14" t="s">
        <v>1102</v>
      </c>
      <c r="E4508" s="14" t="s">
        <v>14735</v>
      </c>
      <c r="F4508" s="14" t="s">
        <v>14736</v>
      </c>
      <c r="G4508" s="14" t="s">
        <v>1262</v>
      </c>
      <c r="H4508" s="14" t="s">
        <v>1110</v>
      </c>
    </row>
    <row r="4509" spans="1:8" x14ac:dyDescent="0.25">
      <c r="A4509">
        <v>4516</v>
      </c>
      <c r="B4509" s="14" t="s">
        <v>14737</v>
      </c>
      <c r="C4509" s="14" t="s">
        <v>1102</v>
      </c>
      <c r="E4509" s="14" t="s">
        <v>14738</v>
      </c>
      <c r="F4509" s="14" t="s">
        <v>14739</v>
      </c>
      <c r="G4509" s="14" t="s">
        <v>166</v>
      </c>
      <c r="H4509" s="14" t="s">
        <v>1110</v>
      </c>
    </row>
    <row r="4510" spans="1:8" x14ac:dyDescent="0.25">
      <c r="A4510">
        <v>4517</v>
      </c>
      <c r="B4510" s="14" t="s">
        <v>14740</v>
      </c>
      <c r="C4510" s="14" t="s">
        <v>1102</v>
      </c>
      <c r="E4510" s="14" t="s">
        <v>14741</v>
      </c>
      <c r="F4510" s="14" t="s">
        <v>14742</v>
      </c>
      <c r="G4510" s="14" t="s">
        <v>187</v>
      </c>
      <c r="H4510" s="14" t="s">
        <v>1110</v>
      </c>
    </row>
    <row r="4511" spans="1:8" x14ac:dyDescent="0.25">
      <c r="A4511">
        <v>4518</v>
      </c>
      <c r="B4511" s="14" t="s">
        <v>14743</v>
      </c>
      <c r="C4511" s="14" t="s">
        <v>1102</v>
      </c>
      <c r="E4511" s="14" t="s">
        <v>14744</v>
      </c>
      <c r="F4511" s="14" t="s">
        <v>14745</v>
      </c>
      <c r="G4511" s="14" t="s">
        <v>16</v>
      </c>
      <c r="H4511" s="14" t="s">
        <v>1110</v>
      </c>
    </row>
    <row r="4512" spans="1:8" x14ac:dyDescent="0.25">
      <c r="A4512">
        <v>4519</v>
      </c>
      <c r="B4512" s="14" t="s">
        <v>14746</v>
      </c>
      <c r="C4512" s="14" t="s">
        <v>1102</v>
      </c>
      <c r="E4512" s="14" t="s">
        <v>14747</v>
      </c>
      <c r="F4512" s="14" t="s">
        <v>14748</v>
      </c>
      <c r="G4512" s="14" t="s">
        <v>72</v>
      </c>
      <c r="H4512" s="14" t="s">
        <v>1110</v>
      </c>
    </row>
    <row r="4513" spans="1:8" x14ac:dyDescent="0.25">
      <c r="A4513">
        <v>4520</v>
      </c>
      <c r="B4513" s="14" t="s">
        <v>14749</v>
      </c>
      <c r="C4513" s="14" t="s">
        <v>1102</v>
      </c>
      <c r="E4513" s="14" t="s">
        <v>14750</v>
      </c>
      <c r="F4513" s="14" t="s">
        <v>14751</v>
      </c>
      <c r="G4513" s="14" t="s">
        <v>1109</v>
      </c>
      <c r="H4513" s="14" t="s">
        <v>1110</v>
      </c>
    </row>
    <row r="4514" spans="1:8" x14ac:dyDescent="0.25">
      <c r="A4514">
        <v>4521</v>
      </c>
      <c r="B4514" s="14" t="s">
        <v>14752</v>
      </c>
      <c r="C4514" s="14" t="s">
        <v>1102</v>
      </c>
      <c r="D4514" s="14" t="s">
        <v>14753</v>
      </c>
      <c r="E4514" s="14" t="s">
        <v>14754</v>
      </c>
      <c r="F4514" s="14" t="s">
        <v>14755</v>
      </c>
      <c r="G4514" s="14" t="s">
        <v>2576</v>
      </c>
      <c r="H4514" s="14" t="s">
        <v>1105</v>
      </c>
    </row>
    <row r="4515" spans="1:8" x14ac:dyDescent="0.25">
      <c r="A4515">
        <v>4522</v>
      </c>
      <c r="B4515" s="14" t="s">
        <v>14756</v>
      </c>
      <c r="C4515" s="14" t="s">
        <v>1102</v>
      </c>
      <c r="D4515" s="14" t="s">
        <v>13131</v>
      </c>
      <c r="E4515" s="14" t="s">
        <v>14757</v>
      </c>
      <c r="F4515" s="14" t="s">
        <v>14758</v>
      </c>
      <c r="G4515" s="14" t="s">
        <v>3821</v>
      </c>
      <c r="H4515" s="14" t="s">
        <v>1110</v>
      </c>
    </row>
    <row r="4516" spans="1:8" x14ac:dyDescent="0.25">
      <c r="A4516">
        <v>4523</v>
      </c>
      <c r="B4516" s="14" t="s">
        <v>14759</v>
      </c>
      <c r="C4516" s="14" t="s">
        <v>1102</v>
      </c>
      <c r="E4516" s="14" t="s">
        <v>14760</v>
      </c>
      <c r="F4516" s="14" t="s">
        <v>14761</v>
      </c>
      <c r="G4516" s="14" t="s">
        <v>1500</v>
      </c>
      <c r="H4516" s="14" t="s">
        <v>1110</v>
      </c>
    </row>
    <row r="4517" spans="1:8" x14ac:dyDescent="0.25">
      <c r="A4517">
        <v>4524</v>
      </c>
      <c r="B4517" s="14" t="s">
        <v>14762</v>
      </c>
      <c r="C4517" s="14" t="s">
        <v>1102</v>
      </c>
      <c r="E4517" s="14" t="s">
        <v>14763</v>
      </c>
      <c r="F4517" s="14" t="s">
        <v>14764</v>
      </c>
      <c r="G4517" s="14" t="s">
        <v>1945</v>
      </c>
      <c r="H4517" s="14" t="s">
        <v>1110</v>
      </c>
    </row>
    <row r="4518" spans="1:8" x14ac:dyDescent="0.25">
      <c r="A4518">
        <v>4525</v>
      </c>
      <c r="B4518" s="14" t="s">
        <v>14765</v>
      </c>
      <c r="C4518" s="14" t="s">
        <v>1102</v>
      </c>
      <c r="E4518" s="14" t="s">
        <v>14766</v>
      </c>
      <c r="F4518" s="14" t="s">
        <v>14767</v>
      </c>
      <c r="G4518" s="14" t="s">
        <v>215</v>
      </c>
      <c r="H4518" s="14" t="s">
        <v>1110</v>
      </c>
    </row>
    <row r="4519" spans="1:8" x14ac:dyDescent="0.25">
      <c r="A4519">
        <v>4526</v>
      </c>
      <c r="B4519" s="14" t="s">
        <v>14768</v>
      </c>
      <c r="C4519" s="14" t="s">
        <v>1102</v>
      </c>
      <c r="E4519" s="14" t="s">
        <v>14769</v>
      </c>
      <c r="F4519" s="14" t="s">
        <v>14770</v>
      </c>
      <c r="G4519" s="14" t="s">
        <v>137</v>
      </c>
      <c r="H4519" s="14" t="s">
        <v>1110</v>
      </c>
    </row>
    <row r="4520" spans="1:8" x14ac:dyDescent="0.25">
      <c r="A4520">
        <v>4527</v>
      </c>
      <c r="B4520" s="14" t="s">
        <v>14771</v>
      </c>
      <c r="C4520" s="14" t="s">
        <v>1102</v>
      </c>
      <c r="E4520" s="14" t="s">
        <v>14772</v>
      </c>
      <c r="F4520" s="14" t="s">
        <v>14773</v>
      </c>
      <c r="G4520" s="14" t="s">
        <v>178</v>
      </c>
      <c r="H4520" s="14" t="s">
        <v>1110</v>
      </c>
    </row>
    <row r="4521" spans="1:8" x14ac:dyDescent="0.25">
      <c r="A4521">
        <v>4528</v>
      </c>
      <c r="B4521" s="14" t="s">
        <v>14774</v>
      </c>
      <c r="C4521" s="14" t="s">
        <v>1102</v>
      </c>
      <c r="E4521" s="14" t="s">
        <v>14775</v>
      </c>
      <c r="G4521" s="14" t="s">
        <v>77</v>
      </c>
      <c r="H4521" s="14" t="s">
        <v>1110</v>
      </c>
    </row>
    <row r="4522" spans="1:8" x14ac:dyDescent="0.25">
      <c r="A4522">
        <v>4529</v>
      </c>
      <c r="B4522" s="14" t="s">
        <v>14776</v>
      </c>
      <c r="C4522" s="14" t="s">
        <v>1102</v>
      </c>
      <c r="D4522" s="14" t="s">
        <v>8051</v>
      </c>
      <c r="E4522" s="14" t="s">
        <v>14777</v>
      </c>
      <c r="F4522" s="14" t="s">
        <v>14778</v>
      </c>
      <c r="G4522" s="14" t="s">
        <v>7</v>
      </c>
      <c r="H4522" s="14" t="s">
        <v>1110</v>
      </c>
    </row>
    <row r="4523" spans="1:8" x14ac:dyDescent="0.25">
      <c r="A4523">
        <v>4530</v>
      </c>
      <c r="B4523" s="14" t="s">
        <v>14779</v>
      </c>
      <c r="C4523" s="14" t="s">
        <v>1102</v>
      </c>
      <c r="E4523" s="14" t="s">
        <v>14780</v>
      </c>
      <c r="F4523" s="14" t="s">
        <v>14781</v>
      </c>
      <c r="G4523" s="14" t="s">
        <v>149</v>
      </c>
      <c r="H4523" s="14" t="s">
        <v>1110</v>
      </c>
    </row>
    <row r="4524" spans="1:8" x14ac:dyDescent="0.25">
      <c r="A4524">
        <v>4531</v>
      </c>
      <c r="B4524" s="14" t="s">
        <v>14782</v>
      </c>
      <c r="C4524" s="14" t="s">
        <v>1102</v>
      </c>
      <c r="E4524" s="14" t="s">
        <v>14783</v>
      </c>
      <c r="F4524" s="14" t="s">
        <v>14784</v>
      </c>
      <c r="G4524" s="14" t="s">
        <v>1109</v>
      </c>
      <c r="H4524" s="14" t="s">
        <v>1110</v>
      </c>
    </row>
    <row r="4525" spans="1:8" x14ac:dyDescent="0.25">
      <c r="A4525">
        <v>4532</v>
      </c>
      <c r="B4525" s="14" t="s">
        <v>14785</v>
      </c>
      <c r="C4525" s="14" t="s">
        <v>1102</v>
      </c>
      <c r="E4525" s="14" t="s">
        <v>14786</v>
      </c>
      <c r="F4525" s="14" t="s">
        <v>14787</v>
      </c>
      <c r="G4525" s="14" t="s">
        <v>1625</v>
      </c>
      <c r="H4525" s="14" t="s">
        <v>1110</v>
      </c>
    </row>
    <row r="4526" spans="1:8" x14ac:dyDescent="0.25">
      <c r="A4526">
        <v>4533</v>
      </c>
      <c r="B4526" s="14" t="s">
        <v>14788</v>
      </c>
      <c r="C4526" s="14" t="s">
        <v>1102</v>
      </c>
      <c r="D4526" s="14" t="s">
        <v>14789</v>
      </c>
      <c r="E4526" s="14" t="s">
        <v>14790</v>
      </c>
      <c r="F4526" s="14" t="s">
        <v>14791</v>
      </c>
      <c r="G4526" s="14" t="s">
        <v>12497</v>
      </c>
      <c r="H4526" s="14" t="s">
        <v>1105</v>
      </c>
    </row>
    <row r="4527" spans="1:8" x14ac:dyDescent="0.25">
      <c r="A4527">
        <v>4534</v>
      </c>
      <c r="B4527" s="14" t="s">
        <v>14792</v>
      </c>
      <c r="C4527" s="14" t="s">
        <v>1102</v>
      </c>
      <c r="E4527" s="14" t="s">
        <v>14793</v>
      </c>
      <c r="F4527" s="14" t="s">
        <v>14794</v>
      </c>
      <c r="G4527" s="14" t="s">
        <v>14795</v>
      </c>
      <c r="H4527" s="14" t="s">
        <v>1110</v>
      </c>
    </row>
    <row r="4528" spans="1:8" x14ac:dyDescent="0.25">
      <c r="A4528">
        <v>4535</v>
      </c>
      <c r="B4528" s="14" t="s">
        <v>14796</v>
      </c>
      <c r="C4528" s="14" t="s">
        <v>1102</v>
      </c>
      <c r="E4528" s="14" t="s">
        <v>14797</v>
      </c>
      <c r="F4528" s="14" t="s">
        <v>14798</v>
      </c>
      <c r="G4528" s="14" t="s">
        <v>212</v>
      </c>
      <c r="H4528" s="14" t="s">
        <v>1110</v>
      </c>
    </row>
    <row r="4529" spans="1:8" x14ac:dyDescent="0.25">
      <c r="A4529">
        <v>4536</v>
      </c>
      <c r="B4529" s="14" t="s">
        <v>14799</v>
      </c>
      <c r="C4529" s="14" t="s">
        <v>1102</v>
      </c>
      <c r="E4529" s="14" t="s">
        <v>14800</v>
      </c>
      <c r="F4529" s="14" t="s">
        <v>14801</v>
      </c>
      <c r="G4529" s="14" t="s">
        <v>2882</v>
      </c>
      <c r="H4529" s="14" t="s">
        <v>1110</v>
      </c>
    </row>
    <row r="4530" spans="1:8" x14ac:dyDescent="0.25">
      <c r="A4530">
        <v>4537</v>
      </c>
      <c r="B4530" s="14" t="s">
        <v>14802</v>
      </c>
      <c r="C4530" s="14" t="s">
        <v>1102</v>
      </c>
      <c r="E4530" s="14" t="s">
        <v>14803</v>
      </c>
      <c r="F4530" s="14" t="s">
        <v>14804</v>
      </c>
      <c r="G4530" s="14" t="s">
        <v>243</v>
      </c>
      <c r="H4530" s="14" t="s">
        <v>1110</v>
      </c>
    </row>
    <row r="4531" spans="1:8" x14ac:dyDescent="0.25">
      <c r="A4531">
        <v>4538</v>
      </c>
      <c r="B4531" s="14" t="s">
        <v>14805</v>
      </c>
      <c r="C4531" s="14" t="s">
        <v>1102</v>
      </c>
      <c r="E4531" s="14" t="s">
        <v>14806</v>
      </c>
      <c r="F4531" s="14" t="s">
        <v>14807</v>
      </c>
      <c r="G4531" s="14" t="s">
        <v>149</v>
      </c>
      <c r="H4531" s="14" t="s">
        <v>1110</v>
      </c>
    </row>
    <row r="4532" spans="1:8" x14ac:dyDescent="0.25">
      <c r="A4532">
        <v>4539</v>
      </c>
      <c r="B4532" s="14" t="s">
        <v>14808</v>
      </c>
      <c r="C4532" s="14" t="s">
        <v>1102</v>
      </c>
      <c r="E4532" s="14" t="s">
        <v>14809</v>
      </c>
      <c r="G4532" s="14" t="s">
        <v>1144</v>
      </c>
      <c r="H4532" s="14" t="s">
        <v>1110</v>
      </c>
    </row>
    <row r="4533" spans="1:8" x14ac:dyDescent="0.25">
      <c r="A4533">
        <v>4540</v>
      </c>
      <c r="B4533" s="14" t="s">
        <v>14810</v>
      </c>
      <c r="C4533" s="14" t="s">
        <v>1102</v>
      </c>
      <c r="E4533" s="14" t="s">
        <v>14811</v>
      </c>
      <c r="G4533" s="14" t="s">
        <v>2764</v>
      </c>
      <c r="H4533" s="14" t="s">
        <v>1110</v>
      </c>
    </row>
    <row r="4534" spans="1:8" x14ac:dyDescent="0.25">
      <c r="A4534">
        <v>4541</v>
      </c>
      <c r="B4534" s="14" t="s">
        <v>14812</v>
      </c>
      <c r="C4534" s="14" t="s">
        <v>1102</v>
      </c>
      <c r="E4534" s="14" t="s">
        <v>14813</v>
      </c>
      <c r="F4534" s="14" t="s">
        <v>14814</v>
      </c>
      <c r="G4534" s="14" t="s">
        <v>236</v>
      </c>
      <c r="H4534" s="14" t="s">
        <v>1110</v>
      </c>
    </row>
    <row r="4535" spans="1:8" x14ac:dyDescent="0.25">
      <c r="A4535">
        <v>4542</v>
      </c>
      <c r="B4535" s="14" t="s">
        <v>14815</v>
      </c>
      <c r="C4535" s="14" t="s">
        <v>1102</v>
      </c>
      <c r="E4535" s="14" t="s">
        <v>14816</v>
      </c>
      <c r="F4535" s="14" t="s">
        <v>14817</v>
      </c>
      <c r="G4535" s="14" t="s">
        <v>1578</v>
      </c>
      <c r="H4535" s="14" t="s">
        <v>1110</v>
      </c>
    </row>
    <row r="4536" spans="1:8" x14ac:dyDescent="0.25">
      <c r="A4536">
        <v>4543</v>
      </c>
      <c r="B4536" s="14" t="s">
        <v>14818</v>
      </c>
      <c r="C4536" s="14" t="s">
        <v>1102</v>
      </c>
      <c r="E4536" s="14" t="s">
        <v>175</v>
      </c>
      <c r="F4536" s="14" t="s">
        <v>14819</v>
      </c>
      <c r="G4536" s="14" t="s">
        <v>149</v>
      </c>
      <c r="H4536" s="14" t="s">
        <v>1110</v>
      </c>
    </row>
    <row r="4537" spans="1:8" x14ac:dyDescent="0.25">
      <c r="A4537">
        <v>4544</v>
      </c>
      <c r="B4537" s="14" t="s">
        <v>14820</v>
      </c>
      <c r="C4537" s="14" t="s">
        <v>1102</v>
      </c>
      <c r="E4537" s="14" t="s">
        <v>14821</v>
      </c>
      <c r="F4537" s="14" t="s">
        <v>14822</v>
      </c>
      <c r="G4537" s="14" t="s">
        <v>149</v>
      </c>
      <c r="H4537" s="14" t="s">
        <v>1110</v>
      </c>
    </row>
    <row r="4538" spans="1:8" x14ac:dyDescent="0.25">
      <c r="A4538">
        <v>4545</v>
      </c>
      <c r="B4538" s="14" t="s">
        <v>14823</v>
      </c>
      <c r="C4538" s="14" t="s">
        <v>1102</v>
      </c>
      <c r="E4538" s="14" t="s">
        <v>14824</v>
      </c>
      <c r="F4538" s="14" t="s">
        <v>14825</v>
      </c>
      <c r="G4538" s="14" t="s">
        <v>6232</v>
      </c>
      <c r="H4538" s="14" t="s">
        <v>1110</v>
      </c>
    </row>
    <row r="4539" spans="1:8" x14ac:dyDescent="0.25">
      <c r="A4539">
        <v>4546</v>
      </c>
      <c r="B4539" s="14" t="s">
        <v>14826</v>
      </c>
      <c r="C4539" s="14" t="s">
        <v>1102</v>
      </c>
      <c r="E4539" s="14" t="s">
        <v>14827</v>
      </c>
      <c r="F4539" s="14" t="s">
        <v>14828</v>
      </c>
      <c r="G4539" s="14" t="s">
        <v>1109</v>
      </c>
      <c r="H4539" s="14" t="s">
        <v>1110</v>
      </c>
    </row>
    <row r="4540" spans="1:8" x14ac:dyDescent="0.25">
      <c r="A4540">
        <v>4547</v>
      </c>
      <c r="B4540" s="14" t="s">
        <v>14829</v>
      </c>
      <c r="C4540" s="14" t="s">
        <v>1102</v>
      </c>
      <c r="D4540" s="14" t="s">
        <v>14830</v>
      </c>
      <c r="E4540" s="14" t="s">
        <v>14831</v>
      </c>
      <c r="F4540" s="14" t="s">
        <v>14832</v>
      </c>
      <c r="G4540" s="14" t="s">
        <v>1109</v>
      </c>
      <c r="H4540" s="14" t="s">
        <v>1105</v>
      </c>
    </row>
    <row r="4541" spans="1:8" x14ac:dyDescent="0.25">
      <c r="A4541">
        <v>4548</v>
      </c>
      <c r="B4541" s="14" t="s">
        <v>14833</v>
      </c>
      <c r="C4541" s="14" t="s">
        <v>1102</v>
      </c>
      <c r="E4541" s="14" t="s">
        <v>14834</v>
      </c>
      <c r="F4541" s="14" t="s">
        <v>14835</v>
      </c>
      <c r="G4541" s="14" t="s">
        <v>215</v>
      </c>
      <c r="H4541" s="14" t="s">
        <v>1110</v>
      </c>
    </row>
    <row r="4542" spans="1:8" x14ac:dyDescent="0.25">
      <c r="A4542">
        <v>4549</v>
      </c>
      <c r="B4542" s="14" t="s">
        <v>14836</v>
      </c>
      <c r="C4542" s="14" t="s">
        <v>1102</v>
      </c>
      <c r="E4542" s="14" t="s">
        <v>14837</v>
      </c>
      <c r="F4542" s="14" t="s">
        <v>14838</v>
      </c>
      <c r="G4542" s="14" t="s">
        <v>40</v>
      </c>
      <c r="H4542" s="14" t="s">
        <v>1110</v>
      </c>
    </row>
    <row r="4543" spans="1:8" x14ac:dyDescent="0.25">
      <c r="A4543">
        <v>4550</v>
      </c>
      <c r="B4543" s="14" t="s">
        <v>14839</v>
      </c>
      <c r="C4543" s="14" t="s">
        <v>1102</v>
      </c>
      <c r="D4543" s="14" t="s">
        <v>515</v>
      </c>
      <c r="E4543" s="14" t="s">
        <v>14840</v>
      </c>
      <c r="F4543" s="14" t="s">
        <v>14841</v>
      </c>
      <c r="G4543" s="14" t="s">
        <v>9</v>
      </c>
      <c r="H4543" s="14" t="s">
        <v>1105</v>
      </c>
    </row>
    <row r="4544" spans="1:8" x14ac:dyDescent="0.25">
      <c r="A4544">
        <v>4551</v>
      </c>
      <c r="B4544" s="14" t="s">
        <v>14842</v>
      </c>
      <c r="C4544" s="14" t="s">
        <v>1102</v>
      </c>
      <c r="E4544" s="14" t="s">
        <v>14843</v>
      </c>
      <c r="F4544" s="14" t="s">
        <v>14844</v>
      </c>
      <c r="G4544" s="14" t="s">
        <v>212</v>
      </c>
      <c r="H4544" s="14" t="s">
        <v>1110</v>
      </c>
    </row>
    <row r="4545" spans="1:8" x14ac:dyDescent="0.25">
      <c r="A4545">
        <v>4552</v>
      </c>
      <c r="B4545" s="14" t="s">
        <v>14845</v>
      </c>
      <c r="C4545" s="14" t="s">
        <v>1102</v>
      </c>
      <c r="E4545" s="14" t="s">
        <v>2820</v>
      </c>
      <c r="F4545" s="14" t="s">
        <v>14846</v>
      </c>
      <c r="G4545" s="14" t="s">
        <v>1109</v>
      </c>
      <c r="H4545" s="14" t="s">
        <v>1110</v>
      </c>
    </row>
    <row r="4546" spans="1:8" x14ac:dyDescent="0.25">
      <c r="A4546">
        <v>4553</v>
      </c>
      <c r="B4546" s="14" t="s">
        <v>14847</v>
      </c>
      <c r="C4546" s="14" t="s">
        <v>1102</v>
      </c>
      <c r="D4546" s="14" t="s">
        <v>14848</v>
      </c>
      <c r="E4546" s="14" t="s">
        <v>14849</v>
      </c>
      <c r="F4546" s="14" t="s">
        <v>14850</v>
      </c>
      <c r="G4546" s="14" t="s">
        <v>40</v>
      </c>
      <c r="H4546" s="14" t="s">
        <v>1110</v>
      </c>
    </row>
    <row r="4547" spans="1:8" x14ac:dyDescent="0.25">
      <c r="A4547">
        <v>4554</v>
      </c>
      <c r="B4547" s="14" t="s">
        <v>14851</v>
      </c>
      <c r="C4547" s="14" t="s">
        <v>1102</v>
      </c>
      <c r="E4547" s="14" t="s">
        <v>14852</v>
      </c>
      <c r="F4547" s="14" t="s">
        <v>14853</v>
      </c>
      <c r="G4547" s="14" t="s">
        <v>1109</v>
      </c>
      <c r="H4547" s="14" t="s">
        <v>1110</v>
      </c>
    </row>
    <row r="4548" spans="1:8" x14ac:dyDescent="0.25">
      <c r="A4548">
        <v>4555</v>
      </c>
      <c r="B4548" s="14" t="s">
        <v>14854</v>
      </c>
      <c r="C4548" s="14" t="s">
        <v>1102</v>
      </c>
      <c r="E4548" s="14" t="s">
        <v>14855</v>
      </c>
      <c r="F4548" s="14" t="s">
        <v>14856</v>
      </c>
      <c r="G4548" s="14" t="s">
        <v>1109</v>
      </c>
      <c r="H4548" s="14" t="s">
        <v>1110</v>
      </c>
    </row>
    <row r="4549" spans="1:8" x14ac:dyDescent="0.25">
      <c r="A4549">
        <v>4556</v>
      </c>
      <c r="B4549" s="14" t="s">
        <v>14857</v>
      </c>
      <c r="C4549" s="14" t="s">
        <v>1102</v>
      </c>
      <c r="E4549" s="14" t="s">
        <v>14858</v>
      </c>
      <c r="F4549" s="14" t="s">
        <v>14859</v>
      </c>
      <c r="G4549" s="14" t="s">
        <v>209</v>
      </c>
      <c r="H4549" s="14" t="s">
        <v>1110</v>
      </c>
    </row>
    <row r="4550" spans="1:8" x14ac:dyDescent="0.25">
      <c r="A4550">
        <v>4557</v>
      </c>
      <c r="B4550" s="14" t="s">
        <v>14860</v>
      </c>
      <c r="C4550" s="14" t="s">
        <v>1102</v>
      </c>
      <c r="E4550" s="14" t="s">
        <v>14861</v>
      </c>
      <c r="F4550" s="14" t="s">
        <v>14862</v>
      </c>
      <c r="G4550" s="14" t="s">
        <v>126</v>
      </c>
      <c r="H4550" s="14" t="s">
        <v>1110</v>
      </c>
    </row>
    <row r="4551" spans="1:8" x14ac:dyDescent="0.25">
      <c r="A4551">
        <v>4558</v>
      </c>
      <c r="B4551" s="14" t="s">
        <v>14863</v>
      </c>
      <c r="C4551" s="14" t="s">
        <v>1102</v>
      </c>
      <c r="E4551" s="14" t="s">
        <v>14864</v>
      </c>
      <c r="F4551" s="14" t="s">
        <v>14865</v>
      </c>
      <c r="G4551" s="14" t="s">
        <v>1109</v>
      </c>
      <c r="H4551" s="14" t="s">
        <v>1110</v>
      </c>
    </row>
    <row r="4552" spans="1:8" x14ac:dyDescent="0.25">
      <c r="A4552">
        <v>4559</v>
      </c>
      <c r="B4552" s="14" t="s">
        <v>14866</v>
      </c>
      <c r="C4552" s="14" t="s">
        <v>14867</v>
      </c>
      <c r="D4552" s="14" t="s">
        <v>404</v>
      </c>
      <c r="E4552" s="14" t="s">
        <v>14868</v>
      </c>
      <c r="F4552" s="14" t="s">
        <v>14869</v>
      </c>
      <c r="G4552" s="14" t="s">
        <v>215</v>
      </c>
      <c r="H4552" s="14" t="s">
        <v>1105</v>
      </c>
    </row>
    <row r="4553" spans="1:8" x14ac:dyDescent="0.25">
      <c r="A4553">
        <v>4560</v>
      </c>
      <c r="B4553" s="14" t="s">
        <v>14870</v>
      </c>
      <c r="C4553" s="14" t="s">
        <v>1102</v>
      </c>
      <c r="D4553" s="14" t="s">
        <v>14871</v>
      </c>
      <c r="E4553" s="14" t="s">
        <v>14868</v>
      </c>
      <c r="F4553" s="14" t="s">
        <v>14870</v>
      </c>
      <c r="G4553" s="14" t="s">
        <v>215</v>
      </c>
      <c r="H4553" s="14" t="s">
        <v>1105</v>
      </c>
    </row>
    <row r="4554" spans="1:8" x14ac:dyDescent="0.25">
      <c r="A4554">
        <v>4561</v>
      </c>
      <c r="B4554" s="14" t="s">
        <v>14872</v>
      </c>
      <c r="C4554" s="14" t="s">
        <v>1102</v>
      </c>
      <c r="E4554" s="14" t="s">
        <v>14873</v>
      </c>
      <c r="F4554" s="14" t="s">
        <v>14874</v>
      </c>
      <c r="G4554" s="14" t="s">
        <v>1109</v>
      </c>
      <c r="H4554" s="14" t="s">
        <v>1110</v>
      </c>
    </row>
    <row r="4555" spans="1:8" x14ac:dyDescent="0.25">
      <c r="A4555">
        <v>4562</v>
      </c>
      <c r="B4555" s="14" t="s">
        <v>14875</v>
      </c>
      <c r="C4555" s="14" t="s">
        <v>1102</v>
      </c>
      <c r="E4555" s="14" t="s">
        <v>14876</v>
      </c>
      <c r="F4555" s="14" t="s">
        <v>14877</v>
      </c>
      <c r="G4555" s="14" t="s">
        <v>192</v>
      </c>
      <c r="H4555" s="14" t="s">
        <v>1110</v>
      </c>
    </row>
    <row r="4556" spans="1:8" x14ac:dyDescent="0.25">
      <c r="A4556">
        <v>4563</v>
      </c>
      <c r="B4556" s="14" t="s">
        <v>14878</v>
      </c>
      <c r="C4556" s="14" t="s">
        <v>14879</v>
      </c>
      <c r="E4556" s="14" t="s">
        <v>14880</v>
      </c>
      <c r="F4556" s="14" t="s">
        <v>14881</v>
      </c>
      <c r="G4556" s="14" t="s">
        <v>215</v>
      </c>
      <c r="H4556" s="14" t="s">
        <v>1105</v>
      </c>
    </row>
    <row r="4557" spans="1:8" x14ac:dyDescent="0.25">
      <c r="A4557">
        <v>4564</v>
      </c>
      <c r="B4557" s="14" t="s">
        <v>14882</v>
      </c>
      <c r="C4557" s="14" t="s">
        <v>1102</v>
      </c>
      <c r="D4557" s="14" t="s">
        <v>14883</v>
      </c>
      <c r="E4557" s="14" t="s">
        <v>14884</v>
      </c>
      <c r="F4557" s="14" t="s">
        <v>14885</v>
      </c>
      <c r="G4557" s="14" t="s">
        <v>212</v>
      </c>
      <c r="H4557" s="14" t="s">
        <v>1105</v>
      </c>
    </row>
    <row r="4558" spans="1:8" x14ac:dyDescent="0.25">
      <c r="A4558">
        <v>4565</v>
      </c>
      <c r="B4558" s="14" t="s">
        <v>14886</v>
      </c>
      <c r="C4558" s="14" t="s">
        <v>1102</v>
      </c>
      <c r="D4558" s="14" t="s">
        <v>6473</v>
      </c>
      <c r="E4558" s="14" t="s">
        <v>14887</v>
      </c>
      <c r="F4558" s="14" t="s">
        <v>14888</v>
      </c>
      <c r="G4558" s="14" t="s">
        <v>236</v>
      </c>
      <c r="H4558" s="14" t="s">
        <v>1110</v>
      </c>
    </row>
    <row r="4559" spans="1:8" x14ac:dyDescent="0.25">
      <c r="A4559">
        <v>4566</v>
      </c>
      <c r="B4559" s="14" t="s">
        <v>14889</v>
      </c>
      <c r="C4559" s="14" t="s">
        <v>1102</v>
      </c>
      <c r="E4559" s="14" t="s">
        <v>14890</v>
      </c>
      <c r="F4559" s="14" t="s">
        <v>14891</v>
      </c>
      <c r="G4559" s="14" t="s">
        <v>1770</v>
      </c>
      <c r="H4559" s="14" t="s">
        <v>1110</v>
      </c>
    </row>
    <row r="4560" spans="1:8" x14ac:dyDescent="0.25">
      <c r="A4560">
        <v>4567</v>
      </c>
      <c r="B4560" s="14" t="s">
        <v>14892</v>
      </c>
      <c r="C4560" s="14" t="s">
        <v>1102</v>
      </c>
      <c r="E4560" s="14" t="s">
        <v>14893</v>
      </c>
      <c r="F4560" s="14" t="s">
        <v>14894</v>
      </c>
      <c r="G4560" s="14" t="s">
        <v>215</v>
      </c>
      <c r="H4560" s="14" t="s">
        <v>1110</v>
      </c>
    </row>
    <row r="4561" spans="1:8" x14ac:dyDescent="0.25">
      <c r="A4561">
        <v>4568</v>
      </c>
      <c r="B4561" s="14" t="s">
        <v>14895</v>
      </c>
      <c r="C4561" s="14" t="s">
        <v>1102</v>
      </c>
      <c r="E4561" s="14" t="s">
        <v>14896</v>
      </c>
      <c r="F4561" s="14" t="s">
        <v>14897</v>
      </c>
      <c r="G4561" s="14" t="s">
        <v>14898</v>
      </c>
      <c r="H4561" s="14" t="s">
        <v>1110</v>
      </c>
    </row>
    <row r="4562" spans="1:8" x14ac:dyDescent="0.25">
      <c r="A4562">
        <v>4569</v>
      </c>
      <c r="B4562" s="14" t="s">
        <v>14899</v>
      </c>
      <c r="C4562" s="14" t="s">
        <v>1102</v>
      </c>
      <c r="E4562" s="14" t="s">
        <v>14900</v>
      </c>
      <c r="F4562" s="14" t="s">
        <v>14901</v>
      </c>
      <c r="G4562" s="14" t="s">
        <v>1109</v>
      </c>
      <c r="H4562" s="14" t="s">
        <v>1110</v>
      </c>
    </row>
    <row r="4563" spans="1:8" x14ac:dyDescent="0.25">
      <c r="A4563">
        <v>4570</v>
      </c>
      <c r="B4563" s="14" t="s">
        <v>14902</v>
      </c>
      <c r="C4563" s="14" t="s">
        <v>1102</v>
      </c>
      <c r="E4563" s="14" t="s">
        <v>14903</v>
      </c>
      <c r="F4563" s="14" t="s">
        <v>14904</v>
      </c>
      <c r="G4563" s="14" t="s">
        <v>1348</v>
      </c>
      <c r="H4563" s="14" t="s">
        <v>1110</v>
      </c>
    </row>
    <row r="4564" spans="1:8" x14ac:dyDescent="0.25">
      <c r="A4564">
        <v>4571</v>
      </c>
      <c r="B4564" s="14" t="s">
        <v>14905</v>
      </c>
      <c r="C4564" s="14" t="s">
        <v>1102</v>
      </c>
      <c r="E4564" s="14" t="s">
        <v>14906</v>
      </c>
      <c r="F4564" s="14" t="s">
        <v>14907</v>
      </c>
      <c r="G4564" s="14" t="s">
        <v>1109</v>
      </c>
      <c r="H4564" s="14" t="s">
        <v>1110</v>
      </c>
    </row>
    <row r="4565" spans="1:8" x14ac:dyDescent="0.25">
      <c r="A4565">
        <v>4572</v>
      </c>
      <c r="B4565" s="14" t="s">
        <v>14908</v>
      </c>
      <c r="C4565" s="14" t="s">
        <v>1102</v>
      </c>
      <c r="E4565" s="14" t="s">
        <v>158</v>
      </c>
      <c r="F4565" s="14" t="s">
        <v>14909</v>
      </c>
      <c r="G4565" s="14" t="s">
        <v>149</v>
      </c>
      <c r="H4565" s="14" t="s">
        <v>1110</v>
      </c>
    </row>
    <row r="4566" spans="1:8" x14ac:dyDescent="0.25">
      <c r="A4566">
        <v>4573</v>
      </c>
      <c r="B4566" s="14" t="s">
        <v>14910</v>
      </c>
      <c r="C4566" s="14" t="s">
        <v>1102</v>
      </c>
      <c r="D4566" s="14" t="s">
        <v>447</v>
      </c>
      <c r="E4566" s="14" t="s">
        <v>14911</v>
      </c>
      <c r="F4566" s="14" t="s">
        <v>3326</v>
      </c>
      <c r="G4566" s="14" t="s">
        <v>230</v>
      </c>
      <c r="H4566" s="14" t="s">
        <v>1105</v>
      </c>
    </row>
    <row r="4567" spans="1:8" x14ac:dyDescent="0.25">
      <c r="A4567">
        <v>4574</v>
      </c>
      <c r="B4567" s="14" t="s">
        <v>14912</v>
      </c>
      <c r="C4567" s="14" t="s">
        <v>1102</v>
      </c>
      <c r="E4567" s="14" t="s">
        <v>14913</v>
      </c>
      <c r="F4567" s="14" t="s">
        <v>14914</v>
      </c>
      <c r="G4567" s="14" t="s">
        <v>149</v>
      </c>
      <c r="H4567" s="14" t="s">
        <v>1110</v>
      </c>
    </row>
    <row r="4568" spans="1:8" x14ac:dyDescent="0.25">
      <c r="A4568">
        <v>4575</v>
      </c>
      <c r="B4568" s="14" t="s">
        <v>14915</v>
      </c>
      <c r="C4568" s="14" t="s">
        <v>1102</v>
      </c>
      <c r="E4568" s="14" t="s">
        <v>14916</v>
      </c>
      <c r="F4568" s="14" t="s">
        <v>14917</v>
      </c>
      <c r="G4568" s="14" t="s">
        <v>1109</v>
      </c>
      <c r="H4568" s="14" t="s">
        <v>1110</v>
      </c>
    </row>
    <row r="4569" spans="1:8" x14ac:dyDescent="0.25">
      <c r="A4569">
        <v>4576</v>
      </c>
      <c r="B4569" s="14" t="s">
        <v>14918</v>
      </c>
      <c r="C4569" s="14" t="s">
        <v>1102</v>
      </c>
      <c r="E4569" s="14" t="s">
        <v>14919</v>
      </c>
      <c r="F4569" s="14" t="s">
        <v>14920</v>
      </c>
      <c r="G4569" s="14" t="s">
        <v>137</v>
      </c>
      <c r="H4569" s="14" t="s">
        <v>1110</v>
      </c>
    </row>
    <row r="4570" spans="1:8" x14ac:dyDescent="0.25">
      <c r="A4570">
        <v>4577</v>
      </c>
      <c r="B4570" s="14" t="s">
        <v>14921</v>
      </c>
      <c r="C4570" s="14" t="s">
        <v>1102</v>
      </c>
      <c r="E4570" s="14" t="s">
        <v>14922</v>
      </c>
      <c r="F4570" s="14" t="s">
        <v>14923</v>
      </c>
      <c r="G4570" s="14" t="s">
        <v>9</v>
      </c>
      <c r="H4570" s="14" t="s">
        <v>1110</v>
      </c>
    </row>
    <row r="4571" spans="1:8" x14ac:dyDescent="0.25">
      <c r="A4571">
        <v>4578</v>
      </c>
      <c r="B4571" s="14" t="s">
        <v>14924</v>
      </c>
      <c r="C4571" s="14" t="s">
        <v>1102</v>
      </c>
      <c r="E4571" s="14" t="s">
        <v>14925</v>
      </c>
      <c r="F4571" s="14" t="s">
        <v>14926</v>
      </c>
      <c r="G4571" s="14" t="s">
        <v>1109</v>
      </c>
      <c r="H4571" s="14" t="s">
        <v>1110</v>
      </c>
    </row>
    <row r="4572" spans="1:8" x14ac:dyDescent="0.25">
      <c r="A4572">
        <v>4579</v>
      </c>
      <c r="B4572" s="14" t="s">
        <v>14927</v>
      </c>
      <c r="C4572" s="14" t="s">
        <v>1102</v>
      </c>
      <c r="E4572" s="14" t="s">
        <v>14928</v>
      </c>
      <c r="G4572" s="14" t="s">
        <v>14929</v>
      </c>
      <c r="H4572" s="14" t="s">
        <v>1110</v>
      </c>
    </row>
    <row r="4573" spans="1:8" x14ac:dyDescent="0.25">
      <c r="A4573">
        <v>4580</v>
      </c>
      <c r="B4573" s="14" t="s">
        <v>14930</v>
      </c>
      <c r="C4573" s="14" t="s">
        <v>1102</v>
      </c>
      <c r="E4573" s="14" t="s">
        <v>14931</v>
      </c>
      <c r="F4573" s="14" t="s">
        <v>14932</v>
      </c>
      <c r="G4573" s="14" t="s">
        <v>1109</v>
      </c>
      <c r="H4573" s="14" t="s">
        <v>1110</v>
      </c>
    </row>
    <row r="4574" spans="1:8" x14ac:dyDescent="0.25">
      <c r="A4574">
        <v>4581</v>
      </c>
      <c r="B4574" s="14" t="s">
        <v>14933</v>
      </c>
      <c r="C4574" s="14" t="s">
        <v>1102</v>
      </c>
      <c r="E4574" s="14" t="s">
        <v>14934</v>
      </c>
      <c r="F4574" s="14" t="s">
        <v>14935</v>
      </c>
      <c r="G4574" s="14" t="s">
        <v>243</v>
      </c>
      <c r="H4574" s="14" t="s">
        <v>1110</v>
      </c>
    </row>
    <row r="4575" spans="1:8" x14ac:dyDescent="0.25">
      <c r="A4575">
        <v>4582</v>
      </c>
      <c r="B4575" s="14" t="s">
        <v>14936</v>
      </c>
      <c r="C4575" s="14" t="s">
        <v>1102</v>
      </c>
      <c r="E4575" s="14" t="s">
        <v>14937</v>
      </c>
      <c r="G4575" s="14" t="s">
        <v>1109</v>
      </c>
      <c r="H4575" s="14" t="s">
        <v>1110</v>
      </c>
    </row>
    <row r="4576" spans="1:8" x14ac:dyDescent="0.25">
      <c r="A4576">
        <v>4583</v>
      </c>
      <c r="B4576" s="14" t="s">
        <v>14938</v>
      </c>
      <c r="C4576" s="14" t="s">
        <v>1102</v>
      </c>
      <c r="E4576" s="14" t="s">
        <v>14939</v>
      </c>
      <c r="G4576" s="14" t="s">
        <v>40</v>
      </c>
      <c r="H4576" s="14" t="s">
        <v>1110</v>
      </c>
    </row>
    <row r="4577" spans="1:8" x14ac:dyDescent="0.25">
      <c r="A4577">
        <v>4584</v>
      </c>
      <c r="B4577" s="14" t="s">
        <v>14940</v>
      </c>
      <c r="C4577" s="14" t="s">
        <v>1102</v>
      </c>
      <c r="E4577" s="14" t="s">
        <v>14941</v>
      </c>
      <c r="F4577" s="14" t="s">
        <v>14942</v>
      </c>
      <c r="G4577" s="14" t="s">
        <v>1109</v>
      </c>
      <c r="H4577" s="14" t="s">
        <v>1110</v>
      </c>
    </row>
    <row r="4578" spans="1:8" x14ac:dyDescent="0.25">
      <c r="A4578">
        <v>4585</v>
      </c>
      <c r="B4578" s="14" t="s">
        <v>14943</v>
      </c>
      <c r="C4578" s="14" t="s">
        <v>1102</v>
      </c>
      <c r="E4578" s="14" t="s">
        <v>14944</v>
      </c>
      <c r="F4578" s="14" t="s">
        <v>14945</v>
      </c>
      <c r="G4578" s="14" t="s">
        <v>40</v>
      </c>
      <c r="H4578" s="14" t="s">
        <v>1110</v>
      </c>
    </row>
    <row r="4579" spans="1:8" x14ac:dyDescent="0.25">
      <c r="A4579">
        <v>4586</v>
      </c>
      <c r="B4579" s="14" t="s">
        <v>14946</v>
      </c>
      <c r="C4579" s="14" t="s">
        <v>1102</v>
      </c>
      <c r="D4579" s="14" t="s">
        <v>301</v>
      </c>
      <c r="E4579" s="14" t="s">
        <v>14947</v>
      </c>
      <c r="F4579" s="14" t="s">
        <v>14948</v>
      </c>
      <c r="G4579" s="14" t="s">
        <v>5981</v>
      </c>
      <c r="H4579" s="14" t="s">
        <v>1105</v>
      </c>
    </row>
    <row r="4580" spans="1:8" x14ac:dyDescent="0.25">
      <c r="A4580">
        <v>4587</v>
      </c>
      <c r="B4580" s="14" t="s">
        <v>14949</v>
      </c>
      <c r="C4580" s="14" t="s">
        <v>1102</v>
      </c>
      <c r="E4580" s="14" t="s">
        <v>14950</v>
      </c>
      <c r="F4580" s="14" t="s">
        <v>14951</v>
      </c>
      <c r="G4580" s="14" t="s">
        <v>243</v>
      </c>
      <c r="H4580" s="14" t="s">
        <v>1110</v>
      </c>
    </row>
    <row r="4581" spans="1:8" x14ac:dyDescent="0.25">
      <c r="A4581">
        <v>4588</v>
      </c>
      <c r="B4581" s="14" t="s">
        <v>14952</v>
      </c>
      <c r="C4581" s="14" t="s">
        <v>1102</v>
      </c>
      <c r="E4581" s="14" t="s">
        <v>14953</v>
      </c>
      <c r="F4581" s="14" t="s">
        <v>14954</v>
      </c>
      <c r="G4581" s="14" t="s">
        <v>1109</v>
      </c>
      <c r="H4581" s="14" t="s">
        <v>1110</v>
      </c>
    </row>
    <row r="4582" spans="1:8" x14ac:dyDescent="0.25">
      <c r="A4582">
        <v>4589</v>
      </c>
      <c r="B4582" s="14" t="s">
        <v>14955</v>
      </c>
      <c r="C4582" s="14" t="s">
        <v>1102</v>
      </c>
      <c r="D4582" s="14" t="s">
        <v>14956</v>
      </c>
      <c r="E4582" s="14" t="s">
        <v>14957</v>
      </c>
      <c r="F4582" s="14" t="s">
        <v>14958</v>
      </c>
      <c r="G4582" s="14" t="s">
        <v>1109</v>
      </c>
      <c r="H4582" s="14" t="s">
        <v>1105</v>
      </c>
    </row>
    <row r="4583" spans="1:8" x14ac:dyDescent="0.25">
      <c r="A4583">
        <v>4590</v>
      </c>
      <c r="B4583" s="14" t="s">
        <v>14959</v>
      </c>
      <c r="C4583" s="14" t="s">
        <v>1102</v>
      </c>
      <c r="D4583" s="14" t="s">
        <v>14960</v>
      </c>
      <c r="E4583" s="14" t="s">
        <v>14961</v>
      </c>
      <c r="F4583" s="14" t="s">
        <v>14962</v>
      </c>
      <c r="G4583" s="14" t="s">
        <v>1703</v>
      </c>
      <c r="H4583" s="14" t="s">
        <v>1110</v>
      </c>
    </row>
    <row r="4584" spans="1:8" x14ac:dyDescent="0.25">
      <c r="A4584">
        <v>4591</v>
      </c>
      <c r="B4584" s="14" t="s">
        <v>14963</v>
      </c>
      <c r="C4584" s="14" t="s">
        <v>1102</v>
      </c>
      <c r="E4584" s="14" t="s">
        <v>14964</v>
      </c>
      <c r="F4584" s="14" t="s">
        <v>14965</v>
      </c>
      <c r="G4584" s="14" t="s">
        <v>187</v>
      </c>
      <c r="H4584" s="14" t="s">
        <v>1110</v>
      </c>
    </row>
    <row r="4585" spans="1:8" x14ac:dyDescent="0.25">
      <c r="A4585">
        <v>4592</v>
      </c>
      <c r="B4585" s="14" t="s">
        <v>14966</v>
      </c>
      <c r="C4585" s="14" t="s">
        <v>1102</v>
      </c>
      <c r="E4585" s="14" t="s">
        <v>14967</v>
      </c>
      <c r="F4585" s="14" t="s">
        <v>14968</v>
      </c>
      <c r="G4585" s="14" t="s">
        <v>149</v>
      </c>
      <c r="H4585" s="14" t="s">
        <v>1110</v>
      </c>
    </row>
    <row r="4586" spans="1:8" x14ac:dyDescent="0.25">
      <c r="A4586">
        <v>4593</v>
      </c>
      <c r="B4586" s="14" t="s">
        <v>14969</v>
      </c>
      <c r="C4586" s="14" t="s">
        <v>1102</v>
      </c>
      <c r="E4586" s="14" t="s">
        <v>14970</v>
      </c>
      <c r="F4586" s="14" t="s">
        <v>14971</v>
      </c>
      <c r="G4586" s="14" t="s">
        <v>178</v>
      </c>
      <c r="H4586" s="14" t="s">
        <v>1110</v>
      </c>
    </row>
    <row r="4587" spans="1:8" x14ac:dyDescent="0.25">
      <c r="A4587">
        <v>4594</v>
      </c>
      <c r="B4587" s="14" t="s">
        <v>14972</v>
      </c>
      <c r="C4587" s="14" t="s">
        <v>1102</v>
      </c>
      <c r="E4587" s="14" t="s">
        <v>14973</v>
      </c>
      <c r="F4587" s="14" t="s">
        <v>14974</v>
      </c>
      <c r="G4587" s="14" t="s">
        <v>120</v>
      </c>
      <c r="H4587" s="14" t="s">
        <v>1110</v>
      </c>
    </row>
    <row r="4588" spans="1:8" x14ac:dyDescent="0.25">
      <c r="A4588">
        <v>4595</v>
      </c>
      <c r="B4588" s="14" t="s">
        <v>14785</v>
      </c>
      <c r="C4588" s="14" t="s">
        <v>1102</v>
      </c>
      <c r="E4588" s="14" t="s">
        <v>14975</v>
      </c>
      <c r="F4588" s="14" t="s">
        <v>14976</v>
      </c>
      <c r="G4588" s="14" t="s">
        <v>1109</v>
      </c>
      <c r="H4588" s="14" t="s">
        <v>1110</v>
      </c>
    </row>
    <row r="4589" spans="1:8" x14ac:dyDescent="0.25">
      <c r="A4589">
        <v>4596</v>
      </c>
      <c r="B4589" s="14" t="s">
        <v>14977</v>
      </c>
      <c r="C4589" s="14" t="s">
        <v>1102</v>
      </c>
      <c r="D4589" s="14" t="s">
        <v>538</v>
      </c>
      <c r="E4589" s="14" t="s">
        <v>14978</v>
      </c>
      <c r="F4589" s="14" t="s">
        <v>14979</v>
      </c>
      <c r="G4589" s="14" t="s">
        <v>178</v>
      </c>
      <c r="H4589" s="14" t="s">
        <v>1110</v>
      </c>
    </row>
    <row r="4590" spans="1:8" x14ac:dyDescent="0.25">
      <c r="A4590">
        <v>4597</v>
      </c>
      <c r="B4590" s="14" t="s">
        <v>14980</v>
      </c>
      <c r="C4590" s="14" t="s">
        <v>1102</v>
      </c>
      <c r="E4590" s="14" t="s">
        <v>14981</v>
      </c>
      <c r="F4590" s="14" t="s">
        <v>14982</v>
      </c>
      <c r="G4590" s="14" t="s">
        <v>178</v>
      </c>
      <c r="H4590" s="14" t="s">
        <v>1110</v>
      </c>
    </row>
    <row r="4591" spans="1:8" x14ac:dyDescent="0.25">
      <c r="A4591">
        <v>4598</v>
      </c>
      <c r="B4591" s="14" t="s">
        <v>14983</v>
      </c>
      <c r="C4591" s="14" t="s">
        <v>1102</v>
      </c>
      <c r="E4591" s="14" t="s">
        <v>14984</v>
      </c>
      <c r="F4591" s="14" t="s">
        <v>14985</v>
      </c>
      <c r="G4591" s="14" t="s">
        <v>212</v>
      </c>
      <c r="H4591" s="14" t="s">
        <v>1110</v>
      </c>
    </row>
    <row r="4592" spans="1:8" x14ac:dyDescent="0.25">
      <c r="A4592">
        <v>4599</v>
      </c>
      <c r="B4592" s="14" t="s">
        <v>14986</v>
      </c>
      <c r="C4592" s="14" t="s">
        <v>1102</v>
      </c>
      <c r="D4592" s="14" t="s">
        <v>14987</v>
      </c>
      <c r="E4592" s="14" t="s">
        <v>83</v>
      </c>
      <c r="F4592" s="14" t="s">
        <v>14988</v>
      </c>
      <c r="G4592" s="14" t="s">
        <v>52</v>
      </c>
      <c r="H4592" s="14" t="s">
        <v>1105</v>
      </c>
    </row>
    <row r="4593" spans="1:8" x14ac:dyDescent="0.25">
      <c r="A4593">
        <v>4600</v>
      </c>
      <c r="B4593" s="14" t="s">
        <v>14989</v>
      </c>
      <c r="C4593" s="14" t="s">
        <v>1102</v>
      </c>
      <c r="E4593" s="14" t="s">
        <v>14990</v>
      </c>
      <c r="F4593" s="14" t="s">
        <v>14991</v>
      </c>
      <c r="G4593" s="14" t="s">
        <v>187</v>
      </c>
      <c r="H4593" s="14" t="s">
        <v>1110</v>
      </c>
    </row>
    <row r="4594" spans="1:8" x14ac:dyDescent="0.25">
      <c r="A4594">
        <v>4601</v>
      </c>
      <c r="B4594" s="14" t="s">
        <v>14992</v>
      </c>
      <c r="C4594" s="14" t="s">
        <v>1102</v>
      </c>
      <c r="E4594" s="14" t="s">
        <v>14993</v>
      </c>
      <c r="F4594" s="14" t="s">
        <v>14994</v>
      </c>
      <c r="G4594" s="14" t="s">
        <v>149</v>
      </c>
      <c r="H4594" s="14" t="s">
        <v>1110</v>
      </c>
    </row>
    <row r="4595" spans="1:8" x14ac:dyDescent="0.25">
      <c r="A4595">
        <v>4602</v>
      </c>
      <c r="B4595" s="14" t="s">
        <v>14995</v>
      </c>
      <c r="C4595" s="14" t="s">
        <v>1102</v>
      </c>
      <c r="E4595" s="14" t="s">
        <v>14996</v>
      </c>
      <c r="F4595" s="14" t="s">
        <v>14997</v>
      </c>
      <c r="G4595" s="14" t="s">
        <v>212</v>
      </c>
      <c r="H4595" s="14" t="s">
        <v>1110</v>
      </c>
    </row>
    <row r="4596" spans="1:8" x14ac:dyDescent="0.25">
      <c r="A4596">
        <v>4603</v>
      </c>
      <c r="B4596" s="14" t="s">
        <v>14998</v>
      </c>
      <c r="C4596" s="14" t="s">
        <v>1102</v>
      </c>
      <c r="E4596" s="14" t="s">
        <v>14999</v>
      </c>
      <c r="F4596" s="14" t="s">
        <v>15000</v>
      </c>
      <c r="G4596" s="14" t="s">
        <v>1695</v>
      </c>
      <c r="H4596" s="14" t="s">
        <v>1110</v>
      </c>
    </row>
    <row r="4597" spans="1:8" x14ac:dyDescent="0.25">
      <c r="A4597">
        <v>4604</v>
      </c>
      <c r="B4597" s="14" t="s">
        <v>15001</v>
      </c>
      <c r="C4597" s="14" t="s">
        <v>1102</v>
      </c>
      <c r="E4597" s="14" t="s">
        <v>15002</v>
      </c>
      <c r="F4597" s="14" t="s">
        <v>15003</v>
      </c>
      <c r="G4597" s="14" t="s">
        <v>178</v>
      </c>
      <c r="H4597" s="14" t="s">
        <v>1110</v>
      </c>
    </row>
    <row r="4598" spans="1:8" x14ac:dyDescent="0.25">
      <c r="A4598">
        <v>4605</v>
      </c>
      <c r="B4598" s="14" t="s">
        <v>15004</v>
      </c>
      <c r="C4598" s="14" t="s">
        <v>1102</v>
      </c>
      <c r="E4598" s="14" t="s">
        <v>15005</v>
      </c>
      <c r="F4598" s="14" t="s">
        <v>15006</v>
      </c>
      <c r="G4598" s="14" t="s">
        <v>40</v>
      </c>
      <c r="H4598" s="14" t="s">
        <v>1110</v>
      </c>
    </row>
    <row r="4599" spans="1:8" x14ac:dyDescent="0.25">
      <c r="A4599">
        <v>4606</v>
      </c>
      <c r="B4599" s="14" t="s">
        <v>15007</v>
      </c>
      <c r="C4599" s="14" t="s">
        <v>1102</v>
      </c>
      <c r="E4599" s="14" t="s">
        <v>15008</v>
      </c>
      <c r="F4599" s="14" t="s">
        <v>15009</v>
      </c>
      <c r="G4599" s="14" t="s">
        <v>163</v>
      </c>
      <c r="H4599" s="14" t="s">
        <v>1105</v>
      </c>
    </row>
    <row r="4600" spans="1:8" x14ac:dyDescent="0.25">
      <c r="A4600">
        <v>4607</v>
      </c>
      <c r="B4600" s="14" t="s">
        <v>15010</v>
      </c>
      <c r="C4600" s="14" t="s">
        <v>1102</v>
      </c>
      <c r="D4600" s="14" t="s">
        <v>15011</v>
      </c>
      <c r="E4600" s="14" t="s">
        <v>15012</v>
      </c>
      <c r="F4600" s="14" t="s">
        <v>15013</v>
      </c>
      <c r="G4600" s="14" t="s">
        <v>52</v>
      </c>
      <c r="H4600" s="14" t="s">
        <v>1105</v>
      </c>
    </row>
    <row r="4601" spans="1:8" x14ac:dyDescent="0.25">
      <c r="A4601">
        <v>4608</v>
      </c>
      <c r="B4601" s="14" t="s">
        <v>15014</v>
      </c>
      <c r="C4601" s="14" t="s">
        <v>1102</v>
      </c>
      <c r="D4601" s="14" t="s">
        <v>15015</v>
      </c>
      <c r="E4601" s="14" t="s">
        <v>15016</v>
      </c>
      <c r="F4601" s="14" t="s">
        <v>15017</v>
      </c>
      <c r="G4601" s="14" t="s">
        <v>52</v>
      </c>
      <c r="H4601" s="14" t="s">
        <v>1105</v>
      </c>
    </row>
    <row r="4602" spans="1:8" x14ac:dyDescent="0.25">
      <c r="A4602">
        <v>4609</v>
      </c>
      <c r="B4602" s="14" t="s">
        <v>455</v>
      </c>
      <c r="C4602" s="14" t="s">
        <v>1102</v>
      </c>
      <c r="D4602" s="14" t="s">
        <v>454</v>
      </c>
      <c r="E4602" s="14" t="s">
        <v>15018</v>
      </c>
      <c r="F4602" s="14" t="s">
        <v>15019</v>
      </c>
      <c r="G4602" s="14" t="s">
        <v>52</v>
      </c>
      <c r="H4602" s="14" t="s">
        <v>1105</v>
      </c>
    </row>
    <row r="4603" spans="1:8" x14ac:dyDescent="0.25">
      <c r="A4603">
        <v>4610</v>
      </c>
      <c r="B4603" s="14" t="s">
        <v>15020</v>
      </c>
      <c r="C4603" s="14" t="s">
        <v>1102</v>
      </c>
      <c r="E4603" s="14" t="s">
        <v>15021</v>
      </c>
      <c r="F4603" s="14" t="s">
        <v>15022</v>
      </c>
      <c r="G4603" s="14" t="s">
        <v>52</v>
      </c>
      <c r="H4603" s="14" t="s">
        <v>1110</v>
      </c>
    </row>
    <row r="4604" spans="1:8" x14ac:dyDescent="0.25">
      <c r="A4604">
        <v>4611</v>
      </c>
      <c r="B4604" s="14" t="s">
        <v>15023</v>
      </c>
      <c r="C4604" s="14" t="s">
        <v>1102</v>
      </c>
      <c r="D4604" s="14" t="s">
        <v>15024</v>
      </c>
      <c r="E4604" s="14" t="s">
        <v>15025</v>
      </c>
      <c r="F4604" s="14" t="s">
        <v>15026</v>
      </c>
      <c r="G4604" s="14" t="s">
        <v>52</v>
      </c>
      <c r="H4604" s="14" t="s">
        <v>1105</v>
      </c>
    </row>
    <row r="4605" spans="1:8" x14ac:dyDescent="0.25">
      <c r="A4605">
        <v>4612</v>
      </c>
      <c r="B4605" s="14" t="s">
        <v>15027</v>
      </c>
      <c r="C4605" s="14" t="s">
        <v>1102</v>
      </c>
      <c r="D4605" s="14" t="s">
        <v>2635</v>
      </c>
      <c r="E4605" s="14" t="s">
        <v>15028</v>
      </c>
      <c r="F4605" s="14" t="s">
        <v>15029</v>
      </c>
      <c r="G4605" s="14" t="s">
        <v>52</v>
      </c>
      <c r="H4605" s="14" t="s">
        <v>1110</v>
      </c>
    </row>
    <row r="4606" spans="1:8" x14ac:dyDescent="0.25">
      <c r="A4606">
        <v>4613</v>
      </c>
      <c r="B4606" s="14" t="s">
        <v>15030</v>
      </c>
      <c r="C4606" s="14" t="s">
        <v>1102</v>
      </c>
      <c r="E4606" s="14" t="s">
        <v>15031</v>
      </c>
      <c r="F4606" s="14" t="s">
        <v>15032</v>
      </c>
      <c r="G4606" s="14" t="s">
        <v>1109</v>
      </c>
      <c r="H4606" s="14" t="s">
        <v>1110</v>
      </c>
    </row>
    <row r="4607" spans="1:8" x14ac:dyDescent="0.25">
      <c r="A4607">
        <v>4614</v>
      </c>
      <c r="B4607" s="14" t="s">
        <v>15033</v>
      </c>
      <c r="C4607" s="14" t="s">
        <v>1102</v>
      </c>
      <c r="E4607" s="14" t="s">
        <v>15034</v>
      </c>
      <c r="F4607" s="14" t="s">
        <v>15035</v>
      </c>
      <c r="G4607" s="14" t="s">
        <v>192</v>
      </c>
      <c r="H4607" s="14" t="s">
        <v>1110</v>
      </c>
    </row>
    <row r="4608" spans="1:8" x14ac:dyDescent="0.25">
      <c r="A4608">
        <v>4615</v>
      </c>
      <c r="B4608" s="14" t="s">
        <v>15036</v>
      </c>
      <c r="C4608" s="14" t="s">
        <v>1102</v>
      </c>
      <c r="E4608" s="14" t="s">
        <v>15037</v>
      </c>
      <c r="F4608" s="14" t="s">
        <v>15038</v>
      </c>
      <c r="G4608" s="14" t="s">
        <v>149</v>
      </c>
      <c r="H4608" s="14" t="s">
        <v>1110</v>
      </c>
    </row>
    <row r="4609" spans="1:8" x14ac:dyDescent="0.25">
      <c r="A4609">
        <v>4616</v>
      </c>
      <c r="B4609" s="14" t="s">
        <v>15039</v>
      </c>
      <c r="C4609" s="14" t="s">
        <v>1102</v>
      </c>
      <c r="E4609" s="14" t="s">
        <v>15040</v>
      </c>
      <c r="F4609" s="14" t="s">
        <v>15041</v>
      </c>
      <c r="G4609" s="14" t="s">
        <v>215</v>
      </c>
      <c r="H4609" s="14" t="s">
        <v>1110</v>
      </c>
    </row>
    <row r="4610" spans="1:8" x14ac:dyDescent="0.25">
      <c r="A4610">
        <v>4617</v>
      </c>
      <c r="B4610" s="14" t="s">
        <v>15042</v>
      </c>
      <c r="C4610" s="14" t="s">
        <v>1102</v>
      </c>
      <c r="E4610" s="14" t="s">
        <v>15043</v>
      </c>
      <c r="F4610" s="14" t="s">
        <v>15044</v>
      </c>
      <c r="G4610" s="14" t="s">
        <v>1348</v>
      </c>
      <c r="H4610" s="14" t="s">
        <v>1110</v>
      </c>
    </row>
    <row r="4611" spans="1:8" x14ac:dyDescent="0.25">
      <c r="A4611">
        <v>4618</v>
      </c>
      <c r="B4611" s="14" t="s">
        <v>15045</v>
      </c>
      <c r="C4611" s="14" t="s">
        <v>1102</v>
      </c>
      <c r="E4611" s="14" t="s">
        <v>15046</v>
      </c>
      <c r="G4611" s="14" t="s">
        <v>1601</v>
      </c>
      <c r="H4611" s="14" t="s">
        <v>1110</v>
      </c>
    </row>
    <row r="4612" spans="1:8" x14ac:dyDescent="0.25">
      <c r="A4612">
        <v>4619</v>
      </c>
      <c r="B4612" s="14" t="s">
        <v>15047</v>
      </c>
      <c r="C4612" s="14" t="s">
        <v>1102</v>
      </c>
      <c r="D4612" s="14" t="s">
        <v>409</v>
      </c>
      <c r="E4612" s="14" t="s">
        <v>15048</v>
      </c>
      <c r="F4612" s="14" t="s">
        <v>15049</v>
      </c>
      <c r="G4612" s="14" t="s">
        <v>123</v>
      </c>
      <c r="H4612" s="14" t="s">
        <v>1105</v>
      </c>
    </row>
    <row r="4613" spans="1:8" x14ac:dyDescent="0.25">
      <c r="A4613">
        <v>4620</v>
      </c>
      <c r="B4613" s="14" t="s">
        <v>15050</v>
      </c>
      <c r="C4613" s="14" t="s">
        <v>1102</v>
      </c>
      <c r="D4613" s="14" t="s">
        <v>432</v>
      </c>
      <c r="E4613" s="14" t="s">
        <v>15051</v>
      </c>
      <c r="F4613" s="14" t="s">
        <v>15052</v>
      </c>
      <c r="G4613" s="14" t="s">
        <v>1695</v>
      </c>
      <c r="H4613" s="14" t="s">
        <v>1105</v>
      </c>
    </row>
    <row r="4614" spans="1:8" x14ac:dyDescent="0.25">
      <c r="A4614">
        <v>4621</v>
      </c>
      <c r="B4614" s="14" t="s">
        <v>15053</v>
      </c>
      <c r="C4614" s="14" t="s">
        <v>1102</v>
      </c>
      <c r="D4614" s="14" t="s">
        <v>15054</v>
      </c>
      <c r="E4614" s="14" t="s">
        <v>15055</v>
      </c>
      <c r="G4614" s="14" t="s">
        <v>1144</v>
      </c>
      <c r="H4614" s="14" t="s">
        <v>1110</v>
      </c>
    </row>
    <row r="4615" spans="1:8" x14ac:dyDescent="0.25">
      <c r="A4615">
        <v>4622</v>
      </c>
      <c r="B4615" s="14" t="s">
        <v>15056</v>
      </c>
      <c r="C4615" s="14" t="s">
        <v>1102</v>
      </c>
      <c r="E4615" s="14" t="s">
        <v>15057</v>
      </c>
      <c r="F4615" s="14" t="s">
        <v>15058</v>
      </c>
      <c r="G4615" s="14" t="s">
        <v>187</v>
      </c>
      <c r="H4615" s="14" t="s">
        <v>1110</v>
      </c>
    </row>
    <row r="4616" spans="1:8" x14ac:dyDescent="0.25">
      <c r="A4616">
        <v>4623</v>
      </c>
      <c r="B4616" s="14" t="s">
        <v>15059</v>
      </c>
      <c r="C4616" s="14" t="s">
        <v>1102</v>
      </c>
      <c r="E4616" s="14" t="s">
        <v>15060</v>
      </c>
      <c r="F4616" s="14" t="s">
        <v>15061</v>
      </c>
      <c r="G4616" s="14" t="s">
        <v>91</v>
      </c>
      <c r="H4616" s="14" t="s">
        <v>1110</v>
      </c>
    </row>
    <row r="4617" spans="1:8" x14ac:dyDescent="0.25">
      <c r="A4617">
        <v>4624</v>
      </c>
      <c r="B4617" s="14" t="s">
        <v>15062</v>
      </c>
      <c r="C4617" s="14" t="s">
        <v>1102</v>
      </c>
      <c r="E4617" s="14" t="s">
        <v>15063</v>
      </c>
      <c r="F4617" s="14" t="s">
        <v>15064</v>
      </c>
      <c r="G4617" s="14" t="s">
        <v>1348</v>
      </c>
      <c r="H4617" s="14" t="s">
        <v>1110</v>
      </c>
    </row>
    <row r="4618" spans="1:8" x14ac:dyDescent="0.25">
      <c r="A4618">
        <v>4625</v>
      </c>
      <c r="B4618" s="14" t="s">
        <v>15065</v>
      </c>
      <c r="C4618" s="14" t="s">
        <v>1102</v>
      </c>
      <c r="E4618" s="14" t="s">
        <v>15066</v>
      </c>
      <c r="F4618" s="14" t="s">
        <v>15067</v>
      </c>
      <c r="G4618" s="14" t="s">
        <v>243</v>
      </c>
      <c r="H4618" s="14" t="s">
        <v>1110</v>
      </c>
    </row>
    <row r="4619" spans="1:8" x14ac:dyDescent="0.25">
      <c r="A4619">
        <v>4626</v>
      </c>
      <c r="B4619" s="14" t="s">
        <v>15068</v>
      </c>
      <c r="C4619" s="14" t="s">
        <v>1102</v>
      </c>
      <c r="E4619" s="14" t="s">
        <v>15069</v>
      </c>
      <c r="F4619" s="14" t="s">
        <v>15070</v>
      </c>
      <c r="G4619" s="14" t="s">
        <v>1109</v>
      </c>
      <c r="H4619" s="14" t="s">
        <v>1110</v>
      </c>
    </row>
    <row r="4620" spans="1:8" x14ac:dyDescent="0.25">
      <c r="A4620">
        <v>4627</v>
      </c>
      <c r="B4620" s="14" t="s">
        <v>15071</v>
      </c>
      <c r="C4620" s="14" t="s">
        <v>1102</v>
      </c>
      <c r="E4620" s="14" t="s">
        <v>15072</v>
      </c>
      <c r="F4620" s="14" t="s">
        <v>15073</v>
      </c>
      <c r="G4620" s="14" t="s">
        <v>243</v>
      </c>
      <c r="H4620" s="14" t="s">
        <v>1110</v>
      </c>
    </row>
    <row r="4621" spans="1:8" x14ac:dyDescent="0.25">
      <c r="A4621">
        <v>4628</v>
      </c>
      <c r="B4621" s="14" t="s">
        <v>15074</v>
      </c>
      <c r="C4621" s="14" t="s">
        <v>1102</v>
      </c>
      <c r="E4621" s="14" t="s">
        <v>15075</v>
      </c>
      <c r="F4621" s="14" t="s">
        <v>15076</v>
      </c>
      <c r="G4621" s="14" t="s">
        <v>149</v>
      </c>
      <c r="H4621" s="14" t="s">
        <v>1110</v>
      </c>
    </row>
    <row r="4622" spans="1:8" x14ac:dyDescent="0.25">
      <c r="A4622">
        <v>4629</v>
      </c>
      <c r="B4622" s="14" t="s">
        <v>15077</v>
      </c>
      <c r="C4622" s="14" t="s">
        <v>1102</v>
      </c>
      <c r="E4622" s="14" t="s">
        <v>15078</v>
      </c>
      <c r="F4622" s="14" t="s">
        <v>15079</v>
      </c>
      <c r="G4622" s="14" t="s">
        <v>1109</v>
      </c>
      <c r="H4622" s="14" t="s">
        <v>1110</v>
      </c>
    </row>
    <row r="4623" spans="1:8" x14ac:dyDescent="0.25">
      <c r="A4623">
        <v>4630</v>
      </c>
      <c r="B4623" s="14" t="s">
        <v>15080</v>
      </c>
      <c r="C4623" s="14" t="s">
        <v>1102</v>
      </c>
      <c r="E4623" s="14" t="s">
        <v>15081</v>
      </c>
      <c r="F4623" s="14" t="s">
        <v>15082</v>
      </c>
      <c r="G4623" s="14" t="s">
        <v>3948</v>
      </c>
      <c r="H4623" s="14" t="s">
        <v>1110</v>
      </c>
    </row>
    <row r="4624" spans="1:8" x14ac:dyDescent="0.25">
      <c r="A4624">
        <v>4631</v>
      </c>
      <c r="B4624" s="14" t="s">
        <v>15083</v>
      </c>
      <c r="C4624" s="14" t="s">
        <v>1102</v>
      </c>
      <c r="E4624" s="14" t="s">
        <v>15084</v>
      </c>
      <c r="F4624" s="14" t="s">
        <v>15085</v>
      </c>
      <c r="G4624" s="14" t="s">
        <v>149</v>
      </c>
      <c r="H4624" s="14" t="s">
        <v>1110</v>
      </c>
    </row>
    <row r="4625" spans="1:8" x14ac:dyDescent="0.25">
      <c r="A4625">
        <v>4632</v>
      </c>
      <c r="B4625" s="14" t="s">
        <v>15086</v>
      </c>
      <c r="C4625" s="14" t="s">
        <v>1102</v>
      </c>
      <c r="E4625" s="14" t="s">
        <v>15087</v>
      </c>
      <c r="G4625" s="14" t="s">
        <v>103</v>
      </c>
      <c r="H4625" s="14" t="s">
        <v>1110</v>
      </c>
    </row>
    <row r="4626" spans="1:8" x14ac:dyDescent="0.25">
      <c r="A4626">
        <v>4633</v>
      </c>
      <c r="B4626" s="14" t="s">
        <v>15088</v>
      </c>
      <c r="C4626" s="14" t="s">
        <v>1102</v>
      </c>
      <c r="E4626" s="14" t="s">
        <v>15089</v>
      </c>
      <c r="F4626" s="14" t="s">
        <v>15090</v>
      </c>
      <c r="G4626" s="14" t="s">
        <v>91</v>
      </c>
      <c r="H4626" s="14" t="s">
        <v>1110</v>
      </c>
    </row>
    <row r="4627" spans="1:8" x14ac:dyDescent="0.25">
      <c r="A4627">
        <v>4634</v>
      </c>
      <c r="B4627" s="14" t="s">
        <v>15091</v>
      </c>
      <c r="C4627" s="14" t="s">
        <v>1102</v>
      </c>
      <c r="E4627" s="14" t="s">
        <v>15092</v>
      </c>
      <c r="F4627" s="14" t="s">
        <v>15093</v>
      </c>
      <c r="G4627" s="14" t="s">
        <v>134</v>
      </c>
      <c r="H4627" s="14" t="s">
        <v>1110</v>
      </c>
    </row>
    <row r="4628" spans="1:8" x14ac:dyDescent="0.25">
      <c r="A4628">
        <v>4635</v>
      </c>
      <c r="B4628" s="14" t="s">
        <v>15094</v>
      </c>
      <c r="C4628" s="14" t="s">
        <v>1102</v>
      </c>
      <c r="E4628" s="14" t="s">
        <v>15095</v>
      </c>
      <c r="F4628" s="14" t="s">
        <v>15096</v>
      </c>
      <c r="G4628" s="14" t="s">
        <v>149</v>
      </c>
      <c r="H4628" s="14" t="s">
        <v>1110</v>
      </c>
    </row>
    <row r="4629" spans="1:8" x14ac:dyDescent="0.25">
      <c r="A4629">
        <v>4636</v>
      </c>
      <c r="B4629" s="14" t="s">
        <v>15097</v>
      </c>
      <c r="C4629" s="14" t="s">
        <v>1102</v>
      </c>
      <c r="E4629" s="14" t="s">
        <v>15098</v>
      </c>
      <c r="F4629" s="14" t="s">
        <v>15099</v>
      </c>
      <c r="G4629" s="14" t="s">
        <v>149</v>
      </c>
      <c r="H4629" s="14" t="s">
        <v>1110</v>
      </c>
    </row>
    <row r="4630" spans="1:8" x14ac:dyDescent="0.25">
      <c r="A4630">
        <v>4637</v>
      </c>
      <c r="B4630" s="14" t="s">
        <v>15100</v>
      </c>
      <c r="C4630" s="14" t="s">
        <v>1102</v>
      </c>
      <c r="D4630" s="14" t="s">
        <v>456</v>
      </c>
      <c r="E4630" s="14" t="s">
        <v>15101</v>
      </c>
      <c r="F4630" s="14" t="s">
        <v>15102</v>
      </c>
      <c r="G4630" s="14" t="s">
        <v>1109</v>
      </c>
      <c r="H4630" s="14" t="s">
        <v>1110</v>
      </c>
    </row>
    <row r="4631" spans="1:8" x14ac:dyDescent="0.25">
      <c r="A4631">
        <v>4638</v>
      </c>
      <c r="B4631" s="14" t="s">
        <v>15103</v>
      </c>
      <c r="C4631" s="14" t="s">
        <v>1102</v>
      </c>
      <c r="E4631" s="14" t="s">
        <v>15104</v>
      </c>
      <c r="F4631" s="14" t="s">
        <v>15105</v>
      </c>
      <c r="G4631" s="14" t="s">
        <v>40</v>
      </c>
      <c r="H4631" s="14" t="s">
        <v>1110</v>
      </c>
    </row>
    <row r="4632" spans="1:8" x14ac:dyDescent="0.25">
      <c r="A4632">
        <v>4639</v>
      </c>
      <c r="B4632" s="14" t="s">
        <v>15106</v>
      </c>
      <c r="C4632" s="14" t="s">
        <v>1102</v>
      </c>
      <c r="E4632" s="14" t="s">
        <v>15107</v>
      </c>
      <c r="F4632" s="14" t="s">
        <v>15108</v>
      </c>
      <c r="G4632" s="14" t="s">
        <v>143</v>
      </c>
      <c r="H4632" s="14" t="s">
        <v>1110</v>
      </c>
    </row>
    <row r="4633" spans="1:8" x14ac:dyDescent="0.25">
      <c r="A4633">
        <v>4640</v>
      </c>
      <c r="B4633" s="14" t="s">
        <v>15109</v>
      </c>
      <c r="C4633" s="14" t="s">
        <v>1102</v>
      </c>
      <c r="E4633" s="14" t="s">
        <v>15110</v>
      </c>
      <c r="F4633" s="14" t="s">
        <v>15111</v>
      </c>
      <c r="G4633" s="14" t="s">
        <v>1695</v>
      </c>
      <c r="H4633" s="14" t="s">
        <v>1105</v>
      </c>
    </row>
    <row r="4634" spans="1:8" x14ac:dyDescent="0.25">
      <c r="A4634">
        <v>4641</v>
      </c>
      <c r="B4634" s="14" t="s">
        <v>15112</v>
      </c>
      <c r="C4634" s="14" t="s">
        <v>1102</v>
      </c>
      <c r="E4634" s="14" t="s">
        <v>15113</v>
      </c>
      <c r="F4634" s="14" t="s">
        <v>15114</v>
      </c>
      <c r="G4634" s="14" t="s">
        <v>212</v>
      </c>
      <c r="H4634" s="14" t="s">
        <v>1110</v>
      </c>
    </row>
    <row r="4635" spans="1:8" x14ac:dyDescent="0.25">
      <c r="A4635">
        <v>4642</v>
      </c>
      <c r="B4635" s="14" t="s">
        <v>15115</v>
      </c>
      <c r="C4635" s="14" t="s">
        <v>1102</v>
      </c>
      <c r="E4635" s="14" t="s">
        <v>15116</v>
      </c>
      <c r="F4635" s="14" t="s">
        <v>15117</v>
      </c>
      <c r="G4635" s="14" t="s">
        <v>192</v>
      </c>
      <c r="H4635" s="14" t="s">
        <v>1110</v>
      </c>
    </row>
    <row r="4636" spans="1:8" x14ac:dyDescent="0.25">
      <c r="A4636">
        <v>4643</v>
      </c>
      <c r="B4636" s="14" t="s">
        <v>15118</v>
      </c>
      <c r="C4636" s="14" t="s">
        <v>1102</v>
      </c>
      <c r="E4636" s="14" t="s">
        <v>15119</v>
      </c>
      <c r="F4636" s="14" t="s">
        <v>15120</v>
      </c>
      <c r="G4636" s="14" t="s">
        <v>170</v>
      </c>
      <c r="H4636" s="14" t="s">
        <v>1110</v>
      </c>
    </row>
    <row r="4637" spans="1:8" x14ac:dyDescent="0.25">
      <c r="A4637">
        <v>4644</v>
      </c>
      <c r="B4637" s="14" t="s">
        <v>15121</v>
      </c>
      <c r="C4637" s="14" t="s">
        <v>1102</v>
      </c>
      <c r="E4637" s="14" t="s">
        <v>15122</v>
      </c>
      <c r="G4637" s="14" t="s">
        <v>1109</v>
      </c>
      <c r="H4637" s="14" t="s">
        <v>1110</v>
      </c>
    </row>
    <row r="4638" spans="1:8" x14ac:dyDescent="0.25">
      <c r="A4638">
        <v>4645</v>
      </c>
      <c r="B4638" s="14" t="s">
        <v>15123</v>
      </c>
      <c r="C4638" s="14" t="s">
        <v>1102</v>
      </c>
      <c r="E4638" s="14" t="s">
        <v>15124</v>
      </c>
      <c r="F4638" s="14" t="s">
        <v>15125</v>
      </c>
      <c r="G4638" s="14" t="s">
        <v>149</v>
      </c>
      <c r="H4638" s="14" t="s">
        <v>1110</v>
      </c>
    </row>
    <row r="4639" spans="1:8" x14ac:dyDescent="0.25">
      <c r="A4639">
        <v>4646</v>
      </c>
      <c r="B4639" s="14" t="s">
        <v>15126</v>
      </c>
      <c r="C4639" s="14" t="s">
        <v>1102</v>
      </c>
      <c r="E4639" s="14" t="s">
        <v>15127</v>
      </c>
      <c r="F4639" s="14" t="s">
        <v>15128</v>
      </c>
      <c r="G4639" s="14" t="s">
        <v>236</v>
      </c>
      <c r="H4639" s="14" t="s">
        <v>1110</v>
      </c>
    </row>
    <row r="4640" spans="1:8" x14ac:dyDescent="0.25">
      <c r="A4640">
        <v>4647</v>
      </c>
      <c r="B4640" s="14" t="s">
        <v>15129</v>
      </c>
      <c r="C4640" s="14" t="s">
        <v>1102</v>
      </c>
      <c r="E4640" s="14" t="s">
        <v>15130</v>
      </c>
      <c r="F4640" s="14" t="s">
        <v>15131</v>
      </c>
      <c r="G4640" s="14" t="s">
        <v>117</v>
      </c>
      <c r="H4640" s="14" t="s">
        <v>1110</v>
      </c>
    </row>
    <row r="4641" spans="1:8" x14ac:dyDescent="0.25">
      <c r="A4641">
        <v>4648</v>
      </c>
      <c r="B4641" s="14" t="s">
        <v>15132</v>
      </c>
      <c r="C4641" s="14" t="s">
        <v>1102</v>
      </c>
      <c r="E4641" s="14" t="s">
        <v>15133</v>
      </c>
      <c r="F4641" s="14" t="s">
        <v>15134</v>
      </c>
      <c r="G4641" s="14" t="s">
        <v>117</v>
      </c>
      <c r="H4641" s="14" t="s">
        <v>1110</v>
      </c>
    </row>
    <row r="4642" spans="1:8" x14ac:dyDescent="0.25">
      <c r="A4642">
        <v>4649</v>
      </c>
      <c r="B4642" s="14" t="s">
        <v>15135</v>
      </c>
      <c r="C4642" s="14" t="s">
        <v>1102</v>
      </c>
      <c r="E4642" s="14" t="s">
        <v>15136</v>
      </c>
      <c r="F4642" s="14" t="s">
        <v>15137</v>
      </c>
      <c r="G4642" s="14" t="s">
        <v>137</v>
      </c>
      <c r="H4642" s="14" t="s">
        <v>1110</v>
      </c>
    </row>
    <row r="4643" spans="1:8" x14ac:dyDescent="0.25">
      <c r="A4643">
        <v>4650</v>
      </c>
      <c r="B4643" s="14" t="s">
        <v>15138</v>
      </c>
      <c r="C4643" s="14" t="s">
        <v>1102</v>
      </c>
      <c r="E4643" s="14" t="s">
        <v>15139</v>
      </c>
      <c r="F4643" s="14" t="s">
        <v>15140</v>
      </c>
      <c r="G4643" s="14" t="s">
        <v>1109</v>
      </c>
      <c r="H4643" s="14" t="s">
        <v>1110</v>
      </c>
    </row>
    <row r="4644" spans="1:8" x14ac:dyDescent="0.25">
      <c r="A4644">
        <v>4651</v>
      </c>
      <c r="B4644" s="14" t="s">
        <v>15141</v>
      </c>
      <c r="C4644" s="14" t="s">
        <v>1102</v>
      </c>
      <c r="E4644" s="14" t="s">
        <v>15142</v>
      </c>
      <c r="F4644" s="14" t="s">
        <v>15143</v>
      </c>
      <c r="G4644" s="14" t="s">
        <v>243</v>
      </c>
      <c r="H4644" s="14" t="s">
        <v>1110</v>
      </c>
    </row>
    <row r="4645" spans="1:8" x14ac:dyDescent="0.25">
      <c r="A4645">
        <v>4652</v>
      </c>
      <c r="B4645" s="14" t="s">
        <v>15144</v>
      </c>
      <c r="C4645" s="14" t="s">
        <v>1102</v>
      </c>
      <c r="D4645" s="14" t="s">
        <v>15145</v>
      </c>
      <c r="E4645" s="14" t="s">
        <v>15146</v>
      </c>
      <c r="F4645" s="14" t="s">
        <v>15147</v>
      </c>
      <c r="G4645" s="14" t="s">
        <v>192</v>
      </c>
      <c r="H4645" s="14" t="s">
        <v>1105</v>
      </c>
    </row>
    <row r="4646" spans="1:8" x14ac:dyDescent="0.25">
      <c r="A4646">
        <v>4653</v>
      </c>
      <c r="B4646" s="14" t="s">
        <v>15148</v>
      </c>
      <c r="C4646" s="14" t="s">
        <v>1102</v>
      </c>
      <c r="E4646" s="14" t="s">
        <v>15149</v>
      </c>
      <c r="F4646" s="14" t="s">
        <v>15150</v>
      </c>
      <c r="G4646" s="14" t="s">
        <v>1938</v>
      </c>
      <c r="H4646" s="14" t="s">
        <v>1110</v>
      </c>
    </row>
    <row r="4647" spans="1:8" x14ac:dyDescent="0.25">
      <c r="A4647">
        <v>4654</v>
      </c>
      <c r="B4647" s="14" t="s">
        <v>15151</v>
      </c>
      <c r="C4647" s="14" t="s">
        <v>1102</v>
      </c>
      <c r="E4647" s="14" t="s">
        <v>15152</v>
      </c>
      <c r="F4647" s="14" t="s">
        <v>15153</v>
      </c>
      <c r="G4647" s="14" t="s">
        <v>1413</v>
      </c>
      <c r="H4647" s="14" t="s">
        <v>1110</v>
      </c>
    </row>
    <row r="4648" spans="1:8" x14ac:dyDescent="0.25">
      <c r="A4648">
        <v>4655</v>
      </c>
      <c r="B4648" s="14" t="s">
        <v>15154</v>
      </c>
      <c r="C4648" s="14" t="s">
        <v>1102</v>
      </c>
      <c r="E4648" s="14" t="s">
        <v>15155</v>
      </c>
      <c r="F4648" s="14" t="s">
        <v>15156</v>
      </c>
      <c r="G4648" s="14" t="s">
        <v>1251</v>
      </c>
      <c r="H4648" s="14" t="s">
        <v>1110</v>
      </c>
    </row>
    <row r="4649" spans="1:8" x14ac:dyDescent="0.25">
      <c r="A4649">
        <v>4656</v>
      </c>
      <c r="B4649" s="14" t="s">
        <v>15157</v>
      </c>
      <c r="C4649" s="14" t="s">
        <v>1102</v>
      </c>
      <c r="E4649" s="14" t="s">
        <v>15158</v>
      </c>
      <c r="F4649" s="14" t="s">
        <v>15159</v>
      </c>
      <c r="G4649" s="14" t="s">
        <v>126</v>
      </c>
      <c r="H4649" s="14" t="s">
        <v>1110</v>
      </c>
    </row>
    <row r="4650" spans="1:8" x14ac:dyDescent="0.25">
      <c r="A4650">
        <v>4657</v>
      </c>
      <c r="B4650" s="14" t="s">
        <v>15160</v>
      </c>
      <c r="C4650" s="14" t="s">
        <v>1102</v>
      </c>
      <c r="E4650" s="14" t="s">
        <v>15161</v>
      </c>
      <c r="F4650" s="14" t="s">
        <v>15162</v>
      </c>
      <c r="G4650" s="14" t="s">
        <v>149</v>
      </c>
      <c r="H4650" s="14" t="s">
        <v>1110</v>
      </c>
    </row>
    <row r="4651" spans="1:8" x14ac:dyDescent="0.25">
      <c r="A4651">
        <v>4658</v>
      </c>
      <c r="B4651" s="14" t="s">
        <v>15163</v>
      </c>
      <c r="C4651" s="14" t="s">
        <v>1102</v>
      </c>
      <c r="E4651" s="14" t="s">
        <v>15164</v>
      </c>
      <c r="F4651" s="14" t="s">
        <v>15165</v>
      </c>
      <c r="G4651" s="14" t="s">
        <v>149</v>
      </c>
      <c r="H4651" s="14" t="s">
        <v>1110</v>
      </c>
    </row>
    <row r="4652" spans="1:8" x14ac:dyDescent="0.25">
      <c r="A4652">
        <v>4659</v>
      </c>
      <c r="B4652" s="14" t="s">
        <v>15166</v>
      </c>
      <c r="C4652" s="14" t="s">
        <v>1102</v>
      </c>
      <c r="E4652" s="14" t="s">
        <v>15167</v>
      </c>
      <c r="F4652" s="14" t="s">
        <v>15168</v>
      </c>
      <c r="G4652" s="14" t="s">
        <v>149</v>
      </c>
      <c r="H4652" s="14" t="s">
        <v>1110</v>
      </c>
    </row>
    <row r="4653" spans="1:8" x14ac:dyDescent="0.25">
      <c r="A4653">
        <v>4660</v>
      </c>
      <c r="B4653" s="14" t="s">
        <v>15169</v>
      </c>
      <c r="C4653" s="14" t="s">
        <v>1102</v>
      </c>
      <c r="E4653" s="14" t="s">
        <v>15170</v>
      </c>
      <c r="F4653" s="14" t="s">
        <v>15171</v>
      </c>
      <c r="G4653" s="14" t="s">
        <v>149</v>
      </c>
      <c r="H4653" s="14" t="s">
        <v>1110</v>
      </c>
    </row>
    <row r="4654" spans="1:8" x14ac:dyDescent="0.25">
      <c r="A4654">
        <v>4661</v>
      </c>
      <c r="B4654" s="14" t="s">
        <v>15172</v>
      </c>
      <c r="C4654" s="14" t="s">
        <v>1102</v>
      </c>
      <c r="E4654" s="14" t="s">
        <v>15173</v>
      </c>
      <c r="F4654" s="14" t="s">
        <v>15174</v>
      </c>
      <c r="G4654" s="14" t="s">
        <v>187</v>
      </c>
      <c r="H4654" s="14" t="s">
        <v>1110</v>
      </c>
    </row>
    <row r="4655" spans="1:8" x14ac:dyDescent="0.25">
      <c r="A4655">
        <v>4662</v>
      </c>
      <c r="B4655" s="14" t="s">
        <v>15175</v>
      </c>
      <c r="C4655" s="14" t="s">
        <v>1102</v>
      </c>
      <c r="E4655" s="14" t="s">
        <v>15176</v>
      </c>
      <c r="F4655" s="14" t="s">
        <v>15177</v>
      </c>
      <c r="G4655" s="14" t="s">
        <v>1109</v>
      </c>
      <c r="H4655" s="14" t="s">
        <v>1110</v>
      </c>
    </row>
    <row r="4656" spans="1:8" x14ac:dyDescent="0.25">
      <c r="A4656">
        <v>4663</v>
      </c>
      <c r="B4656" s="14" t="s">
        <v>15178</v>
      </c>
      <c r="C4656" s="14" t="s">
        <v>1102</v>
      </c>
      <c r="E4656" s="14" t="s">
        <v>15179</v>
      </c>
      <c r="G4656" s="14" t="s">
        <v>9124</v>
      </c>
      <c r="H4656" s="14" t="s">
        <v>1110</v>
      </c>
    </row>
    <row r="4657" spans="1:8" x14ac:dyDescent="0.25">
      <c r="A4657">
        <v>4664</v>
      </c>
      <c r="B4657" s="14" t="s">
        <v>15180</v>
      </c>
      <c r="C4657" s="14" t="s">
        <v>1102</v>
      </c>
      <c r="E4657" s="14" t="s">
        <v>15181</v>
      </c>
      <c r="F4657" s="14" t="s">
        <v>15182</v>
      </c>
      <c r="G4657" s="14" t="s">
        <v>243</v>
      </c>
      <c r="H4657" s="14" t="s">
        <v>1110</v>
      </c>
    </row>
    <row r="4658" spans="1:8" x14ac:dyDescent="0.25">
      <c r="A4658">
        <v>4665</v>
      </c>
      <c r="B4658" s="14" t="s">
        <v>15183</v>
      </c>
      <c r="C4658" s="14" t="s">
        <v>1102</v>
      </c>
      <c r="E4658" s="14" t="s">
        <v>15184</v>
      </c>
      <c r="F4658" s="14" t="s">
        <v>15185</v>
      </c>
      <c r="G4658" s="14" t="s">
        <v>212</v>
      </c>
      <c r="H4658" s="14" t="s">
        <v>1110</v>
      </c>
    </row>
    <row r="4659" spans="1:8" x14ac:dyDescent="0.25">
      <c r="A4659">
        <v>4666</v>
      </c>
      <c r="B4659" s="14" t="s">
        <v>15186</v>
      </c>
      <c r="C4659" s="14" t="s">
        <v>1102</v>
      </c>
      <c r="E4659" s="14" t="s">
        <v>15187</v>
      </c>
      <c r="F4659" s="14" t="s">
        <v>15188</v>
      </c>
      <c r="G4659" s="14" t="s">
        <v>163</v>
      </c>
      <c r="H4659" s="14" t="s">
        <v>1110</v>
      </c>
    </row>
    <row r="4660" spans="1:8" x14ac:dyDescent="0.25">
      <c r="A4660">
        <v>4667</v>
      </c>
      <c r="B4660" s="14" t="s">
        <v>15189</v>
      </c>
      <c r="C4660" s="14" t="s">
        <v>1102</v>
      </c>
      <c r="E4660" s="14" t="s">
        <v>15190</v>
      </c>
      <c r="F4660" s="14" t="s">
        <v>15191</v>
      </c>
      <c r="G4660" s="14" t="s">
        <v>149</v>
      </c>
      <c r="H4660" s="14" t="s">
        <v>1110</v>
      </c>
    </row>
    <row r="4661" spans="1:8" x14ac:dyDescent="0.25">
      <c r="A4661">
        <v>4668</v>
      </c>
      <c r="B4661" s="14" t="s">
        <v>15192</v>
      </c>
      <c r="C4661" s="14" t="s">
        <v>1102</v>
      </c>
      <c r="E4661" s="14" t="s">
        <v>15193</v>
      </c>
      <c r="F4661" s="14" t="s">
        <v>15194</v>
      </c>
      <c r="G4661" s="14" t="s">
        <v>6318</v>
      </c>
      <c r="H4661" s="14" t="s">
        <v>1110</v>
      </c>
    </row>
    <row r="4662" spans="1:8" x14ac:dyDescent="0.25">
      <c r="A4662">
        <v>4669</v>
      </c>
      <c r="B4662" s="14" t="s">
        <v>15195</v>
      </c>
      <c r="C4662" s="14" t="s">
        <v>1102</v>
      </c>
      <c r="E4662" s="14" t="s">
        <v>15196</v>
      </c>
      <c r="F4662" s="14" t="s">
        <v>15197</v>
      </c>
      <c r="G4662" s="14" t="s">
        <v>149</v>
      </c>
      <c r="H4662" s="14" t="s">
        <v>1110</v>
      </c>
    </row>
    <row r="4663" spans="1:8" x14ac:dyDescent="0.25">
      <c r="A4663">
        <v>4670</v>
      </c>
      <c r="B4663" s="14" t="s">
        <v>15198</v>
      </c>
      <c r="C4663" s="14" t="s">
        <v>1102</v>
      </c>
      <c r="D4663" s="14" t="s">
        <v>6222</v>
      </c>
      <c r="E4663" s="14" t="s">
        <v>15199</v>
      </c>
      <c r="F4663" s="14" t="s">
        <v>15200</v>
      </c>
      <c r="G4663" s="14" t="s">
        <v>1109</v>
      </c>
      <c r="H4663" s="14" t="s">
        <v>1110</v>
      </c>
    </row>
    <row r="4664" spans="1:8" x14ac:dyDescent="0.25">
      <c r="A4664">
        <v>4671</v>
      </c>
      <c r="B4664" s="14" t="s">
        <v>15201</v>
      </c>
      <c r="C4664" s="14" t="s">
        <v>1102</v>
      </c>
      <c r="E4664" s="14" t="s">
        <v>15202</v>
      </c>
      <c r="F4664" s="14" t="s">
        <v>15203</v>
      </c>
      <c r="G4664" s="14" t="s">
        <v>3548</v>
      </c>
      <c r="H4664" s="14" t="s">
        <v>1110</v>
      </c>
    </row>
    <row r="4665" spans="1:8" x14ac:dyDescent="0.25">
      <c r="A4665">
        <v>4672</v>
      </c>
      <c r="B4665" s="14" t="s">
        <v>15204</v>
      </c>
      <c r="C4665" s="14" t="s">
        <v>1102</v>
      </c>
      <c r="E4665" s="14" t="s">
        <v>15205</v>
      </c>
      <c r="F4665" s="14" t="s">
        <v>15206</v>
      </c>
      <c r="G4665" s="14" t="s">
        <v>9124</v>
      </c>
      <c r="H4665" s="14" t="s">
        <v>1110</v>
      </c>
    </row>
    <row r="4666" spans="1:8" x14ac:dyDescent="0.25">
      <c r="A4666">
        <v>4673</v>
      </c>
      <c r="B4666" s="14" t="s">
        <v>15207</v>
      </c>
      <c r="C4666" s="14" t="s">
        <v>1102</v>
      </c>
      <c r="E4666" s="14" t="s">
        <v>15208</v>
      </c>
      <c r="G4666" s="14" t="s">
        <v>149</v>
      </c>
      <c r="H4666" s="14" t="s">
        <v>1110</v>
      </c>
    </row>
    <row r="4667" spans="1:8" x14ac:dyDescent="0.25">
      <c r="A4667">
        <v>4674</v>
      </c>
      <c r="B4667" s="14" t="s">
        <v>14808</v>
      </c>
      <c r="C4667" s="14" t="s">
        <v>1102</v>
      </c>
      <c r="D4667" s="14" t="s">
        <v>15209</v>
      </c>
      <c r="G4667" s="14" t="s">
        <v>1144</v>
      </c>
      <c r="H4667" s="14" t="s">
        <v>1110</v>
      </c>
    </row>
    <row r="4668" spans="1:8" x14ac:dyDescent="0.25">
      <c r="A4668">
        <v>4675</v>
      </c>
      <c r="B4668" s="14" t="s">
        <v>15210</v>
      </c>
      <c r="C4668" s="14" t="s">
        <v>1102</v>
      </c>
      <c r="D4668" s="14" t="s">
        <v>15211</v>
      </c>
      <c r="G4668" s="14" t="s">
        <v>1109</v>
      </c>
      <c r="H4668" s="14" t="s">
        <v>1110</v>
      </c>
    </row>
    <row r="4669" spans="1:8" x14ac:dyDescent="0.25">
      <c r="A4669">
        <v>4676</v>
      </c>
      <c r="B4669" s="14" t="s">
        <v>15212</v>
      </c>
      <c r="C4669" s="14" t="s">
        <v>1102</v>
      </c>
      <c r="D4669" s="14" t="s">
        <v>7341</v>
      </c>
      <c r="G4669" s="14" t="s">
        <v>1109</v>
      </c>
      <c r="H4669" s="14" t="s">
        <v>1110</v>
      </c>
    </row>
    <row r="4670" spans="1:8" x14ac:dyDescent="0.25">
      <c r="A4670">
        <v>4677</v>
      </c>
      <c r="B4670" s="14" t="s">
        <v>15213</v>
      </c>
      <c r="C4670" s="14" t="s">
        <v>1102</v>
      </c>
      <c r="D4670" s="14" t="s">
        <v>15214</v>
      </c>
      <c r="G4670" s="14" t="s">
        <v>178</v>
      </c>
      <c r="H4670" s="14" t="s">
        <v>1110</v>
      </c>
    </row>
    <row r="4671" spans="1:8" x14ac:dyDescent="0.25">
      <c r="A4671">
        <v>4678</v>
      </c>
      <c r="B4671" s="14" t="s">
        <v>15215</v>
      </c>
      <c r="C4671" s="14" t="s">
        <v>1102</v>
      </c>
      <c r="D4671" s="14" t="s">
        <v>15216</v>
      </c>
      <c r="G4671" s="14" t="s">
        <v>178</v>
      </c>
      <c r="H4671" s="14" t="s">
        <v>1110</v>
      </c>
    </row>
    <row r="4672" spans="1:8" x14ac:dyDescent="0.25">
      <c r="A4672">
        <v>4679</v>
      </c>
      <c r="B4672" s="14" t="s">
        <v>15217</v>
      </c>
      <c r="C4672" s="14" t="s">
        <v>1102</v>
      </c>
      <c r="D4672" s="14" t="s">
        <v>7341</v>
      </c>
      <c r="H4672" s="14" t="s">
        <v>1110</v>
      </c>
    </row>
    <row r="4673" spans="1:8" x14ac:dyDescent="0.25">
      <c r="A4673">
        <v>4680</v>
      </c>
      <c r="B4673" s="14" t="s">
        <v>15218</v>
      </c>
      <c r="C4673" s="14" t="s">
        <v>1102</v>
      </c>
      <c r="D4673" s="14" t="s">
        <v>15219</v>
      </c>
      <c r="G4673" s="14" t="s">
        <v>1144</v>
      </c>
      <c r="H4673" s="14" t="s">
        <v>1110</v>
      </c>
    </row>
    <row r="4674" spans="1:8" x14ac:dyDescent="0.25">
      <c r="A4674">
        <v>4681</v>
      </c>
      <c r="B4674" s="14" t="s">
        <v>15220</v>
      </c>
      <c r="C4674" s="14" t="s">
        <v>1102</v>
      </c>
      <c r="D4674" s="14" t="s">
        <v>15219</v>
      </c>
      <c r="G4674" s="14" t="s">
        <v>1109</v>
      </c>
      <c r="H4674" s="14" t="s">
        <v>1110</v>
      </c>
    </row>
    <row r="4675" spans="1:8" x14ac:dyDescent="0.25">
      <c r="A4675">
        <v>4682</v>
      </c>
      <c r="B4675" s="14" t="s">
        <v>15221</v>
      </c>
      <c r="C4675" s="14" t="s">
        <v>1102</v>
      </c>
      <c r="D4675" s="14" t="s">
        <v>15222</v>
      </c>
      <c r="G4675" s="14" t="s">
        <v>86</v>
      </c>
      <c r="H4675" s="14" t="s">
        <v>1110</v>
      </c>
    </row>
    <row r="4676" spans="1:8" x14ac:dyDescent="0.25">
      <c r="A4676">
        <v>4683</v>
      </c>
      <c r="B4676" s="14" t="s">
        <v>15223</v>
      </c>
      <c r="C4676" s="14" t="s">
        <v>1102</v>
      </c>
      <c r="D4676" s="14" t="s">
        <v>10072</v>
      </c>
      <c r="G4676" s="14" t="s">
        <v>3948</v>
      </c>
      <c r="H4676" s="14" t="s">
        <v>1110</v>
      </c>
    </row>
    <row r="4677" spans="1:8" x14ac:dyDescent="0.25">
      <c r="A4677">
        <v>4684</v>
      </c>
      <c r="B4677" s="14" t="s">
        <v>15224</v>
      </c>
      <c r="C4677" s="14" t="s">
        <v>1102</v>
      </c>
      <c r="E4677" s="14" t="s">
        <v>15225</v>
      </c>
      <c r="F4677" s="14" t="s">
        <v>15226</v>
      </c>
      <c r="G4677" s="14" t="s">
        <v>114</v>
      </c>
      <c r="H4677" s="14" t="s">
        <v>1110</v>
      </c>
    </row>
    <row r="4678" spans="1:8" x14ac:dyDescent="0.25">
      <c r="A4678">
        <v>4685</v>
      </c>
      <c r="B4678" s="14" t="s">
        <v>15227</v>
      </c>
      <c r="C4678" s="14" t="s">
        <v>1102</v>
      </c>
      <c r="E4678" s="14" t="s">
        <v>15228</v>
      </c>
      <c r="F4678" s="14" t="s">
        <v>15229</v>
      </c>
      <c r="G4678" s="14" t="s">
        <v>149</v>
      </c>
      <c r="H4678" s="14" t="s">
        <v>1110</v>
      </c>
    </row>
    <row r="4679" spans="1:8" x14ac:dyDescent="0.25">
      <c r="A4679">
        <v>4686</v>
      </c>
      <c r="B4679" s="14" t="s">
        <v>15230</v>
      </c>
      <c r="C4679" s="14" t="s">
        <v>1102</v>
      </c>
      <c r="E4679" s="14" t="s">
        <v>15231</v>
      </c>
      <c r="F4679" s="14" t="s">
        <v>15232</v>
      </c>
      <c r="G4679" s="14" t="s">
        <v>40</v>
      </c>
      <c r="H4679" s="14" t="s">
        <v>1110</v>
      </c>
    </row>
    <row r="4680" spans="1:8" x14ac:dyDescent="0.25">
      <c r="A4680">
        <v>4687</v>
      </c>
      <c r="B4680" s="14" t="s">
        <v>15233</v>
      </c>
      <c r="C4680" s="14" t="s">
        <v>1102</v>
      </c>
      <c r="D4680" s="14" t="s">
        <v>15234</v>
      </c>
      <c r="E4680" s="14" t="s">
        <v>15235</v>
      </c>
      <c r="F4680" s="14" t="s">
        <v>15236</v>
      </c>
      <c r="G4680" s="14" t="s">
        <v>1109</v>
      </c>
      <c r="H4680" s="14" t="s">
        <v>1105</v>
      </c>
    </row>
    <row r="4681" spans="1:8" x14ac:dyDescent="0.25">
      <c r="A4681">
        <v>4688</v>
      </c>
      <c r="B4681" s="14" t="s">
        <v>15237</v>
      </c>
      <c r="C4681" s="14" t="s">
        <v>1102</v>
      </c>
      <c r="E4681" s="14" t="s">
        <v>15238</v>
      </c>
      <c r="F4681" s="14" t="s">
        <v>15239</v>
      </c>
      <c r="G4681" s="14" t="s">
        <v>149</v>
      </c>
      <c r="H4681" s="14" t="s">
        <v>1110</v>
      </c>
    </row>
    <row r="4682" spans="1:8" x14ac:dyDescent="0.25">
      <c r="A4682">
        <v>4689</v>
      </c>
      <c r="B4682" s="14" t="s">
        <v>15240</v>
      </c>
      <c r="C4682" s="14" t="s">
        <v>1102</v>
      </c>
      <c r="E4682" s="14" t="s">
        <v>15241</v>
      </c>
      <c r="F4682" s="14" t="s">
        <v>15242</v>
      </c>
      <c r="G4682" s="14" t="s">
        <v>149</v>
      </c>
      <c r="H4682" s="14" t="s">
        <v>1110</v>
      </c>
    </row>
    <row r="4683" spans="1:8" x14ac:dyDescent="0.25">
      <c r="A4683">
        <v>4690</v>
      </c>
      <c r="B4683" s="14" t="s">
        <v>15243</v>
      </c>
      <c r="C4683" s="14" t="s">
        <v>1102</v>
      </c>
      <c r="E4683" s="14" t="s">
        <v>15244</v>
      </c>
      <c r="F4683" s="14" t="s">
        <v>15245</v>
      </c>
      <c r="G4683" s="14" t="s">
        <v>3873</v>
      </c>
      <c r="H4683" s="14" t="s">
        <v>1110</v>
      </c>
    </row>
    <row r="4684" spans="1:8" x14ac:dyDescent="0.25">
      <c r="A4684">
        <v>4691</v>
      </c>
      <c r="B4684" s="14" t="s">
        <v>15246</v>
      </c>
      <c r="C4684" s="14" t="s">
        <v>1102</v>
      </c>
      <c r="D4684" s="14" t="s">
        <v>501</v>
      </c>
      <c r="E4684" s="14" t="s">
        <v>15247</v>
      </c>
      <c r="F4684" s="14" t="s">
        <v>15246</v>
      </c>
      <c r="G4684" s="14" t="s">
        <v>1251</v>
      </c>
      <c r="H4684" s="14" t="s">
        <v>1105</v>
      </c>
    </row>
    <row r="4685" spans="1:8" x14ac:dyDescent="0.25">
      <c r="A4685">
        <v>4692</v>
      </c>
      <c r="B4685" s="14" t="s">
        <v>15248</v>
      </c>
      <c r="C4685" s="14" t="s">
        <v>1102</v>
      </c>
      <c r="E4685" s="14" t="s">
        <v>15249</v>
      </c>
      <c r="F4685" s="14" t="s">
        <v>15250</v>
      </c>
      <c r="G4685" s="14" t="s">
        <v>149</v>
      </c>
      <c r="H4685" s="14" t="s">
        <v>1110</v>
      </c>
    </row>
    <row r="4686" spans="1:8" x14ac:dyDescent="0.25">
      <c r="A4686">
        <v>4693</v>
      </c>
      <c r="B4686" s="14" t="s">
        <v>15251</v>
      </c>
      <c r="C4686" s="14" t="s">
        <v>1102</v>
      </c>
      <c r="E4686" s="14" t="s">
        <v>15252</v>
      </c>
      <c r="F4686" s="14" t="s">
        <v>15253</v>
      </c>
      <c r="G4686" s="14" t="s">
        <v>149</v>
      </c>
      <c r="H4686" s="14" t="s">
        <v>1110</v>
      </c>
    </row>
    <row r="4687" spans="1:8" x14ac:dyDescent="0.25">
      <c r="A4687">
        <v>4694</v>
      </c>
      <c r="B4687" s="14" t="s">
        <v>15254</v>
      </c>
      <c r="C4687" s="14" t="s">
        <v>1102</v>
      </c>
      <c r="D4687" s="14" t="s">
        <v>15255</v>
      </c>
      <c r="E4687" s="14" t="s">
        <v>15256</v>
      </c>
      <c r="F4687" s="14" t="s">
        <v>15257</v>
      </c>
      <c r="G4687" s="14" t="s">
        <v>1211</v>
      </c>
      <c r="H4687" s="14" t="s">
        <v>1110</v>
      </c>
    </row>
    <row r="4688" spans="1:8" x14ac:dyDescent="0.25">
      <c r="A4688">
        <v>4695</v>
      </c>
      <c r="B4688" s="14" t="s">
        <v>15258</v>
      </c>
      <c r="C4688" s="14" t="s">
        <v>1102</v>
      </c>
      <c r="E4688" s="14" t="s">
        <v>15259</v>
      </c>
      <c r="F4688" s="14" t="s">
        <v>15260</v>
      </c>
      <c r="G4688" s="14" t="s">
        <v>192</v>
      </c>
      <c r="H4688" s="14" t="s">
        <v>1110</v>
      </c>
    </row>
    <row r="4689" spans="1:8" x14ac:dyDescent="0.25">
      <c r="A4689">
        <v>4696</v>
      </c>
      <c r="B4689" s="14" t="s">
        <v>15261</v>
      </c>
      <c r="C4689" s="14" t="s">
        <v>1102</v>
      </c>
      <c r="E4689" s="14" t="s">
        <v>15262</v>
      </c>
      <c r="F4689" s="14" t="s">
        <v>15263</v>
      </c>
      <c r="G4689" s="14" t="s">
        <v>1625</v>
      </c>
      <c r="H4689" s="14" t="s">
        <v>1110</v>
      </c>
    </row>
    <row r="4690" spans="1:8" x14ac:dyDescent="0.25">
      <c r="A4690">
        <v>4697</v>
      </c>
      <c r="B4690" s="14" t="s">
        <v>15264</v>
      </c>
      <c r="C4690" s="14" t="s">
        <v>1102</v>
      </c>
      <c r="E4690" s="14" t="s">
        <v>15265</v>
      </c>
      <c r="F4690" s="14" t="s">
        <v>15266</v>
      </c>
      <c r="G4690" s="14" t="s">
        <v>243</v>
      </c>
      <c r="H4690" s="14" t="s">
        <v>1110</v>
      </c>
    </row>
    <row r="4691" spans="1:8" x14ac:dyDescent="0.25">
      <c r="A4691">
        <v>4698</v>
      </c>
      <c r="B4691" s="14" t="s">
        <v>15267</v>
      </c>
      <c r="C4691" s="14" t="s">
        <v>1102</v>
      </c>
      <c r="E4691" s="14" t="s">
        <v>15268</v>
      </c>
      <c r="F4691" s="14" t="s">
        <v>15269</v>
      </c>
      <c r="G4691" s="14" t="s">
        <v>215</v>
      </c>
      <c r="H4691" s="14" t="s">
        <v>1110</v>
      </c>
    </row>
    <row r="4692" spans="1:8" x14ac:dyDescent="0.25">
      <c r="A4692">
        <v>4699</v>
      </c>
      <c r="B4692" s="14" t="s">
        <v>15270</v>
      </c>
      <c r="C4692" s="14" t="s">
        <v>1102</v>
      </c>
      <c r="D4692" s="14" t="s">
        <v>456</v>
      </c>
      <c r="E4692" s="14" t="s">
        <v>459</v>
      </c>
      <c r="F4692" s="14" t="s">
        <v>15271</v>
      </c>
      <c r="G4692" s="14" t="s">
        <v>1348</v>
      </c>
      <c r="H4692" s="14" t="s">
        <v>1110</v>
      </c>
    </row>
    <row r="4693" spans="1:8" x14ac:dyDescent="0.25">
      <c r="A4693">
        <v>4700</v>
      </c>
      <c r="B4693" s="14" t="s">
        <v>15272</v>
      </c>
      <c r="C4693" s="14" t="s">
        <v>1102</v>
      </c>
      <c r="E4693" s="14" t="s">
        <v>15273</v>
      </c>
      <c r="F4693" s="14" t="s">
        <v>15274</v>
      </c>
      <c r="G4693" s="14" t="s">
        <v>149</v>
      </c>
      <c r="H4693" s="14" t="s">
        <v>1110</v>
      </c>
    </row>
    <row r="4694" spans="1:8" x14ac:dyDescent="0.25">
      <c r="A4694">
        <v>4701</v>
      </c>
      <c r="B4694" s="14" t="s">
        <v>15275</v>
      </c>
      <c r="C4694" s="14" t="s">
        <v>1102</v>
      </c>
      <c r="E4694" s="14" t="s">
        <v>15276</v>
      </c>
      <c r="F4694" s="14" t="s">
        <v>15277</v>
      </c>
      <c r="G4694" s="14" t="s">
        <v>236</v>
      </c>
      <c r="H4694" s="14" t="s">
        <v>1110</v>
      </c>
    </row>
    <row r="4695" spans="1:8" x14ac:dyDescent="0.25">
      <c r="A4695">
        <v>4702</v>
      </c>
      <c r="B4695" s="14" t="s">
        <v>15278</v>
      </c>
      <c r="C4695" s="14" t="s">
        <v>1102</v>
      </c>
      <c r="E4695" s="14" t="s">
        <v>15279</v>
      </c>
      <c r="F4695" s="14" t="s">
        <v>15280</v>
      </c>
      <c r="G4695" s="14" t="s">
        <v>1144</v>
      </c>
      <c r="H4695" s="14" t="s">
        <v>1105</v>
      </c>
    </row>
    <row r="4696" spans="1:8" x14ac:dyDescent="0.25">
      <c r="A4696">
        <v>4703</v>
      </c>
      <c r="B4696" s="14" t="s">
        <v>15281</v>
      </c>
      <c r="C4696" s="14" t="s">
        <v>1102</v>
      </c>
      <c r="E4696" s="14" t="s">
        <v>15282</v>
      </c>
      <c r="F4696" s="14" t="s">
        <v>15283</v>
      </c>
      <c r="G4696" s="14" t="s">
        <v>178</v>
      </c>
      <c r="H4696" s="14" t="s">
        <v>1110</v>
      </c>
    </row>
    <row r="4697" spans="1:8" x14ac:dyDescent="0.25">
      <c r="A4697">
        <v>4704</v>
      </c>
      <c r="B4697" s="14" t="s">
        <v>15284</v>
      </c>
      <c r="C4697" s="14" t="s">
        <v>1102</v>
      </c>
      <c r="E4697" s="14" t="s">
        <v>15285</v>
      </c>
      <c r="F4697" s="14" t="s">
        <v>15286</v>
      </c>
      <c r="G4697" s="14" t="s">
        <v>1109</v>
      </c>
      <c r="H4697" s="14" t="s">
        <v>1110</v>
      </c>
    </row>
    <row r="4698" spans="1:8" x14ac:dyDescent="0.25">
      <c r="A4698">
        <v>4705</v>
      </c>
      <c r="B4698" s="14" t="s">
        <v>15287</v>
      </c>
      <c r="C4698" s="14" t="s">
        <v>1102</v>
      </c>
      <c r="E4698" s="14" t="s">
        <v>15288</v>
      </c>
      <c r="F4698" s="14" t="s">
        <v>15289</v>
      </c>
      <c r="G4698" s="14" t="s">
        <v>149</v>
      </c>
      <c r="H4698" s="14" t="s">
        <v>1110</v>
      </c>
    </row>
    <row r="4699" spans="1:8" x14ac:dyDescent="0.25">
      <c r="A4699">
        <v>4706</v>
      </c>
      <c r="B4699" s="14" t="s">
        <v>15290</v>
      </c>
      <c r="C4699" s="14" t="s">
        <v>1102</v>
      </c>
      <c r="E4699" s="14" t="s">
        <v>15291</v>
      </c>
      <c r="F4699" s="14" t="s">
        <v>15292</v>
      </c>
      <c r="G4699" s="14" t="s">
        <v>114</v>
      </c>
      <c r="H4699" s="14" t="s">
        <v>1110</v>
      </c>
    </row>
    <row r="4700" spans="1:8" x14ac:dyDescent="0.25">
      <c r="A4700">
        <v>4707</v>
      </c>
      <c r="B4700" s="14" t="s">
        <v>15293</v>
      </c>
      <c r="C4700" s="14" t="s">
        <v>1102</v>
      </c>
      <c r="E4700" s="14" t="s">
        <v>15294</v>
      </c>
      <c r="F4700" s="14" t="s">
        <v>15295</v>
      </c>
      <c r="G4700" s="14" t="s">
        <v>149</v>
      </c>
      <c r="H4700" s="14" t="s">
        <v>1110</v>
      </c>
    </row>
    <row r="4701" spans="1:8" x14ac:dyDescent="0.25">
      <c r="A4701">
        <v>4708</v>
      </c>
      <c r="B4701" s="14" t="s">
        <v>15296</v>
      </c>
      <c r="C4701" s="14" t="s">
        <v>1102</v>
      </c>
      <c r="E4701" s="14" t="s">
        <v>15297</v>
      </c>
      <c r="F4701" s="14" t="s">
        <v>15298</v>
      </c>
      <c r="G4701" s="14" t="s">
        <v>1327</v>
      </c>
      <c r="H4701" s="14" t="s">
        <v>1110</v>
      </c>
    </row>
    <row r="4702" spans="1:8" x14ac:dyDescent="0.25">
      <c r="A4702">
        <v>4709</v>
      </c>
      <c r="B4702" s="14" t="s">
        <v>15299</v>
      </c>
      <c r="C4702" s="14" t="s">
        <v>1102</v>
      </c>
      <c r="E4702" s="14" t="s">
        <v>15300</v>
      </c>
      <c r="F4702" s="14" t="s">
        <v>15301</v>
      </c>
      <c r="G4702" s="14" t="s">
        <v>1109</v>
      </c>
      <c r="H4702" s="14" t="s">
        <v>1110</v>
      </c>
    </row>
    <row r="4703" spans="1:8" x14ac:dyDescent="0.25">
      <c r="A4703">
        <v>4710</v>
      </c>
      <c r="B4703" s="14" t="s">
        <v>15302</v>
      </c>
      <c r="C4703" s="14" t="s">
        <v>1102</v>
      </c>
      <c r="E4703" s="14" t="s">
        <v>15303</v>
      </c>
      <c r="F4703" s="14" t="s">
        <v>15304</v>
      </c>
      <c r="G4703" s="14" t="s">
        <v>187</v>
      </c>
      <c r="H4703" s="14" t="s">
        <v>1110</v>
      </c>
    </row>
    <row r="4704" spans="1:8" x14ac:dyDescent="0.25">
      <c r="A4704">
        <v>4711</v>
      </c>
      <c r="B4704" s="14" t="s">
        <v>15217</v>
      </c>
      <c r="C4704" s="14" t="s">
        <v>1102</v>
      </c>
      <c r="D4704" s="14" t="s">
        <v>7341</v>
      </c>
      <c r="E4704" s="14" t="s">
        <v>15305</v>
      </c>
      <c r="F4704" s="14" t="s">
        <v>15306</v>
      </c>
      <c r="G4704" s="14" t="s">
        <v>1109</v>
      </c>
      <c r="H4704" s="14" t="s">
        <v>1110</v>
      </c>
    </row>
    <row r="4705" spans="1:8" x14ac:dyDescent="0.25">
      <c r="A4705">
        <v>4712</v>
      </c>
      <c r="B4705" s="14" t="s">
        <v>15307</v>
      </c>
      <c r="C4705" s="14" t="s">
        <v>1102</v>
      </c>
      <c r="E4705" s="14" t="s">
        <v>15308</v>
      </c>
      <c r="F4705" s="14" t="s">
        <v>15309</v>
      </c>
      <c r="G4705" s="14" t="s">
        <v>52</v>
      </c>
      <c r="H4705" s="14" t="s">
        <v>1110</v>
      </c>
    </row>
    <row r="4706" spans="1:8" x14ac:dyDescent="0.25">
      <c r="A4706">
        <v>4713</v>
      </c>
      <c r="B4706" s="14" t="s">
        <v>15310</v>
      </c>
      <c r="C4706" s="14" t="s">
        <v>1102</v>
      </c>
      <c r="E4706" s="14" t="s">
        <v>15311</v>
      </c>
      <c r="F4706" s="14" t="s">
        <v>15312</v>
      </c>
      <c r="G4706" s="14" t="s">
        <v>187</v>
      </c>
      <c r="H4706" s="14" t="s">
        <v>1110</v>
      </c>
    </row>
    <row r="4707" spans="1:8" x14ac:dyDescent="0.25">
      <c r="A4707">
        <v>4714</v>
      </c>
      <c r="B4707" s="14" t="s">
        <v>15313</v>
      </c>
      <c r="C4707" s="14" t="s">
        <v>1102</v>
      </c>
      <c r="E4707" s="14" t="s">
        <v>15314</v>
      </c>
      <c r="F4707" s="14" t="s">
        <v>15315</v>
      </c>
      <c r="G4707" s="14" t="s">
        <v>2692</v>
      </c>
      <c r="H4707" s="14" t="s">
        <v>1110</v>
      </c>
    </row>
    <row r="4708" spans="1:8" x14ac:dyDescent="0.25">
      <c r="A4708">
        <v>4715</v>
      </c>
      <c r="B4708" s="14" t="s">
        <v>15316</v>
      </c>
      <c r="C4708" s="14" t="s">
        <v>1102</v>
      </c>
      <c r="E4708" s="14" t="s">
        <v>15317</v>
      </c>
      <c r="F4708" s="14" t="s">
        <v>15318</v>
      </c>
      <c r="G4708" s="14" t="s">
        <v>4925</v>
      </c>
      <c r="H4708" s="14" t="s">
        <v>1110</v>
      </c>
    </row>
    <row r="4709" spans="1:8" x14ac:dyDescent="0.25">
      <c r="A4709">
        <v>4716</v>
      </c>
      <c r="B4709" s="14" t="s">
        <v>15319</v>
      </c>
      <c r="C4709" s="14" t="s">
        <v>1102</v>
      </c>
      <c r="E4709" s="14" t="s">
        <v>15320</v>
      </c>
      <c r="F4709" s="14" t="s">
        <v>15321</v>
      </c>
      <c r="G4709" s="14" t="s">
        <v>149</v>
      </c>
      <c r="H4709" s="14" t="s">
        <v>1110</v>
      </c>
    </row>
    <row r="4710" spans="1:8" x14ac:dyDescent="0.25">
      <c r="A4710">
        <v>4717</v>
      </c>
      <c r="B4710" s="14" t="s">
        <v>15322</v>
      </c>
      <c r="C4710" s="14" t="s">
        <v>1102</v>
      </c>
      <c r="E4710" s="14" t="s">
        <v>15323</v>
      </c>
      <c r="F4710" s="14" t="s">
        <v>15324</v>
      </c>
      <c r="G4710" s="14" t="s">
        <v>178</v>
      </c>
      <c r="H4710" s="14" t="s">
        <v>1110</v>
      </c>
    </row>
    <row r="4711" spans="1:8" x14ac:dyDescent="0.25">
      <c r="A4711">
        <v>4718</v>
      </c>
      <c r="B4711" s="14" t="s">
        <v>15325</v>
      </c>
      <c r="C4711" s="14" t="s">
        <v>1102</v>
      </c>
      <c r="E4711" s="14" t="s">
        <v>15326</v>
      </c>
      <c r="F4711" s="14" t="s">
        <v>15327</v>
      </c>
      <c r="G4711" s="14" t="s">
        <v>149</v>
      </c>
      <c r="H4711" s="14" t="s">
        <v>1110</v>
      </c>
    </row>
    <row r="4712" spans="1:8" x14ac:dyDescent="0.25">
      <c r="A4712">
        <v>4719</v>
      </c>
      <c r="B4712" s="14" t="s">
        <v>15328</v>
      </c>
      <c r="C4712" s="14" t="s">
        <v>1102</v>
      </c>
      <c r="E4712" s="14" t="s">
        <v>15329</v>
      </c>
      <c r="F4712" s="14" t="s">
        <v>15330</v>
      </c>
      <c r="G4712" s="14" t="s">
        <v>12497</v>
      </c>
      <c r="H4712" s="14" t="s">
        <v>1110</v>
      </c>
    </row>
    <row r="4713" spans="1:8" x14ac:dyDescent="0.25">
      <c r="A4713">
        <v>4720</v>
      </c>
      <c r="B4713" s="14" t="s">
        <v>15331</v>
      </c>
      <c r="C4713" s="14" t="s">
        <v>1102</v>
      </c>
      <c r="D4713" s="14" t="s">
        <v>14603</v>
      </c>
      <c r="E4713" s="14" t="s">
        <v>15332</v>
      </c>
      <c r="F4713" s="14" t="s">
        <v>15333</v>
      </c>
      <c r="G4713" s="14" t="s">
        <v>1109</v>
      </c>
      <c r="H4713" s="14" t="s">
        <v>1110</v>
      </c>
    </row>
    <row r="4714" spans="1:8" x14ac:dyDescent="0.25">
      <c r="A4714">
        <v>4721</v>
      </c>
      <c r="B4714" s="14" t="s">
        <v>15334</v>
      </c>
      <c r="C4714" s="14" t="s">
        <v>1102</v>
      </c>
      <c r="E4714" s="14" t="s">
        <v>15335</v>
      </c>
      <c r="F4714" s="14" t="s">
        <v>15336</v>
      </c>
      <c r="G4714" s="14" t="s">
        <v>1109</v>
      </c>
      <c r="H4714" s="14" t="s">
        <v>1110</v>
      </c>
    </row>
    <row r="4715" spans="1:8" x14ac:dyDescent="0.25">
      <c r="A4715">
        <v>4722</v>
      </c>
      <c r="B4715" s="14" t="s">
        <v>14437</v>
      </c>
      <c r="C4715" s="14" t="s">
        <v>1102</v>
      </c>
      <c r="E4715" s="14" t="s">
        <v>15337</v>
      </c>
      <c r="F4715" s="14" t="s">
        <v>15338</v>
      </c>
      <c r="G4715" s="14" t="s">
        <v>1109</v>
      </c>
      <c r="H4715" s="14" t="s">
        <v>1110</v>
      </c>
    </row>
    <row r="4716" spans="1:8" x14ac:dyDescent="0.25">
      <c r="A4716">
        <v>4723</v>
      </c>
      <c r="B4716" s="14" t="s">
        <v>15339</v>
      </c>
      <c r="C4716" s="14" t="s">
        <v>1102</v>
      </c>
      <c r="E4716" s="14" t="s">
        <v>15340</v>
      </c>
      <c r="F4716" s="14" t="s">
        <v>15341</v>
      </c>
      <c r="G4716" s="14" t="s">
        <v>1109</v>
      </c>
      <c r="H4716" s="14" t="s">
        <v>1110</v>
      </c>
    </row>
    <row r="4717" spans="1:8" x14ac:dyDescent="0.25">
      <c r="A4717">
        <v>4724</v>
      </c>
      <c r="B4717" s="14" t="s">
        <v>15342</v>
      </c>
      <c r="C4717" s="14" t="s">
        <v>1102</v>
      </c>
      <c r="E4717" s="14" t="s">
        <v>15343</v>
      </c>
      <c r="F4717" s="14" t="s">
        <v>15344</v>
      </c>
      <c r="G4717" s="14" t="s">
        <v>2853</v>
      </c>
      <c r="H4717" s="14" t="s">
        <v>1110</v>
      </c>
    </row>
    <row r="4718" spans="1:8" x14ac:dyDescent="0.25">
      <c r="A4718">
        <v>4725</v>
      </c>
      <c r="B4718" s="14" t="s">
        <v>15345</v>
      </c>
      <c r="C4718" s="14" t="s">
        <v>1102</v>
      </c>
      <c r="E4718" s="14" t="s">
        <v>15346</v>
      </c>
      <c r="F4718" s="14" t="s">
        <v>15347</v>
      </c>
      <c r="G4718" s="14" t="s">
        <v>1109</v>
      </c>
      <c r="H4718" s="14" t="s">
        <v>1110</v>
      </c>
    </row>
    <row r="4719" spans="1:8" x14ac:dyDescent="0.25">
      <c r="A4719">
        <v>4726</v>
      </c>
      <c r="B4719" s="14" t="s">
        <v>15348</v>
      </c>
      <c r="C4719" s="14" t="s">
        <v>1102</v>
      </c>
      <c r="E4719" s="14" t="s">
        <v>1087</v>
      </c>
      <c r="F4719" s="14" t="s">
        <v>15349</v>
      </c>
      <c r="G4719" s="14" t="s">
        <v>40</v>
      </c>
      <c r="H4719" s="14" t="s">
        <v>1110</v>
      </c>
    </row>
    <row r="4720" spans="1:8" x14ac:dyDescent="0.25">
      <c r="A4720">
        <v>4727</v>
      </c>
      <c r="B4720" s="14" t="s">
        <v>15350</v>
      </c>
      <c r="C4720" s="14" t="s">
        <v>1102</v>
      </c>
      <c r="E4720" s="14" t="s">
        <v>15351</v>
      </c>
      <c r="F4720" s="14" t="s">
        <v>15352</v>
      </c>
      <c r="G4720" s="14" t="s">
        <v>243</v>
      </c>
      <c r="H4720" s="14" t="s">
        <v>1110</v>
      </c>
    </row>
    <row r="4721" spans="1:8" x14ac:dyDescent="0.25">
      <c r="A4721">
        <v>4728</v>
      </c>
      <c r="B4721" s="14" t="s">
        <v>15353</v>
      </c>
      <c r="C4721" s="14" t="s">
        <v>1102</v>
      </c>
      <c r="D4721" s="14" t="s">
        <v>2687</v>
      </c>
      <c r="E4721" s="14" t="s">
        <v>15351</v>
      </c>
      <c r="F4721" s="14" t="s">
        <v>15352</v>
      </c>
      <c r="G4721" s="14" t="s">
        <v>5130</v>
      </c>
      <c r="H4721" s="14" t="s">
        <v>1110</v>
      </c>
    </row>
    <row r="4722" spans="1:8" x14ac:dyDescent="0.25">
      <c r="A4722">
        <v>4729</v>
      </c>
      <c r="B4722" s="14" t="s">
        <v>15354</v>
      </c>
      <c r="C4722" s="14" t="s">
        <v>1102</v>
      </c>
      <c r="E4722" s="14" t="s">
        <v>15355</v>
      </c>
      <c r="F4722" s="14" t="s">
        <v>15356</v>
      </c>
      <c r="G4722" s="14" t="s">
        <v>40</v>
      </c>
      <c r="H4722" s="14" t="s">
        <v>1110</v>
      </c>
    </row>
    <row r="4723" spans="1:8" x14ac:dyDescent="0.25">
      <c r="A4723">
        <v>4730</v>
      </c>
      <c r="B4723" s="14" t="s">
        <v>15357</v>
      </c>
      <c r="C4723" s="14" t="s">
        <v>1102</v>
      </c>
      <c r="E4723" s="14" t="s">
        <v>15358</v>
      </c>
      <c r="F4723" s="14" t="s">
        <v>15359</v>
      </c>
      <c r="G4723" s="14" t="s">
        <v>40</v>
      </c>
      <c r="H4723" s="14" t="s">
        <v>1110</v>
      </c>
    </row>
    <row r="4724" spans="1:8" x14ac:dyDescent="0.25">
      <c r="A4724">
        <v>4731</v>
      </c>
      <c r="B4724" s="14" t="s">
        <v>15360</v>
      </c>
      <c r="C4724" s="14" t="s">
        <v>1102</v>
      </c>
      <c r="E4724" s="14" t="s">
        <v>15361</v>
      </c>
      <c r="F4724" s="14" t="s">
        <v>15362</v>
      </c>
      <c r="G4724" s="14" t="s">
        <v>1109</v>
      </c>
      <c r="H4724" s="14" t="s">
        <v>1110</v>
      </c>
    </row>
    <row r="4725" spans="1:8" x14ac:dyDescent="0.25">
      <c r="A4725">
        <v>4732</v>
      </c>
      <c r="B4725" s="14" t="s">
        <v>15363</v>
      </c>
      <c r="C4725" s="14" t="s">
        <v>1102</v>
      </c>
      <c r="E4725" s="14" t="s">
        <v>15364</v>
      </c>
      <c r="F4725" s="14" t="s">
        <v>15365</v>
      </c>
      <c r="G4725" s="14" t="s">
        <v>243</v>
      </c>
      <c r="H4725" s="14" t="s">
        <v>1110</v>
      </c>
    </row>
    <row r="4726" spans="1:8" x14ac:dyDescent="0.25">
      <c r="A4726">
        <v>4733</v>
      </c>
      <c r="B4726" s="14" t="s">
        <v>15366</v>
      </c>
      <c r="C4726" s="14" t="s">
        <v>1102</v>
      </c>
      <c r="E4726" s="14" t="s">
        <v>15367</v>
      </c>
      <c r="F4726" s="14" t="s">
        <v>15368</v>
      </c>
      <c r="G4726" s="14" t="s">
        <v>187</v>
      </c>
      <c r="H4726" s="14" t="s">
        <v>1110</v>
      </c>
    </row>
    <row r="4727" spans="1:8" x14ac:dyDescent="0.25">
      <c r="A4727">
        <v>4734</v>
      </c>
      <c r="B4727" s="14" t="s">
        <v>15369</v>
      </c>
      <c r="C4727" s="14" t="s">
        <v>1102</v>
      </c>
      <c r="E4727" s="14" t="s">
        <v>15370</v>
      </c>
      <c r="F4727" s="14" t="s">
        <v>15371</v>
      </c>
      <c r="G4727" s="14" t="s">
        <v>24</v>
      </c>
      <c r="H4727" s="14" t="s">
        <v>1110</v>
      </c>
    </row>
    <row r="4728" spans="1:8" x14ac:dyDescent="0.25">
      <c r="A4728">
        <v>4735</v>
      </c>
      <c r="B4728" s="14" t="s">
        <v>15372</v>
      </c>
      <c r="C4728" s="14" t="s">
        <v>1102</v>
      </c>
      <c r="D4728" s="14" t="s">
        <v>15373</v>
      </c>
      <c r="E4728" s="14" t="s">
        <v>15374</v>
      </c>
      <c r="F4728" s="14" t="s">
        <v>15375</v>
      </c>
      <c r="G4728" s="14" t="s">
        <v>1625</v>
      </c>
      <c r="H4728" s="14" t="s">
        <v>1105</v>
      </c>
    </row>
    <row r="4729" spans="1:8" x14ac:dyDescent="0.25">
      <c r="A4729">
        <v>4736</v>
      </c>
      <c r="B4729" s="14" t="s">
        <v>15376</v>
      </c>
      <c r="C4729" s="14" t="s">
        <v>1102</v>
      </c>
      <c r="E4729" s="14" t="s">
        <v>15377</v>
      </c>
      <c r="F4729" s="14" t="s">
        <v>15378</v>
      </c>
      <c r="G4729" s="14" t="s">
        <v>226</v>
      </c>
      <c r="H4729" s="14" t="s">
        <v>1110</v>
      </c>
    </row>
    <row r="4730" spans="1:8" x14ac:dyDescent="0.25">
      <c r="A4730">
        <v>4737</v>
      </c>
      <c r="B4730" s="14" t="s">
        <v>15379</v>
      </c>
      <c r="C4730" s="14" t="s">
        <v>1102</v>
      </c>
      <c r="D4730" s="14" t="s">
        <v>15380</v>
      </c>
      <c r="E4730" s="14" t="s">
        <v>15381</v>
      </c>
      <c r="F4730" s="14" t="s">
        <v>15382</v>
      </c>
      <c r="G4730" s="14" t="s">
        <v>1413</v>
      </c>
      <c r="H4730" s="14" t="s">
        <v>1105</v>
      </c>
    </row>
    <row r="4731" spans="1:8" x14ac:dyDescent="0.25">
      <c r="A4731">
        <v>4738</v>
      </c>
      <c r="B4731" s="14" t="s">
        <v>15383</v>
      </c>
      <c r="C4731" s="14" t="s">
        <v>1102</v>
      </c>
      <c r="D4731" s="14" t="s">
        <v>15384</v>
      </c>
      <c r="E4731" s="14" t="s">
        <v>15385</v>
      </c>
      <c r="F4731" s="14" t="s">
        <v>15386</v>
      </c>
      <c r="G4731" s="14" t="s">
        <v>1109</v>
      </c>
      <c r="H4731" s="14" t="s">
        <v>1105</v>
      </c>
    </row>
    <row r="4732" spans="1:8" x14ac:dyDescent="0.25">
      <c r="A4732">
        <v>4739</v>
      </c>
      <c r="B4732" s="14" t="s">
        <v>15387</v>
      </c>
      <c r="C4732" s="14" t="s">
        <v>1102</v>
      </c>
      <c r="D4732" s="14" t="s">
        <v>15388</v>
      </c>
      <c r="E4732" s="14" t="s">
        <v>15389</v>
      </c>
      <c r="F4732" s="14" t="s">
        <v>15390</v>
      </c>
      <c r="G4732" s="14" t="s">
        <v>212</v>
      </c>
      <c r="H4732" s="14" t="s">
        <v>1105</v>
      </c>
    </row>
    <row r="4733" spans="1:8" x14ac:dyDescent="0.25">
      <c r="A4733">
        <v>4740</v>
      </c>
      <c r="B4733" s="14" t="s">
        <v>15391</v>
      </c>
      <c r="C4733" s="14" t="s">
        <v>1102</v>
      </c>
      <c r="D4733" s="14" t="s">
        <v>15392</v>
      </c>
      <c r="E4733" s="14" t="s">
        <v>15393</v>
      </c>
      <c r="F4733" s="14" t="s">
        <v>15394</v>
      </c>
      <c r="G4733" s="14" t="s">
        <v>134</v>
      </c>
      <c r="H4733" s="14" t="s">
        <v>1105</v>
      </c>
    </row>
    <row r="4734" spans="1:8" x14ac:dyDescent="0.25">
      <c r="A4734">
        <v>4741</v>
      </c>
      <c r="B4734" s="14" t="s">
        <v>15395</v>
      </c>
      <c r="C4734" s="14" t="s">
        <v>1102</v>
      </c>
      <c r="E4734" s="14" t="s">
        <v>15396</v>
      </c>
      <c r="F4734" s="14" t="s">
        <v>15397</v>
      </c>
      <c r="G4734" s="14" t="s">
        <v>1109</v>
      </c>
      <c r="H4734" s="14" t="s">
        <v>1110</v>
      </c>
    </row>
    <row r="4735" spans="1:8" x14ac:dyDescent="0.25">
      <c r="A4735">
        <v>4742</v>
      </c>
      <c r="B4735" s="14" t="s">
        <v>15398</v>
      </c>
      <c r="C4735" s="14" t="s">
        <v>1102</v>
      </c>
      <c r="D4735" s="14" t="s">
        <v>15399</v>
      </c>
      <c r="E4735" s="14" t="s">
        <v>15400</v>
      </c>
      <c r="F4735" s="14" t="s">
        <v>15401</v>
      </c>
      <c r="G4735" s="14" t="s">
        <v>1493</v>
      </c>
      <c r="H4735" s="14" t="s">
        <v>1110</v>
      </c>
    </row>
    <row r="4736" spans="1:8" x14ac:dyDescent="0.25">
      <c r="A4736">
        <v>4743</v>
      </c>
      <c r="B4736" s="14" t="s">
        <v>15402</v>
      </c>
      <c r="C4736" s="14" t="s">
        <v>1102</v>
      </c>
      <c r="E4736" s="14" t="s">
        <v>15403</v>
      </c>
      <c r="F4736" s="14" t="s">
        <v>15404</v>
      </c>
      <c r="G4736" s="14" t="s">
        <v>1348</v>
      </c>
      <c r="H4736" s="14" t="s">
        <v>1110</v>
      </c>
    </row>
    <row r="4737" spans="1:8" x14ac:dyDescent="0.25">
      <c r="A4737">
        <v>4744</v>
      </c>
      <c r="B4737" s="14" t="s">
        <v>14810</v>
      </c>
      <c r="C4737" s="14" t="s">
        <v>1102</v>
      </c>
      <c r="E4737" s="14" t="s">
        <v>15405</v>
      </c>
      <c r="F4737" s="14" t="s">
        <v>15406</v>
      </c>
      <c r="G4737" s="14" t="s">
        <v>72</v>
      </c>
      <c r="H4737" s="14" t="s">
        <v>1110</v>
      </c>
    </row>
    <row r="4738" spans="1:8" x14ac:dyDescent="0.25">
      <c r="A4738">
        <v>4745</v>
      </c>
      <c r="B4738" s="14" t="s">
        <v>15407</v>
      </c>
      <c r="C4738" s="14" t="s">
        <v>1102</v>
      </c>
      <c r="E4738" s="14" t="s">
        <v>15408</v>
      </c>
      <c r="F4738" s="14" t="s">
        <v>15409</v>
      </c>
      <c r="G4738" s="14" t="s">
        <v>187</v>
      </c>
      <c r="H4738" s="14" t="s">
        <v>1110</v>
      </c>
    </row>
    <row r="4739" spans="1:8" x14ac:dyDescent="0.25">
      <c r="A4739">
        <v>4746</v>
      </c>
      <c r="B4739" s="14" t="s">
        <v>15410</v>
      </c>
      <c r="C4739" s="14" t="s">
        <v>1102</v>
      </c>
      <c r="E4739" s="14" t="s">
        <v>15411</v>
      </c>
      <c r="F4739" s="14" t="s">
        <v>15412</v>
      </c>
      <c r="G4739" s="14" t="s">
        <v>126</v>
      </c>
      <c r="H4739" s="14" t="s">
        <v>1110</v>
      </c>
    </row>
    <row r="4740" spans="1:8" x14ac:dyDescent="0.25">
      <c r="A4740">
        <v>4747</v>
      </c>
      <c r="B4740" s="14" t="s">
        <v>15413</v>
      </c>
      <c r="C4740" s="14" t="s">
        <v>1102</v>
      </c>
      <c r="E4740" s="14" t="s">
        <v>15414</v>
      </c>
      <c r="F4740" s="14" t="s">
        <v>15415</v>
      </c>
      <c r="G4740" s="14" t="s">
        <v>40</v>
      </c>
      <c r="H4740" s="14" t="s">
        <v>1110</v>
      </c>
    </row>
    <row r="4741" spans="1:8" x14ac:dyDescent="0.25">
      <c r="A4741">
        <v>4748</v>
      </c>
      <c r="B4741" s="14" t="s">
        <v>15416</v>
      </c>
      <c r="C4741" s="14" t="s">
        <v>1102</v>
      </c>
      <c r="E4741" s="14" t="s">
        <v>15417</v>
      </c>
      <c r="F4741" s="14" t="s">
        <v>15418</v>
      </c>
      <c r="G4741" s="14" t="s">
        <v>1109</v>
      </c>
      <c r="H4741" s="14" t="s">
        <v>1110</v>
      </c>
    </row>
    <row r="4742" spans="1:8" x14ac:dyDescent="0.25">
      <c r="A4742">
        <v>4749</v>
      </c>
      <c r="B4742" s="14" t="s">
        <v>15419</v>
      </c>
      <c r="C4742" s="14" t="s">
        <v>1102</v>
      </c>
      <c r="E4742" s="14" t="s">
        <v>15420</v>
      </c>
      <c r="F4742" s="14" t="s">
        <v>15421</v>
      </c>
      <c r="G4742" s="14" t="s">
        <v>149</v>
      </c>
      <c r="H4742" s="14" t="s">
        <v>1110</v>
      </c>
    </row>
    <row r="4743" spans="1:8" x14ac:dyDescent="0.25">
      <c r="A4743">
        <v>4750</v>
      </c>
      <c r="B4743" s="14" t="s">
        <v>15422</v>
      </c>
      <c r="C4743" s="14" t="s">
        <v>1102</v>
      </c>
      <c r="D4743" s="14" t="s">
        <v>278</v>
      </c>
      <c r="E4743" s="14" t="s">
        <v>15423</v>
      </c>
      <c r="F4743" s="14" t="s">
        <v>15424</v>
      </c>
      <c r="G4743" s="14" t="s">
        <v>485</v>
      </c>
      <c r="H4743" s="14" t="s">
        <v>1105</v>
      </c>
    </row>
    <row r="4744" spans="1:8" x14ac:dyDescent="0.25">
      <c r="A4744">
        <v>4751</v>
      </c>
      <c r="B4744" s="14" t="s">
        <v>15425</v>
      </c>
      <c r="C4744" s="14" t="s">
        <v>1102</v>
      </c>
      <c r="D4744" s="14" t="s">
        <v>15426</v>
      </c>
      <c r="E4744" s="14" t="s">
        <v>15427</v>
      </c>
      <c r="F4744" s="14" t="s">
        <v>15428</v>
      </c>
      <c r="G4744" s="14" t="s">
        <v>1695</v>
      </c>
      <c r="H4744" s="14" t="s">
        <v>1110</v>
      </c>
    </row>
    <row r="4745" spans="1:8" x14ac:dyDescent="0.25">
      <c r="A4745">
        <v>4752</v>
      </c>
      <c r="B4745" s="14" t="s">
        <v>15429</v>
      </c>
      <c r="C4745" s="14" t="s">
        <v>1102</v>
      </c>
      <c r="D4745" s="14" t="s">
        <v>395</v>
      </c>
      <c r="E4745" s="14" t="s">
        <v>15430</v>
      </c>
      <c r="F4745" s="14" t="s">
        <v>15431</v>
      </c>
      <c r="G4745" s="14" t="s">
        <v>209</v>
      </c>
      <c r="H4745" s="14" t="s">
        <v>1105</v>
      </c>
    </row>
    <row r="4746" spans="1:8" x14ac:dyDescent="0.25">
      <c r="A4746">
        <v>4753</v>
      </c>
      <c r="B4746" s="14" t="s">
        <v>15432</v>
      </c>
      <c r="C4746" s="14" t="s">
        <v>1102</v>
      </c>
      <c r="E4746" s="14" t="s">
        <v>15433</v>
      </c>
      <c r="F4746" s="14" t="s">
        <v>15434</v>
      </c>
      <c r="G4746" s="14" t="s">
        <v>243</v>
      </c>
      <c r="H4746" s="14" t="s">
        <v>1110</v>
      </c>
    </row>
    <row r="4747" spans="1:8" x14ac:dyDescent="0.25">
      <c r="A4747">
        <v>4754</v>
      </c>
      <c r="B4747" s="14" t="s">
        <v>15435</v>
      </c>
      <c r="C4747" s="14" t="s">
        <v>1102</v>
      </c>
      <c r="E4747" s="14" t="s">
        <v>15436</v>
      </c>
      <c r="F4747" s="14" t="s">
        <v>15437</v>
      </c>
      <c r="G4747" s="14" t="s">
        <v>2576</v>
      </c>
      <c r="H4747" s="14" t="s">
        <v>1110</v>
      </c>
    </row>
    <row r="4748" spans="1:8" x14ac:dyDescent="0.25">
      <c r="A4748">
        <v>4755</v>
      </c>
      <c r="B4748" s="14" t="s">
        <v>15438</v>
      </c>
      <c r="C4748" s="14" t="s">
        <v>1102</v>
      </c>
      <c r="E4748" s="14" t="s">
        <v>15439</v>
      </c>
      <c r="F4748" s="14" t="s">
        <v>15440</v>
      </c>
      <c r="G4748" s="14" t="s">
        <v>149</v>
      </c>
      <c r="H4748" s="14" t="s">
        <v>1110</v>
      </c>
    </row>
    <row r="4749" spans="1:8" x14ac:dyDescent="0.25">
      <c r="A4749">
        <v>4756</v>
      </c>
      <c r="B4749" s="14" t="s">
        <v>15441</v>
      </c>
      <c r="C4749" s="14" t="s">
        <v>1102</v>
      </c>
      <c r="E4749" s="14" t="s">
        <v>15442</v>
      </c>
      <c r="F4749" s="14" t="s">
        <v>15443</v>
      </c>
      <c r="G4749" s="14" t="s">
        <v>3873</v>
      </c>
      <c r="H4749" s="14" t="s">
        <v>1110</v>
      </c>
    </row>
    <row r="4750" spans="1:8" x14ac:dyDescent="0.25">
      <c r="A4750">
        <v>4757</v>
      </c>
      <c r="B4750" s="14" t="s">
        <v>15444</v>
      </c>
      <c r="C4750" s="14" t="s">
        <v>1102</v>
      </c>
      <c r="E4750" s="14" t="s">
        <v>15445</v>
      </c>
      <c r="F4750" s="14" t="s">
        <v>15446</v>
      </c>
      <c r="G4750" s="14" t="s">
        <v>1348</v>
      </c>
      <c r="H4750" s="14" t="s">
        <v>1110</v>
      </c>
    </row>
    <row r="4751" spans="1:8" x14ac:dyDescent="0.25">
      <c r="A4751">
        <v>4758</v>
      </c>
      <c r="B4751" s="14" t="s">
        <v>15447</v>
      </c>
      <c r="C4751" s="14" t="s">
        <v>1102</v>
      </c>
      <c r="E4751" s="14" t="s">
        <v>15448</v>
      </c>
      <c r="F4751" s="14" t="s">
        <v>15449</v>
      </c>
      <c r="G4751" s="14" t="s">
        <v>28</v>
      </c>
      <c r="H4751" s="14" t="s">
        <v>1110</v>
      </c>
    </row>
    <row r="4752" spans="1:8" x14ac:dyDescent="0.25">
      <c r="A4752">
        <v>4759</v>
      </c>
      <c r="B4752" s="14" t="s">
        <v>15450</v>
      </c>
      <c r="C4752" s="14" t="s">
        <v>1102</v>
      </c>
      <c r="E4752" s="14" t="s">
        <v>15451</v>
      </c>
      <c r="F4752" s="14" t="s">
        <v>15452</v>
      </c>
      <c r="G4752" s="14" t="s">
        <v>2576</v>
      </c>
      <c r="H4752" s="14" t="s">
        <v>1110</v>
      </c>
    </row>
    <row r="4753" spans="1:8" x14ac:dyDescent="0.25">
      <c r="A4753">
        <v>4760</v>
      </c>
      <c r="B4753" s="14" t="s">
        <v>15453</v>
      </c>
      <c r="C4753" s="14" t="s">
        <v>1102</v>
      </c>
      <c r="E4753" s="14" t="s">
        <v>15454</v>
      </c>
      <c r="F4753" s="14" t="s">
        <v>15455</v>
      </c>
      <c r="G4753" s="14" t="s">
        <v>1578</v>
      </c>
      <c r="H4753" s="14" t="s">
        <v>1110</v>
      </c>
    </row>
    <row r="4754" spans="1:8" x14ac:dyDescent="0.25">
      <c r="A4754">
        <v>4761</v>
      </c>
      <c r="B4754" s="14" t="s">
        <v>15456</v>
      </c>
      <c r="C4754" s="14" t="s">
        <v>1102</v>
      </c>
      <c r="E4754" s="14" t="s">
        <v>15457</v>
      </c>
      <c r="F4754" s="14" t="s">
        <v>15458</v>
      </c>
      <c r="G4754" s="14" t="s">
        <v>1348</v>
      </c>
      <c r="H4754" s="14" t="s">
        <v>1110</v>
      </c>
    </row>
    <row r="4755" spans="1:8" x14ac:dyDescent="0.25">
      <c r="A4755">
        <v>4762</v>
      </c>
      <c r="B4755" s="14" t="s">
        <v>15459</v>
      </c>
      <c r="C4755" s="14" t="s">
        <v>1102</v>
      </c>
      <c r="E4755" s="14" t="s">
        <v>15460</v>
      </c>
      <c r="F4755" s="14" t="s">
        <v>15461</v>
      </c>
      <c r="G4755" s="14" t="s">
        <v>114</v>
      </c>
      <c r="H4755" s="14" t="s">
        <v>1110</v>
      </c>
    </row>
    <row r="4756" spans="1:8" x14ac:dyDescent="0.25">
      <c r="A4756">
        <v>4763</v>
      </c>
      <c r="B4756" s="14" t="s">
        <v>15462</v>
      </c>
      <c r="C4756" s="14" t="s">
        <v>1102</v>
      </c>
      <c r="E4756" s="14" t="s">
        <v>15463</v>
      </c>
      <c r="F4756" s="14" t="s">
        <v>15464</v>
      </c>
      <c r="G4756" s="14" t="s">
        <v>149</v>
      </c>
      <c r="H4756" s="14" t="s">
        <v>1110</v>
      </c>
    </row>
    <row r="4757" spans="1:8" x14ac:dyDescent="0.25">
      <c r="A4757">
        <v>4764</v>
      </c>
      <c r="B4757" s="14" t="s">
        <v>15465</v>
      </c>
      <c r="C4757" s="14" t="s">
        <v>1102</v>
      </c>
      <c r="D4757" s="14" t="s">
        <v>4560</v>
      </c>
      <c r="G4757" s="14" t="s">
        <v>1109</v>
      </c>
      <c r="H4757" s="14" t="s">
        <v>1110</v>
      </c>
    </row>
    <row r="4758" spans="1:8" x14ac:dyDescent="0.25">
      <c r="A4758">
        <v>4765</v>
      </c>
      <c r="B4758" s="14" t="s">
        <v>15466</v>
      </c>
      <c r="C4758" s="14" t="s">
        <v>1102</v>
      </c>
      <c r="E4758" s="14" t="s">
        <v>15467</v>
      </c>
      <c r="F4758" s="14" t="s">
        <v>15468</v>
      </c>
      <c r="G4758" s="14" t="s">
        <v>1938</v>
      </c>
      <c r="H4758" s="14" t="s">
        <v>1110</v>
      </c>
    </row>
    <row r="4759" spans="1:8" x14ac:dyDescent="0.25">
      <c r="A4759">
        <v>4766</v>
      </c>
      <c r="B4759" s="14" t="s">
        <v>15469</v>
      </c>
      <c r="C4759" s="14" t="s">
        <v>1102</v>
      </c>
      <c r="E4759" s="14" t="s">
        <v>15470</v>
      </c>
      <c r="F4759" s="14" t="s">
        <v>15471</v>
      </c>
      <c r="G4759" s="14" t="s">
        <v>212</v>
      </c>
      <c r="H4759" s="14" t="s">
        <v>1110</v>
      </c>
    </row>
    <row r="4760" spans="1:8" x14ac:dyDescent="0.25">
      <c r="A4760">
        <v>4767</v>
      </c>
      <c r="B4760" s="14" t="s">
        <v>15472</v>
      </c>
      <c r="C4760" s="14" t="s">
        <v>1102</v>
      </c>
      <c r="E4760" s="14" t="s">
        <v>15473</v>
      </c>
      <c r="F4760" s="14" t="s">
        <v>15474</v>
      </c>
      <c r="G4760" s="14" t="s">
        <v>1109</v>
      </c>
      <c r="H4760" s="14" t="s">
        <v>1110</v>
      </c>
    </row>
    <row r="4761" spans="1:8" x14ac:dyDescent="0.25">
      <c r="A4761">
        <v>4768</v>
      </c>
      <c r="B4761" s="14" t="s">
        <v>15475</v>
      </c>
      <c r="C4761" s="14" t="s">
        <v>1102</v>
      </c>
      <c r="E4761" s="14" t="s">
        <v>15476</v>
      </c>
      <c r="F4761" s="14" t="s">
        <v>15477</v>
      </c>
      <c r="G4761" s="14" t="s">
        <v>1938</v>
      </c>
      <c r="H4761" s="14" t="s">
        <v>1110</v>
      </c>
    </row>
    <row r="4762" spans="1:8" x14ac:dyDescent="0.25">
      <c r="A4762">
        <v>4769</v>
      </c>
      <c r="B4762" s="14" t="s">
        <v>15478</v>
      </c>
      <c r="C4762" s="14" t="s">
        <v>1102</v>
      </c>
      <c r="E4762" s="14" t="s">
        <v>15479</v>
      </c>
      <c r="F4762" s="14" t="s">
        <v>15480</v>
      </c>
      <c r="G4762" s="14" t="s">
        <v>40</v>
      </c>
      <c r="H4762" s="14" t="s">
        <v>1110</v>
      </c>
    </row>
    <row r="4763" spans="1:8" x14ac:dyDescent="0.25">
      <c r="A4763">
        <v>4770</v>
      </c>
      <c r="B4763" s="14" t="s">
        <v>15481</v>
      </c>
      <c r="C4763" s="14" t="s">
        <v>1102</v>
      </c>
      <c r="E4763" s="14" t="s">
        <v>15482</v>
      </c>
      <c r="F4763" s="14" t="s">
        <v>15483</v>
      </c>
      <c r="G4763" s="14" t="s">
        <v>1109</v>
      </c>
      <c r="H4763" s="14" t="s">
        <v>1110</v>
      </c>
    </row>
    <row r="4764" spans="1:8" x14ac:dyDescent="0.25">
      <c r="A4764">
        <v>4771</v>
      </c>
      <c r="B4764" s="14" t="s">
        <v>15484</v>
      </c>
      <c r="C4764" s="14" t="s">
        <v>1102</v>
      </c>
      <c r="E4764" s="14" t="s">
        <v>15485</v>
      </c>
      <c r="F4764" s="14" t="s">
        <v>15486</v>
      </c>
      <c r="G4764" s="14" t="s">
        <v>15487</v>
      </c>
      <c r="H4764" s="14" t="s">
        <v>1110</v>
      </c>
    </row>
    <row r="4765" spans="1:8" x14ac:dyDescent="0.25">
      <c r="A4765">
        <v>4772</v>
      </c>
      <c r="B4765" s="14" t="s">
        <v>15488</v>
      </c>
      <c r="C4765" s="14" t="s">
        <v>1102</v>
      </c>
      <c r="E4765" s="14" t="s">
        <v>15489</v>
      </c>
      <c r="F4765" s="14" t="s">
        <v>15490</v>
      </c>
      <c r="G4765" s="14" t="s">
        <v>15487</v>
      </c>
      <c r="H4765" s="14" t="s">
        <v>1110</v>
      </c>
    </row>
    <row r="4766" spans="1:8" x14ac:dyDescent="0.25">
      <c r="A4766">
        <v>4773</v>
      </c>
      <c r="B4766" s="14" t="s">
        <v>15491</v>
      </c>
      <c r="C4766" s="14" t="s">
        <v>1102</v>
      </c>
      <c r="E4766" s="14" t="s">
        <v>15492</v>
      </c>
      <c r="F4766" s="14" t="s">
        <v>15493</v>
      </c>
      <c r="G4766" s="14" t="s">
        <v>1348</v>
      </c>
      <c r="H4766" s="14" t="s">
        <v>1110</v>
      </c>
    </row>
    <row r="4767" spans="1:8" x14ac:dyDescent="0.25">
      <c r="A4767">
        <v>4774</v>
      </c>
      <c r="B4767" s="14" t="s">
        <v>15494</v>
      </c>
      <c r="C4767" s="14" t="s">
        <v>1102</v>
      </c>
      <c r="E4767" s="14" t="s">
        <v>15495</v>
      </c>
      <c r="F4767" s="14" t="s">
        <v>2217</v>
      </c>
      <c r="G4767" s="14" t="s">
        <v>15496</v>
      </c>
      <c r="H4767" s="14" t="s">
        <v>1110</v>
      </c>
    </row>
    <row r="4768" spans="1:8" x14ac:dyDescent="0.25">
      <c r="A4768">
        <v>4775</v>
      </c>
      <c r="B4768" s="14" t="s">
        <v>15497</v>
      </c>
      <c r="C4768" s="14" t="s">
        <v>1102</v>
      </c>
      <c r="E4768" s="14" t="s">
        <v>15498</v>
      </c>
      <c r="F4768" s="14" t="s">
        <v>15499</v>
      </c>
      <c r="G4768" s="14" t="s">
        <v>91</v>
      </c>
      <c r="H4768" s="14" t="s">
        <v>1110</v>
      </c>
    </row>
    <row r="4769" spans="1:8" x14ac:dyDescent="0.25">
      <c r="A4769">
        <v>4776</v>
      </c>
      <c r="B4769" s="14" t="s">
        <v>15500</v>
      </c>
      <c r="C4769" s="14" t="s">
        <v>1102</v>
      </c>
      <c r="D4769" s="14" t="s">
        <v>431</v>
      </c>
      <c r="E4769" s="14" t="s">
        <v>15501</v>
      </c>
      <c r="F4769" s="14" t="s">
        <v>15502</v>
      </c>
      <c r="G4769" s="14" t="s">
        <v>7</v>
      </c>
      <c r="H4769" s="14" t="s">
        <v>1105</v>
      </c>
    </row>
    <row r="4770" spans="1:8" x14ac:dyDescent="0.25">
      <c r="A4770">
        <v>4777</v>
      </c>
      <c r="B4770" s="14" t="s">
        <v>15503</v>
      </c>
      <c r="C4770" s="14" t="s">
        <v>1102</v>
      </c>
      <c r="E4770" s="14" t="s">
        <v>15504</v>
      </c>
      <c r="F4770" s="14" t="s">
        <v>15178</v>
      </c>
      <c r="G4770" s="14" t="s">
        <v>5023</v>
      </c>
      <c r="H4770" s="14" t="s">
        <v>1110</v>
      </c>
    </row>
    <row r="4771" spans="1:8" x14ac:dyDescent="0.25">
      <c r="A4771">
        <v>4778</v>
      </c>
      <c r="B4771" s="14" t="s">
        <v>15505</v>
      </c>
      <c r="C4771" s="14" t="s">
        <v>1102</v>
      </c>
      <c r="E4771" s="14" t="s">
        <v>15506</v>
      </c>
      <c r="F4771" s="14" t="s">
        <v>15507</v>
      </c>
      <c r="G4771" s="14" t="s">
        <v>178</v>
      </c>
      <c r="H4771" s="14" t="s">
        <v>1110</v>
      </c>
    </row>
    <row r="4772" spans="1:8" x14ac:dyDescent="0.25">
      <c r="A4772">
        <v>4779</v>
      </c>
      <c r="B4772" s="14" t="s">
        <v>15508</v>
      </c>
      <c r="C4772" s="14" t="s">
        <v>1102</v>
      </c>
      <c r="E4772" s="14" t="s">
        <v>15509</v>
      </c>
      <c r="F4772" s="14" t="s">
        <v>15510</v>
      </c>
      <c r="G4772" s="14" t="s">
        <v>1500</v>
      </c>
      <c r="H4772" s="14" t="s">
        <v>1110</v>
      </c>
    </row>
    <row r="4773" spans="1:8" x14ac:dyDescent="0.25">
      <c r="A4773">
        <v>4780</v>
      </c>
      <c r="B4773" s="14" t="s">
        <v>15511</v>
      </c>
      <c r="C4773" s="14" t="s">
        <v>1102</v>
      </c>
      <c r="E4773" s="14" t="s">
        <v>15512</v>
      </c>
      <c r="F4773" s="14" t="s">
        <v>15513</v>
      </c>
      <c r="G4773" s="14" t="s">
        <v>1348</v>
      </c>
      <c r="H4773" s="14" t="s">
        <v>1110</v>
      </c>
    </row>
    <row r="4774" spans="1:8" x14ac:dyDescent="0.25">
      <c r="A4774">
        <v>4781</v>
      </c>
      <c r="B4774" s="14" t="s">
        <v>15514</v>
      </c>
      <c r="C4774" s="14" t="s">
        <v>1102</v>
      </c>
      <c r="D4774" s="14" t="s">
        <v>15515</v>
      </c>
      <c r="E4774" s="14" t="s">
        <v>15516</v>
      </c>
      <c r="F4774" s="14" t="s">
        <v>15517</v>
      </c>
      <c r="G4774" s="14" t="s">
        <v>134</v>
      </c>
      <c r="H4774" s="14" t="s">
        <v>1105</v>
      </c>
    </row>
    <row r="4775" spans="1:8" x14ac:dyDescent="0.25">
      <c r="A4775">
        <v>4782</v>
      </c>
      <c r="B4775" s="14" t="s">
        <v>15518</v>
      </c>
      <c r="C4775" s="14" t="s">
        <v>1102</v>
      </c>
      <c r="E4775" s="14" t="s">
        <v>15519</v>
      </c>
      <c r="F4775" s="14" t="s">
        <v>15520</v>
      </c>
      <c r="G4775" s="14" t="s">
        <v>1109</v>
      </c>
      <c r="H4775" s="14" t="s">
        <v>1110</v>
      </c>
    </row>
    <row r="4776" spans="1:8" x14ac:dyDescent="0.25">
      <c r="A4776">
        <v>4783</v>
      </c>
      <c r="B4776" s="14" t="s">
        <v>15521</v>
      </c>
      <c r="C4776" s="14" t="s">
        <v>1102</v>
      </c>
      <c r="E4776" s="14" t="s">
        <v>15522</v>
      </c>
      <c r="F4776" s="14" t="s">
        <v>15523</v>
      </c>
      <c r="G4776" s="14" t="s">
        <v>1109</v>
      </c>
      <c r="H4776" s="14" t="s">
        <v>1110</v>
      </c>
    </row>
    <row r="4777" spans="1:8" x14ac:dyDescent="0.25">
      <c r="A4777">
        <v>4784</v>
      </c>
      <c r="B4777" s="14" t="s">
        <v>15524</v>
      </c>
      <c r="C4777" s="14" t="s">
        <v>1102</v>
      </c>
      <c r="E4777" s="14" t="s">
        <v>15525</v>
      </c>
      <c r="F4777" s="14" t="s">
        <v>15526</v>
      </c>
      <c r="G4777" s="14" t="s">
        <v>126</v>
      </c>
      <c r="H4777" s="14" t="s">
        <v>1110</v>
      </c>
    </row>
    <row r="4778" spans="1:8" x14ac:dyDescent="0.25">
      <c r="A4778">
        <v>4785</v>
      </c>
      <c r="B4778" s="14" t="s">
        <v>15527</v>
      </c>
      <c r="C4778" s="14" t="s">
        <v>1102</v>
      </c>
      <c r="E4778" s="14" t="s">
        <v>15528</v>
      </c>
      <c r="F4778" s="14" t="s">
        <v>15529</v>
      </c>
      <c r="G4778" s="14" t="s">
        <v>1109</v>
      </c>
      <c r="H4778" s="14" t="s">
        <v>1110</v>
      </c>
    </row>
    <row r="4779" spans="1:8" x14ac:dyDescent="0.25">
      <c r="A4779">
        <v>4786</v>
      </c>
      <c r="B4779" s="14" t="s">
        <v>15530</v>
      </c>
      <c r="C4779" s="14" t="s">
        <v>1102</v>
      </c>
      <c r="E4779" s="14" t="s">
        <v>15531</v>
      </c>
      <c r="F4779" s="14" t="s">
        <v>15532</v>
      </c>
      <c r="G4779" s="14" t="s">
        <v>1109</v>
      </c>
      <c r="H4779" s="14" t="s">
        <v>1110</v>
      </c>
    </row>
    <row r="4780" spans="1:8" x14ac:dyDescent="0.25">
      <c r="A4780">
        <v>4787</v>
      </c>
      <c r="B4780" s="14" t="s">
        <v>15533</v>
      </c>
      <c r="C4780" s="14" t="s">
        <v>1102</v>
      </c>
      <c r="E4780" s="14" t="s">
        <v>15534</v>
      </c>
      <c r="G4780" s="14" t="s">
        <v>6356</v>
      </c>
      <c r="H4780" s="14" t="s">
        <v>1110</v>
      </c>
    </row>
    <row r="4781" spans="1:8" x14ac:dyDescent="0.25">
      <c r="A4781">
        <v>4788</v>
      </c>
      <c r="B4781" s="14" t="s">
        <v>15535</v>
      </c>
      <c r="C4781" s="14" t="s">
        <v>1102</v>
      </c>
      <c r="E4781" s="14" t="s">
        <v>15536</v>
      </c>
      <c r="F4781" s="14" t="s">
        <v>15537</v>
      </c>
      <c r="G4781" s="14" t="s">
        <v>1109</v>
      </c>
      <c r="H4781" s="14" t="s">
        <v>1110</v>
      </c>
    </row>
    <row r="4782" spans="1:8" x14ac:dyDescent="0.25">
      <c r="A4782">
        <v>4789</v>
      </c>
      <c r="B4782" s="14" t="s">
        <v>15538</v>
      </c>
      <c r="C4782" s="14" t="s">
        <v>1102</v>
      </c>
      <c r="E4782" s="14" t="s">
        <v>15539</v>
      </c>
      <c r="G4782" s="14" t="s">
        <v>123</v>
      </c>
      <c r="H4782" s="14" t="s">
        <v>1110</v>
      </c>
    </row>
    <row r="4783" spans="1:8" x14ac:dyDescent="0.25">
      <c r="A4783">
        <v>4790</v>
      </c>
      <c r="B4783" s="14" t="s">
        <v>15540</v>
      </c>
      <c r="C4783" s="14" t="s">
        <v>1102</v>
      </c>
      <c r="E4783" s="14" t="s">
        <v>15541</v>
      </c>
      <c r="F4783" s="14" t="s">
        <v>15542</v>
      </c>
      <c r="G4783" s="14" t="s">
        <v>2576</v>
      </c>
      <c r="H4783" s="14" t="s">
        <v>1110</v>
      </c>
    </row>
    <row r="4784" spans="1:8" x14ac:dyDescent="0.25">
      <c r="A4784">
        <v>4791</v>
      </c>
      <c r="B4784" s="14" t="s">
        <v>15543</v>
      </c>
      <c r="C4784" s="14" t="s">
        <v>1102</v>
      </c>
      <c r="E4784" s="14" t="s">
        <v>15544</v>
      </c>
      <c r="F4784" s="14" t="s">
        <v>15545</v>
      </c>
      <c r="G4784" s="14" t="s">
        <v>1109</v>
      </c>
      <c r="H4784" s="14" t="s">
        <v>1110</v>
      </c>
    </row>
    <row r="4785" spans="1:8" x14ac:dyDescent="0.25">
      <c r="A4785">
        <v>4792</v>
      </c>
      <c r="B4785" s="14" t="s">
        <v>15546</v>
      </c>
      <c r="C4785" s="14" t="s">
        <v>1102</v>
      </c>
      <c r="E4785" s="14" t="s">
        <v>15547</v>
      </c>
      <c r="F4785" s="14" t="s">
        <v>15548</v>
      </c>
      <c r="G4785" s="14" t="s">
        <v>40</v>
      </c>
      <c r="H4785" s="14" t="s">
        <v>1110</v>
      </c>
    </row>
    <row r="4786" spans="1:8" x14ac:dyDescent="0.25">
      <c r="A4786">
        <v>4793</v>
      </c>
      <c r="B4786" s="14" t="s">
        <v>15549</v>
      </c>
      <c r="C4786" s="14" t="s">
        <v>1102</v>
      </c>
      <c r="E4786" s="14" t="s">
        <v>15550</v>
      </c>
      <c r="F4786" s="14" t="s">
        <v>15551</v>
      </c>
      <c r="G4786" s="14" t="s">
        <v>1622</v>
      </c>
      <c r="H4786" s="14" t="s">
        <v>1110</v>
      </c>
    </row>
    <row r="4787" spans="1:8" x14ac:dyDescent="0.25">
      <c r="A4787">
        <v>4794</v>
      </c>
      <c r="B4787" s="14" t="s">
        <v>15552</v>
      </c>
      <c r="C4787" s="14" t="s">
        <v>1102</v>
      </c>
      <c r="E4787" s="14" t="s">
        <v>15553</v>
      </c>
      <c r="G4787" s="14" t="s">
        <v>178</v>
      </c>
      <c r="H4787" s="14" t="s">
        <v>1110</v>
      </c>
    </row>
    <row r="4788" spans="1:8" x14ac:dyDescent="0.25">
      <c r="A4788">
        <v>4795</v>
      </c>
      <c r="B4788" s="14" t="s">
        <v>15554</v>
      </c>
      <c r="C4788" s="14" t="s">
        <v>1102</v>
      </c>
      <c r="E4788" s="14" t="s">
        <v>15555</v>
      </c>
      <c r="F4788" s="14" t="s">
        <v>15556</v>
      </c>
      <c r="G4788" s="14" t="s">
        <v>1109</v>
      </c>
      <c r="H4788" s="14" t="s">
        <v>1110</v>
      </c>
    </row>
    <row r="4789" spans="1:8" x14ac:dyDescent="0.25">
      <c r="A4789">
        <v>4796</v>
      </c>
      <c r="B4789" s="14" t="s">
        <v>14734</v>
      </c>
      <c r="C4789" s="14" t="s">
        <v>1102</v>
      </c>
      <c r="E4789" s="14" t="s">
        <v>15557</v>
      </c>
      <c r="F4789" s="14" t="s">
        <v>15558</v>
      </c>
      <c r="G4789" s="14" t="s">
        <v>1622</v>
      </c>
      <c r="H4789" s="14" t="s">
        <v>1110</v>
      </c>
    </row>
    <row r="4790" spans="1:8" x14ac:dyDescent="0.25">
      <c r="A4790">
        <v>4797</v>
      </c>
      <c r="B4790" s="14" t="s">
        <v>15559</v>
      </c>
      <c r="C4790" s="14" t="s">
        <v>1102</v>
      </c>
      <c r="D4790" s="14" t="s">
        <v>15560</v>
      </c>
      <c r="E4790" s="14" t="s">
        <v>15561</v>
      </c>
      <c r="F4790" s="14" t="s">
        <v>15562</v>
      </c>
      <c r="G4790" s="14" t="s">
        <v>9591</v>
      </c>
      <c r="H4790" s="14" t="s">
        <v>1105</v>
      </c>
    </row>
    <row r="4791" spans="1:8" x14ac:dyDescent="0.25">
      <c r="A4791">
        <v>4798</v>
      </c>
      <c r="B4791" s="14" t="s">
        <v>15563</v>
      </c>
      <c r="C4791" s="14" t="s">
        <v>1102</v>
      </c>
      <c r="E4791" s="14" t="s">
        <v>15564</v>
      </c>
      <c r="F4791" s="14" t="s">
        <v>15565</v>
      </c>
      <c r="G4791" s="14" t="s">
        <v>1307</v>
      </c>
      <c r="H4791" s="14" t="s">
        <v>1110</v>
      </c>
    </row>
    <row r="4792" spans="1:8" x14ac:dyDescent="0.25">
      <c r="A4792">
        <v>4799</v>
      </c>
      <c r="B4792" s="14" t="s">
        <v>15566</v>
      </c>
      <c r="C4792" s="14" t="s">
        <v>1102</v>
      </c>
      <c r="E4792" s="14" t="s">
        <v>15567</v>
      </c>
      <c r="F4792" s="14" t="s">
        <v>15568</v>
      </c>
      <c r="G4792" s="14" t="s">
        <v>1109</v>
      </c>
      <c r="H4792" s="14" t="s">
        <v>1110</v>
      </c>
    </row>
    <row r="4793" spans="1:8" x14ac:dyDescent="0.25">
      <c r="A4793">
        <v>4800</v>
      </c>
      <c r="B4793" s="14" t="s">
        <v>15569</v>
      </c>
      <c r="C4793" s="14" t="s">
        <v>1102</v>
      </c>
      <c r="E4793" s="14" t="s">
        <v>15570</v>
      </c>
      <c r="F4793" s="14" t="s">
        <v>15571</v>
      </c>
      <c r="G4793" s="14" t="s">
        <v>1109</v>
      </c>
      <c r="H4793" s="14" t="s">
        <v>1110</v>
      </c>
    </row>
    <row r="4794" spans="1:8" x14ac:dyDescent="0.25">
      <c r="A4794">
        <v>4801</v>
      </c>
      <c r="B4794" s="14" t="s">
        <v>15572</v>
      </c>
      <c r="C4794" s="14" t="s">
        <v>1102</v>
      </c>
      <c r="E4794" s="14" t="s">
        <v>15573</v>
      </c>
      <c r="F4794" s="14" t="s">
        <v>15574</v>
      </c>
      <c r="G4794" s="14" t="s">
        <v>184</v>
      </c>
      <c r="H4794" s="14" t="s">
        <v>1110</v>
      </c>
    </row>
    <row r="4795" spans="1:8" x14ac:dyDescent="0.25">
      <c r="A4795">
        <v>4802</v>
      </c>
      <c r="B4795" s="14" t="s">
        <v>15575</v>
      </c>
      <c r="C4795" s="14" t="s">
        <v>1102</v>
      </c>
      <c r="E4795" s="14" t="s">
        <v>15576</v>
      </c>
      <c r="F4795" s="14" t="s">
        <v>15577</v>
      </c>
      <c r="G4795" s="14" t="s">
        <v>1578</v>
      </c>
      <c r="H4795" s="14" t="s">
        <v>1110</v>
      </c>
    </row>
    <row r="4796" spans="1:8" x14ac:dyDescent="0.25">
      <c r="A4796">
        <v>4803</v>
      </c>
      <c r="B4796" s="14" t="s">
        <v>15578</v>
      </c>
      <c r="C4796" s="14" t="s">
        <v>1102</v>
      </c>
      <c r="E4796" s="14" t="s">
        <v>15579</v>
      </c>
      <c r="F4796" s="14" t="s">
        <v>15580</v>
      </c>
      <c r="G4796" s="14" t="s">
        <v>1109</v>
      </c>
      <c r="H4796" s="14" t="s">
        <v>1110</v>
      </c>
    </row>
    <row r="4797" spans="1:8" x14ac:dyDescent="0.25">
      <c r="A4797">
        <v>4804</v>
      </c>
      <c r="B4797" s="14" t="s">
        <v>15581</v>
      </c>
      <c r="C4797" s="14" t="s">
        <v>1102</v>
      </c>
      <c r="E4797" s="14" t="s">
        <v>244</v>
      </c>
      <c r="F4797" s="14" t="s">
        <v>15582</v>
      </c>
      <c r="G4797" s="14" t="s">
        <v>1109</v>
      </c>
      <c r="H4797" s="14" t="s">
        <v>1105</v>
      </c>
    </row>
    <row r="4798" spans="1:8" x14ac:dyDescent="0.25">
      <c r="A4798">
        <v>4805</v>
      </c>
      <c r="B4798" s="14" t="s">
        <v>15583</v>
      </c>
      <c r="C4798" s="14" t="s">
        <v>1102</v>
      </c>
      <c r="D4798" s="14" t="s">
        <v>15584</v>
      </c>
      <c r="E4798" s="14" t="s">
        <v>15585</v>
      </c>
      <c r="F4798" s="14" t="s">
        <v>15586</v>
      </c>
      <c r="G4798" s="14" t="s">
        <v>178</v>
      </c>
      <c r="H4798" s="14" t="s">
        <v>1105</v>
      </c>
    </row>
    <row r="4799" spans="1:8" x14ac:dyDescent="0.25">
      <c r="A4799">
        <v>4806</v>
      </c>
      <c r="B4799" s="14" t="s">
        <v>15587</v>
      </c>
      <c r="C4799" s="14" t="s">
        <v>1102</v>
      </c>
      <c r="E4799" s="14" t="s">
        <v>15588</v>
      </c>
      <c r="F4799" s="14" t="s">
        <v>15589</v>
      </c>
      <c r="G4799" s="14" t="s">
        <v>40</v>
      </c>
      <c r="H4799" s="14" t="s">
        <v>1110</v>
      </c>
    </row>
    <row r="4800" spans="1:8" x14ac:dyDescent="0.25">
      <c r="A4800">
        <v>4807</v>
      </c>
      <c r="B4800" s="14" t="s">
        <v>15590</v>
      </c>
      <c r="C4800" s="14" t="s">
        <v>1102</v>
      </c>
      <c r="E4800" s="14" t="s">
        <v>15591</v>
      </c>
      <c r="F4800" s="14" t="s">
        <v>15592</v>
      </c>
      <c r="G4800" s="14" t="s">
        <v>13816</v>
      </c>
      <c r="H4800" s="14" t="s">
        <v>1110</v>
      </c>
    </row>
    <row r="4801" spans="1:8" x14ac:dyDescent="0.25">
      <c r="A4801">
        <v>4808</v>
      </c>
      <c r="B4801" s="14" t="s">
        <v>15593</v>
      </c>
      <c r="C4801" s="14" t="s">
        <v>1102</v>
      </c>
      <c r="D4801" s="14" t="s">
        <v>15594</v>
      </c>
      <c r="E4801" s="14" t="s">
        <v>15595</v>
      </c>
      <c r="F4801" s="14" t="s">
        <v>15596</v>
      </c>
      <c r="G4801" s="14" t="s">
        <v>1938</v>
      </c>
      <c r="H4801" s="14" t="s">
        <v>1105</v>
      </c>
    </row>
    <row r="4802" spans="1:8" x14ac:dyDescent="0.25">
      <c r="A4802">
        <v>4809</v>
      </c>
      <c r="B4802" s="14" t="s">
        <v>15597</v>
      </c>
      <c r="C4802" s="14" t="s">
        <v>1102</v>
      </c>
      <c r="E4802" s="14" t="s">
        <v>15598</v>
      </c>
      <c r="F4802" s="14" t="s">
        <v>15599</v>
      </c>
      <c r="G4802" s="14" t="s">
        <v>1109</v>
      </c>
      <c r="H4802" s="14" t="s">
        <v>1110</v>
      </c>
    </row>
    <row r="4803" spans="1:8" x14ac:dyDescent="0.25">
      <c r="A4803">
        <v>4810</v>
      </c>
      <c r="B4803" s="14" t="s">
        <v>15600</v>
      </c>
      <c r="C4803" s="14" t="s">
        <v>1102</v>
      </c>
      <c r="E4803" s="14" t="s">
        <v>15601</v>
      </c>
      <c r="F4803" s="14" t="s">
        <v>15602</v>
      </c>
      <c r="G4803" s="14" t="s">
        <v>187</v>
      </c>
      <c r="H4803" s="14" t="s">
        <v>1110</v>
      </c>
    </row>
    <row r="4804" spans="1:8" x14ac:dyDescent="0.25">
      <c r="A4804">
        <v>4811</v>
      </c>
      <c r="B4804" s="14" t="s">
        <v>15603</v>
      </c>
      <c r="C4804" s="14" t="s">
        <v>1102</v>
      </c>
      <c r="E4804" s="14" t="s">
        <v>15604</v>
      </c>
      <c r="F4804" s="14" t="s">
        <v>15605</v>
      </c>
      <c r="G4804" s="14" t="s">
        <v>1109</v>
      </c>
      <c r="H4804" s="14" t="s">
        <v>1110</v>
      </c>
    </row>
    <row r="4805" spans="1:8" x14ac:dyDescent="0.25">
      <c r="A4805">
        <v>4812</v>
      </c>
      <c r="B4805" s="14" t="s">
        <v>15606</v>
      </c>
      <c r="C4805" s="14" t="s">
        <v>1102</v>
      </c>
      <c r="E4805" s="14" t="s">
        <v>15607</v>
      </c>
      <c r="F4805" s="14" t="s">
        <v>15608</v>
      </c>
      <c r="G4805" s="14" t="s">
        <v>1109</v>
      </c>
      <c r="H4805" s="14" t="s">
        <v>1110</v>
      </c>
    </row>
    <row r="4806" spans="1:8" x14ac:dyDescent="0.25">
      <c r="A4806">
        <v>4813</v>
      </c>
      <c r="B4806" s="14" t="s">
        <v>15609</v>
      </c>
      <c r="C4806" s="14" t="s">
        <v>1102</v>
      </c>
      <c r="E4806" s="14" t="s">
        <v>15610</v>
      </c>
      <c r="F4806" s="14" t="s">
        <v>15611</v>
      </c>
      <c r="G4806" s="14" t="s">
        <v>1348</v>
      </c>
      <c r="H4806" s="14" t="s">
        <v>1110</v>
      </c>
    </row>
    <row r="4807" spans="1:8" x14ac:dyDescent="0.25">
      <c r="A4807">
        <v>4814</v>
      </c>
      <c r="B4807" s="14" t="s">
        <v>15612</v>
      </c>
      <c r="C4807" s="14" t="s">
        <v>1102</v>
      </c>
      <c r="E4807" s="14" t="s">
        <v>15613</v>
      </c>
      <c r="F4807" s="14" t="s">
        <v>15614</v>
      </c>
      <c r="G4807" s="14" t="s">
        <v>1109</v>
      </c>
      <c r="H4807" s="14" t="s">
        <v>1110</v>
      </c>
    </row>
    <row r="4808" spans="1:8" x14ac:dyDescent="0.25">
      <c r="A4808">
        <v>4815</v>
      </c>
      <c r="B4808" s="14" t="s">
        <v>15615</v>
      </c>
      <c r="C4808" s="14" t="s">
        <v>1102</v>
      </c>
      <c r="E4808" s="14" t="s">
        <v>15616</v>
      </c>
      <c r="F4808" s="14" t="s">
        <v>15617</v>
      </c>
      <c r="G4808" s="14" t="s">
        <v>187</v>
      </c>
      <c r="H4808" s="14" t="s">
        <v>1110</v>
      </c>
    </row>
    <row r="4809" spans="1:8" x14ac:dyDescent="0.25">
      <c r="A4809">
        <v>4816</v>
      </c>
      <c r="B4809" s="14" t="s">
        <v>15618</v>
      </c>
      <c r="C4809" s="14" t="s">
        <v>1102</v>
      </c>
      <c r="E4809" s="14" t="s">
        <v>15619</v>
      </c>
      <c r="F4809" s="14" t="s">
        <v>15620</v>
      </c>
      <c r="G4809" s="14" t="s">
        <v>1109</v>
      </c>
      <c r="H4809" s="14" t="s">
        <v>1105</v>
      </c>
    </row>
    <row r="4810" spans="1:8" x14ac:dyDescent="0.25">
      <c r="A4810">
        <v>4817</v>
      </c>
      <c r="B4810" s="14" t="s">
        <v>15621</v>
      </c>
      <c r="C4810" s="14" t="s">
        <v>1102</v>
      </c>
      <c r="E4810" s="14" t="s">
        <v>15622</v>
      </c>
      <c r="F4810" s="14" t="s">
        <v>15623</v>
      </c>
      <c r="G4810" s="14" t="s">
        <v>149</v>
      </c>
      <c r="H4810" s="14" t="s">
        <v>1110</v>
      </c>
    </row>
    <row r="4811" spans="1:8" x14ac:dyDescent="0.25">
      <c r="A4811">
        <v>4818</v>
      </c>
      <c r="B4811" s="14" t="s">
        <v>15624</v>
      </c>
      <c r="C4811" s="14" t="s">
        <v>1102</v>
      </c>
      <c r="E4811" s="14" t="s">
        <v>15625</v>
      </c>
      <c r="F4811" s="14" t="s">
        <v>15626</v>
      </c>
      <c r="G4811" s="14" t="s">
        <v>33</v>
      </c>
      <c r="H4811" s="14" t="s">
        <v>1110</v>
      </c>
    </row>
    <row r="4812" spans="1:8" x14ac:dyDescent="0.25">
      <c r="A4812">
        <v>4819</v>
      </c>
      <c r="B4812" s="14" t="s">
        <v>15627</v>
      </c>
      <c r="C4812" s="14" t="s">
        <v>1102</v>
      </c>
      <c r="E4812" s="14" t="s">
        <v>15628</v>
      </c>
      <c r="F4812" s="14" t="s">
        <v>15629</v>
      </c>
      <c r="G4812" s="14" t="s">
        <v>1109</v>
      </c>
      <c r="H4812" s="14" t="s">
        <v>1110</v>
      </c>
    </row>
    <row r="4813" spans="1:8" x14ac:dyDescent="0.25">
      <c r="A4813">
        <v>4820</v>
      </c>
      <c r="B4813" s="14" t="s">
        <v>15630</v>
      </c>
      <c r="C4813" s="14" t="s">
        <v>1102</v>
      </c>
      <c r="E4813" s="14" t="s">
        <v>15631</v>
      </c>
      <c r="F4813" s="14" t="s">
        <v>15632</v>
      </c>
      <c r="G4813" s="14" t="s">
        <v>149</v>
      </c>
      <c r="H4813" s="14" t="s">
        <v>1110</v>
      </c>
    </row>
    <row r="4814" spans="1:8" x14ac:dyDescent="0.25">
      <c r="A4814">
        <v>4821</v>
      </c>
      <c r="B4814" s="14" t="s">
        <v>15633</v>
      </c>
      <c r="C4814" s="14" t="s">
        <v>1102</v>
      </c>
      <c r="E4814" s="14" t="s">
        <v>15634</v>
      </c>
      <c r="F4814" s="14" t="s">
        <v>15635</v>
      </c>
      <c r="G4814" s="14" t="s">
        <v>149</v>
      </c>
      <c r="H4814" s="14" t="s">
        <v>1110</v>
      </c>
    </row>
    <row r="4815" spans="1:8" x14ac:dyDescent="0.25">
      <c r="A4815">
        <v>4822</v>
      </c>
      <c r="B4815" s="14" t="s">
        <v>15636</v>
      </c>
      <c r="C4815" s="14" t="s">
        <v>1102</v>
      </c>
      <c r="D4815" s="14" t="s">
        <v>15637</v>
      </c>
      <c r="E4815" s="14" t="s">
        <v>15638</v>
      </c>
      <c r="F4815" s="14" t="s">
        <v>15639</v>
      </c>
      <c r="G4815" s="14" t="s">
        <v>1109</v>
      </c>
      <c r="H4815" s="14" t="s">
        <v>1105</v>
      </c>
    </row>
    <row r="4816" spans="1:8" x14ac:dyDescent="0.25">
      <c r="A4816">
        <v>4823</v>
      </c>
      <c r="B4816" s="14" t="s">
        <v>15640</v>
      </c>
      <c r="C4816" s="14" t="s">
        <v>1102</v>
      </c>
      <c r="E4816" s="14" t="s">
        <v>15641</v>
      </c>
      <c r="F4816" s="14" t="s">
        <v>15642</v>
      </c>
      <c r="G4816" s="14" t="s">
        <v>212</v>
      </c>
      <c r="H4816" s="14" t="s">
        <v>1110</v>
      </c>
    </row>
    <row r="4817" spans="1:8" x14ac:dyDescent="0.25">
      <c r="A4817">
        <v>4824</v>
      </c>
      <c r="B4817" s="14" t="s">
        <v>15643</v>
      </c>
      <c r="C4817" s="14" t="s">
        <v>1102</v>
      </c>
      <c r="E4817" s="14" t="s">
        <v>15644</v>
      </c>
      <c r="F4817" s="14" t="s">
        <v>15645</v>
      </c>
      <c r="G4817" s="14" t="s">
        <v>226</v>
      </c>
      <c r="H4817" s="14" t="s">
        <v>1110</v>
      </c>
    </row>
    <row r="4818" spans="1:8" x14ac:dyDescent="0.25">
      <c r="A4818">
        <v>4825</v>
      </c>
      <c r="B4818" s="14" t="s">
        <v>15646</v>
      </c>
      <c r="C4818" s="14" t="s">
        <v>1102</v>
      </c>
      <c r="E4818" s="14" t="s">
        <v>15647</v>
      </c>
      <c r="F4818" s="14" t="s">
        <v>15648</v>
      </c>
      <c r="G4818" s="14" t="s">
        <v>4925</v>
      </c>
      <c r="H4818" s="14" t="s">
        <v>1110</v>
      </c>
    </row>
    <row r="4819" spans="1:8" x14ac:dyDescent="0.25">
      <c r="A4819">
        <v>4826</v>
      </c>
      <c r="B4819" s="14" t="s">
        <v>15649</v>
      </c>
      <c r="C4819" s="14" t="s">
        <v>1102</v>
      </c>
      <c r="E4819" s="14" t="s">
        <v>15650</v>
      </c>
      <c r="F4819" s="14" t="s">
        <v>15651</v>
      </c>
      <c r="G4819" s="14" t="s">
        <v>187</v>
      </c>
      <c r="H4819" s="14" t="s">
        <v>1110</v>
      </c>
    </row>
    <row r="4820" spans="1:8" x14ac:dyDescent="0.25">
      <c r="A4820">
        <v>4827</v>
      </c>
      <c r="B4820" s="14" t="s">
        <v>15652</v>
      </c>
      <c r="C4820" s="14" t="s">
        <v>1102</v>
      </c>
      <c r="E4820" s="14" t="s">
        <v>15653</v>
      </c>
      <c r="F4820" s="14" t="s">
        <v>15654</v>
      </c>
      <c r="G4820" s="14" t="s">
        <v>3873</v>
      </c>
      <c r="H4820" s="14" t="s">
        <v>1110</v>
      </c>
    </row>
    <row r="4821" spans="1:8" x14ac:dyDescent="0.25">
      <c r="A4821">
        <v>4828</v>
      </c>
      <c r="B4821" s="14" t="s">
        <v>15655</v>
      </c>
      <c r="C4821" s="14" t="s">
        <v>1102</v>
      </c>
      <c r="E4821" s="14" t="s">
        <v>15656</v>
      </c>
      <c r="F4821" s="14" t="s">
        <v>15657</v>
      </c>
      <c r="G4821" s="14" t="s">
        <v>3873</v>
      </c>
      <c r="H4821" s="14" t="s">
        <v>1110</v>
      </c>
    </row>
    <row r="4822" spans="1:8" x14ac:dyDescent="0.25">
      <c r="A4822">
        <v>4829</v>
      </c>
      <c r="B4822" s="14" t="s">
        <v>15658</v>
      </c>
      <c r="C4822" s="14" t="s">
        <v>1102</v>
      </c>
      <c r="E4822" s="14" t="s">
        <v>15659</v>
      </c>
      <c r="F4822" s="14" t="s">
        <v>15660</v>
      </c>
      <c r="G4822" s="14" t="s">
        <v>149</v>
      </c>
      <c r="H4822" s="14" t="s">
        <v>1110</v>
      </c>
    </row>
    <row r="4823" spans="1:8" x14ac:dyDescent="0.25">
      <c r="A4823">
        <v>4830</v>
      </c>
      <c r="B4823" s="14" t="s">
        <v>15661</v>
      </c>
      <c r="C4823" s="14" t="s">
        <v>1102</v>
      </c>
      <c r="E4823" s="14" t="s">
        <v>15662</v>
      </c>
      <c r="F4823" s="14" t="s">
        <v>15663</v>
      </c>
      <c r="G4823" s="14" t="s">
        <v>178</v>
      </c>
      <c r="H4823" s="14" t="s">
        <v>1110</v>
      </c>
    </row>
    <row r="4824" spans="1:8" x14ac:dyDescent="0.25">
      <c r="A4824">
        <v>4831</v>
      </c>
      <c r="B4824" s="14" t="s">
        <v>15664</v>
      </c>
      <c r="C4824" s="14" t="s">
        <v>1102</v>
      </c>
      <c r="E4824" s="14" t="s">
        <v>15665</v>
      </c>
      <c r="F4824" s="14" t="s">
        <v>15666</v>
      </c>
      <c r="G4824" s="14" t="s">
        <v>178</v>
      </c>
      <c r="H4824" s="14" t="s">
        <v>1110</v>
      </c>
    </row>
    <row r="4825" spans="1:8" x14ac:dyDescent="0.25">
      <c r="A4825">
        <v>4832</v>
      </c>
      <c r="B4825" s="14" t="s">
        <v>15667</v>
      </c>
      <c r="C4825" s="14" t="s">
        <v>1102</v>
      </c>
      <c r="E4825" s="14" t="s">
        <v>15668</v>
      </c>
      <c r="F4825" s="14" t="s">
        <v>15669</v>
      </c>
      <c r="G4825" s="14" t="s">
        <v>149</v>
      </c>
      <c r="H4825" s="14" t="s">
        <v>1110</v>
      </c>
    </row>
    <row r="4826" spans="1:8" x14ac:dyDescent="0.25">
      <c r="A4826">
        <v>4833</v>
      </c>
      <c r="B4826" s="14" t="s">
        <v>15670</v>
      </c>
      <c r="C4826" s="14" t="s">
        <v>1102</v>
      </c>
      <c r="E4826" s="14" t="s">
        <v>15671</v>
      </c>
      <c r="F4826" s="14" t="s">
        <v>15672</v>
      </c>
      <c r="G4826" s="14" t="s">
        <v>236</v>
      </c>
      <c r="H4826" s="14" t="s">
        <v>1110</v>
      </c>
    </row>
    <row r="4827" spans="1:8" x14ac:dyDescent="0.25">
      <c r="A4827">
        <v>4834</v>
      </c>
      <c r="B4827" s="14" t="s">
        <v>15673</v>
      </c>
      <c r="C4827" s="14" t="s">
        <v>1102</v>
      </c>
      <c r="E4827" s="14" t="s">
        <v>15674</v>
      </c>
      <c r="F4827" s="14" t="s">
        <v>15675</v>
      </c>
      <c r="G4827" s="14" t="s">
        <v>1589</v>
      </c>
      <c r="H4827" s="14" t="s">
        <v>1110</v>
      </c>
    </row>
    <row r="4828" spans="1:8" x14ac:dyDescent="0.25">
      <c r="A4828">
        <v>4835</v>
      </c>
      <c r="B4828" s="14" t="s">
        <v>15676</v>
      </c>
      <c r="C4828" s="14" t="s">
        <v>1102</v>
      </c>
      <c r="E4828" s="14" t="s">
        <v>15677</v>
      </c>
      <c r="F4828" s="14" t="s">
        <v>15678</v>
      </c>
      <c r="G4828" s="14" t="s">
        <v>1589</v>
      </c>
      <c r="H4828" s="14" t="s">
        <v>1110</v>
      </c>
    </row>
    <row r="4829" spans="1:8" x14ac:dyDescent="0.25">
      <c r="A4829">
        <v>4836</v>
      </c>
      <c r="B4829" s="14" t="s">
        <v>15679</v>
      </c>
      <c r="C4829" s="14" t="s">
        <v>1102</v>
      </c>
      <c r="E4829" s="14" t="s">
        <v>15680</v>
      </c>
      <c r="F4829" s="14" t="s">
        <v>15681</v>
      </c>
      <c r="G4829" s="14" t="s">
        <v>149</v>
      </c>
      <c r="H4829" s="14" t="s">
        <v>1110</v>
      </c>
    </row>
    <row r="4830" spans="1:8" x14ac:dyDescent="0.25">
      <c r="A4830">
        <v>4837</v>
      </c>
      <c r="B4830" s="14" t="s">
        <v>15682</v>
      </c>
      <c r="C4830" s="14" t="s">
        <v>1102</v>
      </c>
      <c r="E4830" s="14" t="s">
        <v>15683</v>
      </c>
      <c r="F4830" s="14" t="s">
        <v>15684</v>
      </c>
      <c r="G4830" s="14" t="s">
        <v>153</v>
      </c>
      <c r="H4830" s="14" t="s">
        <v>1110</v>
      </c>
    </row>
    <row r="4831" spans="1:8" x14ac:dyDescent="0.25">
      <c r="A4831">
        <v>4838</v>
      </c>
      <c r="B4831" s="14" t="s">
        <v>15685</v>
      </c>
      <c r="C4831" s="14" t="s">
        <v>1102</v>
      </c>
      <c r="E4831" s="14" t="s">
        <v>15686</v>
      </c>
      <c r="F4831" s="14" t="s">
        <v>15687</v>
      </c>
      <c r="G4831" s="14" t="s">
        <v>4970</v>
      </c>
      <c r="H4831" s="14" t="s">
        <v>1110</v>
      </c>
    </row>
    <row r="4832" spans="1:8" x14ac:dyDescent="0.25">
      <c r="A4832">
        <v>4839</v>
      </c>
      <c r="B4832" s="14" t="s">
        <v>15688</v>
      </c>
      <c r="C4832" s="14" t="s">
        <v>1102</v>
      </c>
      <c r="E4832" s="14" t="s">
        <v>15689</v>
      </c>
      <c r="F4832" s="14" t="s">
        <v>15690</v>
      </c>
      <c r="G4832" s="14" t="s">
        <v>149</v>
      </c>
      <c r="H4832" s="14" t="s">
        <v>1110</v>
      </c>
    </row>
    <row r="4833" spans="1:8" x14ac:dyDescent="0.25">
      <c r="A4833">
        <v>4840</v>
      </c>
      <c r="B4833" s="14" t="s">
        <v>15691</v>
      </c>
      <c r="D4833" s="14" t="s">
        <v>11231</v>
      </c>
      <c r="E4833" s="14" t="s">
        <v>15692</v>
      </c>
      <c r="F4833" s="14" t="s">
        <v>15693</v>
      </c>
      <c r="G4833" s="14" t="s">
        <v>1938</v>
      </c>
      <c r="H4833" s="14" t="s">
        <v>1105</v>
      </c>
    </row>
    <row r="4834" spans="1:8" x14ac:dyDescent="0.25">
      <c r="A4834">
        <v>4841</v>
      </c>
      <c r="B4834" s="14" t="s">
        <v>15694</v>
      </c>
      <c r="C4834" s="14" t="s">
        <v>1102</v>
      </c>
      <c r="E4834" s="14" t="s">
        <v>15695</v>
      </c>
      <c r="F4834" s="14" t="s">
        <v>15696</v>
      </c>
      <c r="G4834" s="14" t="s">
        <v>1109</v>
      </c>
      <c r="H4834" s="14" t="s">
        <v>1110</v>
      </c>
    </row>
    <row r="4835" spans="1:8" x14ac:dyDescent="0.25">
      <c r="A4835">
        <v>4842</v>
      </c>
      <c r="B4835" s="14" t="s">
        <v>15697</v>
      </c>
      <c r="C4835" s="14" t="s">
        <v>1102</v>
      </c>
      <c r="E4835" s="14" t="s">
        <v>15698</v>
      </c>
      <c r="F4835" s="14" t="s">
        <v>15699</v>
      </c>
      <c r="G4835" s="14" t="s">
        <v>1109</v>
      </c>
      <c r="H4835" s="14" t="s">
        <v>1110</v>
      </c>
    </row>
    <row r="4836" spans="1:8" x14ac:dyDescent="0.25">
      <c r="A4836">
        <v>4843</v>
      </c>
      <c r="B4836" s="14" t="s">
        <v>15700</v>
      </c>
      <c r="C4836" s="14" t="s">
        <v>1102</v>
      </c>
      <c r="E4836" s="14" t="s">
        <v>15701</v>
      </c>
      <c r="F4836" s="14" t="s">
        <v>15702</v>
      </c>
      <c r="G4836" s="14" t="s">
        <v>215</v>
      </c>
      <c r="H4836" s="14" t="s">
        <v>1110</v>
      </c>
    </row>
    <row r="4837" spans="1:8" x14ac:dyDescent="0.25">
      <c r="A4837">
        <v>4844</v>
      </c>
      <c r="B4837" s="14" t="s">
        <v>15703</v>
      </c>
      <c r="C4837" s="14" t="s">
        <v>1102</v>
      </c>
      <c r="E4837" s="14" t="s">
        <v>15704</v>
      </c>
      <c r="F4837" s="14" t="s">
        <v>15705</v>
      </c>
      <c r="G4837" s="14" t="s">
        <v>187</v>
      </c>
      <c r="H4837" s="14" t="s">
        <v>1110</v>
      </c>
    </row>
    <row r="4838" spans="1:8" x14ac:dyDescent="0.25">
      <c r="A4838">
        <v>4845</v>
      </c>
      <c r="B4838" s="14" t="s">
        <v>15706</v>
      </c>
      <c r="C4838" s="14" t="s">
        <v>1102</v>
      </c>
      <c r="E4838" s="14" t="s">
        <v>15707</v>
      </c>
      <c r="F4838" s="14" t="s">
        <v>15708</v>
      </c>
      <c r="G4838" s="14" t="s">
        <v>137</v>
      </c>
      <c r="H4838" s="14" t="s">
        <v>1110</v>
      </c>
    </row>
    <row r="4839" spans="1:8" x14ac:dyDescent="0.25">
      <c r="A4839">
        <v>4846</v>
      </c>
      <c r="B4839" s="14" t="s">
        <v>15709</v>
      </c>
      <c r="C4839" s="14" t="s">
        <v>1102</v>
      </c>
      <c r="E4839" s="14" t="s">
        <v>15710</v>
      </c>
      <c r="F4839" s="14" t="s">
        <v>15709</v>
      </c>
      <c r="G4839" s="14" t="s">
        <v>149</v>
      </c>
      <c r="H4839" s="14" t="s">
        <v>1110</v>
      </c>
    </row>
    <row r="4840" spans="1:8" x14ac:dyDescent="0.25">
      <c r="A4840">
        <v>4847</v>
      </c>
      <c r="B4840" s="14" t="s">
        <v>15711</v>
      </c>
      <c r="C4840" s="14" t="s">
        <v>1102</v>
      </c>
      <c r="E4840" s="14" t="s">
        <v>15712</v>
      </c>
      <c r="G4840" s="14" t="s">
        <v>1109</v>
      </c>
      <c r="H4840" s="14" t="s">
        <v>1110</v>
      </c>
    </row>
    <row r="4841" spans="1:8" x14ac:dyDescent="0.25">
      <c r="A4841">
        <v>4848</v>
      </c>
      <c r="B4841" s="14" t="s">
        <v>15713</v>
      </c>
      <c r="C4841" s="14" t="s">
        <v>1102</v>
      </c>
      <c r="E4841" s="14" t="s">
        <v>15714</v>
      </c>
      <c r="G4841" s="14" t="s">
        <v>1109</v>
      </c>
      <c r="H4841" s="14" t="s">
        <v>1110</v>
      </c>
    </row>
    <row r="4842" spans="1:8" x14ac:dyDescent="0.25">
      <c r="A4842">
        <v>4849</v>
      </c>
      <c r="B4842" s="14" t="s">
        <v>15715</v>
      </c>
      <c r="C4842" s="14" t="s">
        <v>1102</v>
      </c>
      <c r="E4842" s="14" t="s">
        <v>15716</v>
      </c>
      <c r="G4842" s="14" t="s">
        <v>40</v>
      </c>
      <c r="H4842" s="14" t="s">
        <v>1110</v>
      </c>
    </row>
    <row r="4843" spans="1:8" x14ac:dyDescent="0.25">
      <c r="A4843">
        <v>4850</v>
      </c>
      <c r="B4843" s="14" t="s">
        <v>15717</v>
      </c>
      <c r="C4843" s="14" t="s">
        <v>1102</v>
      </c>
      <c r="E4843" s="14" t="s">
        <v>15718</v>
      </c>
      <c r="F4843" s="14" t="s">
        <v>15719</v>
      </c>
      <c r="G4843" s="14" t="s">
        <v>149</v>
      </c>
      <c r="H4843" s="14" t="s">
        <v>1110</v>
      </c>
    </row>
    <row r="4844" spans="1:8" x14ac:dyDescent="0.25">
      <c r="A4844">
        <v>4851</v>
      </c>
      <c r="B4844" s="14" t="s">
        <v>15720</v>
      </c>
      <c r="C4844" s="14" t="s">
        <v>1102</v>
      </c>
      <c r="E4844" s="14" t="s">
        <v>15721</v>
      </c>
      <c r="F4844" s="14" t="s">
        <v>15722</v>
      </c>
      <c r="G4844" s="14" t="s">
        <v>40</v>
      </c>
      <c r="H4844" s="14" t="s">
        <v>1110</v>
      </c>
    </row>
    <row r="4845" spans="1:8" x14ac:dyDescent="0.25">
      <c r="A4845">
        <v>4852</v>
      </c>
      <c r="B4845" s="14" t="s">
        <v>15723</v>
      </c>
      <c r="C4845" s="14" t="s">
        <v>1102</v>
      </c>
      <c r="E4845" s="14" t="s">
        <v>15724</v>
      </c>
      <c r="G4845" s="14" t="s">
        <v>40</v>
      </c>
      <c r="H4845" s="14" t="s">
        <v>1110</v>
      </c>
    </row>
    <row r="4846" spans="1:8" x14ac:dyDescent="0.25">
      <c r="A4846">
        <v>4853</v>
      </c>
      <c r="B4846" s="14" t="s">
        <v>15725</v>
      </c>
      <c r="C4846" s="14" t="s">
        <v>1102</v>
      </c>
      <c r="E4846" s="14" t="s">
        <v>15726</v>
      </c>
      <c r="F4846" s="14" t="s">
        <v>15727</v>
      </c>
      <c r="G4846" s="14" t="s">
        <v>1109</v>
      </c>
      <c r="H4846" s="14" t="s">
        <v>1110</v>
      </c>
    </row>
    <row r="4847" spans="1:8" x14ac:dyDescent="0.25">
      <c r="A4847">
        <v>4854</v>
      </c>
      <c r="B4847" s="14" t="s">
        <v>15728</v>
      </c>
      <c r="C4847" s="14" t="s">
        <v>1102</v>
      </c>
      <c r="D4847" s="14" t="s">
        <v>15729</v>
      </c>
      <c r="H4847" s="14" t="s">
        <v>1110</v>
      </c>
    </row>
    <row r="4848" spans="1:8" x14ac:dyDescent="0.25">
      <c r="A4848">
        <v>4855</v>
      </c>
      <c r="B4848" s="14" t="s">
        <v>14210</v>
      </c>
      <c r="C4848" s="14" t="s">
        <v>1102</v>
      </c>
      <c r="D4848" s="14" t="s">
        <v>15730</v>
      </c>
      <c r="G4848" s="14" t="s">
        <v>7</v>
      </c>
      <c r="H4848" s="14" t="s">
        <v>1110</v>
      </c>
    </row>
    <row r="4849" spans="1:8" x14ac:dyDescent="0.25">
      <c r="A4849">
        <v>4856</v>
      </c>
      <c r="B4849" s="14" t="s">
        <v>15731</v>
      </c>
      <c r="C4849" s="14" t="s">
        <v>1102</v>
      </c>
      <c r="E4849" s="14" t="s">
        <v>15732</v>
      </c>
      <c r="F4849" s="14" t="s">
        <v>15733</v>
      </c>
      <c r="G4849" s="14" t="s">
        <v>192</v>
      </c>
      <c r="H4849" s="14" t="s">
        <v>1110</v>
      </c>
    </row>
    <row r="4850" spans="1:8" x14ac:dyDescent="0.25">
      <c r="A4850">
        <v>4857</v>
      </c>
      <c r="B4850" s="14" t="s">
        <v>15734</v>
      </c>
      <c r="C4850" s="14" t="s">
        <v>1102</v>
      </c>
      <c r="E4850" s="14" t="s">
        <v>15735</v>
      </c>
      <c r="F4850" s="14" t="s">
        <v>15736</v>
      </c>
      <c r="G4850" s="14" t="s">
        <v>236</v>
      </c>
      <c r="H4850" s="14" t="s">
        <v>1110</v>
      </c>
    </row>
    <row r="4851" spans="1:8" x14ac:dyDescent="0.25">
      <c r="A4851">
        <v>4860</v>
      </c>
      <c r="B4851" s="14" t="s">
        <v>15737</v>
      </c>
      <c r="C4851" s="14" t="s">
        <v>1102</v>
      </c>
      <c r="E4851" s="14" t="s">
        <v>15738</v>
      </c>
      <c r="F4851" s="14" t="s">
        <v>15739</v>
      </c>
      <c r="G4851" s="14" t="s">
        <v>212</v>
      </c>
      <c r="H4851" s="14" t="s">
        <v>1110</v>
      </c>
    </row>
    <row r="4852" spans="1:8" x14ac:dyDescent="0.25">
      <c r="A4852">
        <v>4861</v>
      </c>
      <c r="B4852" s="14" t="s">
        <v>15740</v>
      </c>
      <c r="C4852" s="14" t="s">
        <v>1102</v>
      </c>
      <c r="E4852" s="14" t="s">
        <v>15741</v>
      </c>
      <c r="F4852" s="14" t="s">
        <v>15742</v>
      </c>
      <c r="G4852" s="14" t="s">
        <v>1500</v>
      </c>
      <c r="H4852" s="14" t="s">
        <v>1110</v>
      </c>
    </row>
    <row r="4853" spans="1:8" x14ac:dyDescent="0.25">
      <c r="A4853">
        <v>4862</v>
      </c>
      <c r="B4853" s="14" t="s">
        <v>15743</v>
      </c>
      <c r="C4853" s="14" t="s">
        <v>1102</v>
      </c>
      <c r="E4853" s="14" t="s">
        <v>15744</v>
      </c>
      <c r="F4853" s="14" t="s">
        <v>15745</v>
      </c>
      <c r="G4853" s="14" t="s">
        <v>1327</v>
      </c>
      <c r="H4853" s="14" t="s">
        <v>1110</v>
      </c>
    </row>
    <row r="4854" spans="1:8" x14ac:dyDescent="0.25">
      <c r="A4854">
        <v>4863</v>
      </c>
      <c r="B4854" s="14" t="s">
        <v>15746</v>
      </c>
      <c r="C4854" s="14" t="s">
        <v>1102</v>
      </c>
      <c r="D4854" s="14" t="s">
        <v>15747</v>
      </c>
      <c r="E4854" s="14" t="s">
        <v>15748</v>
      </c>
      <c r="F4854" s="14" t="s">
        <v>15746</v>
      </c>
      <c r="G4854" s="14" t="s">
        <v>2692</v>
      </c>
      <c r="H4854" s="14" t="s">
        <v>1105</v>
      </c>
    </row>
    <row r="4855" spans="1:8" x14ac:dyDescent="0.25">
      <c r="A4855">
        <v>4864</v>
      </c>
      <c r="B4855" s="14" t="s">
        <v>15749</v>
      </c>
      <c r="C4855" s="14" t="s">
        <v>1102</v>
      </c>
      <c r="E4855" s="14" t="s">
        <v>15750</v>
      </c>
      <c r="F4855" s="14" t="s">
        <v>15751</v>
      </c>
      <c r="G4855" s="14" t="s">
        <v>1109</v>
      </c>
      <c r="H4855" s="14" t="s">
        <v>1110</v>
      </c>
    </row>
    <row r="4856" spans="1:8" x14ac:dyDescent="0.25">
      <c r="A4856">
        <v>4865</v>
      </c>
      <c r="B4856" s="14" t="s">
        <v>15752</v>
      </c>
      <c r="C4856" s="14" t="s">
        <v>1102</v>
      </c>
      <c r="E4856" s="14" t="s">
        <v>15753</v>
      </c>
      <c r="F4856" s="14" t="s">
        <v>15754</v>
      </c>
      <c r="G4856" s="14" t="s">
        <v>1109</v>
      </c>
      <c r="H4856" s="14" t="s">
        <v>1110</v>
      </c>
    </row>
    <row r="4857" spans="1:8" x14ac:dyDescent="0.25">
      <c r="A4857">
        <v>4866</v>
      </c>
      <c r="B4857" s="14" t="s">
        <v>15755</v>
      </c>
      <c r="C4857" s="14" t="s">
        <v>1102</v>
      </c>
      <c r="E4857" s="14" t="s">
        <v>15756</v>
      </c>
      <c r="F4857" s="14" t="s">
        <v>15757</v>
      </c>
      <c r="G4857" s="14" t="s">
        <v>2164</v>
      </c>
      <c r="H4857" s="14" t="s">
        <v>1110</v>
      </c>
    </row>
    <row r="4858" spans="1:8" x14ac:dyDescent="0.25">
      <c r="A4858">
        <v>4867</v>
      </c>
      <c r="B4858" s="14" t="s">
        <v>15758</v>
      </c>
      <c r="C4858" s="14" t="s">
        <v>1102</v>
      </c>
      <c r="D4858" s="14" t="s">
        <v>15759</v>
      </c>
      <c r="E4858" s="14" t="s">
        <v>15760</v>
      </c>
      <c r="F4858" s="14" t="s">
        <v>15760</v>
      </c>
      <c r="G4858" s="14" t="s">
        <v>28</v>
      </c>
      <c r="H4858" s="14" t="s">
        <v>1105</v>
      </c>
    </row>
    <row r="4859" spans="1:8" x14ac:dyDescent="0.25">
      <c r="A4859">
        <v>4868</v>
      </c>
      <c r="B4859" s="14" t="s">
        <v>15761</v>
      </c>
      <c r="C4859" s="14" t="s">
        <v>1102</v>
      </c>
      <c r="E4859" s="14" t="s">
        <v>15762</v>
      </c>
      <c r="F4859" s="14" t="s">
        <v>15763</v>
      </c>
      <c r="G4859" s="14" t="s">
        <v>1144</v>
      </c>
      <c r="H4859" s="14" t="s">
        <v>1110</v>
      </c>
    </row>
    <row r="4860" spans="1:8" x14ac:dyDescent="0.25">
      <c r="A4860">
        <v>4869</v>
      </c>
      <c r="B4860" s="14" t="s">
        <v>15764</v>
      </c>
      <c r="C4860" s="14" t="s">
        <v>15765</v>
      </c>
      <c r="D4860" s="14" t="s">
        <v>377</v>
      </c>
      <c r="E4860" s="14" t="s">
        <v>15766</v>
      </c>
      <c r="F4860" s="14" t="s">
        <v>15767</v>
      </c>
      <c r="G4860" s="14" t="s">
        <v>174</v>
      </c>
      <c r="H4860" s="14" t="s">
        <v>1105</v>
      </c>
    </row>
    <row r="4861" spans="1:8" x14ac:dyDescent="0.25">
      <c r="A4861">
        <v>4870</v>
      </c>
      <c r="B4861" s="14" t="s">
        <v>15768</v>
      </c>
      <c r="C4861" s="14" t="s">
        <v>1102</v>
      </c>
      <c r="D4861" s="14" t="s">
        <v>441</v>
      </c>
      <c r="E4861" s="14" t="s">
        <v>15769</v>
      </c>
      <c r="F4861" s="14" t="s">
        <v>15770</v>
      </c>
      <c r="G4861" s="14" t="s">
        <v>1090</v>
      </c>
      <c r="H4861" s="14" t="s">
        <v>1105</v>
      </c>
    </row>
    <row r="4862" spans="1:8" x14ac:dyDescent="0.25">
      <c r="A4862">
        <v>4871</v>
      </c>
      <c r="B4862" s="14" t="s">
        <v>15771</v>
      </c>
      <c r="C4862" s="14" t="s">
        <v>1102</v>
      </c>
      <c r="E4862" s="14" t="s">
        <v>15772</v>
      </c>
      <c r="F4862" s="14" t="s">
        <v>15773</v>
      </c>
      <c r="G4862" s="14" t="s">
        <v>149</v>
      </c>
      <c r="H4862" s="14" t="s">
        <v>1110</v>
      </c>
    </row>
    <row r="4863" spans="1:8" x14ac:dyDescent="0.25">
      <c r="A4863">
        <v>4872</v>
      </c>
      <c r="B4863" s="14" t="s">
        <v>15774</v>
      </c>
      <c r="C4863" s="14" t="s">
        <v>1102</v>
      </c>
      <c r="E4863" s="14" t="s">
        <v>15775</v>
      </c>
      <c r="F4863" s="14" t="s">
        <v>15776</v>
      </c>
      <c r="G4863" s="14" t="s">
        <v>91</v>
      </c>
      <c r="H4863" s="14" t="s">
        <v>1110</v>
      </c>
    </row>
    <row r="4864" spans="1:8" x14ac:dyDescent="0.25">
      <c r="A4864">
        <v>4873</v>
      </c>
      <c r="B4864" s="14" t="s">
        <v>15777</v>
      </c>
      <c r="C4864" s="14" t="s">
        <v>1102</v>
      </c>
      <c r="D4864" s="14" t="s">
        <v>15778</v>
      </c>
      <c r="E4864" s="14" t="s">
        <v>15779</v>
      </c>
      <c r="F4864" s="14" t="s">
        <v>15780</v>
      </c>
      <c r="G4864" s="14" t="s">
        <v>24</v>
      </c>
      <c r="H4864" s="14" t="s">
        <v>1110</v>
      </c>
    </row>
    <row r="4865" spans="1:8" x14ac:dyDescent="0.25">
      <c r="A4865">
        <v>4874</v>
      </c>
      <c r="B4865" s="14" t="s">
        <v>15781</v>
      </c>
      <c r="C4865" s="14" t="s">
        <v>1102</v>
      </c>
      <c r="E4865" s="14" t="s">
        <v>15782</v>
      </c>
      <c r="F4865" s="14" t="s">
        <v>15783</v>
      </c>
      <c r="G4865" s="14" t="s">
        <v>28</v>
      </c>
      <c r="H4865" s="14" t="s">
        <v>1110</v>
      </c>
    </row>
    <row r="4866" spans="1:8" x14ac:dyDescent="0.25">
      <c r="A4866">
        <v>4875</v>
      </c>
      <c r="B4866" s="14" t="s">
        <v>15784</v>
      </c>
      <c r="C4866" s="14" t="s">
        <v>1102</v>
      </c>
      <c r="E4866" s="14" t="s">
        <v>15785</v>
      </c>
      <c r="G4866" s="14" t="s">
        <v>243</v>
      </c>
      <c r="H4866" s="14" t="s">
        <v>1110</v>
      </c>
    </row>
    <row r="4867" spans="1:8" x14ac:dyDescent="0.25">
      <c r="A4867">
        <v>4876</v>
      </c>
      <c r="B4867" s="14" t="s">
        <v>15786</v>
      </c>
      <c r="C4867" s="14" t="s">
        <v>1102</v>
      </c>
      <c r="E4867" s="14" t="s">
        <v>15787</v>
      </c>
      <c r="F4867" s="14" t="s">
        <v>15788</v>
      </c>
      <c r="G4867" s="14" t="s">
        <v>40</v>
      </c>
      <c r="H4867" s="14" t="s">
        <v>1110</v>
      </c>
    </row>
    <row r="4868" spans="1:8" x14ac:dyDescent="0.25">
      <c r="A4868">
        <v>4877</v>
      </c>
      <c r="B4868" s="14" t="s">
        <v>15789</v>
      </c>
      <c r="C4868" s="14" t="s">
        <v>1102</v>
      </c>
      <c r="D4868" s="14" t="s">
        <v>11303</v>
      </c>
      <c r="E4868" s="14" t="s">
        <v>15790</v>
      </c>
      <c r="G4868" s="14" t="s">
        <v>106</v>
      </c>
      <c r="H4868" s="14" t="s">
        <v>1110</v>
      </c>
    </row>
    <row r="4869" spans="1:8" x14ac:dyDescent="0.25">
      <c r="A4869">
        <v>4878</v>
      </c>
      <c r="B4869" s="14" t="s">
        <v>15791</v>
      </c>
      <c r="C4869" s="14" t="s">
        <v>1102</v>
      </c>
      <c r="E4869" s="14" t="s">
        <v>15792</v>
      </c>
      <c r="G4869" s="14" t="s">
        <v>19</v>
      </c>
      <c r="H4869" s="14" t="s">
        <v>1110</v>
      </c>
    </row>
    <row r="4870" spans="1:8" x14ac:dyDescent="0.25">
      <c r="A4870">
        <v>4879</v>
      </c>
      <c r="B4870" s="14" t="s">
        <v>15793</v>
      </c>
      <c r="C4870" s="14" t="s">
        <v>1102</v>
      </c>
      <c r="E4870" s="14" t="s">
        <v>15794</v>
      </c>
      <c r="F4870" s="14" t="s">
        <v>15795</v>
      </c>
      <c r="G4870" s="14" t="s">
        <v>1109</v>
      </c>
      <c r="H4870" s="14" t="s">
        <v>1110</v>
      </c>
    </row>
    <row r="4871" spans="1:8" x14ac:dyDescent="0.25">
      <c r="A4871">
        <v>4880</v>
      </c>
      <c r="B4871" s="14" t="s">
        <v>15796</v>
      </c>
      <c r="C4871" s="14" t="s">
        <v>1102</v>
      </c>
      <c r="E4871" s="14" t="s">
        <v>15797</v>
      </c>
      <c r="F4871" s="14" t="s">
        <v>15798</v>
      </c>
      <c r="G4871" s="14" t="s">
        <v>117</v>
      </c>
      <c r="H4871" s="14" t="s">
        <v>1110</v>
      </c>
    </row>
    <row r="4872" spans="1:8" x14ac:dyDescent="0.25">
      <c r="A4872">
        <v>4881</v>
      </c>
      <c r="B4872" s="14" t="s">
        <v>15799</v>
      </c>
      <c r="C4872" s="14" t="s">
        <v>1102</v>
      </c>
      <c r="E4872" s="14" t="s">
        <v>15800</v>
      </c>
      <c r="F4872" s="14" t="s">
        <v>15801</v>
      </c>
      <c r="G4872" s="14" t="s">
        <v>1493</v>
      </c>
      <c r="H4872" s="14" t="s">
        <v>1110</v>
      </c>
    </row>
    <row r="4873" spans="1:8" x14ac:dyDescent="0.25">
      <c r="A4873">
        <v>4882</v>
      </c>
      <c r="B4873" s="14" t="s">
        <v>15802</v>
      </c>
      <c r="C4873" s="14" t="s">
        <v>1102</v>
      </c>
      <c r="E4873" s="14" t="s">
        <v>15803</v>
      </c>
      <c r="F4873" s="14" t="s">
        <v>15804</v>
      </c>
      <c r="G4873" s="14" t="s">
        <v>1090</v>
      </c>
      <c r="H4873" s="14" t="s">
        <v>1110</v>
      </c>
    </row>
    <row r="4874" spans="1:8" x14ac:dyDescent="0.25">
      <c r="A4874">
        <v>4883</v>
      </c>
      <c r="B4874" s="14" t="s">
        <v>15805</v>
      </c>
      <c r="C4874" s="14" t="s">
        <v>1102</v>
      </c>
      <c r="E4874" s="14" t="s">
        <v>15806</v>
      </c>
      <c r="F4874" s="14" t="s">
        <v>15807</v>
      </c>
      <c r="G4874" s="14" t="s">
        <v>6255</v>
      </c>
      <c r="H4874" s="14" t="s">
        <v>1110</v>
      </c>
    </row>
    <row r="4875" spans="1:8" x14ac:dyDescent="0.25">
      <c r="A4875">
        <v>4884</v>
      </c>
      <c r="B4875" s="14" t="s">
        <v>15808</v>
      </c>
      <c r="C4875" s="14" t="s">
        <v>1102</v>
      </c>
      <c r="E4875" s="14" t="s">
        <v>15809</v>
      </c>
      <c r="F4875" s="14" t="s">
        <v>15810</v>
      </c>
      <c r="G4875" s="14" t="s">
        <v>77</v>
      </c>
      <c r="H4875" s="14" t="s">
        <v>1110</v>
      </c>
    </row>
    <row r="4876" spans="1:8" x14ac:dyDescent="0.25">
      <c r="A4876">
        <v>4885</v>
      </c>
      <c r="B4876" s="14" t="s">
        <v>15811</v>
      </c>
      <c r="C4876" s="14" t="s">
        <v>1102</v>
      </c>
      <c r="E4876" s="14" t="s">
        <v>15812</v>
      </c>
      <c r="F4876" s="14" t="s">
        <v>15813</v>
      </c>
      <c r="G4876" s="14" t="s">
        <v>1251</v>
      </c>
      <c r="H4876" s="14" t="s">
        <v>1110</v>
      </c>
    </row>
    <row r="4877" spans="1:8" x14ac:dyDescent="0.25">
      <c r="A4877">
        <v>4886</v>
      </c>
      <c r="B4877" s="14" t="s">
        <v>15814</v>
      </c>
      <c r="C4877" s="14" t="s">
        <v>1102</v>
      </c>
      <c r="E4877" s="14" t="s">
        <v>15815</v>
      </c>
      <c r="F4877" s="14" t="s">
        <v>15816</v>
      </c>
      <c r="G4877" s="14" t="s">
        <v>2576</v>
      </c>
      <c r="H4877" s="14" t="s">
        <v>1110</v>
      </c>
    </row>
    <row r="4878" spans="1:8" x14ac:dyDescent="0.25">
      <c r="A4878">
        <v>4887</v>
      </c>
      <c r="B4878" s="14" t="s">
        <v>15817</v>
      </c>
      <c r="C4878" s="14" t="s">
        <v>1102</v>
      </c>
      <c r="E4878" s="14" t="s">
        <v>15818</v>
      </c>
      <c r="F4878" s="14" t="s">
        <v>15819</v>
      </c>
      <c r="G4878" s="14" t="s">
        <v>2496</v>
      </c>
      <c r="H4878" s="14" t="s">
        <v>1110</v>
      </c>
    </row>
    <row r="4879" spans="1:8" x14ac:dyDescent="0.25">
      <c r="A4879">
        <v>4888</v>
      </c>
      <c r="B4879" s="14" t="s">
        <v>15820</v>
      </c>
      <c r="C4879" s="14" t="s">
        <v>1102</v>
      </c>
      <c r="E4879" s="14" t="s">
        <v>15821</v>
      </c>
      <c r="F4879" s="14" t="s">
        <v>15822</v>
      </c>
      <c r="G4879" s="14" t="s">
        <v>1109</v>
      </c>
      <c r="H4879" s="14" t="s">
        <v>1110</v>
      </c>
    </row>
    <row r="4880" spans="1:8" x14ac:dyDescent="0.25">
      <c r="A4880">
        <v>4889</v>
      </c>
      <c r="B4880" s="14" t="s">
        <v>15823</v>
      </c>
      <c r="C4880" s="14" t="s">
        <v>1102</v>
      </c>
      <c r="D4880" s="14" t="s">
        <v>15824</v>
      </c>
      <c r="E4880" s="14" t="s">
        <v>15825</v>
      </c>
      <c r="F4880" s="14" t="s">
        <v>15826</v>
      </c>
      <c r="G4880" s="14" t="s">
        <v>226</v>
      </c>
      <c r="H4880" s="14" t="s">
        <v>1105</v>
      </c>
    </row>
    <row r="4881" spans="1:8" x14ac:dyDescent="0.25">
      <c r="A4881">
        <v>4890</v>
      </c>
      <c r="B4881" s="14" t="s">
        <v>15827</v>
      </c>
      <c r="C4881" s="14" t="s">
        <v>1102</v>
      </c>
      <c r="E4881" s="14" t="s">
        <v>15828</v>
      </c>
      <c r="F4881" s="14" t="s">
        <v>15829</v>
      </c>
      <c r="G4881" s="14" t="s">
        <v>3178</v>
      </c>
      <c r="H4881" s="14" t="s">
        <v>1110</v>
      </c>
    </row>
    <row r="4882" spans="1:8" x14ac:dyDescent="0.25">
      <c r="A4882">
        <v>4891</v>
      </c>
      <c r="B4882" s="14" t="s">
        <v>15830</v>
      </c>
      <c r="C4882" s="14" t="s">
        <v>1102</v>
      </c>
      <c r="E4882" s="14" t="s">
        <v>15831</v>
      </c>
      <c r="F4882" s="14" t="s">
        <v>15832</v>
      </c>
      <c r="G4882" s="14" t="s">
        <v>1109</v>
      </c>
      <c r="H4882" s="14" t="s">
        <v>1110</v>
      </c>
    </row>
    <row r="4883" spans="1:8" x14ac:dyDescent="0.25">
      <c r="A4883">
        <v>4892</v>
      </c>
      <c r="B4883" s="14" t="s">
        <v>15814</v>
      </c>
      <c r="C4883" s="14" t="s">
        <v>1102</v>
      </c>
      <c r="E4883" s="14" t="s">
        <v>15833</v>
      </c>
      <c r="F4883" s="14" t="s">
        <v>15834</v>
      </c>
      <c r="G4883" s="14" t="s">
        <v>1109</v>
      </c>
      <c r="H4883" s="14" t="s">
        <v>1110</v>
      </c>
    </row>
    <row r="4884" spans="1:8" x14ac:dyDescent="0.25">
      <c r="A4884">
        <v>4893</v>
      </c>
      <c r="B4884" s="14" t="s">
        <v>15835</v>
      </c>
      <c r="C4884" s="14" t="s">
        <v>1102</v>
      </c>
      <c r="E4884" s="14" t="s">
        <v>15836</v>
      </c>
      <c r="F4884" s="14" t="s">
        <v>15837</v>
      </c>
      <c r="G4884" s="14" t="s">
        <v>243</v>
      </c>
      <c r="H4884" s="14" t="s">
        <v>1110</v>
      </c>
    </row>
    <row r="4885" spans="1:8" x14ac:dyDescent="0.25">
      <c r="A4885">
        <v>4894</v>
      </c>
      <c r="B4885" s="14" t="s">
        <v>15838</v>
      </c>
      <c r="C4885" s="14" t="s">
        <v>1102</v>
      </c>
      <c r="E4885" s="14" t="s">
        <v>15839</v>
      </c>
      <c r="F4885" s="14" t="s">
        <v>15840</v>
      </c>
      <c r="G4885" s="14" t="s">
        <v>2715</v>
      </c>
      <c r="H4885" s="14" t="s">
        <v>1110</v>
      </c>
    </row>
    <row r="4886" spans="1:8" x14ac:dyDescent="0.25">
      <c r="A4886">
        <v>4895</v>
      </c>
      <c r="B4886" s="14" t="s">
        <v>15841</v>
      </c>
      <c r="C4886" s="14" t="s">
        <v>1102</v>
      </c>
      <c r="E4886" s="14" t="s">
        <v>15842</v>
      </c>
      <c r="F4886" s="14" t="s">
        <v>15843</v>
      </c>
      <c r="G4886" s="14" t="s">
        <v>166</v>
      </c>
      <c r="H4886" s="14" t="s">
        <v>1110</v>
      </c>
    </row>
    <row r="4887" spans="1:8" x14ac:dyDescent="0.25">
      <c r="A4887">
        <v>4896</v>
      </c>
      <c r="B4887" s="14" t="s">
        <v>470</v>
      </c>
      <c r="C4887" s="14" t="s">
        <v>1102</v>
      </c>
      <c r="D4887" s="14" t="s">
        <v>15844</v>
      </c>
      <c r="E4887" s="14" t="s">
        <v>15845</v>
      </c>
      <c r="F4887" s="14" t="s">
        <v>15846</v>
      </c>
      <c r="G4887" s="14" t="s">
        <v>24</v>
      </c>
      <c r="H4887" s="14" t="s">
        <v>1105</v>
      </c>
    </row>
    <row r="4888" spans="1:8" x14ac:dyDescent="0.25">
      <c r="A4888">
        <v>4897</v>
      </c>
      <c r="B4888" s="14" t="s">
        <v>470</v>
      </c>
      <c r="C4888" s="14" t="s">
        <v>1102</v>
      </c>
      <c r="D4888" s="14" t="s">
        <v>469</v>
      </c>
      <c r="E4888" s="14" t="s">
        <v>15847</v>
      </c>
      <c r="F4888" s="14" t="s">
        <v>11955</v>
      </c>
      <c r="G4888" s="14" t="s">
        <v>243</v>
      </c>
      <c r="H4888" s="14" t="s">
        <v>1105</v>
      </c>
    </row>
    <row r="4889" spans="1:8" x14ac:dyDescent="0.25">
      <c r="A4889">
        <v>4898</v>
      </c>
      <c r="B4889" s="14" t="s">
        <v>15848</v>
      </c>
      <c r="C4889" s="14" t="s">
        <v>1102</v>
      </c>
      <c r="E4889" s="14" t="s">
        <v>15849</v>
      </c>
      <c r="F4889" s="14" t="s">
        <v>15850</v>
      </c>
      <c r="G4889" s="14" t="s">
        <v>1109</v>
      </c>
      <c r="H4889" s="14" t="s">
        <v>1110</v>
      </c>
    </row>
    <row r="4890" spans="1:8" x14ac:dyDescent="0.25">
      <c r="A4890">
        <v>4899</v>
      </c>
      <c r="B4890" s="14" t="s">
        <v>15851</v>
      </c>
      <c r="C4890" s="14" t="s">
        <v>1102</v>
      </c>
      <c r="E4890" s="14" t="s">
        <v>15852</v>
      </c>
      <c r="F4890" s="14" t="s">
        <v>15853</v>
      </c>
      <c r="G4890" s="14" t="s">
        <v>192</v>
      </c>
      <c r="H4890" s="14" t="s">
        <v>1110</v>
      </c>
    </row>
    <row r="4891" spans="1:8" x14ac:dyDescent="0.25">
      <c r="A4891">
        <v>4900</v>
      </c>
      <c r="B4891" s="14" t="s">
        <v>15854</v>
      </c>
      <c r="C4891" s="14" t="s">
        <v>1102</v>
      </c>
      <c r="E4891" s="14" t="s">
        <v>15855</v>
      </c>
      <c r="F4891" s="14" t="s">
        <v>15856</v>
      </c>
      <c r="G4891" s="14" t="s">
        <v>1109</v>
      </c>
      <c r="H4891" s="14" t="s">
        <v>1110</v>
      </c>
    </row>
    <row r="4892" spans="1:8" x14ac:dyDescent="0.25">
      <c r="A4892">
        <v>4901</v>
      </c>
      <c r="B4892" s="14" t="s">
        <v>15857</v>
      </c>
      <c r="C4892" s="14" t="s">
        <v>1102</v>
      </c>
      <c r="E4892" s="14" t="s">
        <v>15858</v>
      </c>
      <c r="F4892" s="14" t="s">
        <v>15859</v>
      </c>
      <c r="G4892" s="14" t="s">
        <v>149</v>
      </c>
      <c r="H4892" s="14" t="s">
        <v>1110</v>
      </c>
    </row>
    <row r="4893" spans="1:8" x14ac:dyDescent="0.25">
      <c r="A4893">
        <v>4902</v>
      </c>
      <c r="B4893" s="14" t="s">
        <v>15860</v>
      </c>
      <c r="C4893" s="14" t="s">
        <v>1102</v>
      </c>
      <c r="D4893" s="14" t="s">
        <v>15861</v>
      </c>
      <c r="E4893" s="14" t="s">
        <v>15862</v>
      </c>
      <c r="F4893" s="14" t="s">
        <v>15863</v>
      </c>
      <c r="G4893" s="14" t="s">
        <v>2097</v>
      </c>
      <c r="H4893" s="14" t="s">
        <v>1110</v>
      </c>
    </row>
    <row r="4894" spans="1:8" x14ac:dyDescent="0.25">
      <c r="A4894">
        <v>4903</v>
      </c>
      <c r="B4894" s="14" t="s">
        <v>15864</v>
      </c>
      <c r="C4894" s="14" t="s">
        <v>1102</v>
      </c>
      <c r="E4894" s="14" t="s">
        <v>15865</v>
      </c>
      <c r="F4894" s="14" t="s">
        <v>15864</v>
      </c>
      <c r="G4894" s="14" t="s">
        <v>1327</v>
      </c>
      <c r="H4894" s="14" t="s">
        <v>1110</v>
      </c>
    </row>
    <row r="4895" spans="1:8" x14ac:dyDescent="0.25">
      <c r="A4895">
        <v>4904</v>
      </c>
      <c r="B4895" s="14" t="s">
        <v>15866</v>
      </c>
      <c r="C4895" s="14" t="s">
        <v>1102</v>
      </c>
      <c r="E4895" s="14" t="s">
        <v>15867</v>
      </c>
      <c r="F4895" s="14" t="s">
        <v>15868</v>
      </c>
      <c r="G4895" s="14" t="s">
        <v>1730</v>
      </c>
      <c r="H4895" s="14" t="s">
        <v>1110</v>
      </c>
    </row>
    <row r="4896" spans="1:8" x14ac:dyDescent="0.25">
      <c r="A4896">
        <v>4905</v>
      </c>
      <c r="B4896" s="14" t="s">
        <v>15869</v>
      </c>
      <c r="C4896" s="14" t="s">
        <v>1102</v>
      </c>
      <c r="E4896" s="14" t="s">
        <v>15870</v>
      </c>
      <c r="F4896" s="14" t="s">
        <v>15871</v>
      </c>
      <c r="G4896" s="14" t="s">
        <v>149</v>
      </c>
      <c r="H4896" s="14" t="s">
        <v>1110</v>
      </c>
    </row>
    <row r="4897" spans="1:8" x14ac:dyDescent="0.25">
      <c r="A4897">
        <v>4906</v>
      </c>
      <c r="B4897" s="14" t="s">
        <v>15872</v>
      </c>
      <c r="C4897" s="14" t="s">
        <v>1102</v>
      </c>
      <c r="E4897" s="14" t="s">
        <v>15873</v>
      </c>
      <c r="F4897" s="14" t="s">
        <v>15874</v>
      </c>
      <c r="G4897" s="14" t="s">
        <v>1109</v>
      </c>
      <c r="H4897" s="14" t="s">
        <v>1110</v>
      </c>
    </row>
    <row r="4898" spans="1:8" x14ac:dyDescent="0.25">
      <c r="A4898">
        <v>4907</v>
      </c>
      <c r="B4898" s="14" t="s">
        <v>15875</v>
      </c>
      <c r="C4898" s="14" t="s">
        <v>1102</v>
      </c>
      <c r="E4898" s="14" t="s">
        <v>15876</v>
      </c>
      <c r="F4898" s="14" t="s">
        <v>15877</v>
      </c>
      <c r="G4898" s="14" t="s">
        <v>1945</v>
      </c>
      <c r="H4898" s="14" t="s">
        <v>1110</v>
      </c>
    </row>
    <row r="4899" spans="1:8" x14ac:dyDescent="0.25">
      <c r="A4899">
        <v>4908</v>
      </c>
      <c r="B4899" s="14" t="s">
        <v>15878</v>
      </c>
      <c r="C4899" s="14" t="s">
        <v>1102</v>
      </c>
      <c r="D4899" s="14" t="s">
        <v>15879</v>
      </c>
      <c r="E4899" s="14" t="s">
        <v>15880</v>
      </c>
      <c r="F4899" s="14" t="s">
        <v>15881</v>
      </c>
      <c r="G4899" s="14" t="s">
        <v>16</v>
      </c>
      <c r="H4899" s="14" t="s">
        <v>1110</v>
      </c>
    </row>
    <row r="4900" spans="1:8" x14ac:dyDescent="0.25">
      <c r="A4900">
        <v>4909</v>
      </c>
      <c r="B4900" s="14" t="s">
        <v>15882</v>
      </c>
      <c r="C4900" s="14" t="s">
        <v>1102</v>
      </c>
      <c r="E4900" s="14" t="s">
        <v>15883</v>
      </c>
      <c r="F4900" s="14" t="s">
        <v>15884</v>
      </c>
      <c r="G4900" s="14" t="s">
        <v>192</v>
      </c>
      <c r="H4900" s="14" t="s">
        <v>1110</v>
      </c>
    </row>
    <row r="4901" spans="1:8" x14ac:dyDescent="0.25">
      <c r="A4901">
        <v>4910</v>
      </c>
      <c r="B4901" s="14" t="s">
        <v>15885</v>
      </c>
      <c r="C4901" s="14" t="s">
        <v>1102</v>
      </c>
      <c r="E4901" s="14" t="s">
        <v>15886</v>
      </c>
      <c r="F4901" s="14" t="s">
        <v>15887</v>
      </c>
      <c r="G4901" s="14" t="s">
        <v>1109</v>
      </c>
      <c r="H4901" s="14" t="s">
        <v>1110</v>
      </c>
    </row>
    <row r="4902" spans="1:8" x14ac:dyDescent="0.25">
      <c r="A4902">
        <v>4911</v>
      </c>
      <c r="B4902" s="14" t="s">
        <v>15888</v>
      </c>
      <c r="C4902" s="14" t="s">
        <v>1102</v>
      </c>
      <c r="E4902" s="14" t="s">
        <v>15889</v>
      </c>
      <c r="F4902" s="14" t="s">
        <v>15890</v>
      </c>
      <c r="G4902" s="14" t="s">
        <v>1109</v>
      </c>
      <c r="H4902" s="14" t="s">
        <v>1110</v>
      </c>
    </row>
    <row r="4903" spans="1:8" x14ac:dyDescent="0.25">
      <c r="A4903">
        <v>4912</v>
      </c>
      <c r="B4903" s="14" t="s">
        <v>15891</v>
      </c>
      <c r="C4903" s="14" t="s">
        <v>1102</v>
      </c>
      <c r="E4903" s="14" t="s">
        <v>15892</v>
      </c>
      <c r="F4903" s="14" t="s">
        <v>15893</v>
      </c>
      <c r="G4903" s="14" t="s">
        <v>1695</v>
      </c>
      <c r="H4903" s="14" t="s">
        <v>1110</v>
      </c>
    </row>
    <row r="4904" spans="1:8" x14ac:dyDescent="0.25">
      <c r="A4904">
        <v>4913</v>
      </c>
      <c r="B4904" s="14" t="s">
        <v>15894</v>
      </c>
      <c r="C4904" s="14" t="s">
        <v>1102</v>
      </c>
      <c r="E4904" s="14" t="s">
        <v>15895</v>
      </c>
      <c r="F4904" s="14" t="s">
        <v>15896</v>
      </c>
      <c r="G4904" s="14" t="s">
        <v>1109</v>
      </c>
      <c r="H4904" s="14" t="s">
        <v>1110</v>
      </c>
    </row>
    <row r="4905" spans="1:8" x14ac:dyDescent="0.25">
      <c r="A4905">
        <v>4914</v>
      </c>
      <c r="B4905" s="14" t="s">
        <v>15897</v>
      </c>
      <c r="C4905" s="14" t="s">
        <v>1102</v>
      </c>
      <c r="E4905" s="14" t="s">
        <v>15898</v>
      </c>
      <c r="F4905" s="14" t="s">
        <v>15899</v>
      </c>
      <c r="G4905" s="14" t="s">
        <v>1109</v>
      </c>
      <c r="H4905" s="14" t="s">
        <v>1110</v>
      </c>
    </row>
    <row r="4906" spans="1:8" x14ac:dyDescent="0.25">
      <c r="A4906">
        <v>4915</v>
      </c>
      <c r="B4906" s="14" t="s">
        <v>15900</v>
      </c>
      <c r="C4906" s="14" t="s">
        <v>1102</v>
      </c>
      <c r="E4906" s="14" t="s">
        <v>15901</v>
      </c>
      <c r="F4906" s="14" t="s">
        <v>15902</v>
      </c>
      <c r="G4906" s="14" t="s">
        <v>2857</v>
      </c>
      <c r="H4906" s="14" t="s">
        <v>1110</v>
      </c>
    </row>
    <row r="4907" spans="1:8" x14ac:dyDescent="0.25">
      <c r="A4907">
        <v>4916</v>
      </c>
      <c r="B4907" s="14" t="s">
        <v>15903</v>
      </c>
      <c r="C4907" s="14" t="s">
        <v>1102</v>
      </c>
      <c r="D4907" s="14" t="s">
        <v>12013</v>
      </c>
      <c r="E4907" s="14" t="s">
        <v>15904</v>
      </c>
      <c r="F4907" s="14" t="s">
        <v>15905</v>
      </c>
      <c r="G4907" s="14" t="s">
        <v>178</v>
      </c>
      <c r="H4907" s="14" t="s">
        <v>1110</v>
      </c>
    </row>
    <row r="4908" spans="1:8" x14ac:dyDescent="0.25">
      <c r="A4908">
        <v>4917</v>
      </c>
      <c r="B4908" s="14" t="s">
        <v>15906</v>
      </c>
      <c r="C4908" s="14" t="s">
        <v>1102</v>
      </c>
      <c r="E4908" s="14" t="s">
        <v>15907</v>
      </c>
      <c r="F4908" s="14" t="s">
        <v>15908</v>
      </c>
      <c r="G4908" s="14" t="s">
        <v>2097</v>
      </c>
      <c r="H4908" s="14" t="s">
        <v>1110</v>
      </c>
    </row>
    <row r="4909" spans="1:8" x14ac:dyDescent="0.25">
      <c r="A4909">
        <v>4918</v>
      </c>
      <c r="B4909" s="14" t="s">
        <v>15909</v>
      </c>
      <c r="C4909" s="14" t="s">
        <v>1102</v>
      </c>
      <c r="E4909" s="14" t="s">
        <v>15910</v>
      </c>
      <c r="F4909" s="14" t="s">
        <v>15911</v>
      </c>
      <c r="G4909" s="14" t="s">
        <v>1109</v>
      </c>
      <c r="H4909" s="14" t="s">
        <v>1110</v>
      </c>
    </row>
    <row r="4910" spans="1:8" x14ac:dyDescent="0.25">
      <c r="A4910">
        <v>4919</v>
      </c>
      <c r="B4910" s="14" t="s">
        <v>15912</v>
      </c>
      <c r="C4910" s="14" t="s">
        <v>1102</v>
      </c>
      <c r="E4910" s="14" t="s">
        <v>15913</v>
      </c>
      <c r="F4910" s="14" t="s">
        <v>15914</v>
      </c>
      <c r="G4910" s="14" t="s">
        <v>166</v>
      </c>
      <c r="H4910" s="14" t="s">
        <v>1110</v>
      </c>
    </row>
    <row r="4911" spans="1:8" x14ac:dyDescent="0.25">
      <c r="A4911">
        <v>4920</v>
      </c>
      <c r="B4911" s="14" t="s">
        <v>15915</v>
      </c>
      <c r="C4911" s="14" t="s">
        <v>1102</v>
      </c>
      <c r="E4911" s="14" t="s">
        <v>15916</v>
      </c>
      <c r="F4911" s="14" t="s">
        <v>15917</v>
      </c>
      <c r="G4911" s="14" t="s">
        <v>1109</v>
      </c>
      <c r="H4911" s="14" t="s">
        <v>1110</v>
      </c>
    </row>
    <row r="4912" spans="1:8" x14ac:dyDescent="0.25">
      <c r="A4912">
        <v>4921</v>
      </c>
      <c r="B4912" s="14" t="s">
        <v>15918</v>
      </c>
      <c r="C4912" s="14" t="s">
        <v>1102</v>
      </c>
      <c r="E4912" s="14" t="s">
        <v>15919</v>
      </c>
      <c r="F4912" s="14" t="s">
        <v>15920</v>
      </c>
      <c r="G4912" s="14" t="s">
        <v>192</v>
      </c>
      <c r="H4912" s="14" t="s">
        <v>1110</v>
      </c>
    </row>
    <row r="4913" spans="1:8" x14ac:dyDescent="0.25">
      <c r="A4913">
        <v>4922</v>
      </c>
      <c r="B4913" s="14" t="s">
        <v>15921</v>
      </c>
      <c r="C4913" s="14" t="s">
        <v>1102</v>
      </c>
      <c r="E4913" s="14" t="s">
        <v>15922</v>
      </c>
      <c r="F4913" s="14" t="s">
        <v>15923</v>
      </c>
      <c r="G4913" s="14" t="s">
        <v>226</v>
      </c>
      <c r="H4913" s="14" t="s">
        <v>1110</v>
      </c>
    </row>
    <row r="4914" spans="1:8" x14ac:dyDescent="0.25">
      <c r="A4914">
        <v>4923</v>
      </c>
      <c r="B4914" s="14" t="s">
        <v>15924</v>
      </c>
      <c r="C4914" s="14" t="s">
        <v>1102</v>
      </c>
      <c r="E4914" s="14" t="s">
        <v>15925</v>
      </c>
      <c r="G4914" s="14" t="s">
        <v>1109</v>
      </c>
      <c r="H4914" s="14" t="s">
        <v>1110</v>
      </c>
    </row>
    <row r="4915" spans="1:8" x14ac:dyDescent="0.25">
      <c r="A4915">
        <v>4924</v>
      </c>
      <c r="B4915" s="14" t="s">
        <v>15926</v>
      </c>
      <c r="C4915" s="14" t="s">
        <v>1102</v>
      </c>
      <c r="E4915" s="14" t="s">
        <v>15927</v>
      </c>
      <c r="G4915" s="14" t="s">
        <v>2043</v>
      </c>
      <c r="H4915" s="14" t="s">
        <v>1110</v>
      </c>
    </row>
    <row r="4916" spans="1:8" x14ac:dyDescent="0.25">
      <c r="A4916">
        <v>4925</v>
      </c>
      <c r="B4916" s="14" t="s">
        <v>15928</v>
      </c>
      <c r="C4916" s="14" t="s">
        <v>1102</v>
      </c>
      <c r="E4916" s="14" t="s">
        <v>15929</v>
      </c>
      <c r="F4916" s="14" t="s">
        <v>15930</v>
      </c>
      <c r="G4916" s="14" t="s">
        <v>149</v>
      </c>
      <c r="H4916" s="14" t="s">
        <v>1110</v>
      </c>
    </row>
    <row r="4917" spans="1:8" x14ac:dyDescent="0.25">
      <c r="A4917">
        <v>4926</v>
      </c>
      <c r="B4917" s="14" t="s">
        <v>15931</v>
      </c>
      <c r="C4917" s="14" t="s">
        <v>1102</v>
      </c>
      <c r="E4917" s="14" t="s">
        <v>15932</v>
      </c>
      <c r="F4917" s="14" t="s">
        <v>15933</v>
      </c>
      <c r="G4917" s="14" t="s">
        <v>226</v>
      </c>
      <c r="H4917" s="14" t="s">
        <v>1110</v>
      </c>
    </row>
    <row r="4918" spans="1:8" x14ac:dyDescent="0.25">
      <c r="A4918">
        <v>4927</v>
      </c>
      <c r="B4918" s="14" t="s">
        <v>15934</v>
      </c>
      <c r="C4918" s="14" t="s">
        <v>1102</v>
      </c>
      <c r="E4918" s="14" t="s">
        <v>15935</v>
      </c>
      <c r="F4918" s="14" t="s">
        <v>15936</v>
      </c>
      <c r="G4918" s="14" t="s">
        <v>1413</v>
      </c>
      <c r="H4918" s="14" t="s">
        <v>1110</v>
      </c>
    </row>
    <row r="4919" spans="1:8" x14ac:dyDescent="0.25">
      <c r="A4919">
        <v>4928</v>
      </c>
      <c r="B4919" s="14" t="s">
        <v>15937</v>
      </c>
      <c r="C4919" s="14" t="s">
        <v>1102</v>
      </c>
      <c r="E4919" s="14" t="s">
        <v>15938</v>
      </c>
      <c r="F4919" s="14" t="s">
        <v>15939</v>
      </c>
      <c r="G4919" s="14" t="s">
        <v>243</v>
      </c>
      <c r="H4919" s="14" t="s">
        <v>1110</v>
      </c>
    </row>
    <row r="4920" spans="1:8" x14ac:dyDescent="0.25">
      <c r="A4920">
        <v>4929</v>
      </c>
      <c r="B4920" s="14" t="s">
        <v>15940</v>
      </c>
      <c r="C4920" s="14" t="s">
        <v>1102</v>
      </c>
      <c r="E4920" s="14" t="s">
        <v>15941</v>
      </c>
      <c r="F4920" s="14" t="s">
        <v>15942</v>
      </c>
      <c r="G4920" s="14" t="s">
        <v>243</v>
      </c>
      <c r="H4920" s="14" t="s">
        <v>1110</v>
      </c>
    </row>
    <row r="4921" spans="1:8" x14ac:dyDescent="0.25">
      <c r="A4921">
        <v>4930</v>
      </c>
      <c r="B4921" s="14" t="s">
        <v>15943</v>
      </c>
      <c r="C4921" s="14" t="s">
        <v>1102</v>
      </c>
      <c r="E4921" s="14" t="s">
        <v>15944</v>
      </c>
      <c r="F4921" s="14" t="s">
        <v>15945</v>
      </c>
      <c r="G4921" s="14" t="s">
        <v>192</v>
      </c>
      <c r="H4921" s="14" t="s">
        <v>1110</v>
      </c>
    </row>
    <row r="4922" spans="1:8" x14ac:dyDescent="0.25">
      <c r="A4922">
        <v>4931</v>
      </c>
      <c r="B4922" s="14" t="s">
        <v>15946</v>
      </c>
      <c r="C4922" s="14" t="s">
        <v>1102</v>
      </c>
      <c r="E4922" s="14" t="s">
        <v>15947</v>
      </c>
      <c r="F4922" s="14" t="s">
        <v>15948</v>
      </c>
      <c r="G4922" s="14" t="s">
        <v>149</v>
      </c>
      <c r="H4922" s="14" t="s">
        <v>1110</v>
      </c>
    </row>
    <row r="4923" spans="1:8" x14ac:dyDescent="0.25">
      <c r="A4923">
        <v>4932</v>
      </c>
      <c r="B4923" s="14" t="s">
        <v>15949</v>
      </c>
      <c r="C4923" s="14" t="s">
        <v>1102</v>
      </c>
      <c r="E4923" s="14" t="s">
        <v>15950</v>
      </c>
      <c r="F4923" s="14" t="s">
        <v>15951</v>
      </c>
      <c r="G4923" s="14" t="s">
        <v>192</v>
      </c>
      <c r="H4923" s="14" t="s">
        <v>1110</v>
      </c>
    </row>
    <row r="4924" spans="1:8" x14ac:dyDescent="0.25">
      <c r="A4924">
        <v>4933</v>
      </c>
      <c r="B4924" s="14" t="s">
        <v>15952</v>
      </c>
      <c r="C4924" s="14" t="s">
        <v>1102</v>
      </c>
      <c r="E4924" s="14" t="s">
        <v>15953</v>
      </c>
      <c r="F4924" s="14" t="s">
        <v>15954</v>
      </c>
      <c r="G4924" s="14" t="s">
        <v>114</v>
      </c>
      <c r="H4924" s="14" t="s">
        <v>1105</v>
      </c>
    </row>
    <row r="4925" spans="1:8" x14ac:dyDescent="0.25">
      <c r="A4925">
        <v>4934</v>
      </c>
      <c r="B4925" s="14" t="s">
        <v>15955</v>
      </c>
      <c r="C4925" s="14" t="s">
        <v>1102</v>
      </c>
      <c r="D4925" s="14" t="s">
        <v>15956</v>
      </c>
      <c r="E4925" s="14" t="s">
        <v>15957</v>
      </c>
      <c r="F4925" s="14" t="s">
        <v>15958</v>
      </c>
      <c r="G4925" s="14" t="s">
        <v>243</v>
      </c>
      <c r="H4925" s="14" t="s">
        <v>1110</v>
      </c>
    </row>
    <row r="4926" spans="1:8" x14ac:dyDescent="0.25">
      <c r="A4926">
        <v>4935</v>
      </c>
      <c r="B4926" s="14" t="s">
        <v>15959</v>
      </c>
      <c r="C4926" s="14" t="s">
        <v>1102</v>
      </c>
      <c r="E4926" s="14" t="s">
        <v>15960</v>
      </c>
      <c r="F4926" s="14" t="s">
        <v>15961</v>
      </c>
      <c r="G4926" s="14" t="s">
        <v>40</v>
      </c>
      <c r="H4926" s="14" t="s">
        <v>1110</v>
      </c>
    </row>
    <row r="4927" spans="1:8" x14ac:dyDescent="0.25">
      <c r="A4927">
        <v>4936</v>
      </c>
      <c r="B4927" s="14" t="s">
        <v>15962</v>
      </c>
      <c r="C4927" s="14" t="s">
        <v>1102</v>
      </c>
      <c r="D4927" s="14" t="s">
        <v>15963</v>
      </c>
      <c r="E4927" s="14" t="s">
        <v>15964</v>
      </c>
      <c r="F4927" s="14" t="s">
        <v>15965</v>
      </c>
      <c r="G4927" s="14" t="s">
        <v>485</v>
      </c>
      <c r="H4927" s="14" t="s">
        <v>1105</v>
      </c>
    </row>
    <row r="4928" spans="1:8" x14ac:dyDescent="0.25">
      <c r="A4928">
        <v>4937</v>
      </c>
      <c r="B4928" s="14" t="s">
        <v>15966</v>
      </c>
      <c r="C4928" s="14" t="s">
        <v>1102</v>
      </c>
      <c r="D4928" s="14" t="s">
        <v>2070</v>
      </c>
      <c r="E4928" s="14" t="s">
        <v>15964</v>
      </c>
      <c r="F4928" s="14" t="s">
        <v>15965</v>
      </c>
      <c r="G4928" s="14" t="s">
        <v>1144</v>
      </c>
      <c r="H4928" s="14" t="s">
        <v>1105</v>
      </c>
    </row>
    <row r="4929" spans="1:8" x14ac:dyDescent="0.25">
      <c r="A4929">
        <v>4938</v>
      </c>
      <c r="B4929" s="14" t="s">
        <v>15967</v>
      </c>
      <c r="C4929" s="14" t="s">
        <v>1102</v>
      </c>
      <c r="E4929" s="14" t="s">
        <v>15968</v>
      </c>
      <c r="F4929" s="14" t="s">
        <v>15969</v>
      </c>
      <c r="G4929" s="14" t="s">
        <v>1564</v>
      </c>
      <c r="H4929" s="14" t="s">
        <v>1110</v>
      </c>
    </row>
    <row r="4930" spans="1:8" x14ac:dyDescent="0.25">
      <c r="A4930">
        <v>4939</v>
      </c>
      <c r="B4930" s="14" t="s">
        <v>15970</v>
      </c>
      <c r="C4930" s="14" t="s">
        <v>1102</v>
      </c>
      <c r="E4930" s="14" t="s">
        <v>15971</v>
      </c>
      <c r="F4930" s="14" t="s">
        <v>15972</v>
      </c>
      <c r="G4930" s="14" t="s">
        <v>13891</v>
      </c>
      <c r="H4930" s="14" t="s">
        <v>1110</v>
      </c>
    </row>
    <row r="4931" spans="1:8" x14ac:dyDescent="0.25">
      <c r="A4931">
        <v>4940</v>
      </c>
      <c r="B4931" s="14" t="s">
        <v>15973</v>
      </c>
      <c r="C4931" s="14" t="s">
        <v>1102</v>
      </c>
      <c r="D4931" s="14" t="s">
        <v>990</v>
      </c>
      <c r="E4931" s="14" t="s">
        <v>15974</v>
      </c>
      <c r="F4931" s="14" t="s">
        <v>15975</v>
      </c>
      <c r="G4931" s="14" t="s">
        <v>226</v>
      </c>
      <c r="H4931" s="14" t="s">
        <v>1105</v>
      </c>
    </row>
    <row r="4932" spans="1:8" x14ac:dyDescent="0.25">
      <c r="A4932">
        <v>4941</v>
      </c>
      <c r="B4932" s="14" t="s">
        <v>15976</v>
      </c>
      <c r="C4932" s="14" t="s">
        <v>1102</v>
      </c>
      <c r="E4932" s="14" t="s">
        <v>15977</v>
      </c>
      <c r="F4932" s="14" t="s">
        <v>15978</v>
      </c>
      <c r="G4932" s="14" t="s">
        <v>1109</v>
      </c>
      <c r="H4932" s="14" t="s">
        <v>1110</v>
      </c>
    </row>
    <row r="4933" spans="1:8" x14ac:dyDescent="0.25">
      <c r="A4933">
        <v>4942</v>
      </c>
      <c r="B4933" s="14" t="s">
        <v>15979</v>
      </c>
      <c r="C4933" s="14" t="s">
        <v>1102</v>
      </c>
      <c r="E4933" s="14" t="s">
        <v>15980</v>
      </c>
      <c r="F4933" s="14" t="s">
        <v>15981</v>
      </c>
      <c r="G4933" s="14" t="s">
        <v>2496</v>
      </c>
      <c r="H4933" s="14" t="s">
        <v>1110</v>
      </c>
    </row>
    <row r="4934" spans="1:8" x14ac:dyDescent="0.25">
      <c r="A4934">
        <v>4943</v>
      </c>
      <c r="B4934" s="14" t="s">
        <v>15982</v>
      </c>
      <c r="C4934" s="14" t="s">
        <v>1102</v>
      </c>
      <c r="E4934" s="14" t="s">
        <v>15983</v>
      </c>
      <c r="F4934" s="14" t="s">
        <v>15984</v>
      </c>
      <c r="G4934" s="14" t="s">
        <v>86</v>
      </c>
      <c r="H4934" s="14" t="s">
        <v>1110</v>
      </c>
    </row>
    <row r="4935" spans="1:8" x14ac:dyDescent="0.25">
      <c r="A4935">
        <v>4944</v>
      </c>
      <c r="B4935" s="14" t="s">
        <v>15985</v>
      </c>
      <c r="C4935" s="14" t="s">
        <v>1102</v>
      </c>
      <c r="E4935" s="14" t="s">
        <v>15986</v>
      </c>
      <c r="F4935" s="14" t="s">
        <v>15987</v>
      </c>
      <c r="G4935" s="14" t="s">
        <v>226</v>
      </c>
      <c r="H4935" s="14" t="s">
        <v>1110</v>
      </c>
    </row>
    <row r="4936" spans="1:8" x14ac:dyDescent="0.25">
      <c r="A4936">
        <v>4945</v>
      </c>
      <c r="B4936" s="14" t="s">
        <v>15988</v>
      </c>
      <c r="C4936" s="14" t="s">
        <v>1102</v>
      </c>
      <c r="E4936" s="14" t="s">
        <v>15989</v>
      </c>
      <c r="F4936" s="14" t="s">
        <v>15990</v>
      </c>
      <c r="G4936" s="14" t="s">
        <v>226</v>
      </c>
      <c r="H4936" s="14" t="s">
        <v>1110</v>
      </c>
    </row>
    <row r="4937" spans="1:8" x14ac:dyDescent="0.25">
      <c r="A4937">
        <v>4946</v>
      </c>
      <c r="B4937" s="14" t="s">
        <v>15991</v>
      </c>
      <c r="C4937" s="14" t="s">
        <v>1102</v>
      </c>
      <c r="E4937" s="14" t="s">
        <v>15992</v>
      </c>
      <c r="F4937" s="14" t="s">
        <v>15993</v>
      </c>
      <c r="G4937" s="14" t="s">
        <v>230</v>
      </c>
      <c r="H4937" s="14" t="s">
        <v>1105</v>
      </c>
    </row>
    <row r="4938" spans="1:8" x14ac:dyDescent="0.25">
      <c r="A4938">
        <v>4947</v>
      </c>
      <c r="B4938" s="14" t="s">
        <v>15994</v>
      </c>
      <c r="C4938" s="14" t="s">
        <v>15995</v>
      </c>
      <c r="D4938" s="14" t="s">
        <v>15996</v>
      </c>
      <c r="E4938" s="14" t="s">
        <v>15997</v>
      </c>
      <c r="F4938" s="14" t="s">
        <v>15998</v>
      </c>
      <c r="G4938" s="14" t="s">
        <v>226</v>
      </c>
      <c r="H4938" s="14" t="s">
        <v>1105</v>
      </c>
    </row>
    <row r="4939" spans="1:8" x14ac:dyDescent="0.25">
      <c r="A4939">
        <v>4948</v>
      </c>
      <c r="B4939" s="14" t="s">
        <v>15999</v>
      </c>
      <c r="C4939" s="14" t="s">
        <v>1102</v>
      </c>
      <c r="E4939" s="14" t="s">
        <v>16000</v>
      </c>
      <c r="F4939" s="14" t="s">
        <v>16001</v>
      </c>
      <c r="G4939" s="14" t="s">
        <v>4048</v>
      </c>
      <c r="H4939" s="14" t="s">
        <v>1110</v>
      </c>
    </row>
    <row r="4940" spans="1:8" x14ac:dyDescent="0.25">
      <c r="A4940">
        <v>4949</v>
      </c>
      <c r="B4940" s="14" t="s">
        <v>16002</v>
      </c>
      <c r="C4940" s="14" t="s">
        <v>1102</v>
      </c>
      <c r="E4940" s="14" t="s">
        <v>115</v>
      </c>
      <c r="F4940" s="14" t="s">
        <v>16003</v>
      </c>
      <c r="G4940" s="14" t="s">
        <v>117</v>
      </c>
      <c r="H4940" s="14" t="s">
        <v>1110</v>
      </c>
    </row>
    <row r="4941" spans="1:8" x14ac:dyDescent="0.25">
      <c r="A4941">
        <v>4950</v>
      </c>
      <c r="B4941" s="14" t="s">
        <v>16004</v>
      </c>
      <c r="C4941" s="14" t="s">
        <v>1102</v>
      </c>
      <c r="E4941" s="14" t="s">
        <v>16005</v>
      </c>
      <c r="F4941" s="14" t="s">
        <v>16006</v>
      </c>
      <c r="G4941" s="14" t="s">
        <v>40</v>
      </c>
      <c r="H4941" s="14" t="s">
        <v>1110</v>
      </c>
    </row>
    <row r="4942" spans="1:8" x14ac:dyDescent="0.25">
      <c r="A4942">
        <v>4951</v>
      </c>
      <c r="B4942" s="14" t="s">
        <v>16007</v>
      </c>
      <c r="C4942" s="14" t="s">
        <v>1102</v>
      </c>
      <c r="D4942" s="14" t="s">
        <v>387</v>
      </c>
      <c r="E4942" s="14" t="s">
        <v>16008</v>
      </c>
      <c r="F4942" s="14" t="s">
        <v>16009</v>
      </c>
      <c r="G4942" s="14" t="s">
        <v>230</v>
      </c>
      <c r="H4942" s="14" t="s">
        <v>1105</v>
      </c>
    </row>
    <row r="4943" spans="1:8" x14ac:dyDescent="0.25">
      <c r="A4943">
        <v>4952</v>
      </c>
      <c r="B4943" s="14" t="s">
        <v>16010</v>
      </c>
      <c r="C4943" s="14" t="s">
        <v>1102</v>
      </c>
      <c r="E4943" s="14" t="s">
        <v>16011</v>
      </c>
      <c r="F4943" s="14" t="s">
        <v>16012</v>
      </c>
      <c r="G4943" s="14" t="s">
        <v>86</v>
      </c>
      <c r="H4943" s="14" t="s">
        <v>1110</v>
      </c>
    </row>
    <row r="4944" spans="1:8" x14ac:dyDescent="0.25">
      <c r="A4944">
        <v>4953</v>
      </c>
      <c r="B4944" s="14" t="s">
        <v>16013</v>
      </c>
      <c r="C4944" s="14" t="s">
        <v>1102</v>
      </c>
      <c r="E4944" s="14" t="s">
        <v>16014</v>
      </c>
      <c r="F4944" s="14" t="s">
        <v>16015</v>
      </c>
      <c r="G4944" s="14" t="s">
        <v>1109</v>
      </c>
      <c r="H4944" s="14" t="s">
        <v>1110</v>
      </c>
    </row>
    <row r="4945" spans="1:8" x14ac:dyDescent="0.25">
      <c r="A4945">
        <v>4954</v>
      </c>
      <c r="B4945" s="14" t="s">
        <v>16016</v>
      </c>
      <c r="C4945" s="14" t="s">
        <v>1102</v>
      </c>
      <c r="E4945" s="14" t="s">
        <v>16017</v>
      </c>
      <c r="F4945" s="14" t="s">
        <v>16018</v>
      </c>
      <c r="G4945" s="14" t="s">
        <v>1622</v>
      </c>
      <c r="H4945" s="14" t="s">
        <v>1110</v>
      </c>
    </row>
    <row r="4946" spans="1:8" x14ac:dyDescent="0.25">
      <c r="A4946">
        <v>4955</v>
      </c>
      <c r="B4946" s="14" t="s">
        <v>16019</v>
      </c>
      <c r="C4946" s="14" t="s">
        <v>1102</v>
      </c>
      <c r="E4946" s="14" t="s">
        <v>16020</v>
      </c>
      <c r="F4946" s="14" t="s">
        <v>16021</v>
      </c>
      <c r="G4946" s="14" t="s">
        <v>72</v>
      </c>
      <c r="H4946" s="14" t="s">
        <v>1110</v>
      </c>
    </row>
    <row r="4947" spans="1:8" x14ac:dyDescent="0.25">
      <c r="A4947">
        <v>4956</v>
      </c>
      <c r="B4947" s="14" t="s">
        <v>16022</v>
      </c>
      <c r="C4947" s="14" t="s">
        <v>1102</v>
      </c>
      <c r="E4947" s="14" t="s">
        <v>16023</v>
      </c>
      <c r="F4947" s="14" t="s">
        <v>16024</v>
      </c>
      <c r="G4947" s="14" t="s">
        <v>1144</v>
      </c>
      <c r="H4947" s="14" t="s">
        <v>1110</v>
      </c>
    </row>
    <row r="4948" spans="1:8" x14ac:dyDescent="0.25">
      <c r="A4948">
        <v>4957</v>
      </c>
      <c r="B4948" s="14" t="s">
        <v>16025</v>
      </c>
      <c r="C4948" s="14" t="s">
        <v>1102</v>
      </c>
      <c r="E4948" s="14" t="s">
        <v>16026</v>
      </c>
      <c r="F4948" s="14" t="s">
        <v>16026</v>
      </c>
      <c r="G4948" s="14" t="s">
        <v>15487</v>
      </c>
      <c r="H4948" s="14" t="s">
        <v>1105</v>
      </c>
    </row>
    <row r="4949" spans="1:8" x14ac:dyDescent="0.25">
      <c r="A4949">
        <v>4958</v>
      </c>
      <c r="B4949" s="14" t="s">
        <v>16027</v>
      </c>
      <c r="C4949" s="14" t="s">
        <v>1102</v>
      </c>
      <c r="E4949" s="14" t="s">
        <v>16028</v>
      </c>
      <c r="F4949" s="14" t="s">
        <v>16029</v>
      </c>
      <c r="G4949" s="14" t="s">
        <v>28</v>
      </c>
      <c r="H4949" s="14" t="s">
        <v>1110</v>
      </c>
    </row>
    <row r="4950" spans="1:8" x14ac:dyDescent="0.25">
      <c r="A4950">
        <v>4959</v>
      </c>
      <c r="B4950" s="14" t="s">
        <v>16030</v>
      </c>
      <c r="C4950" s="14" t="s">
        <v>1102</v>
      </c>
      <c r="E4950" s="14" t="s">
        <v>16031</v>
      </c>
      <c r="F4950" s="14" t="s">
        <v>16032</v>
      </c>
      <c r="G4950" s="14" t="s">
        <v>1327</v>
      </c>
      <c r="H4950" s="14" t="s">
        <v>1110</v>
      </c>
    </row>
    <row r="4951" spans="1:8" x14ac:dyDescent="0.25">
      <c r="A4951">
        <v>4960</v>
      </c>
      <c r="B4951" s="14" t="s">
        <v>16033</v>
      </c>
      <c r="C4951" s="14" t="s">
        <v>1102</v>
      </c>
      <c r="E4951" s="14" t="s">
        <v>16034</v>
      </c>
      <c r="F4951" s="14" t="s">
        <v>16035</v>
      </c>
      <c r="G4951" s="14" t="s">
        <v>178</v>
      </c>
      <c r="H4951" s="14" t="s">
        <v>1110</v>
      </c>
    </row>
    <row r="4952" spans="1:8" x14ac:dyDescent="0.25">
      <c r="A4952">
        <v>4961</v>
      </c>
      <c r="B4952" s="14" t="s">
        <v>16036</v>
      </c>
      <c r="C4952" s="14" t="s">
        <v>1102</v>
      </c>
      <c r="E4952" s="14" t="s">
        <v>16037</v>
      </c>
      <c r="F4952" s="14" t="s">
        <v>16038</v>
      </c>
      <c r="G4952" s="14" t="s">
        <v>1625</v>
      </c>
      <c r="H4952" s="14" t="s">
        <v>1110</v>
      </c>
    </row>
    <row r="4953" spans="1:8" x14ac:dyDescent="0.25">
      <c r="A4953">
        <v>4962</v>
      </c>
      <c r="B4953" s="14" t="s">
        <v>16039</v>
      </c>
      <c r="C4953" s="14" t="s">
        <v>1102</v>
      </c>
      <c r="E4953" s="14" t="s">
        <v>16040</v>
      </c>
      <c r="F4953" s="14" t="s">
        <v>16041</v>
      </c>
      <c r="G4953" s="14" t="s">
        <v>15487</v>
      </c>
      <c r="H4953" s="14" t="s">
        <v>1110</v>
      </c>
    </row>
    <row r="4954" spans="1:8" x14ac:dyDescent="0.25">
      <c r="A4954">
        <v>4963</v>
      </c>
      <c r="B4954" s="14" t="s">
        <v>16042</v>
      </c>
      <c r="C4954" s="14" t="s">
        <v>1102</v>
      </c>
      <c r="E4954" s="14" t="s">
        <v>16043</v>
      </c>
      <c r="F4954" s="14" t="s">
        <v>16044</v>
      </c>
      <c r="G4954" s="14" t="s">
        <v>1938</v>
      </c>
      <c r="H4954" s="14" t="s">
        <v>1110</v>
      </c>
    </row>
    <row r="4955" spans="1:8" x14ac:dyDescent="0.25">
      <c r="A4955">
        <v>4964</v>
      </c>
      <c r="B4955" s="14" t="s">
        <v>16045</v>
      </c>
      <c r="C4955" s="14" t="s">
        <v>1102</v>
      </c>
      <c r="E4955" s="14" t="s">
        <v>16046</v>
      </c>
      <c r="F4955" s="14" t="s">
        <v>16047</v>
      </c>
      <c r="G4955" s="14" t="s">
        <v>16</v>
      </c>
      <c r="H4955" s="14" t="s">
        <v>1110</v>
      </c>
    </row>
    <row r="4956" spans="1:8" x14ac:dyDescent="0.25">
      <c r="A4956">
        <v>4965</v>
      </c>
      <c r="B4956" s="14" t="s">
        <v>16048</v>
      </c>
      <c r="C4956" s="14" t="s">
        <v>1102</v>
      </c>
      <c r="D4956" s="14" t="s">
        <v>16049</v>
      </c>
      <c r="E4956" s="14" t="s">
        <v>16050</v>
      </c>
      <c r="F4956" s="14" t="s">
        <v>16051</v>
      </c>
      <c r="G4956" s="14" t="s">
        <v>86</v>
      </c>
      <c r="H4956" s="14" t="s">
        <v>1105</v>
      </c>
    </row>
    <row r="4957" spans="1:8" x14ac:dyDescent="0.25">
      <c r="A4957">
        <v>4966</v>
      </c>
      <c r="B4957" s="14" t="s">
        <v>16052</v>
      </c>
      <c r="C4957" s="14" t="s">
        <v>1102</v>
      </c>
      <c r="E4957" s="14" t="s">
        <v>16053</v>
      </c>
      <c r="F4957" s="14" t="s">
        <v>16054</v>
      </c>
      <c r="G4957" s="14" t="s">
        <v>3165</v>
      </c>
      <c r="H4957" s="14" t="s">
        <v>1110</v>
      </c>
    </row>
    <row r="4958" spans="1:8" x14ac:dyDescent="0.25">
      <c r="A4958">
        <v>4967</v>
      </c>
      <c r="B4958" s="14" t="s">
        <v>16055</v>
      </c>
      <c r="C4958" s="14" t="s">
        <v>1102</v>
      </c>
      <c r="E4958" s="14" t="s">
        <v>16056</v>
      </c>
      <c r="F4958" s="14" t="s">
        <v>16057</v>
      </c>
      <c r="G4958" s="14" t="s">
        <v>86</v>
      </c>
      <c r="H4958" s="14" t="s">
        <v>1110</v>
      </c>
    </row>
    <row r="4959" spans="1:8" x14ac:dyDescent="0.25">
      <c r="A4959">
        <v>4968</v>
      </c>
      <c r="B4959" s="14" t="s">
        <v>16058</v>
      </c>
      <c r="C4959" s="14" t="s">
        <v>1102</v>
      </c>
      <c r="E4959" s="14" t="s">
        <v>16059</v>
      </c>
      <c r="F4959" s="14" t="s">
        <v>16060</v>
      </c>
      <c r="G4959" s="14" t="s">
        <v>16061</v>
      </c>
      <c r="H4959" s="14" t="s">
        <v>1110</v>
      </c>
    </row>
    <row r="4960" spans="1:8" x14ac:dyDescent="0.25">
      <c r="A4960">
        <v>4969</v>
      </c>
      <c r="B4960" s="14" t="s">
        <v>16062</v>
      </c>
      <c r="C4960" s="14" t="s">
        <v>1102</v>
      </c>
      <c r="D4960" s="14" t="s">
        <v>16063</v>
      </c>
      <c r="E4960" s="14" t="s">
        <v>16064</v>
      </c>
      <c r="F4960" s="14" t="s">
        <v>16065</v>
      </c>
      <c r="G4960" s="14" t="s">
        <v>226</v>
      </c>
      <c r="H4960" s="14" t="s">
        <v>1110</v>
      </c>
    </row>
    <row r="4961" spans="1:8" x14ac:dyDescent="0.25">
      <c r="A4961">
        <v>4970</v>
      </c>
      <c r="B4961" s="14" t="s">
        <v>16066</v>
      </c>
      <c r="C4961" s="14" t="s">
        <v>1102</v>
      </c>
      <c r="E4961" s="14" t="s">
        <v>16067</v>
      </c>
      <c r="F4961" s="14" t="s">
        <v>16068</v>
      </c>
      <c r="G4961" s="14" t="s">
        <v>120</v>
      </c>
      <c r="H4961" s="14" t="s">
        <v>1105</v>
      </c>
    </row>
    <row r="4962" spans="1:8" x14ac:dyDescent="0.25">
      <c r="A4962">
        <v>4971</v>
      </c>
      <c r="B4962" s="14" t="s">
        <v>16069</v>
      </c>
      <c r="C4962" s="14" t="s">
        <v>1102</v>
      </c>
      <c r="E4962" s="14" t="s">
        <v>16070</v>
      </c>
      <c r="F4962" s="14" t="s">
        <v>16071</v>
      </c>
      <c r="G4962" s="14" t="s">
        <v>1493</v>
      </c>
      <c r="H4962" s="14" t="s">
        <v>1110</v>
      </c>
    </row>
    <row r="4963" spans="1:8" x14ac:dyDescent="0.25">
      <c r="A4963">
        <v>4972</v>
      </c>
      <c r="B4963" s="14" t="s">
        <v>16072</v>
      </c>
      <c r="C4963" s="14" t="s">
        <v>1102</v>
      </c>
      <c r="E4963" s="14" t="s">
        <v>16073</v>
      </c>
      <c r="F4963" s="14" t="s">
        <v>16074</v>
      </c>
      <c r="G4963" s="14" t="s">
        <v>1493</v>
      </c>
      <c r="H4963" s="14" t="s">
        <v>1110</v>
      </c>
    </row>
    <row r="4964" spans="1:8" x14ac:dyDescent="0.25">
      <c r="A4964">
        <v>4973</v>
      </c>
      <c r="B4964" s="14" t="s">
        <v>16075</v>
      </c>
      <c r="C4964" s="14" t="s">
        <v>1102</v>
      </c>
      <c r="E4964" s="14" t="s">
        <v>16076</v>
      </c>
      <c r="F4964" s="14" t="s">
        <v>16077</v>
      </c>
      <c r="G4964" s="14" t="s">
        <v>1109</v>
      </c>
      <c r="H4964" s="14" t="s">
        <v>1110</v>
      </c>
    </row>
    <row r="4965" spans="1:8" x14ac:dyDescent="0.25">
      <c r="A4965">
        <v>4974</v>
      </c>
      <c r="B4965" s="14" t="s">
        <v>16078</v>
      </c>
      <c r="C4965" s="14" t="s">
        <v>1102</v>
      </c>
      <c r="D4965" s="14" t="s">
        <v>4373</v>
      </c>
      <c r="E4965" s="14" t="s">
        <v>16079</v>
      </c>
      <c r="F4965" s="14" t="s">
        <v>16080</v>
      </c>
      <c r="G4965" s="14" t="s">
        <v>13816</v>
      </c>
      <c r="H4965" s="14" t="s">
        <v>1110</v>
      </c>
    </row>
    <row r="4966" spans="1:8" x14ac:dyDescent="0.25">
      <c r="A4966">
        <v>4975</v>
      </c>
      <c r="B4966" s="14" t="s">
        <v>16081</v>
      </c>
      <c r="C4966" s="14" t="s">
        <v>1102</v>
      </c>
      <c r="E4966" s="14" t="s">
        <v>16082</v>
      </c>
      <c r="F4966" s="14" t="s">
        <v>16083</v>
      </c>
      <c r="G4966" s="14" t="s">
        <v>1090</v>
      </c>
      <c r="H4966" s="14" t="s">
        <v>1110</v>
      </c>
    </row>
    <row r="4967" spans="1:8" x14ac:dyDescent="0.25">
      <c r="A4967">
        <v>4976</v>
      </c>
      <c r="B4967" s="14" t="s">
        <v>16084</v>
      </c>
      <c r="C4967" s="14" t="s">
        <v>1102</v>
      </c>
      <c r="E4967" s="14" t="s">
        <v>16085</v>
      </c>
      <c r="F4967" s="14" t="s">
        <v>16086</v>
      </c>
      <c r="G4967" s="14" t="s">
        <v>1109</v>
      </c>
      <c r="H4967" s="14" t="s">
        <v>1110</v>
      </c>
    </row>
    <row r="4968" spans="1:8" x14ac:dyDescent="0.25">
      <c r="A4968">
        <v>4977</v>
      </c>
      <c r="B4968" s="14" t="s">
        <v>16087</v>
      </c>
      <c r="C4968" s="14" t="s">
        <v>1102</v>
      </c>
      <c r="E4968" s="14" t="s">
        <v>16088</v>
      </c>
      <c r="F4968" s="14" t="s">
        <v>16089</v>
      </c>
      <c r="G4968" s="14" t="s">
        <v>3821</v>
      </c>
      <c r="H4968" s="14" t="s">
        <v>1110</v>
      </c>
    </row>
    <row r="4969" spans="1:8" x14ac:dyDescent="0.25">
      <c r="A4969">
        <v>4978</v>
      </c>
      <c r="B4969" s="14" t="s">
        <v>15774</v>
      </c>
      <c r="C4969" s="14" t="s">
        <v>1102</v>
      </c>
      <c r="E4969" s="14" t="s">
        <v>121</v>
      </c>
      <c r="F4969" s="14" t="s">
        <v>16090</v>
      </c>
      <c r="G4969" s="14" t="s">
        <v>2715</v>
      </c>
      <c r="H4969" s="14" t="s">
        <v>1110</v>
      </c>
    </row>
    <row r="4970" spans="1:8" x14ac:dyDescent="0.25">
      <c r="A4970">
        <v>4979</v>
      </c>
      <c r="B4970" s="14" t="s">
        <v>16091</v>
      </c>
      <c r="C4970" s="14" t="s">
        <v>1102</v>
      </c>
      <c r="E4970" s="14" t="s">
        <v>16092</v>
      </c>
      <c r="F4970" s="14" t="s">
        <v>16093</v>
      </c>
      <c r="G4970" s="14" t="s">
        <v>1109</v>
      </c>
      <c r="H4970" s="14" t="s">
        <v>1110</v>
      </c>
    </row>
    <row r="4971" spans="1:8" x14ac:dyDescent="0.25">
      <c r="A4971">
        <v>4980</v>
      </c>
      <c r="B4971" s="14" t="s">
        <v>16094</v>
      </c>
      <c r="C4971" s="14" t="s">
        <v>1102</v>
      </c>
      <c r="E4971" s="14" t="s">
        <v>16095</v>
      </c>
      <c r="F4971" s="14" t="s">
        <v>16096</v>
      </c>
      <c r="G4971" s="14" t="s">
        <v>192</v>
      </c>
      <c r="H4971" s="14" t="s">
        <v>1110</v>
      </c>
    </row>
    <row r="4972" spans="1:8" x14ac:dyDescent="0.25">
      <c r="A4972">
        <v>4981</v>
      </c>
      <c r="B4972" s="14" t="s">
        <v>16097</v>
      </c>
      <c r="C4972" s="14" t="s">
        <v>1102</v>
      </c>
      <c r="D4972" s="14" t="s">
        <v>2195</v>
      </c>
      <c r="E4972" s="14" t="s">
        <v>16098</v>
      </c>
      <c r="F4972" s="14" t="s">
        <v>16099</v>
      </c>
      <c r="G4972" s="14" t="s">
        <v>3071</v>
      </c>
      <c r="H4972" s="14" t="s">
        <v>1105</v>
      </c>
    </row>
    <row r="4973" spans="1:8" x14ac:dyDescent="0.25">
      <c r="A4973">
        <v>4982</v>
      </c>
      <c r="B4973" s="14" t="s">
        <v>16100</v>
      </c>
      <c r="C4973" s="14" t="s">
        <v>1102</v>
      </c>
      <c r="E4973" s="14" t="s">
        <v>16101</v>
      </c>
      <c r="G4973" s="14" t="s">
        <v>77</v>
      </c>
      <c r="H4973" s="14" t="s">
        <v>1110</v>
      </c>
    </row>
    <row r="4974" spans="1:8" x14ac:dyDescent="0.25">
      <c r="A4974">
        <v>4983</v>
      </c>
      <c r="B4974" s="14" t="s">
        <v>16102</v>
      </c>
      <c r="C4974" s="14" t="s">
        <v>1102</v>
      </c>
      <c r="D4974" s="14" t="s">
        <v>9207</v>
      </c>
      <c r="E4974" s="14" t="s">
        <v>16103</v>
      </c>
      <c r="F4974" s="14" t="s">
        <v>16104</v>
      </c>
      <c r="G4974" s="14" t="s">
        <v>114</v>
      </c>
      <c r="H4974" s="14" t="s">
        <v>1110</v>
      </c>
    </row>
    <row r="4975" spans="1:8" x14ac:dyDescent="0.25">
      <c r="A4975">
        <v>4984</v>
      </c>
      <c r="B4975" s="14" t="s">
        <v>16105</v>
      </c>
      <c r="C4975" s="14" t="s">
        <v>1102</v>
      </c>
      <c r="E4975" s="14" t="s">
        <v>16106</v>
      </c>
      <c r="F4975" s="14" t="s">
        <v>16107</v>
      </c>
      <c r="G4975" s="14" t="s">
        <v>149</v>
      </c>
      <c r="H4975" s="14" t="s">
        <v>1110</v>
      </c>
    </row>
    <row r="4976" spans="1:8" x14ac:dyDescent="0.25">
      <c r="A4976">
        <v>4985</v>
      </c>
      <c r="B4976" s="14" t="s">
        <v>16108</v>
      </c>
      <c r="C4976" s="14" t="s">
        <v>1102</v>
      </c>
      <c r="E4976" s="14" t="s">
        <v>16109</v>
      </c>
      <c r="F4976" s="14" t="s">
        <v>16110</v>
      </c>
      <c r="G4976" s="14" t="s">
        <v>123</v>
      </c>
      <c r="H4976" s="14" t="s">
        <v>1110</v>
      </c>
    </row>
    <row r="4977" spans="1:8" x14ac:dyDescent="0.25">
      <c r="A4977">
        <v>4986</v>
      </c>
      <c r="B4977" s="14" t="s">
        <v>16111</v>
      </c>
      <c r="C4977" s="14" t="s">
        <v>1102</v>
      </c>
      <c r="E4977" s="14" t="s">
        <v>16112</v>
      </c>
      <c r="F4977" s="14" t="s">
        <v>16113</v>
      </c>
      <c r="G4977" s="14" t="s">
        <v>1109</v>
      </c>
      <c r="H4977" s="14" t="s">
        <v>1110</v>
      </c>
    </row>
    <row r="4978" spans="1:8" x14ac:dyDescent="0.25">
      <c r="A4978">
        <v>4987</v>
      </c>
      <c r="B4978" s="14" t="s">
        <v>15760</v>
      </c>
      <c r="C4978" s="14" t="s">
        <v>1102</v>
      </c>
      <c r="E4978" s="14" t="s">
        <v>16114</v>
      </c>
      <c r="F4978" s="14" t="s">
        <v>16115</v>
      </c>
      <c r="G4978" s="14" t="s">
        <v>4434</v>
      </c>
      <c r="H4978" s="14" t="s">
        <v>1110</v>
      </c>
    </row>
    <row r="4979" spans="1:8" x14ac:dyDescent="0.25">
      <c r="A4979">
        <v>4988</v>
      </c>
      <c r="B4979" s="14" t="s">
        <v>16116</v>
      </c>
      <c r="C4979" s="14" t="s">
        <v>1102</v>
      </c>
      <c r="E4979" s="14" t="s">
        <v>16117</v>
      </c>
      <c r="F4979" s="14" t="s">
        <v>16118</v>
      </c>
      <c r="G4979" s="14" t="s">
        <v>1109</v>
      </c>
      <c r="H4979" s="14" t="s">
        <v>1110</v>
      </c>
    </row>
    <row r="4980" spans="1:8" x14ac:dyDescent="0.25">
      <c r="A4980">
        <v>4989</v>
      </c>
      <c r="B4980" s="14" t="s">
        <v>16119</v>
      </c>
      <c r="C4980" s="14" t="s">
        <v>1102</v>
      </c>
      <c r="E4980" s="14" t="s">
        <v>16120</v>
      </c>
      <c r="F4980" s="14" t="s">
        <v>16121</v>
      </c>
      <c r="G4980" s="14" t="s">
        <v>3873</v>
      </c>
      <c r="H4980" s="14" t="s">
        <v>1110</v>
      </c>
    </row>
    <row r="4981" spans="1:8" x14ac:dyDescent="0.25">
      <c r="A4981">
        <v>4990</v>
      </c>
      <c r="B4981" s="14" t="s">
        <v>16122</v>
      </c>
      <c r="C4981" s="14" t="s">
        <v>1102</v>
      </c>
      <c r="E4981" s="14" t="s">
        <v>16123</v>
      </c>
      <c r="F4981" s="14" t="s">
        <v>16124</v>
      </c>
      <c r="G4981" s="14" t="s">
        <v>40</v>
      </c>
      <c r="H4981" s="14" t="s">
        <v>1110</v>
      </c>
    </row>
    <row r="4982" spans="1:8" x14ac:dyDescent="0.25">
      <c r="A4982">
        <v>4991</v>
      </c>
      <c r="B4982" s="14" t="s">
        <v>16125</v>
      </c>
      <c r="C4982" s="14" t="s">
        <v>1102</v>
      </c>
      <c r="E4982" s="14" t="s">
        <v>16126</v>
      </c>
      <c r="F4982" s="14" t="s">
        <v>16127</v>
      </c>
      <c r="G4982" s="14" t="s">
        <v>1109</v>
      </c>
      <c r="H4982" s="14" t="s">
        <v>1110</v>
      </c>
    </row>
    <row r="4983" spans="1:8" x14ac:dyDescent="0.25">
      <c r="A4983">
        <v>4992</v>
      </c>
      <c r="B4983" s="14" t="s">
        <v>16128</v>
      </c>
      <c r="C4983" s="14" t="s">
        <v>1102</v>
      </c>
      <c r="E4983" s="14" t="s">
        <v>16129</v>
      </c>
      <c r="F4983" s="14" t="s">
        <v>16130</v>
      </c>
      <c r="G4983" s="14" t="s">
        <v>1109</v>
      </c>
      <c r="H4983" s="14" t="s">
        <v>1110</v>
      </c>
    </row>
    <row r="4984" spans="1:8" x14ac:dyDescent="0.25">
      <c r="A4984">
        <v>4993</v>
      </c>
      <c r="B4984" s="14" t="s">
        <v>16131</v>
      </c>
      <c r="C4984" s="14" t="s">
        <v>1102</v>
      </c>
      <c r="E4984" s="14" t="s">
        <v>16132</v>
      </c>
      <c r="F4984" s="14" t="s">
        <v>16133</v>
      </c>
      <c r="G4984" s="14" t="s">
        <v>187</v>
      </c>
      <c r="H4984" s="14" t="s">
        <v>1110</v>
      </c>
    </row>
    <row r="4985" spans="1:8" x14ac:dyDescent="0.25">
      <c r="A4985">
        <v>4994</v>
      </c>
      <c r="B4985" s="14" t="s">
        <v>16134</v>
      </c>
      <c r="C4985" s="14" t="s">
        <v>1102</v>
      </c>
      <c r="E4985" s="14" t="s">
        <v>16135</v>
      </c>
      <c r="F4985" s="14" t="s">
        <v>16136</v>
      </c>
      <c r="G4985" s="14" t="s">
        <v>149</v>
      </c>
      <c r="H4985" s="14" t="s">
        <v>1110</v>
      </c>
    </row>
    <row r="4986" spans="1:8" x14ac:dyDescent="0.25">
      <c r="A4986">
        <v>4995</v>
      </c>
      <c r="B4986" s="14" t="s">
        <v>16137</v>
      </c>
      <c r="C4986" s="14" t="s">
        <v>1102</v>
      </c>
      <c r="E4986" s="14" t="s">
        <v>16138</v>
      </c>
      <c r="F4986" s="14" t="s">
        <v>16139</v>
      </c>
      <c r="G4986" s="14" t="s">
        <v>1625</v>
      </c>
      <c r="H4986" s="14" t="s">
        <v>1110</v>
      </c>
    </row>
    <row r="4987" spans="1:8" x14ac:dyDescent="0.25">
      <c r="A4987">
        <v>4996</v>
      </c>
      <c r="B4987" s="14" t="s">
        <v>16140</v>
      </c>
      <c r="C4987" s="14" t="s">
        <v>1102</v>
      </c>
      <c r="E4987" s="14" t="s">
        <v>16141</v>
      </c>
      <c r="F4987" s="14" t="s">
        <v>16142</v>
      </c>
      <c r="G4987" s="14" t="s">
        <v>1400</v>
      </c>
      <c r="H4987" s="14" t="s">
        <v>1110</v>
      </c>
    </row>
    <row r="4988" spans="1:8" x14ac:dyDescent="0.25">
      <c r="A4988">
        <v>4997</v>
      </c>
      <c r="B4988" s="14" t="s">
        <v>16143</v>
      </c>
      <c r="C4988" s="14" t="s">
        <v>1102</v>
      </c>
      <c r="E4988" s="14" t="s">
        <v>16144</v>
      </c>
      <c r="F4988" s="14" t="s">
        <v>16145</v>
      </c>
      <c r="G4988" s="14" t="s">
        <v>149</v>
      </c>
      <c r="H4988" s="14" t="s">
        <v>1110</v>
      </c>
    </row>
    <row r="4989" spans="1:8" x14ac:dyDescent="0.25">
      <c r="A4989">
        <v>4998</v>
      </c>
      <c r="B4989" s="14" t="s">
        <v>16146</v>
      </c>
      <c r="C4989" s="14" t="s">
        <v>1102</v>
      </c>
      <c r="E4989" s="14" t="s">
        <v>16147</v>
      </c>
      <c r="F4989" s="14" t="s">
        <v>16148</v>
      </c>
      <c r="G4989" s="14" t="s">
        <v>2613</v>
      </c>
      <c r="H4989" s="14" t="s">
        <v>1110</v>
      </c>
    </row>
    <row r="4990" spans="1:8" x14ac:dyDescent="0.25">
      <c r="A4990">
        <v>4999</v>
      </c>
      <c r="B4990" s="14" t="s">
        <v>16149</v>
      </c>
      <c r="C4990" s="14" t="s">
        <v>1102</v>
      </c>
      <c r="E4990" s="14" t="s">
        <v>16150</v>
      </c>
      <c r="G4990" s="14" t="s">
        <v>1109</v>
      </c>
      <c r="H4990" s="14" t="s">
        <v>1110</v>
      </c>
    </row>
    <row r="4991" spans="1:8" x14ac:dyDescent="0.25">
      <c r="A4991">
        <v>5000</v>
      </c>
      <c r="B4991" s="14" t="s">
        <v>16151</v>
      </c>
      <c r="C4991" s="14" t="s">
        <v>1102</v>
      </c>
      <c r="E4991" s="14" t="s">
        <v>16152</v>
      </c>
      <c r="F4991" s="14" t="s">
        <v>16153</v>
      </c>
      <c r="G4991" s="14" t="s">
        <v>1109</v>
      </c>
      <c r="H4991" s="14" t="s">
        <v>1110</v>
      </c>
    </row>
    <row r="4992" spans="1:8" x14ac:dyDescent="0.25">
      <c r="A4992">
        <v>5001</v>
      </c>
      <c r="B4992" s="14" t="s">
        <v>16154</v>
      </c>
      <c r="C4992" s="14" t="s">
        <v>1102</v>
      </c>
      <c r="E4992" s="14" t="s">
        <v>16155</v>
      </c>
      <c r="F4992" s="14" t="s">
        <v>16156</v>
      </c>
      <c r="G4992" s="14" t="s">
        <v>4487</v>
      </c>
      <c r="H4992" s="14" t="s">
        <v>1110</v>
      </c>
    </row>
    <row r="4993" spans="1:8" x14ac:dyDescent="0.25">
      <c r="A4993">
        <v>5002</v>
      </c>
      <c r="B4993" s="14" t="s">
        <v>16157</v>
      </c>
      <c r="C4993" s="14" t="s">
        <v>1102</v>
      </c>
      <c r="D4993" s="14" t="s">
        <v>16158</v>
      </c>
      <c r="E4993" s="14" t="s">
        <v>16159</v>
      </c>
      <c r="F4993" s="14" t="s">
        <v>16160</v>
      </c>
      <c r="G4993" s="14" t="s">
        <v>12</v>
      </c>
      <c r="H4993" s="14" t="s">
        <v>1105</v>
      </c>
    </row>
    <row r="4994" spans="1:8" x14ac:dyDescent="0.25">
      <c r="A4994">
        <v>5003</v>
      </c>
      <c r="B4994" s="14" t="s">
        <v>16161</v>
      </c>
      <c r="C4994" s="14" t="s">
        <v>1102</v>
      </c>
      <c r="E4994" s="14" t="s">
        <v>16162</v>
      </c>
      <c r="F4994" s="14" t="s">
        <v>16163</v>
      </c>
      <c r="G4994" s="14" t="s">
        <v>16</v>
      </c>
      <c r="H4994" s="14" t="s">
        <v>1110</v>
      </c>
    </row>
    <row r="4995" spans="1:8" x14ac:dyDescent="0.25">
      <c r="A4995">
        <v>5004</v>
      </c>
      <c r="B4995" s="14" t="s">
        <v>16164</v>
      </c>
      <c r="C4995" s="14" t="s">
        <v>1102</v>
      </c>
      <c r="E4995" s="14" t="s">
        <v>16165</v>
      </c>
      <c r="F4995" s="14" t="s">
        <v>16166</v>
      </c>
      <c r="G4995" s="14" t="s">
        <v>1109</v>
      </c>
      <c r="H4995" s="14" t="s">
        <v>1110</v>
      </c>
    </row>
    <row r="4996" spans="1:8" x14ac:dyDescent="0.25">
      <c r="A4996">
        <v>5005</v>
      </c>
      <c r="B4996" s="14" t="s">
        <v>16167</v>
      </c>
      <c r="C4996" s="14" t="s">
        <v>1102</v>
      </c>
      <c r="E4996" s="14" t="s">
        <v>16168</v>
      </c>
      <c r="F4996" s="14" t="s">
        <v>16169</v>
      </c>
      <c r="G4996" s="14" t="s">
        <v>40</v>
      </c>
      <c r="H4996" s="14" t="s">
        <v>1110</v>
      </c>
    </row>
    <row r="4997" spans="1:8" x14ac:dyDescent="0.25">
      <c r="A4997">
        <v>5006</v>
      </c>
      <c r="B4997" s="14" t="s">
        <v>16170</v>
      </c>
      <c r="C4997" s="14" t="s">
        <v>1102</v>
      </c>
      <c r="E4997" s="14" t="s">
        <v>16171</v>
      </c>
      <c r="F4997" s="14" t="s">
        <v>16172</v>
      </c>
      <c r="G4997" s="14" t="s">
        <v>1109</v>
      </c>
      <c r="H4997" s="14" t="s">
        <v>1110</v>
      </c>
    </row>
    <row r="4998" spans="1:8" x14ac:dyDescent="0.25">
      <c r="A4998">
        <v>5007</v>
      </c>
      <c r="B4998" s="14" t="s">
        <v>16173</v>
      </c>
      <c r="C4998" s="14" t="s">
        <v>1102</v>
      </c>
      <c r="E4998" s="14" t="s">
        <v>16174</v>
      </c>
      <c r="F4998" s="14" t="s">
        <v>16175</v>
      </c>
      <c r="G4998" s="14" t="s">
        <v>3683</v>
      </c>
      <c r="H4998" s="14" t="s">
        <v>1110</v>
      </c>
    </row>
    <row r="4999" spans="1:8" x14ac:dyDescent="0.25">
      <c r="A4999">
        <v>5008</v>
      </c>
      <c r="B4999" s="14" t="s">
        <v>16176</v>
      </c>
      <c r="C4999" s="14" t="s">
        <v>1102</v>
      </c>
      <c r="E4999" s="14" t="s">
        <v>16177</v>
      </c>
      <c r="F4999" s="14" t="s">
        <v>16178</v>
      </c>
      <c r="G4999" s="14" t="s">
        <v>1737</v>
      </c>
      <c r="H4999" s="14" t="s">
        <v>1110</v>
      </c>
    </row>
    <row r="5000" spans="1:8" x14ac:dyDescent="0.25">
      <c r="A5000">
        <v>5009</v>
      </c>
      <c r="B5000" s="14" t="s">
        <v>16179</v>
      </c>
      <c r="C5000" s="14" t="s">
        <v>1102</v>
      </c>
      <c r="E5000" s="14" t="s">
        <v>16180</v>
      </c>
      <c r="F5000" s="14" t="s">
        <v>16181</v>
      </c>
      <c r="G5000" s="14" t="s">
        <v>1109</v>
      </c>
      <c r="H5000" s="14" t="s">
        <v>1110</v>
      </c>
    </row>
    <row r="5001" spans="1:8" x14ac:dyDescent="0.25">
      <c r="A5001">
        <v>5010</v>
      </c>
      <c r="B5001" s="14" t="s">
        <v>16182</v>
      </c>
      <c r="C5001" s="14" t="s">
        <v>1102</v>
      </c>
      <c r="D5001" s="14" t="s">
        <v>1662</v>
      </c>
      <c r="E5001" s="14" t="s">
        <v>16183</v>
      </c>
      <c r="F5001" s="14" t="s">
        <v>16184</v>
      </c>
      <c r="G5001" s="14" t="s">
        <v>1207</v>
      </c>
      <c r="H5001" s="14" t="s">
        <v>1110</v>
      </c>
    </row>
    <row r="5002" spans="1:8" x14ac:dyDescent="0.25">
      <c r="A5002">
        <v>5011</v>
      </c>
      <c r="B5002" s="14" t="s">
        <v>16185</v>
      </c>
      <c r="C5002" s="14" t="s">
        <v>1102</v>
      </c>
      <c r="E5002" s="14" t="s">
        <v>16186</v>
      </c>
      <c r="F5002" s="14" t="s">
        <v>16187</v>
      </c>
      <c r="G5002" s="14" t="s">
        <v>15487</v>
      </c>
      <c r="H5002" s="14" t="s">
        <v>1110</v>
      </c>
    </row>
    <row r="5003" spans="1:8" x14ac:dyDescent="0.25">
      <c r="A5003">
        <v>5012</v>
      </c>
      <c r="B5003" s="14" t="s">
        <v>16188</v>
      </c>
      <c r="C5003" s="14" t="s">
        <v>1102</v>
      </c>
      <c r="D5003" s="14" t="s">
        <v>16189</v>
      </c>
      <c r="E5003" s="14" t="s">
        <v>16190</v>
      </c>
      <c r="F5003" s="14" t="s">
        <v>16191</v>
      </c>
      <c r="G5003" s="14" t="s">
        <v>1109</v>
      </c>
      <c r="H5003" s="14" t="s">
        <v>1110</v>
      </c>
    </row>
    <row r="5004" spans="1:8" x14ac:dyDescent="0.25">
      <c r="A5004">
        <v>5013</v>
      </c>
      <c r="B5004" s="14" t="s">
        <v>16192</v>
      </c>
      <c r="C5004" s="14" t="s">
        <v>1102</v>
      </c>
      <c r="D5004" s="14" t="s">
        <v>16193</v>
      </c>
      <c r="E5004" s="14" t="s">
        <v>16194</v>
      </c>
      <c r="F5004" s="14" t="s">
        <v>16195</v>
      </c>
      <c r="G5004" s="14" t="s">
        <v>243</v>
      </c>
      <c r="H5004" s="14" t="s">
        <v>1105</v>
      </c>
    </row>
    <row r="5005" spans="1:8" x14ac:dyDescent="0.25">
      <c r="A5005">
        <v>5014</v>
      </c>
      <c r="B5005" s="14" t="s">
        <v>16196</v>
      </c>
      <c r="C5005" s="14" t="s">
        <v>1102</v>
      </c>
      <c r="E5005" s="14" t="s">
        <v>16197</v>
      </c>
      <c r="F5005" s="14" t="s">
        <v>16198</v>
      </c>
      <c r="G5005" s="14" t="s">
        <v>230</v>
      </c>
      <c r="H5005" s="14" t="s">
        <v>1110</v>
      </c>
    </row>
    <row r="5006" spans="1:8" x14ac:dyDescent="0.25">
      <c r="A5006">
        <v>5015</v>
      </c>
      <c r="B5006" s="14" t="s">
        <v>16199</v>
      </c>
      <c r="C5006" s="14" t="s">
        <v>1102</v>
      </c>
      <c r="E5006" s="14" t="s">
        <v>16200</v>
      </c>
      <c r="F5006" s="14" t="s">
        <v>16201</v>
      </c>
      <c r="G5006" s="14" t="s">
        <v>40</v>
      </c>
      <c r="H5006" s="14" t="s">
        <v>1110</v>
      </c>
    </row>
    <row r="5007" spans="1:8" x14ac:dyDescent="0.25">
      <c r="A5007">
        <v>5016</v>
      </c>
      <c r="B5007" s="14" t="s">
        <v>16202</v>
      </c>
      <c r="C5007" s="14" t="s">
        <v>1102</v>
      </c>
      <c r="D5007" s="14" t="s">
        <v>16203</v>
      </c>
      <c r="E5007" s="14" t="s">
        <v>16204</v>
      </c>
      <c r="F5007" s="14" t="s">
        <v>16205</v>
      </c>
      <c r="G5007" s="14" t="s">
        <v>3491</v>
      </c>
      <c r="H5007" s="14" t="s">
        <v>1105</v>
      </c>
    </row>
    <row r="5008" spans="1:8" x14ac:dyDescent="0.25">
      <c r="A5008">
        <v>5017</v>
      </c>
      <c r="B5008" s="14" t="s">
        <v>16206</v>
      </c>
      <c r="C5008" s="14" t="s">
        <v>1102</v>
      </c>
      <c r="E5008" s="14" t="s">
        <v>16207</v>
      </c>
      <c r="G5008" s="14" t="s">
        <v>40</v>
      </c>
      <c r="H5008" s="14" t="s">
        <v>1110</v>
      </c>
    </row>
    <row r="5009" spans="1:8" x14ac:dyDescent="0.25">
      <c r="A5009">
        <v>5018</v>
      </c>
      <c r="B5009" s="14" t="s">
        <v>16208</v>
      </c>
      <c r="C5009" s="14" t="s">
        <v>1102</v>
      </c>
      <c r="D5009" s="14" t="s">
        <v>3205</v>
      </c>
      <c r="E5009" s="14" t="s">
        <v>16209</v>
      </c>
      <c r="F5009" s="14" t="s">
        <v>16210</v>
      </c>
      <c r="G5009" s="14" t="s">
        <v>1109</v>
      </c>
      <c r="H5009" s="14" t="s">
        <v>1110</v>
      </c>
    </row>
    <row r="5010" spans="1:8" x14ac:dyDescent="0.25">
      <c r="A5010">
        <v>5019</v>
      </c>
      <c r="B5010" s="14" t="s">
        <v>16211</v>
      </c>
      <c r="C5010" s="14" t="s">
        <v>1102</v>
      </c>
      <c r="E5010" s="14" t="s">
        <v>16212</v>
      </c>
      <c r="F5010" s="14" t="s">
        <v>16213</v>
      </c>
      <c r="G5010" s="14" t="s">
        <v>40</v>
      </c>
      <c r="H5010" s="14" t="s">
        <v>1110</v>
      </c>
    </row>
    <row r="5011" spans="1:8" x14ac:dyDescent="0.25">
      <c r="A5011">
        <v>5020</v>
      </c>
      <c r="B5011" s="14" t="s">
        <v>16214</v>
      </c>
      <c r="C5011" s="14" t="s">
        <v>1102</v>
      </c>
      <c r="D5011" s="14" t="s">
        <v>16215</v>
      </c>
      <c r="E5011" s="14" t="s">
        <v>16216</v>
      </c>
      <c r="F5011" s="14" t="s">
        <v>16214</v>
      </c>
      <c r="G5011" s="14" t="s">
        <v>1251</v>
      </c>
      <c r="H5011" s="14" t="s">
        <v>1105</v>
      </c>
    </row>
    <row r="5012" spans="1:8" x14ac:dyDescent="0.25">
      <c r="A5012">
        <v>5021</v>
      </c>
      <c r="B5012" s="14" t="s">
        <v>16217</v>
      </c>
      <c r="C5012" s="14" t="s">
        <v>1102</v>
      </c>
      <c r="E5012" s="14" t="s">
        <v>16218</v>
      </c>
      <c r="F5012" s="14" t="s">
        <v>16219</v>
      </c>
      <c r="G5012" s="14" t="s">
        <v>16</v>
      </c>
      <c r="H5012" s="14" t="s">
        <v>1110</v>
      </c>
    </row>
    <row r="5013" spans="1:8" x14ac:dyDescent="0.25">
      <c r="A5013">
        <v>5022</v>
      </c>
      <c r="B5013" s="14" t="s">
        <v>16220</v>
      </c>
      <c r="C5013" s="14" t="s">
        <v>1102</v>
      </c>
      <c r="E5013" s="14" t="s">
        <v>16221</v>
      </c>
      <c r="F5013" s="14" t="s">
        <v>16222</v>
      </c>
      <c r="G5013" s="14" t="s">
        <v>149</v>
      </c>
      <c r="H5013" s="14" t="s">
        <v>1110</v>
      </c>
    </row>
    <row r="5014" spans="1:8" x14ac:dyDescent="0.25">
      <c r="A5014">
        <v>5023</v>
      </c>
      <c r="B5014" s="14" t="s">
        <v>16223</v>
      </c>
      <c r="C5014" s="14" t="s">
        <v>1102</v>
      </c>
      <c r="E5014" s="14" t="s">
        <v>16224</v>
      </c>
      <c r="F5014" s="14" t="s">
        <v>16225</v>
      </c>
      <c r="G5014" s="14" t="s">
        <v>149</v>
      </c>
      <c r="H5014" s="14" t="s">
        <v>1110</v>
      </c>
    </row>
    <row r="5015" spans="1:8" x14ac:dyDescent="0.25">
      <c r="A5015">
        <v>5024</v>
      </c>
      <c r="B5015" s="14" t="s">
        <v>16226</v>
      </c>
      <c r="C5015" s="14" t="s">
        <v>1102</v>
      </c>
      <c r="E5015" s="14" t="s">
        <v>16227</v>
      </c>
      <c r="F5015" s="14" t="s">
        <v>16228</v>
      </c>
      <c r="G5015" s="14" t="s">
        <v>3873</v>
      </c>
      <c r="H5015" s="14" t="s">
        <v>1110</v>
      </c>
    </row>
    <row r="5016" spans="1:8" x14ac:dyDescent="0.25">
      <c r="A5016">
        <v>5025</v>
      </c>
      <c r="B5016" s="14" t="s">
        <v>16229</v>
      </c>
      <c r="C5016" s="14" t="s">
        <v>1102</v>
      </c>
      <c r="E5016" s="14" t="s">
        <v>16230</v>
      </c>
      <c r="F5016" s="14" t="s">
        <v>16231</v>
      </c>
      <c r="G5016" s="14" t="s">
        <v>149</v>
      </c>
      <c r="H5016" s="14" t="s">
        <v>1110</v>
      </c>
    </row>
    <row r="5017" spans="1:8" x14ac:dyDescent="0.25">
      <c r="A5017">
        <v>5026</v>
      </c>
      <c r="B5017" s="14" t="s">
        <v>16232</v>
      </c>
      <c r="C5017" s="14" t="s">
        <v>1102</v>
      </c>
      <c r="E5017" s="14" t="s">
        <v>16233</v>
      </c>
      <c r="F5017" s="14" t="s">
        <v>16234</v>
      </c>
      <c r="G5017" s="14" t="s">
        <v>149</v>
      </c>
      <c r="H5017" s="14" t="s">
        <v>1110</v>
      </c>
    </row>
    <row r="5018" spans="1:8" x14ac:dyDescent="0.25">
      <c r="A5018">
        <v>5027</v>
      </c>
      <c r="B5018" s="14" t="s">
        <v>16235</v>
      </c>
      <c r="C5018" s="14" t="s">
        <v>1102</v>
      </c>
      <c r="E5018" s="14" t="s">
        <v>16236</v>
      </c>
      <c r="F5018" s="14" t="s">
        <v>16237</v>
      </c>
      <c r="G5018" s="14" t="s">
        <v>1144</v>
      </c>
      <c r="H5018" s="14" t="s">
        <v>1110</v>
      </c>
    </row>
    <row r="5019" spans="1:8" x14ac:dyDescent="0.25">
      <c r="A5019">
        <v>5028</v>
      </c>
      <c r="B5019" s="14" t="s">
        <v>16238</v>
      </c>
      <c r="C5019" s="14" t="s">
        <v>1102</v>
      </c>
      <c r="E5019" s="14" t="s">
        <v>16239</v>
      </c>
      <c r="F5019" s="14" t="s">
        <v>16240</v>
      </c>
      <c r="G5019" s="14" t="s">
        <v>149</v>
      </c>
      <c r="H5019" s="14" t="s">
        <v>1110</v>
      </c>
    </row>
    <row r="5020" spans="1:8" x14ac:dyDescent="0.25">
      <c r="A5020">
        <v>5029</v>
      </c>
      <c r="B5020" s="14" t="s">
        <v>16241</v>
      </c>
      <c r="C5020" s="14" t="s">
        <v>1102</v>
      </c>
      <c r="E5020" s="14" t="s">
        <v>16242</v>
      </c>
      <c r="F5020" s="14" t="s">
        <v>16243</v>
      </c>
      <c r="G5020" s="14" t="s">
        <v>9</v>
      </c>
      <c r="H5020" s="14" t="s">
        <v>1110</v>
      </c>
    </row>
    <row r="5021" spans="1:8" x14ac:dyDescent="0.25">
      <c r="A5021">
        <v>5030</v>
      </c>
      <c r="B5021" s="14" t="s">
        <v>16244</v>
      </c>
      <c r="C5021" s="14" t="s">
        <v>1102</v>
      </c>
      <c r="E5021" s="14" t="s">
        <v>16245</v>
      </c>
      <c r="F5021" s="14" t="s">
        <v>16246</v>
      </c>
      <c r="G5021" s="14" t="s">
        <v>149</v>
      </c>
      <c r="H5021" s="14" t="s">
        <v>1110</v>
      </c>
    </row>
    <row r="5022" spans="1:8" x14ac:dyDescent="0.25">
      <c r="A5022">
        <v>5031</v>
      </c>
      <c r="B5022" s="14" t="s">
        <v>16247</v>
      </c>
      <c r="C5022" s="14" t="s">
        <v>1102</v>
      </c>
      <c r="E5022" s="14" t="s">
        <v>16248</v>
      </c>
      <c r="F5022" s="14" t="s">
        <v>16249</v>
      </c>
      <c r="G5022" s="14" t="s">
        <v>1682</v>
      </c>
      <c r="H5022" s="14" t="s">
        <v>1110</v>
      </c>
    </row>
    <row r="5023" spans="1:8" x14ac:dyDescent="0.25">
      <c r="A5023">
        <v>5032</v>
      </c>
      <c r="B5023" s="14" t="s">
        <v>16250</v>
      </c>
      <c r="C5023" s="14" t="s">
        <v>1102</v>
      </c>
      <c r="E5023" s="14" t="s">
        <v>16251</v>
      </c>
      <c r="F5023" s="14" t="s">
        <v>16252</v>
      </c>
      <c r="G5023" s="14" t="s">
        <v>226</v>
      </c>
      <c r="H5023" s="14" t="s">
        <v>1110</v>
      </c>
    </row>
    <row r="5024" spans="1:8" x14ac:dyDescent="0.25">
      <c r="A5024">
        <v>5033</v>
      </c>
      <c r="B5024" s="14" t="s">
        <v>16253</v>
      </c>
      <c r="C5024" s="14" t="s">
        <v>1102</v>
      </c>
      <c r="E5024" s="14" t="s">
        <v>16254</v>
      </c>
      <c r="F5024" s="14" t="s">
        <v>16255</v>
      </c>
      <c r="G5024" s="14" t="s">
        <v>149</v>
      </c>
      <c r="H5024" s="14" t="s">
        <v>1110</v>
      </c>
    </row>
    <row r="5025" spans="1:8" x14ac:dyDescent="0.25">
      <c r="A5025">
        <v>5034</v>
      </c>
      <c r="B5025" s="14" t="s">
        <v>16256</v>
      </c>
      <c r="C5025" s="14" t="s">
        <v>1102</v>
      </c>
      <c r="E5025" s="14" t="s">
        <v>16257</v>
      </c>
      <c r="F5025" s="14" t="s">
        <v>16258</v>
      </c>
      <c r="G5025" s="14" t="s">
        <v>40</v>
      </c>
      <c r="H5025" s="14" t="s">
        <v>1110</v>
      </c>
    </row>
    <row r="5026" spans="1:8" x14ac:dyDescent="0.25">
      <c r="A5026">
        <v>5035</v>
      </c>
      <c r="B5026" s="14" t="s">
        <v>16259</v>
      </c>
      <c r="C5026" s="14" t="s">
        <v>1102</v>
      </c>
      <c r="E5026" s="14" t="s">
        <v>16260</v>
      </c>
      <c r="F5026" s="14" t="s">
        <v>16261</v>
      </c>
      <c r="G5026" s="14" t="s">
        <v>149</v>
      </c>
      <c r="H5026" s="14" t="s">
        <v>1110</v>
      </c>
    </row>
    <row r="5027" spans="1:8" x14ac:dyDescent="0.25">
      <c r="A5027">
        <v>5036</v>
      </c>
      <c r="B5027" s="14" t="s">
        <v>16262</v>
      </c>
      <c r="C5027" s="14" t="s">
        <v>1102</v>
      </c>
      <c r="E5027" s="14" t="s">
        <v>16263</v>
      </c>
      <c r="F5027" s="14" t="s">
        <v>16264</v>
      </c>
      <c r="G5027" s="14" t="s">
        <v>1109</v>
      </c>
      <c r="H5027" s="14" t="s">
        <v>1110</v>
      </c>
    </row>
    <row r="5028" spans="1:8" x14ac:dyDescent="0.25">
      <c r="A5028">
        <v>5037</v>
      </c>
      <c r="B5028" s="14" t="s">
        <v>16265</v>
      </c>
      <c r="C5028" s="14" t="s">
        <v>1102</v>
      </c>
      <c r="E5028" s="14" t="s">
        <v>16266</v>
      </c>
      <c r="F5028" s="14" t="s">
        <v>16267</v>
      </c>
      <c r="G5028" s="14" t="s">
        <v>149</v>
      </c>
      <c r="H5028" s="14" t="s">
        <v>1110</v>
      </c>
    </row>
    <row r="5029" spans="1:8" x14ac:dyDescent="0.25">
      <c r="A5029">
        <v>5038</v>
      </c>
      <c r="B5029" s="14" t="s">
        <v>16268</v>
      </c>
      <c r="C5029" s="14" t="s">
        <v>1102</v>
      </c>
      <c r="D5029" s="14" t="s">
        <v>16269</v>
      </c>
      <c r="E5029" s="14" t="s">
        <v>16270</v>
      </c>
      <c r="F5029" s="14" t="s">
        <v>16271</v>
      </c>
      <c r="G5029" s="14" t="s">
        <v>220</v>
      </c>
      <c r="H5029" s="14" t="s">
        <v>1105</v>
      </c>
    </row>
    <row r="5030" spans="1:8" x14ac:dyDescent="0.25">
      <c r="A5030">
        <v>5039</v>
      </c>
      <c r="B5030" s="14" t="s">
        <v>16272</v>
      </c>
      <c r="C5030" s="14" t="s">
        <v>1102</v>
      </c>
      <c r="D5030" s="14" t="s">
        <v>372</v>
      </c>
      <c r="E5030" s="14" t="s">
        <v>16273</v>
      </c>
      <c r="F5030" s="14" t="s">
        <v>16274</v>
      </c>
      <c r="G5030" s="14" t="s">
        <v>153</v>
      </c>
      <c r="H5030" s="14" t="s">
        <v>1105</v>
      </c>
    </row>
    <row r="5031" spans="1:8" x14ac:dyDescent="0.25">
      <c r="A5031">
        <v>5040</v>
      </c>
      <c r="B5031" s="14" t="s">
        <v>16275</v>
      </c>
      <c r="C5031" s="14" t="s">
        <v>1102</v>
      </c>
      <c r="E5031" s="14" t="s">
        <v>16276</v>
      </c>
      <c r="F5031" s="14" t="s">
        <v>16277</v>
      </c>
      <c r="G5031" s="14" t="s">
        <v>1109</v>
      </c>
      <c r="H5031" s="14" t="s">
        <v>1110</v>
      </c>
    </row>
    <row r="5032" spans="1:8" x14ac:dyDescent="0.25">
      <c r="A5032">
        <v>5041</v>
      </c>
      <c r="B5032" s="14" t="s">
        <v>16278</v>
      </c>
      <c r="C5032" s="14" t="s">
        <v>1102</v>
      </c>
      <c r="D5032" s="14" t="s">
        <v>445</v>
      </c>
      <c r="E5032" s="14" t="s">
        <v>16279</v>
      </c>
      <c r="F5032" s="14" t="s">
        <v>16280</v>
      </c>
      <c r="G5032" s="14" t="s">
        <v>174</v>
      </c>
      <c r="H5032" s="14" t="s">
        <v>1105</v>
      </c>
    </row>
    <row r="5033" spans="1:8" x14ac:dyDescent="0.25">
      <c r="A5033">
        <v>5042</v>
      </c>
      <c r="B5033" s="14" t="s">
        <v>16281</v>
      </c>
      <c r="C5033" s="14" t="s">
        <v>1102</v>
      </c>
      <c r="E5033" s="14" t="s">
        <v>16282</v>
      </c>
      <c r="F5033" s="14" t="s">
        <v>16283</v>
      </c>
      <c r="G5033" s="14" t="s">
        <v>3182</v>
      </c>
      <c r="H5033" s="14" t="s">
        <v>1110</v>
      </c>
    </row>
    <row r="5034" spans="1:8" x14ac:dyDescent="0.25">
      <c r="A5034">
        <v>5043</v>
      </c>
      <c r="B5034" s="14" t="s">
        <v>16284</v>
      </c>
      <c r="C5034" s="14" t="s">
        <v>1102</v>
      </c>
      <c r="E5034" s="14" t="s">
        <v>16285</v>
      </c>
      <c r="F5034" s="14" t="s">
        <v>16286</v>
      </c>
      <c r="G5034" s="14" t="s">
        <v>86</v>
      </c>
      <c r="H5034" s="14" t="s">
        <v>1110</v>
      </c>
    </row>
    <row r="5035" spans="1:8" x14ac:dyDescent="0.25">
      <c r="A5035">
        <v>5044</v>
      </c>
      <c r="B5035" s="14" t="s">
        <v>16287</v>
      </c>
      <c r="C5035" s="14" t="s">
        <v>1102</v>
      </c>
      <c r="E5035" s="14" t="s">
        <v>16288</v>
      </c>
      <c r="G5035" s="14" t="s">
        <v>192</v>
      </c>
      <c r="H5035" s="14" t="s">
        <v>1110</v>
      </c>
    </row>
    <row r="5036" spans="1:8" x14ac:dyDescent="0.25">
      <c r="A5036">
        <v>5045</v>
      </c>
      <c r="B5036" s="14" t="s">
        <v>16289</v>
      </c>
      <c r="C5036" s="14" t="s">
        <v>1102</v>
      </c>
      <c r="E5036" s="14" t="s">
        <v>16290</v>
      </c>
      <c r="F5036" s="14" t="s">
        <v>16291</v>
      </c>
      <c r="G5036" s="14" t="s">
        <v>243</v>
      </c>
      <c r="H5036" s="14" t="s">
        <v>1110</v>
      </c>
    </row>
    <row r="5037" spans="1:8" x14ac:dyDescent="0.25">
      <c r="A5037">
        <v>5046</v>
      </c>
      <c r="B5037" s="14" t="s">
        <v>16292</v>
      </c>
      <c r="C5037" s="14" t="s">
        <v>1102</v>
      </c>
      <c r="E5037" s="14" t="s">
        <v>16293</v>
      </c>
      <c r="F5037" s="14" t="s">
        <v>16294</v>
      </c>
      <c r="G5037" s="14" t="s">
        <v>3873</v>
      </c>
      <c r="H5037" s="14" t="s">
        <v>1110</v>
      </c>
    </row>
    <row r="5038" spans="1:8" x14ac:dyDescent="0.25">
      <c r="A5038">
        <v>5047</v>
      </c>
      <c r="B5038" s="14" t="s">
        <v>16295</v>
      </c>
      <c r="C5038" s="14" t="s">
        <v>1102</v>
      </c>
      <c r="E5038" s="14" t="s">
        <v>16296</v>
      </c>
      <c r="F5038" s="14" t="s">
        <v>16297</v>
      </c>
      <c r="G5038" s="14" t="s">
        <v>1109</v>
      </c>
      <c r="H5038" s="14" t="s">
        <v>1110</v>
      </c>
    </row>
    <row r="5039" spans="1:8" x14ac:dyDescent="0.25">
      <c r="A5039">
        <v>5048</v>
      </c>
      <c r="B5039" s="14" t="s">
        <v>16298</v>
      </c>
      <c r="C5039" s="14" t="s">
        <v>1102</v>
      </c>
      <c r="E5039" s="14" t="s">
        <v>16299</v>
      </c>
      <c r="F5039" s="14" t="s">
        <v>16300</v>
      </c>
      <c r="G5039" s="14" t="s">
        <v>13816</v>
      </c>
      <c r="H5039" s="14" t="s">
        <v>1110</v>
      </c>
    </row>
    <row r="5040" spans="1:8" x14ac:dyDescent="0.25">
      <c r="A5040">
        <v>5049</v>
      </c>
      <c r="B5040" s="14" t="s">
        <v>16301</v>
      </c>
      <c r="C5040" s="14" t="s">
        <v>1102</v>
      </c>
      <c r="E5040" s="14" t="s">
        <v>16302</v>
      </c>
      <c r="F5040" s="14" t="s">
        <v>16303</v>
      </c>
      <c r="G5040" s="14" t="s">
        <v>2576</v>
      </c>
      <c r="H5040" s="14" t="s">
        <v>1110</v>
      </c>
    </row>
    <row r="5041" spans="1:8" x14ac:dyDescent="0.25">
      <c r="A5041">
        <v>5050</v>
      </c>
      <c r="B5041" s="14" t="s">
        <v>16304</v>
      </c>
      <c r="C5041" s="14" t="s">
        <v>1102</v>
      </c>
      <c r="E5041" s="14" t="s">
        <v>16305</v>
      </c>
      <c r="F5041" s="14" t="s">
        <v>16306</v>
      </c>
      <c r="G5041" s="14" t="s">
        <v>2576</v>
      </c>
      <c r="H5041" s="14" t="s">
        <v>1110</v>
      </c>
    </row>
    <row r="5042" spans="1:8" x14ac:dyDescent="0.25">
      <c r="A5042">
        <v>5051</v>
      </c>
      <c r="B5042" s="14" t="s">
        <v>16307</v>
      </c>
      <c r="C5042" s="14" t="s">
        <v>1102</v>
      </c>
      <c r="E5042" s="14" t="s">
        <v>16308</v>
      </c>
      <c r="F5042" s="14" t="s">
        <v>16309</v>
      </c>
      <c r="G5042" s="14" t="s">
        <v>1514</v>
      </c>
      <c r="H5042" s="14" t="s">
        <v>1110</v>
      </c>
    </row>
    <row r="5043" spans="1:8" x14ac:dyDescent="0.25">
      <c r="A5043">
        <v>5052</v>
      </c>
      <c r="B5043" s="14" t="s">
        <v>16310</v>
      </c>
      <c r="C5043" s="14" t="s">
        <v>1102</v>
      </c>
      <c r="E5043" s="14" t="s">
        <v>16311</v>
      </c>
      <c r="F5043" s="14" t="s">
        <v>16312</v>
      </c>
      <c r="G5043" s="14" t="s">
        <v>1109</v>
      </c>
      <c r="H5043" s="14" t="s">
        <v>1110</v>
      </c>
    </row>
    <row r="5044" spans="1:8" x14ac:dyDescent="0.25">
      <c r="A5044">
        <v>5053</v>
      </c>
      <c r="B5044" s="14" t="s">
        <v>16313</v>
      </c>
      <c r="C5044" s="14" t="s">
        <v>1102</v>
      </c>
      <c r="E5044" s="14" t="s">
        <v>16314</v>
      </c>
      <c r="F5044" s="14" t="s">
        <v>16315</v>
      </c>
      <c r="G5044" s="14" t="s">
        <v>1109</v>
      </c>
      <c r="H5044" s="14" t="s">
        <v>1110</v>
      </c>
    </row>
    <row r="5045" spans="1:8" x14ac:dyDescent="0.25">
      <c r="A5045">
        <v>5054</v>
      </c>
      <c r="B5045" s="14" t="s">
        <v>16316</v>
      </c>
      <c r="C5045" s="14" t="s">
        <v>1102</v>
      </c>
      <c r="D5045" s="14" t="s">
        <v>16317</v>
      </c>
      <c r="E5045" s="14" t="s">
        <v>16318</v>
      </c>
      <c r="F5045" s="14" t="s">
        <v>16319</v>
      </c>
      <c r="G5045" s="14" t="s">
        <v>1109</v>
      </c>
      <c r="H5045" s="14" t="s">
        <v>1110</v>
      </c>
    </row>
    <row r="5046" spans="1:8" x14ac:dyDescent="0.25">
      <c r="A5046">
        <v>5055</v>
      </c>
      <c r="B5046" s="14" t="s">
        <v>16320</v>
      </c>
      <c r="C5046" s="14" t="s">
        <v>1102</v>
      </c>
      <c r="E5046" s="14" t="s">
        <v>16321</v>
      </c>
      <c r="F5046" s="14" t="s">
        <v>16322</v>
      </c>
      <c r="G5046" s="14" t="s">
        <v>86</v>
      </c>
      <c r="H5046" s="14" t="s">
        <v>1110</v>
      </c>
    </row>
    <row r="5047" spans="1:8" x14ac:dyDescent="0.25">
      <c r="A5047">
        <v>5056</v>
      </c>
      <c r="B5047" s="14" t="s">
        <v>16323</v>
      </c>
      <c r="C5047" s="14" t="s">
        <v>1102</v>
      </c>
      <c r="E5047" s="14" t="s">
        <v>16324</v>
      </c>
      <c r="F5047" s="14" t="s">
        <v>16325</v>
      </c>
      <c r="G5047" s="14" t="s">
        <v>28</v>
      </c>
      <c r="H5047" s="14" t="s">
        <v>1110</v>
      </c>
    </row>
    <row r="5048" spans="1:8" x14ac:dyDescent="0.25">
      <c r="A5048">
        <v>5057</v>
      </c>
      <c r="B5048" s="14" t="s">
        <v>16326</v>
      </c>
      <c r="C5048" s="14" t="s">
        <v>1102</v>
      </c>
      <c r="D5048" s="14" t="s">
        <v>5476</v>
      </c>
      <c r="E5048" s="14" t="s">
        <v>16327</v>
      </c>
      <c r="F5048" s="14" t="s">
        <v>16328</v>
      </c>
      <c r="G5048" s="14" t="s">
        <v>1076</v>
      </c>
      <c r="H5048" s="14" t="s">
        <v>1110</v>
      </c>
    </row>
    <row r="5049" spans="1:8" x14ac:dyDescent="0.25">
      <c r="A5049">
        <v>5058</v>
      </c>
      <c r="B5049" s="14" t="s">
        <v>16329</v>
      </c>
      <c r="C5049" s="14" t="s">
        <v>1102</v>
      </c>
      <c r="E5049" s="14" t="s">
        <v>16330</v>
      </c>
      <c r="F5049" s="14" t="s">
        <v>16331</v>
      </c>
      <c r="G5049" s="14" t="s">
        <v>4933</v>
      </c>
      <c r="H5049" s="14" t="s">
        <v>1110</v>
      </c>
    </row>
    <row r="5050" spans="1:8" x14ac:dyDescent="0.25">
      <c r="A5050">
        <v>5059</v>
      </c>
      <c r="B5050" s="14" t="s">
        <v>16332</v>
      </c>
      <c r="C5050" s="14" t="s">
        <v>1102</v>
      </c>
      <c r="E5050" s="14" t="s">
        <v>16333</v>
      </c>
      <c r="F5050" s="14" t="s">
        <v>16334</v>
      </c>
      <c r="G5050" s="14" t="s">
        <v>86</v>
      </c>
      <c r="H5050" s="14" t="s">
        <v>1110</v>
      </c>
    </row>
    <row r="5051" spans="1:8" x14ac:dyDescent="0.25">
      <c r="A5051">
        <v>5060</v>
      </c>
      <c r="B5051" s="14" t="s">
        <v>16335</v>
      </c>
      <c r="C5051" s="14" t="s">
        <v>1102</v>
      </c>
      <c r="D5051" s="14" t="s">
        <v>15637</v>
      </c>
      <c r="E5051" s="14" t="s">
        <v>16336</v>
      </c>
      <c r="F5051" s="14" t="s">
        <v>16337</v>
      </c>
      <c r="G5051" s="14" t="s">
        <v>1945</v>
      </c>
      <c r="H5051" s="14" t="s">
        <v>1110</v>
      </c>
    </row>
    <row r="5052" spans="1:8" x14ac:dyDescent="0.25">
      <c r="A5052">
        <v>5061</v>
      </c>
      <c r="B5052" s="14" t="s">
        <v>16335</v>
      </c>
      <c r="C5052" s="14" t="s">
        <v>1102</v>
      </c>
      <c r="E5052" s="14" t="s">
        <v>16338</v>
      </c>
      <c r="F5052" s="14" t="s">
        <v>16339</v>
      </c>
      <c r="G5052" s="14" t="s">
        <v>1945</v>
      </c>
      <c r="H5052" s="14" t="s">
        <v>1110</v>
      </c>
    </row>
    <row r="5053" spans="1:8" x14ac:dyDescent="0.25">
      <c r="A5053">
        <v>5062</v>
      </c>
      <c r="B5053" s="14" t="s">
        <v>16340</v>
      </c>
      <c r="C5053" s="14" t="s">
        <v>1102</v>
      </c>
      <c r="E5053" s="14" t="s">
        <v>16341</v>
      </c>
      <c r="F5053" s="14" t="s">
        <v>16342</v>
      </c>
      <c r="G5053" s="14" t="s">
        <v>226</v>
      </c>
      <c r="H5053" s="14" t="s">
        <v>1110</v>
      </c>
    </row>
    <row r="5054" spans="1:8" x14ac:dyDescent="0.25">
      <c r="A5054">
        <v>5063</v>
      </c>
      <c r="B5054" s="14" t="s">
        <v>16343</v>
      </c>
      <c r="C5054" s="14" t="s">
        <v>1102</v>
      </c>
      <c r="E5054" s="14" t="s">
        <v>16344</v>
      </c>
      <c r="F5054" s="14" t="s">
        <v>16345</v>
      </c>
      <c r="G5054" s="14" t="s">
        <v>117</v>
      </c>
      <c r="H5054" s="14" t="s">
        <v>1110</v>
      </c>
    </row>
    <row r="5055" spans="1:8" x14ac:dyDescent="0.25">
      <c r="A5055">
        <v>5064</v>
      </c>
      <c r="B5055" s="14" t="s">
        <v>16346</v>
      </c>
      <c r="C5055" s="14" t="s">
        <v>1102</v>
      </c>
      <c r="D5055" s="14" t="s">
        <v>16347</v>
      </c>
      <c r="E5055" s="14" t="s">
        <v>16348</v>
      </c>
      <c r="F5055" s="14" t="s">
        <v>16349</v>
      </c>
      <c r="G5055" s="14" t="s">
        <v>40</v>
      </c>
      <c r="H5055" s="14" t="s">
        <v>1105</v>
      </c>
    </row>
    <row r="5056" spans="1:8" x14ac:dyDescent="0.25">
      <c r="A5056">
        <v>5065</v>
      </c>
      <c r="B5056" s="14" t="s">
        <v>16350</v>
      </c>
      <c r="C5056" s="14" t="s">
        <v>1102</v>
      </c>
      <c r="E5056" s="14" t="s">
        <v>16351</v>
      </c>
      <c r="G5056" s="14" t="s">
        <v>3071</v>
      </c>
      <c r="H5056" s="14" t="s">
        <v>1110</v>
      </c>
    </row>
    <row r="5057" spans="1:8" x14ac:dyDescent="0.25">
      <c r="A5057">
        <v>5066</v>
      </c>
      <c r="B5057" s="14" t="s">
        <v>16352</v>
      </c>
      <c r="C5057" s="14" t="s">
        <v>1102</v>
      </c>
      <c r="E5057" s="14" t="s">
        <v>16353</v>
      </c>
      <c r="F5057" s="14" t="s">
        <v>16354</v>
      </c>
      <c r="G5057" s="14" t="s">
        <v>1348</v>
      </c>
      <c r="H5057" s="14" t="s">
        <v>1110</v>
      </c>
    </row>
    <row r="5058" spans="1:8" x14ac:dyDescent="0.25">
      <c r="A5058">
        <v>5067</v>
      </c>
      <c r="B5058" s="14" t="s">
        <v>16355</v>
      </c>
      <c r="C5058" s="14" t="s">
        <v>1102</v>
      </c>
      <c r="D5058" s="14" t="s">
        <v>1013</v>
      </c>
      <c r="E5058" s="14" t="s">
        <v>16356</v>
      </c>
      <c r="F5058" s="14" t="s">
        <v>16357</v>
      </c>
      <c r="G5058" s="14" t="s">
        <v>178</v>
      </c>
      <c r="H5058" s="14" t="s">
        <v>1105</v>
      </c>
    </row>
    <row r="5059" spans="1:8" x14ac:dyDescent="0.25">
      <c r="A5059">
        <v>5068</v>
      </c>
      <c r="B5059" s="14" t="s">
        <v>16358</v>
      </c>
      <c r="C5059" s="14" t="s">
        <v>1102</v>
      </c>
      <c r="E5059" s="14" t="s">
        <v>16359</v>
      </c>
      <c r="F5059" s="14" t="s">
        <v>16360</v>
      </c>
      <c r="G5059" s="14" t="s">
        <v>3165</v>
      </c>
      <c r="H5059" s="14" t="s">
        <v>1110</v>
      </c>
    </row>
    <row r="5060" spans="1:8" x14ac:dyDescent="0.25">
      <c r="A5060">
        <v>5069</v>
      </c>
      <c r="B5060" s="14" t="s">
        <v>16361</v>
      </c>
      <c r="C5060" s="14" t="s">
        <v>1102</v>
      </c>
      <c r="E5060" s="14" t="s">
        <v>16362</v>
      </c>
      <c r="F5060" s="14" t="s">
        <v>16363</v>
      </c>
      <c r="G5060" s="14" t="s">
        <v>6360</v>
      </c>
      <c r="H5060" s="14" t="s">
        <v>1110</v>
      </c>
    </row>
    <row r="5061" spans="1:8" x14ac:dyDescent="0.25">
      <c r="A5061">
        <v>5070</v>
      </c>
      <c r="B5061" s="14" t="s">
        <v>16364</v>
      </c>
      <c r="C5061" s="14" t="s">
        <v>1102</v>
      </c>
      <c r="E5061" s="14" t="s">
        <v>16365</v>
      </c>
      <c r="F5061" s="14" t="s">
        <v>16366</v>
      </c>
      <c r="G5061" s="14" t="s">
        <v>1109</v>
      </c>
      <c r="H5061" s="14" t="s">
        <v>1110</v>
      </c>
    </row>
    <row r="5062" spans="1:8" x14ac:dyDescent="0.25">
      <c r="A5062">
        <v>5071</v>
      </c>
      <c r="B5062" s="14" t="s">
        <v>16367</v>
      </c>
      <c r="C5062" s="14" t="s">
        <v>1102</v>
      </c>
      <c r="E5062" s="14" t="s">
        <v>16368</v>
      </c>
      <c r="F5062" s="14" t="s">
        <v>16367</v>
      </c>
      <c r="G5062" s="14" t="s">
        <v>1938</v>
      </c>
      <c r="H5062" s="14" t="s">
        <v>1110</v>
      </c>
    </row>
    <row r="5063" spans="1:8" x14ac:dyDescent="0.25">
      <c r="A5063">
        <v>5072</v>
      </c>
      <c r="B5063" s="14" t="s">
        <v>16369</v>
      </c>
      <c r="C5063" s="14" t="s">
        <v>1102</v>
      </c>
      <c r="E5063" s="14" t="s">
        <v>16370</v>
      </c>
      <c r="F5063" s="14" t="s">
        <v>16371</v>
      </c>
      <c r="G5063" s="14" t="s">
        <v>243</v>
      </c>
      <c r="H5063" s="14" t="s">
        <v>1110</v>
      </c>
    </row>
    <row r="5064" spans="1:8" x14ac:dyDescent="0.25">
      <c r="A5064">
        <v>5073</v>
      </c>
      <c r="B5064" s="14" t="s">
        <v>16372</v>
      </c>
      <c r="C5064" s="14" t="s">
        <v>1102</v>
      </c>
      <c r="E5064" s="14" t="s">
        <v>16373</v>
      </c>
      <c r="F5064" s="14" t="s">
        <v>16374</v>
      </c>
      <c r="G5064" s="14" t="s">
        <v>215</v>
      </c>
      <c r="H5064" s="14" t="s">
        <v>1110</v>
      </c>
    </row>
    <row r="5065" spans="1:8" x14ac:dyDescent="0.25">
      <c r="A5065">
        <v>5074</v>
      </c>
      <c r="B5065" s="14" t="s">
        <v>16375</v>
      </c>
      <c r="C5065" s="14" t="s">
        <v>1102</v>
      </c>
      <c r="D5065" s="14" t="s">
        <v>16317</v>
      </c>
      <c r="E5065" s="14" t="s">
        <v>16376</v>
      </c>
      <c r="F5065" s="14" t="s">
        <v>16377</v>
      </c>
      <c r="G5065" s="14" t="s">
        <v>226</v>
      </c>
      <c r="H5065" s="14" t="s">
        <v>1110</v>
      </c>
    </row>
    <row r="5066" spans="1:8" x14ac:dyDescent="0.25">
      <c r="A5066">
        <v>5075</v>
      </c>
      <c r="B5066" s="14" t="s">
        <v>16378</v>
      </c>
      <c r="C5066" s="14" t="s">
        <v>1102</v>
      </c>
      <c r="E5066" s="14" t="s">
        <v>16379</v>
      </c>
      <c r="F5066" s="14" t="s">
        <v>16380</v>
      </c>
      <c r="G5066" s="14" t="s">
        <v>77</v>
      </c>
      <c r="H5066" s="14" t="s">
        <v>1110</v>
      </c>
    </row>
    <row r="5067" spans="1:8" x14ac:dyDescent="0.25">
      <c r="A5067">
        <v>5076</v>
      </c>
      <c r="B5067" s="14" t="s">
        <v>16381</v>
      </c>
      <c r="C5067" s="14" t="s">
        <v>1102</v>
      </c>
      <c r="E5067" s="14" t="s">
        <v>16382</v>
      </c>
      <c r="F5067" s="14" t="s">
        <v>16383</v>
      </c>
      <c r="G5067" s="14" t="s">
        <v>3548</v>
      </c>
      <c r="H5067" s="14" t="s">
        <v>1110</v>
      </c>
    </row>
    <row r="5068" spans="1:8" x14ac:dyDescent="0.25">
      <c r="A5068">
        <v>5077</v>
      </c>
      <c r="B5068" s="14" t="s">
        <v>16384</v>
      </c>
      <c r="C5068" s="14" t="s">
        <v>1102</v>
      </c>
      <c r="E5068" s="14" t="s">
        <v>16385</v>
      </c>
      <c r="F5068" s="14" t="s">
        <v>16386</v>
      </c>
      <c r="G5068" s="14" t="s">
        <v>1578</v>
      </c>
      <c r="H5068" s="14" t="s">
        <v>1110</v>
      </c>
    </row>
    <row r="5069" spans="1:8" x14ac:dyDescent="0.25">
      <c r="A5069">
        <v>5078</v>
      </c>
      <c r="B5069" s="14" t="s">
        <v>16387</v>
      </c>
      <c r="C5069" s="14" t="s">
        <v>1102</v>
      </c>
      <c r="E5069" s="14" t="s">
        <v>16388</v>
      </c>
      <c r="G5069" s="14" t="s">
        <v>230</v>
      </c>
      <c r="H5069" s="14" t="s">
        <v>1110</v>
      </c>
    </row>
    <row r="5070" spans="1:8" x14ac:dyDescent="0.25">
      <c r="A5070">
        <v>5079</v>
      </c>
      <c r="B5070" s="14" t="s">
        <v>16389</v>
      </c>
      <c r="C5070" s="14" t="s">
        <v>1102</v>
      </c>
      <c r="E5070" s="14" t="s">
        <v>16390</v>
      </c>
      <c r="F5070" s="14" t="s">
        <v>16391</v>
      </c>
      <c r="G5070" s="14" t="s">
        <v>28</v>
      </c>
      <c r="H5070" s="14" t="s">
        <v>1110</v>
      </c>
    </row>
    <row r="5071" spans="1:8" x14ac:dyDescent="0.25">
      <c r="A5071">
        <v>5080</v>
      </c>
      <c r="B5071" s="14" t="s">
        <v>16392</v>
      </c>
      <c r="C5071" s="14" t="s">
        <v>1102</v>
      </c>
      <c r="E5071" s="14" t="s">
        <v>16393</v>
      </c>
      <c r="F5071" s="14" t="s">
        <v>16394</v>
      </c>
      <c r="G5071" s="14" t="s">
        <v>1348</v>
      </c>
      <c r="H5071" s="14" t="s">
        <v>1110</v>
      </c>
    </row>
    <row r="5072" spans="1:8" x14ac:dyDescent="0.25">
      <c r="A5072">
        <v>5081</v>
      </c>
      <c r="B5072" s="14" t="s">
        <v>16395</v>
      </c>
      <c r="C5072" s="14" t="s">
        <v>1102</v>
      </c>
      <c r="E5072" s="14" t="s">
        <v>16396</v>
      </c>
      <c r="F5072" s="14" t="s">
        <v>16397</v>
      </c>
      <c r="G5072" s="14" t="s">
        <v>149</v>
      </c>
      <c r="H5072" s="14" t="s">
        <v>1110</v>
      </c>
    </row>
    <row r="5073" spans="1:8" x14ac:dyDescent="0.25">
      <c r="A5073">
        <v>5082</v>
      </c>
      <c r="B5073" s="14" t="s">
        <v>16398</v>
      </c>
      <c r="C5073" s="14" t="s">
        <v>1102</v>
      </c>
      <c r="E5073" s="14" t="s">
        <v>16399</v>
      </c>
      <c r="F5073" s="14" t="s">
        <v>16400</v>
      </c>
      <c r="G5073" s="14" t="s">
        <v>149</v>
      </c>
      <c r="H5073" s="14" t="s">
        <v>1110</v>
      </c>
    </row>
    <row r="5074" spans="1:8" x14ac:dyDescent="0.25">
      <c r="A5074">
        <v>5083</v>
      </c>
      <c r="B5074" s="14" t="s">
        <v>16401</v>
      </c>
      <c r="C5074" s="14" t="s">
        <v>16402</v>
      </c>
      <c r="D5074" s="14" t="s">
        <v>16403</v>
      </c>
      <c r="E5074" s="14" t="s">
        <v>16404</v>
      </c>
      <c r="F5074" s="14" t="s">
        <v>16405</v>
      </c>
      <c r="G5074" s="14" t="s">
        <v>1949</v>
      </c>
      <c r="H5074" s="14" t="s">
        <v>1105</v>
      </c>
    </row>
    <row r="5075" spans="1:8" x14ac:dyDescent="0.25">
      <c r="A5075">
        <v>5084</v>
      </c>
      <c r="B5075" s="14" t="s">
        <v>16406</v>
      </c>
      <c r="C5075" s="14" t="s">
        <v>1102</v>
      </c>
      <c r="E5075" s="14" t="s">
        <v>16407</v>
      </c>
      <c r="F5075" s="14" t="s">
        <v>16408</v>
      </c>
      <c r="G5075" s="14" t="s">
        <v>1413</v>
      </c>
      <c r="H5075" s="14" t="s">
        <v>1110</v>
      </c>
    </row>
    <row r="5076" spans="1:8" x14ac:dyDescent="0.25">
      <c r="A5076">
        <v>5085</v>
      </c>
      <c r="B5076" s="14" t="s">
        <v>16409</v>
      </c>
      <c r="C5076" s="14" t="s">
        <v>1102</v>
      </c>
      <c r="D5076" s="14" t="s">
        <v>1011</v>
      </c>
      <c r="E5076" s="14" t="s">
        <v>16410</v>
      </c>
      <c r="G5076" s="14" t="s">
        <v>1090</v>
      </c>
      <c r="H5076" s="14" t="s">
        <v>1105</v>
      </c>
    </row>
    <row r="5077" spans="1:8" x14ac:dyDescent="0.25">
      <c r="A5077">
        <v>5086</v>
      </c>
      <c r="B5077" s="14" t="s">
        <v>16411</v>
      </c>
      <c r="C5077" s="14" t="s">
        <v>1102</v>
      </c>
      <c r="E5077" s="14" t="s">
        <v>16412</v>
      </c>
      <c r="F5077" s="14" t="s">
        <v>16413</v>
      </c>
      <c r="G5077" s="14" t="s">
        <v>178</v>
      </c>
      <c r="H5077" s="14" t="s">
        <v>1110</v>
      </c>
    </row>
    <row r="5078" spans="1:8" x14ac:dyDescent="0.25">
      <c r="A5078">
        <v>5087</v>
      </c>
      <c r="B5078" s="14" t="s">
        <v>16414</v>
      </c>
      <c r="C5078" s="14" t="s">
        <v>1102</v>
      </c>
      <c r="E5078" s="14" t="s">
        <v>16415</v>
      </c>
      <c r="F5078" s="14" t="s">
        <v>16416</v>
      </c>
      <c r="G5078" s="14" t="s">
        <v>178</v>
      </c>
      <c r="H5078" s="14" t="s">
        <v>1110</v>
      </c>
    </row>
    <row r="5079" spans="1:8" x14ac:dyDescent="0.25">
      <c r="A5079">
        <v>5088</v>
      </c>
      <c r="B5079" s="14" t="s">
        <v>16417</v>
      </c>
      <c r="C5079" s="14" t="s">
        <v>1102</v>
      </c>
      <c r="E5079" s="14" t="s">
        <v>16418</v>
      </c>
      <c r="F5079" s="14" t="s">
        <v>16419</v>
      </c>
      <c r="G5079" s="14" t="s">
        <v>149</v>
      </c>
      <c r="H5079" s="14" t="s">
        <v>1110</v>
      </c>
    </row>
    <row r="5080" spans="1:8" x14ac:dyDescent="0.25">
      <c r="A5080">
        <v>5089</v>
      </c>
      <c r="B5080" s="14" t="s">
        <v>16420</v>
      </c>
      <c r="C5080" s="14" t="s">
        <v>1102</v>
      </c>
      <c r="E5080" s="14" t="s">
        <v>16421</v>
      </c>
      <c r="F5080" s="14" t="s">
        <v>16422</v>
      </c>
      <c r="G5080" s="14" t="s">
        <v>1938</v>
      </c>
      <c r="H5080" s="14" t="s">
        <v>1110</v>
      </c>
    </row>
    <row r="5081" spans="1:8" x14ac:dyDescent="0.25">
      <c r="A5081">
        <v>5090</v>
      </c>
      <c r="B5081" s="14" t="s">
        <v>16423</v>
      </c>
      <c r="C5081" s="14" t="s">
        <v>1102</v>
      </c>
      <c r="E5081" s="14" t="s">
        <v>16424</v>
      </c>
      <c r="F5081" s="14" t="s">
        <v>16425</v>
      </c>
      <c r="G5081" s="14" t="s">
        <v>212</v>
      </c>
      <c r="H5081" s="14" t="s">
        <v>1110</v>
      </c>
    </row>
    <row r="5082" spans="1:8" x14ac:dyDescent="0.25">
      <c r="A5082">
        <v>5091</v>
      </c>
      <c r="B5082" s="14" t="s">
        <v>16426</v>
      </c>
      <c r="C5082" s="14" t="s">
        <v>1102</v>
      </c>
      <c r="E5082" s="14" t="s">
        <v>16427</v>
      </c>
      <c r="F5082" s="14" t="s">
        <v>16428</v>
      </c>
      <c r="G5082" s="14" t="s">
        <v>1109</v>
      </c>
      <c r="H5082" s="14" t="s">
        <v>1110</v>
      </c>
    </row>
    <row r="5083" spans="1:8" x14ac:dyDescent="0.25">
      <c r="A5083">
        <v>5092</v>
      </c>
      <c r="B5083" s="14" t="s">
        <v>16429</v>
      </c>
      <c r="C5083" s="14" t="s">
        <v>1102</v>
      </c>
      <c r="E5083" s="14" t="s">
        <v>16430</v>
      </c>
      <c r="F5083" s="14" t="s">
        <v>16431</v>
      </c>
      <c r="G5083" s="14" t="s">
        <v>192</v>
      </c>
      <c r="H5083" s="14" t="s">
        <v>1110</v>
      </c>
    </row>
    <row r="5084" spans="1:8" x14ac:dyDescent="0.25">
      <c r="A5084">
        <v>5093</v>
      </c>
      <c r="B5084" s="14" t="s">
        <v>16432</v>
      </c>
      <c r="C5084" s="14" t="s">
        <v>1102</v>
      </c>
      <c r="E5084" s="14" t="s">
        <v>16433</v>
      </c>
      <c r="F5084" s="14" t="s">
        <v>16434</v>
      </c>
      <c r="G5084" s="14" t="s">
        <v>2097</v>
      </c>
      <c r="H5084" s="14" t="s">
        <v>1110</v>
      </c>
    </row>
    <row r="5085" spans="1:8" x14ac:dyDescent="0.25">
      <c r="A5085">
        <v>5094</v>
      </c>
      <c r="B5085" s="14" t="s">
        <v>16435</v>
      </c>
      <c r="C5085" s="14" t="s">
        <v>1102</v>
      </c>
      <c r="E5085" s="14" t="s">
        <v>16436</v>
      </c>
      <c r="F5085" s="14" t="s">
        <v>16437</v>
      </c>
      <c r="G5085" s="14" t="s">
        <v>1737</v>
      </c>
      <c r="H5085" s="14" t="s">
        <v>1110</v>
      </c>
    </row>
    <row r="5086" spans="1:8" x14ac:dyDescent="0.25">
      <c r="A5086">
        <v>5095</v>
      </c>
      <c r="B5086" s="14" t="s">
        <v>16438</v>
      </c>
      <c r="C5086" s="14" t="s">
        <v>1102</v>
      </c>
      <c r="E5086" s="14" t="s">
        <v>16439</v>
      </c>
      <c r="F5086" s="14" t="s">
        <v>16440</v>
      </c>
      <c r="G5086" s="14" t="s">
        <v>126</v>
      </c>
      <c r="H5086" s="14" t="s">
        <v>1110</v>
      </c>
    </row>
    <row r="5087" spans="1:8" x14ac:dyDescent="0.25">
      <c r="A5087">
        <v>5096</v>
      </c>
      <c r="B5087" s="14" t="s">
        <v>16441</v>
      </c>
      <c r="C5087" s="14" t="s">
        <v>1102</v>
      </c>
      <c r="D5087" s="14" t="s">
        <v>16442</v>
      </c>
      <c r="E5087" s="14" t="s">
        <v>16443</v>
      </c>
      <c r="F5087" s="14" t="s">
        <v>16444</v>
      </c>
      <c r="G5087" s="14" t="s">
        <v>236</v>
      </c>
      <c r="H5087" s="14" t="s">
        <v>1110</v>
      </c>
    </row>
    <row r="5088" spans="1:8" x14ac:dyDescent="0.25">
      <c r="A5088">
        <v>5097</v>
      </c>
      <c r="B5088" s="14" t="s">
        <v>16435</v>
      </c>
      <c r="C5088" s="14" t="s">
        <v>1102</v>
      </c>
      <c r="D5088" s="14" t="s">
        <v>397</v>
      </c>
      <c r="E5088" s="14" t="s">
        <v>16445</v>
      </c>
      <c r="F5088" s="14" t="s">
        <v>16446</v>
      </c>
      <c r="G5088" s="14" t="s">
        <v>72</v>
      </c>
      <c r="H5088" s="14" t="s">
        <v>1105</v>
      </c>
    </row>
    <row r="5089" spans="1:8" x14ac:dyDescent="0.25">
      <c r="A5089">
        <v>5098</v>
      </c>
      <c r="B5089" s="14" t="s">
        <v>16447</v>
      </c>
      <c r="C5089" s="14" t="s">
        <v>16448</v>
      </c>
      <c r="D5089" s="14" t="s">
        <v>16449</v>
      </c>
      <c r="E5089" s="14" t="s">
        <v>16448</v>
      </c>
      <c r="F5089" s="14" t="s">
        <v>16448</v>
      </c>
      <c r="G5089" s="14" t="s">
        <v>1109</v>
      </c>
      <c r="H5089" s="14" t="s">
        <v>1110</v>
      </c>
    </row>
    <row r="5090" spans="1:8" x14ac:dyDescent="0.25">
      <c r="A5090">
        <v>5099</v>
      </c>
      <c r="B5090" s="14" t="s">
        <v>16450</v>
      </c>
      <c r="C5090" s="14" t="s">
        <v>1102</v>
      </c>
      <c r="E5090" s="14" t="s">
        <v>16451</v>
      </c>
      <c r="F5090" s="14" t="s">
        <v>16452</v>
      </c>
      <c r="G5090" s="14" t="s">
        <v>212</v>
      </c>
      <c r="H5090" s="14" t="s">
        <v>1110</v>
      </c>
    </row>
    <row r="5091" spans="1:8" x14ac:dyDescent="0.25">
      <c r="A5091">
        <v>5100</v>
      </c>
      <c r="B5091" s="14" t="s">
        <v>16453</v>
      </c>
      <c r="C5091" s="14" t="s">
        <v>1102</v>
      </c>
      <c r="E5091" s="14" t="s">
        <v>16454</v>
      </c>
      <c r="G5091" s="14" t="s">
        <v>243</v>
      </c>
      <c r="H5091" s="14" t="s">
        <v>1110</v>
      </c>
    </row>
    <row r="5092" spans="1:8" x14ac:dyDescent="0.25">
      <c r="A5092">
        <v>5101</v>
      </c>
      <c r="B5092" s="14" t="s">
        <v>16455</v>
      </c>
      <c r="C5092" s="14" t="s">
        <v>1102</v>
      </c>
      <c r="E5092" s="14" t="s">
        <v>16456</v>
      </c>
      <c r="F5092" s="14" t="s">
        <v>16457</v>
      </c>
      <c r="G5092" s="14" t="s">
        <v>40</v>
      </c>
      <c r="H5092" s="14" t="s">
        <v>1110</v>
      </c>
    </row>
    <row r="5093" spans="1:8" x14ac:dyDescent="0.25">
      <c r="A5093">
        <v>5102</v>
      </c>
      <c r="B5093" s="14" t="s">
        <v>16458</v>
      </c>
      <c r="C5093" s="14" t="s">
        <v>1102</v>
      </c>
      <c r="E5093" s="14" t="s">
        <v>16459</v>
      </c>
      <c r="G5093" s="14" t="s">
        <v>3548</v>
      </c>
      <c r="H5093" s="14" t="s">
        <v>1110</v>
      </c>
    </row>
    <row r="5094" spans="1:8" x14ac:dyDescent="0.25">
      <c r="A5094">
        <v>5103</v>
      </c>
      <c r="B5094" s="14" t="s">
        <v>16460</v>
      </c>
      <c r="C5094" s="14" t="s">
        <v>1102</v>
      </c>
      <c r="E5094" s="14" t="s">
        <v>16461</v>
      </c>
      <c r="F5094" s="14" t="s">
        <v>16462</v>
      </c>
      <c r="G5094" s="14" t="s">
        <v>153</v>
      </c>
      <c r="H5094" s="14" t="s">
        <v>1110</v>
      </c>
    </row>
    <row r="5095" spans="1:8" x14ac:dyDescent="0.25">
      <c r="A5095">
        <v>5104</v>
      </c>
      <c r="B5095" s="14" t="s">
        <v>16463</v>
      </c>
      <c r="C5095" s="14" t="s">
        <v>1102</v>
      </c>
      <c r="E5095" s="14" t="s">
        <v>16464</v>
      </c>
      <c r="F5095" s="14" t="s">
        <v>16465</v>
      </c>
      <c r="G5095" s="14" t="s">
        <v>1578</v>
      </c>
      <c r="H5095" s="14" t="s">
        <v>1110</v>
      </c>
    </row>
    <row r="5096" spans="1:8" x14ac:dyDescent="0.25">
      <c r="A5096">
        <v>5105</v>
      </c>
      <c r="B5096" s="14" t="s">
        <v>16466</v>
      </c>
      <c r="C5096" s="14" t="s">
        <v>1102</v>
      </c>
      <c r="E5096" s="14" t="s">
        <v>16467</v>
      </c>
      <c r="F5096" s="14" t="s">
        <v>16468</v>
      </c>
      <c r="G5096" s="14" t="s">
        <v>1109</v>
      </c>
      <c r="H5096" s="14" t="s">
        <v>1110</v>
      </c>
    </row>
    <row r="5097" spans="1:8" x14ac:dyDescent="0.25">
      <c r="A5097">
        <v>5106</v>
      </c>
      <c r="B5097" s="14" t="s">
        <v>16469</v>
      </c>
      <c r="C5097" s="14" t="s">
        <v>1102</v>
      </c>
      <c r="D5097" s="14" t="s">
        <v>14956</v>
      </c>
      <c r="E5097" s="14" t="s">
        <v>16470</v>
      </c>
      <c r="F5097" s="14" t="s">
        <v>16471</v>
      </c>
      <c r="G5097" s="14" t="s">
        <v>4000</v>
      </c>
      <c r="H5097" s="14" t="s">
        <v>1110</v>
      </c>
    </row>
    <row r="5098" spans="1:8" x14ac:dyDescent="0.25">
      <c r="A5098">
        <v>5107</v>
      </c>
      <c r="B5098" s="14" t="s">
        <v>16472</v>
      </c>
      <c r="C5098" s="14" t="s">
        <v>1102</v>
      </c>
      <c r="E5098" s="14" t="s">
        <v>16473</v>
      </c>
      <c r="F5098" s="14" t="s">
        <v>16474</v>
      </c>
      <c r="G5098" s="14" t="s">
        <v>4925</v>
      </c>
      <c r="H5098" s="14" t="s">
        <v>1110</v>
      </c>
    </row>
    <row r="5099" spans="1:8" x14ac:dyDescent="0.25">
      <c r="A5099">
        <v>5108</v>
      </c>
      <c r="B5099" s="14" t="s">
        <v>16475</v>
      </c>
      <c r="C5099" s="14" t="s">
        <v>1102</v>
      </c>
      <c r="E5099" s="14" t="s">
        <v>406</v>
      </c>
      <c r="F5099" s="14" t="s">
        <v>16476</v>
      </c>
      <c r="G5099" s="14" t="s">
        <v>149</v>
      </c>
      <c r="H5099" s="14" t="s">
        <v>1110</v>
      </c>
    </row>
    <row r="5100" spans="1:8" x14ac:dyDescent="0.25">
      <c r="A5100">
        <v>5109</v>
      </c>
      <c r="B5100" s="14" t="s">
        <v>16477</v>
      </c>
      <c r="C5100" s="14" t="s">
        <v>1102</v>
      </c>
      <c r="E5100" s="14" t="s">
        <v>16478</v>
      </c>
      <c r="F5100" s="14" t="s">
        <v>16479</v>
      </c>
      <c r="G5100" s="14" t="s">
        <v>149</v>
      </c>
      <c r="H5100" s="14" t="s">
        <v>1110</v>
      </c>
    </row>
    <row r="5101" spans="1:8" x14ac:dyDescent="0.25">
      <c r="A5101">
        <v>5110</v>
      </c>
      <c r="B5101" s="14" t="s">
        <v>16480</v>
      </c>
      <c r="C5101" s="14" t="s">
        <v>1102</v>
      </c>
      <c r="E5101" s="14" t="s">
        <v>16481</v>
      </c>
      <c r="F5101" s="14" t="s">
        <v>16482</v>
      </c>
      <c r="G5101" s="14" t="s">
        <v>1109</v>
      </c>
      <c r="H5101" s="14" t="s">
        <v>1110</v>
      </c>
    </row>
    <row r="5102" spans="1:8" x14ac:dyDescent="0.25">
      <c r="A5102">
        <v>5111</v>
      </c>
      <c r="B5102" s="14" t="s">
        <v>16483</v>
      </c>
      <c r="C5102" s="14" t="s">
        <v>1102</v>
      </c>
      <c r="E5102" s="14" t="s">
        <v>16484</v>
      </c>
      <c r="F5102" s="14" t="s">
        <v>16485</v>
      </c>
      <c r="G5102" s="14" t="s">
        <v>149</v>
      </c>
      <c r="H5102" s="14" t="s">
        <v>1110</v>
      </c>
    </row>
    <row r="5103" spans="1:8" x14ac:dyDescent="0.25">
      <c r="A5103">
        <v>5112</v>
      </c>
      <c r="B5103" s="14" t="s">
        <v>16486</v>
      </c>
      <c r="C5103" s="14" t="s">
        <v>1102</v>
      </c>
      <c r="E5103" s="14" t="s">
        <v>16487</v>
      </c>
      <c r="F5103" s="14" t="s">
        <v>16488</v>
      </c>
      <c r="G5103" s="14" t="s">
        <v>149</v>
      </c>
      <c r="H5103" s="14" t="s">
        <v>1110</v>
      </c>
    </row>
    <row r="5104" spans="1:8" x14ac:dyDescent="0.25">
      <c r="A5104">
        <v>5113</v>
      </c>
      <c r="B5104" s="14" t="s">
        <v>16489</v>
      </c>
      <c r="C5104" s="14" t="s">
        <v>1102</v>
      </c>
      <c r="E5104" s="14" t="s">
        <v>16490</v>
      </c>
      <c r="F5104" s="14" t="s">
        <v>16491</v>
      </c>
      <c r="G5104" s="14" t="s">
        <v>1109</v>
      </c>
      <c r="H5104" s="14" t="s">
        <v>1110</v>
      </c>
    </row>
    <row r="5105" spans="1:8" x14ac:dyDescent="0.25">
      <c r="A5105">
        <v>5114</v>
      </c>
      <c r="B5105" s="14" t="s">
        <v>16492</v>
      </c>
      <c r="C5105" s="14" t="s">
        <v>1102</v>
      </c>
      <c r="E5105" s="14" t="s">
        <v>16493</v>
      </c>
      <c r="F5105" s="14" t="s">
        <v>16494</v>
      </c>
      <c r="G5105" s="14" t="s">
        <v>1109</v>
      </c>
      <c r="H5105" s="14" t="s">
        <v>1110</v>
      </c>
    </row>
    <row r="5106" spans="1:8" x14ac:dyDescent="0.25">
      <c r="A5106">
        <v>5115</v>
      </c>
      <c r="B5106" s="14" t="s">
        <v>16495</v>
      </c>
      <c r="C5106" s="14" t="s">
        <v>1102</v>
      </c>
      <c r="E5106" s="14" t="s">
        <v>16496</v>
      </c>
      <c r="F5106" s="14" t="s">
        <v>16497</v>
      </c>
      <c r="G5106" s="14" t="s">
        <v>1109</v>
      </c>
      <c r="H5106" s="14" t="s">
        <v>1110</v>
      </c>
    </row>
    <row r="5107" spans="1:8" x14ac:dyDescent="0.25">
      <c r="A5107">
        <v>5116</v>
      </c>
      <c r="B5107" s="14" t="s">
        <v>16498</v>
      </c>
      <c r="C5107" s="14" t="s">
        <v>1102</v>
      </c>
      <c r="E5107" s="14" t="s">
        <v>16499</v>
      </c>
      <c r="F5107" s="14" t="s">
        <v>16500</v>
      </c>
      <c r="G5107" s="14" t="s">
        <v>243</v>
      </c>
      <c r="H5107" s="14" t="s">
        <v>1110</v>
      </c>
    </row>
    <row r="5108" spans="1:8" x14ac:dyDescent="0.25">
      <c r="A5108">
        <v>5117</v>
      </c>
      <c r="B5108" s="14" t="s">
        <v>16501</v>
      </c>
      <c r="C5108" s="14" t="s">
        <v>1102</v>
      </c>
      <c r="E5108" s="14" t="s">
        <v>16502</v>
      </c>
      <c r="F5108" s="14" t="s">
        <v>16503</v>
      </c>
      <c r="G5108" s="14" t="s">
        <v>212</v>
      </c>
      <c r="H5108" s="14" t="s">
        <v>1110</v>
      </c>
    </row>
    <row r="5109" spans="1:8" x14ac:dyDescent="0.25">
      <c r="A5109">
        <v>5118</v>
      </c>
      <c r="B5109" s="14" t="s">
        <v>16504</v>
      </c>
      <c r="C5109" s="14" t="s">
        <v>1102</v>
      </c>
      <c r="E5109" s="14" t="s">
        <v>16505</v>
      </c>
      <c r="F5109" s="14" t="s">
        <v>16506</v>
      </c>
      <c r="G5109" s="14" t="s">
        <v>16</v>
      </c>
      <c r="H5109" s="14" t="s">
        <v>1110</v>
      </c>
    </row>
    <row r="5110" spans="1:8" x14ac:dyDescent="0.25">
      <c r="A5110">
        <v>5119</v>
      </c>
      <c r="B5110" s="14" t="s">
        <v>16507</v>
      </c>
      <c r="C5110" s="14" t="s">
        <v>1102</v>
      </c>
      <c r="E5110" s="14" t="s">
        <v>16508</v>
      </c>
      <c r="F5110" s="14" t="s">
        <v>16509</v>
      </c>
      <c r="G5110" s="14" t="s">
        <v>149</v>
      </c>
      <c r="H5110" s="14" t="s">
        <v>1110</v>
      </c>
    </row>
    <row r="5111" spans="1:8" x14ac:dyDescent="0.25">
      <c r="A5111">
        <v>5120</v>
      </c>
      <c r="B5111" s="14" t="s">
        <v>16510</v>
      </c>
      <c r="C5111" s="14" t="s">
        <v>1102</v>
      </c>
      <c r="E5111" s="14" t="s">
        <v>16511</v>
      </c>
      <c r="F5111" s="14" t="s">
        <v>16512</v>
      </c>
      <c r="G5111" s="14" t="s">
        <v>15487</v>
      </c>
      <c r="H5111" s="14" t="s">
        <v>1110</v>
      </c>
    </row>
    <row r="5112" spans="1:8" x14ac:dyDescent="0.25">
      <c r="A5112">
        <v>5121</v>
      </c>
      <c r="B5112" s="14" t="s">
        <v>16513</v>
      </c>
      <c r="C5112" s="14" t="s">
        <v>1102</v>
      </c>
      <c r="E5112" s="14" t="s">
        <v>16514</v>
      </c>
      <c r="F5112" s="14" t="s">
        <v>16515</v>
      </c>
      <c r="G5112" s="14" t="s">
        <v>91</v>
      </c>
      <c r="H5112" s="14" t="s">
        <v>1110</v>
      </c>
    </row>
    <row r="5113" spans="1:8" x14ac:dyDescent="0.25">
      <c r="A5113">
        <v>5122</v>
      </c>
      <c r="B5113" s="14" t="s">
        <v>16516</v>
      </c>
      <c r="C5113" s="14" t="s">
        <v>1102</v>
      </c>
      <c r="D5113" s="14" t="s">
        <v>16517</v>
      </c>
      <c r="E5113" s="14" t="s">
        <v>16518</v>
      </c>
      <c r="F5113" s="14" t="s">
        <v>16519</v>
      </c>
      <c r="G5113" s="14" t="s">
        <v>212</v>
      </c>
      <c r="H5113" s="14" t="s">
        <v>1105</v>
      </c>
    </row>
    <row r="5114" spans="1:8" x14ac:dyDescent="0.25">
      <c r="A5114">
        <v>5123</v>
      </c>
      <c r="B5114" s="14" t="s">
        <v>16520</v>
      </c>
      <c r="C5114" s="14" t="s">
        <v>1102</v>
      </c>
      <c r="E5114" s="14" t="s">
        <v>16521</v>
      </c>
      <c r="F5114" s="14" t="s">
        <v>16521</v>
      </c>
      <c r="G5114" s="14" t="s">
        <v>1423</v>
      </c>
      <c r="H5114" s="14" t="s">
        <v>1110</v>
      </c>
    </row>
    <row r="5115" spans="1:8" x14ac:dyDescent="0.25">
      <c r="A5115">
        <v>5124</v>
      </c>
      <c r="B5115" s="14" t="s">
        <v>16522</v>
      </c>
      <c r="C5115" s="14" t="s">
        <v>1102</v>
      </c>
      <c r="E5115" s="14" t="s">
        <v>16523</v>
      </c>
      <c r="F5115" s="14" t="s">
        <v>16523</v>
      </c>
      <c r="G5115" s="14" t="s">
        <v>243</v>
      </c>
      <c r="H5115" s="14" t="s">
        <v>1110</v>
      </c>
    </row>
    <row r="5116" spans="1:8" x14ac:dyDescent="0.25">
      <c r="A5116">
        <v>5125</v>
      </c>
      <c r="B5116" s="14" t="s">
        <v>16524</v>
      </c>
      <c r="C5116" s="14" t="s">
        <v>1102</v>
      </c>
      <c r="E5116" s="14" t="s">
        <v>16525</v>
      </c>
      <c r="F5116" s="14" t="s">
        <v>16526</v>
      </c>
      <c r="G5116" s="14" t="s">
        <v>1109</v>
      </c>
      <c r="H5116" s="14" t="s">
        <v>1110</v>
      </c>
    </row>
    <row r="5117" spans="1:8" x14ac:dyDescent="0.25">
      <c r="A5117">
        <v>5126</v>
      </c>
      <c r="B5117" s="14" t="s">
        <v>16527</v>
      </c>
      <c r="C5117" s="14" t="s">
        <v>1102</v>
      </c>
      <c r="E5117" s="14" t="s">
        <v>16528</v>
      </c>
      <c r="F5117" s="14" t="s">
        <v>16529</v>
      </c>
      <c r="G5117" s="14" t="s">
        <v>1109</v>
      </c>
      <c r="H5117" s="14" t="s">
        <v>1110</v>
      </c>
    </row>
    <row r="5118" spans="1:8" x14ac:dyDescent="0.25">
      <c r="A5118">
        <v>5127</v>
      </c>
      <c r="B5118" s="14" t="s">
        <v>16530</v>
      </c>
      <c r="C5118" s="14" t="s">
        <v>1102</v>
      </c>
      <c r="E5118" s="14" t="s">
        <v>16531</v>
      </c>
      <c r="F5118" s="14" t="s">
        <v>16532</v>
      </c>
      <c r="G5118" s="14" t="s">
        <v>91</v>
      </c>
      <c r="H5118" s="14" t="s">
        <v>1110</v>
      </c>
    </row>
    <row r="5119" spans="1:8" x14ac:dyDescent="0.25">
      <c r="A5119">
        <v>5128</v>
      </c>
      <c r="B5119" s="14" t="s">
        <v>16533</v>
      </c>
      <c r="C5119" s="14" t="s">
        <v>1102</v>
      </c>
      <c r="E5119" s="14" t="s">
        <v>16534</v>
      </c>
      <c r="F5119" s="14" t="s">
        <v>16535</v>
      </c>
      <c r="G5119" s="14" t="s">
        <v>1589</v>
      </c>
      <c r="H5119" s="14" t="s">
        <v>1110</v>
      </c>
    </row>
    <row r="5120" spans="1:8" x14ac:dyDescent="0.25">
      <c r="A5120">
        <v>5129</v>
      </c>
      <c r="B5120" s="14" t="s">
        <v>16536</v>
      </c>
      <c r="C5120" s="14" t="s">
        <v>1102</v>
      </c>
      <c r="E5120" s="14" t="s">
        <v>16537</v>
      </c>
      <c r="F5120" s="14" t="s">
        <v>16538</v>
      </c>
      <c r="G5120" s="14" t="s">
        <v>1109</v>
      </c>
      <c r="H5120" s="14" t="s">
        <v>1110</v>
      </c>
    </row>
    <row r="5121" spans="1:8" x14ac:dyDescent="0.25">
      <c r="A5121">
        <v>5130</v>
      </c>
      <c r="B5121" s="14" t="s">
        <v>16539</v>
      </c>
      <c r="C5121" s="14" t="s">
        <v>1102</v>
      </c>
      <c r="E5121" s="14" t="s">
        <v>16540</v>
      </c>
      <c r="F5121" s="14" t="s">
        <v>16541</v>
      </c>
      <c r="G5121" s="14" t="s">
        <v>1413</v>
      </c>
      <c r="H5121" s="14" t="s">
        <v>1110</v>
      </c>
    </row>
    <row r="5122" spans="1:8" x14ac:dyDescent="0.25">
      <c r="A5122">
        <v>5131</v>
      </c>
      <c r="B5122" s="14" t="s">
        <v>16542</v>
      </c>
      <c r="C5122" s="14" t="s">
        <v>1102</v>
      </c>
      <c r="E5122" s="14" t="s">
        <v>16543</v>
      </c>
      <c r="F5122" s="14" t="s">
        <v>16544</v>
      </c>
      <c r="G5122" s="14" t="s">
        <v>243</v>
      </c>
      <c r="H5122" s="14" t="s">
        <v>1110</v>
      </c>
    </row>
    <row r="5123" spans="1:8" x14ac:dyDescent="0.25">
      <c r="A5123">
        <v>5132</v>
      </c>
      <c r="B5123" s="14" t="s">
        <v>16545</v>
      </c>
      <c r="C5123" s="14" t="s">
        <v>1102</v>
      </c>
      <c r="E5123" s="14" t="s">
        <v>16546</v>
      </c>
      <c r="F5123" s="14" t="s">
        <v>16547</v>
      </c>
      <c r="G5123" s="14" t="s">
        <v>40</v>
      </c>
      <c r="H5123" s="14" t="s">
        <v>1110</v>
      </c>
    </row>
    <row r="5124" spans="1:8" x14ac:dyDescent="0.25">
      <c r="A5124">
        <v>5133</v>
      </c>
      <c r="B5124" s="14" t="s">
        <v>16548</v>
      </c>
      <c r="C5124" s="14" t="s">
        <v>1102</v>
      </c>
      <c r="D5124" s="14" t="s">
        <v>16549</v>
      </c>
      <c r="E5124" s="14" t="s">
        <v>16550</v>
      </c>
      <c r="F5124" s="14" t="s">
        <v>16550</v>
      </c>
      <c r="G5124" s="14" t="s">
        <v>1578</v>
      </c>
      <c r="H5124" s="14" t="s">
        <v>1105</v>
      </c>
    </row>
    <row r="5125" spans="1:8" x14ac:dyDescent="0.25">
      <c r="A5125">
        <v>5134</v>
      </c>
      <c r="B5125" s="14" t="s">
        <v>16551</v>
      </c>
      <c r="C5125" s="14" t="s">
        <v>1102</v>
      </c>
      <c r="D5125" s="14" t="s">
        <v>16552</v>
      </c>
      <c r="E5125" s="14" t="s">
        <v>16553</v>
      </c>
      <c r="F5125" s="14" t="s">
        <v>16554</v>
      </c>
      <c r="G5125" s="14" t="s">
        <v>3602</v>
      </c>
      <c r="H5125" s="14" t="s">
        <v>1110</v>
      </c>
    </row>
    <row r="5126" spans="1:8" x14ac:dyDescent="0.25">
      <c r="A5126">
        <v>5135</v>
      </c>
      <c r="B5126" s="14" t="s">
        <v>16555</v>
      </c>
      <c r="C5126" s="14" t="s">
        <v>1102</v>
      </c>
      <c r="E5126" s="14" t="s">
        <v>16556</v>
      </c>
      <c r="F5126" s="14" t="s">
        <v>16557</v>
      </c>
      <c r="G5126" s="14" t="s">
        <v>149</v>
      </c>
      <c r="H5126" s="14" t="s">
        <v>1110</v>
      </c>
    </row>
    <row r="5127" spans="1:8" x14ac:dyDescent="0.25">
      <c r="A5127">
        <v>5136</v>
      </c>
      <c r="B5127" s="14" t="s">
        <v>16558</v>
      </c>
      <c r="C5127" s="14" t="s">
        <v>1102</v>
      </c>
      <c r="E5127" s="14" t="s">
        <v>16559</v>
      </c>
      <c r="F5127" s="14" t="s">
        <v>16560</v>
      </c>
      <c r="G5127" s="14" t="s">
        <v>1682</v>
      </c>
      <c r="H5127" s="14" t="s">
        <v>1110</v>
      </c>
    </row>
    <row r="5128" spans="1:8" x14ac:dyDescent="0.25">
      <c r="A5128">
        <v>5137</v>
      </c>
      <c r="B5128" s="14" t="s">
        <v>16561</v>
      </c>
      <c r="C5128" s="14" t="s">
        <v>1102</v>
      </c>
      <c r="E5128" s="14" t="s">
        <v>16562</v>
      </c>
      <c r="G5128" s="14" t="s">
        <v>243</v>
      </c>
      <c r="H5128" s="14" t="s">
        <v>1110</v>
      </c>
    </row>
    <row r="5129" spans="1:8" x14ac:dyDescent="0.25">
      <c r="A5129">
        <v>5138</v>
      </c>
      <c r="B5129" s="14" t="s">
        <v>16563</v>
      </c>
      <c r="C5129" s="14" t="s">
        <v>1102</v>
      </c>
      <c r="E5129" s="14" t="s">
        <v>16564</v>
      </c>
      <c r="F5129" s="14" t="s">
        <v>16565</v>
      </c>
      <c r="G5129" s="14" t="s">
        <v>2853</v>
      </c>
      <c r="H5129" s="14" t="s">
        <v>1110</v>
      </c>
    </row>
    <row r="5130" spans="1:8" x14ac:dyDescent="0.25">
      <c r="A5130">
        <v>5139</v>
      </c>
      <c r="B5130" s="14" t="s">
        <v>16566</v>
      </c>
      <c r="C5130" s="14" t="s">
        <v>1102</v>
      </c>
      <c r="E5130" s="14" t="s">
        <v>16567</v>
      </c>
      <c r="F5130" s="14" t="s">
        <v>16568</v>
      </c>
      <c r="G5130" s="14" t="s">
        <v>215</v>
      </c>
      <c r="H5130" s="14" t="s">
        <v>1110</v>
      </c>
    </row>
    <row r="5131" spans="1:8" x14ac:dyDescent="0.25">
      <c r="A5131">
        <v>5140</v>
      </c>
      <c r="B5131" s="14" t="s">
        <v>16569</v>
      </c>
      <c r="C5131" s="14" t="s">
        <v>1102</v>
      </c>
      <c r="E5131" s="14" t="s">
        <v>16570</v>
      </c>
      <c r="F5131" s="14" t="s">
        <v>16571</v>
      </c>
      <c r="G5131" s="14" t="s">
        <v>243</v>
      </c>
      <c r="H5131" s="14" t="s">
        <v>1110</v>
      </c>
    </row>
    <row r="5132" spans="1:8" x14ac:dyDescent="0.25">
      <c r="A5132">
        <v>5141</v>
      </c>
      <c r="B5132" s="14" t="s">
        <v>16572</v>
      </c>
      <c r="C5132" s="14" t="s">
        <v>1102</v>
      </c>
      <c r="E5132" s="14" t="s">
        <v>16573</v>
      </c>
      <c r="F5132" s="14" t="s">
        <v>16574</v>
      </c>
      <c r="G5132" s="14" t="s">
        <v>1109</v>
      </c>
      <c r="H5132" s="14" t="s">
        <v>1110</v>
      </c>
    </row>
    <row r="5133" spans="1:8" x14ac:dyDescent="0.25">
      <c r="A5133">
        <v>5142</v>
      </c>
      <c r="B5133" s="14" t="s">
        <v>16575</v>
      </c>
      <c r="C5133" s="14" t="s">
        <v>1102</v>
      </c>
      <c r="E5133" s="14" t="s">
        <v>16576</v>
      </c>
      <c r="F5133" s="14" t="s">
        <v>16577</v>
      </c>
      <c r="G5133" s="14" t="s">
        <v>1109</v>
      </c>
      <c r="H5133" s="14" t="s">
        <v>1110</v>
      </c>
    </row>
    <row r="5134" spans="1:8" x14ac:dyDescent="0.25">
      <c r="A5134">
        <v>5143</v>
      </c>
      <c r="B5134" s="14" t="s">
        <v>16578</v>
      </c>
      <c r="C5134" s="14" t="s">
        <v>1102</v>
      </c>
      <c r="E5134" s="14" t="s">
        <v>16579</v>
      </c>
      <c r="F5134" s="14" t="s">
        <v>16580</v>
      </c>
      <c r="G5134" s="14" t="s">
        <v>1109</v>
      </c>
      <c r="H5134" s="14" t="s">
        <v>1110</v>
      </c>
    </row>
    <row r="5135" spans="1:8" x14ac:dyDescent="0.25">
      <c r="A5135">
        <v>5144</v>
      </c>
      <c r="B5135" s="14" t="s">
        <v>16581</v>
      </c>
      <c r="C5135" s="14" t="s">
        <v>1102</v>
      </c>
      <c r="E5135" s="14" t="s">
        <v>16582</v>
      </c>
      <c r="F5135" s="14" t="s">
        <v>16583</v>
      </c>
      <c r="G5135" s="14" t="s">
        <v>192</v>
      </c>
      <c r="H5135" s="14" t="s">
        <v>1110</v>
      </c>
    </row>
    <row r="5136" spans="1:8" x14ac:dyDescent="0.25">
      <c r="A5136">
        <v>5145</v>
      </c>
      <c r="B5136" s="14" t="s">
        <v>16584</v>
      </c>
      <c r="C5136" s="14" t="s">
        <v>1102</v>
      </c>
      <c r="E5136" s="14" t="s">
        <v>16585</v>
      </c>
      <c r="F5136" s="14" t="s">
        <v>16586</v>
      </c>
      <c r="G5136" s="14" t="s">
        <v>86</v>
      </c>
      <c r="H5136" s="14" t="s">
        <v>1110</v>
      </c>
    </row>
    <row r="5137" spans="1:8" x14ac:dyDescent="0.25">
      <c r="A5137">
        <v>5146</v>
      </c>
      <c r="B5137" s="14" t="s">
        <v>16587</v>
      </c>
      <c r="C5137" s="14" t="s">
        <v>1102</v>
      </c>
      <c r="E5137" s="14" t="s">
        <v>16588</v>
      </c>
      <c r="F5137" s="14" t="s">
        <v>16589</v>
      </c>
      <c r="G5137" s="14" t="s">
        <v>230</v>
      </c>
      <c r="H5137" s="14" t="s">
        <v>1105</v>
      </c>
    </row>
    <row r="5138" spans="1:8" x14ac:dyDescent="0.25">
      <c r="A5138">
        <v>5147</v>
      </c>
      <c r="B5138" s="14" t="s">
        <v>16590</v>
      </c>
      <c r="C5138" s="14" t="s">
        <v>1102</v>
      </c>
      <c r="E5138" s="14" t="s">
        <v>16591</v>
      </c>
      <c r="G5138" s="14" t="s">
        <v>1827</v>
      </c>
      <c r="H5138" s="14" t="s">
        <v>1110</v>
      </c>
    </row>
    <row r="5139" spans="1:8" x14ac:dyDescent="0.25">
      <c r="A5139">
        <v>5148</v>
      </c>
      <c r="B5139" s="14" t="s">
        <v>16592</v>
      </c>
      <c r="C5139" s="14" t="s">
        <v>1102</v>
      </c>
      <c r="E5139" s="14" t="s">
        <v>16593</v>
      </c>
      <c r="F5139" s="14" t="s">
        <v>16594</v>
      </c>
      <c r="G5139" s="14" t="s">
        <v>117</v>
      </c>
      <c r="H5139" s="14" t="s">
        <v>1110</v>
      </c>
    </row>
    <row r="5140" spans="1:8" x14ac:dyDescent="0.25">
      <c r="A5140">
        <v>5149</v>
      </c>
      <c r="B5140" s="14" t="s">
        <v>16595</v>
      </c>
      <c r="C5140" s="14" t="s">
        <v>1102</v>
      </c>
      <c r="E5140" s="14" t="s">
        <v>16596</v>
      </c>
      <c r="F5140" s="14" t="s">
        <v>16597</v>
      </c>
      <c r="G5140" s="14" t="s">
        <v>117</v>
      </c>
      <c r="H5140" s="14" t="s">
        <v>1110</v>
      </c>
    </row>
    <row r="5141" spans="1:8" x14ac:dyDescent="0.25">
      <c r="A5141">
        <v>5150</v>
      </c>
      <c r="B5141" s="14" t="s">
        <v>16598</v>
      </c>
      <c r="C5141" s="14" t="s">
        <v>1102</v>
      </c>
      <c r="E5141" s="14" t="s">
        <v>16599</v>
      </c>
      <c r="F5141" s="14" t="s">
        <v>16600</v>
      </c>
      <c r="G5141" s="14" t="s">
        <v>3873</v>
      </c>
      <c r="H5141" s="14" t="s">
        <v>1110</v>
      </c>
    </row>
    <row r="5142" spans="1:8" x14ac:dyDescent="0.25">
      <c r="A5142">
        <v>5151</v>
      </c>
      <c r="B5142" s="14" t="s">
        <v>16601</v>
      </c>
      <c r="C5142" s="14" t="s">
        <v>1102</v>
      </c>
      <c r="E5142" s="14" t="s">
        <v>16602</v>
      </c>
      <c r="F5142" s="14" t="s">
        <v>16603</v>
      </c>
      <c r="G5142" s="14" t="s">
        <v>236</v>
      </c>
      <c r="H5142" s="14" t="s">
        <v>1110</v>
      </c>
    </row>
    <row r="5143" spans="1:8" x14ac:dyDescent="0.25">
      <c r="A5143">
        <v>5152</v>
      </c>
      <c r="B5143" s="14" t="s">
        <v>16604</v>
      </c>
      <c r="C5143" s="14" t="s">
        <v>1102</v>
      </c>
      <c r="E5143" s="14" t="s">
        <v>16605</v>
      </c>
      <c r="F5143" s="14" t="s">
        <v>16606</v>
      </c>
      <c r="G5143" s="14" t="s">
        <v>40</v>
      </c>
      <c r="H5143" s="14" t="s">
        <v>1110</v>
      </c>
    </row>
    <row r="5144" spans="1:8" x14ac:dyDescent="0.25">
      <c r="A5144">
        <v>5153</v>
      </c>
      <c r="B5144" s="14" t="s">
        <v>16607</v>
      </c>
      <c r="C5144" s="14" t="s">
        <v>1102</v>
      </c>
      <c r="E5144" s="14" t="s">
        <v>16608</v>
      </c>
      <c r="F5144" s="14" t="s">
        <v>16609</v>
      </c>
      <c r="G5144" s="14" t="s">
        <v>1938</v>
      </c>
      <c r="H5144" s="14" t="s">
        <v>1110</v>
      </c>
    </row>
    <row r="5145" spans="1:8" x14ac:dyDescent="0.25">
      <c r="A5145">
        <v>5154</v>
      </c>
      <c r="B5145" s="14" t="s">
        <v>16610</v>
      </c>
      <c r="C5145" s="14" t="s">
        <v>1102</v>
      </c>
      <c r="E5145" s="14" t="s">
        <v>16611</v>
      </c>
      <c r="F5145" s="14" t="s">
        <v>16612</v>
      </c>
      <c r="G5145" s="14" t="s">
        <v>143</v>
      </c>
      <c r="H5145" s="14" t="s">
        <v>1110</v>
      </c>
    </row>
    <row r="5146" spans="1:8" x14ac:dyDescent="0.25">
      <c r="A5146">
        <v>5155</v>
      </c>
      <c r="B5146" s="14" t="s">
        <v>16613</v>
      </c>
      <c r="C5146" s="14" t="s">
        <v>1102</v>
      </c>
      <c r="E5146" s="14" t="s">
        <v>16614</v>
      </c>
      <c r="F5146" s="14" t="s">
        <v>16615</v>
      </c>
      <c r="G5146" s="14" t="s">
        <v>178</v>
      </c>
      <c r="H5146" s="14" t="s">
        <v>1110</v>
      </c>
    </row>
    <row r="5147" spans="1:8" x14ac:dyDescent="0.25">
      <c r="A5147">
        <v>5156</v>
      </c>
      <c r="B5147" s="14" t="s">
        <v>16616</v>
      </c>
      <c r="C5147" s="14" t="s">
        <v>1102</v>
      </c>
      <c r="D5147" s="14" t="s">
        <v>16617</v>
      </c>
      <c r="E5147" s="14" t="s">
        <v>10883</v>
      </c>
      <c r="F5147" s="14" t="s">
        <v>16618</v>
      </c>
      <c r="G5147" s="14" t="s">
        <v>6978</v>
      </c>
      <c r="H5147" s="14" t="s">
        <v>1105</v>
      </c>
    </row>
    <row r="5148" spans="1:8" x14ac:dyDescent="0.25">
      <c r="A5148">
        <v>5157</v>
      </c>
      <c r="B5148" s="14" t="s">
        <v>16619</v>
      </c>
      <c r="C5148" s="14" t="s">
        <v>1102</v>
      </c>
      <c r="E5148" s="14" t="s">
        <v>16620</v>
      </c>
      <c r="F5148" s="14" t="s">
        <v>16621</v>
      </c>
      <c r="G5148" s="14" t="s">
        <v>1109</v>
      </c>
      <c r="H5148" s="14" t="s">
        <v>1110</v>
      </c>
    </row>
    <row r="5149" spans="1:8" x14ac:dyDescent="0.25">
      <c r="A5149">
        <v>5158</v>
      </c>
      <c r="B5149" s="14" t="s">
        <v>16622</v>
      </c>
      <c r="C5149" s="14" t="s">
        <v>1102</v>
      </c>
      <c r="E5149" s="14" t="s">
        <v>16623</v>
      </c>
      <c r="F5149" s="14" t="s">
        <v>16624</v>
      </c>
      <c r="G5149" s="14" t="s">
        <v>1109</v>
      </c>
      <c r="H5149" s="14" t="s">
        <v>1110</v>
      </c>
    </row>
    <row r="5150" spans="1:8" x14ac:dyDescent="0.25">
      <c r="A5150">
        <v>5159</v>
      </c>
      <c r="B5150" s="14" t="s">
        <v>16625</v>
      </c>
      <c r="C5150" s="14" t="s">
        <v>1102</v>
      </c>
      <c r="E5150" s="14" t="s">
        <v>16626</v>
      </c>
      <c r="F5150" s="14" t="s">
        <v>16627</v>
      </c>
      <c r="G5150" s="14" t="s">
        <v>114</v>
      </c>
      <c r="H5150" s="14" t="s">
        <v>1110</v>
      </c>
    </row>
    <row r="5151" spans="1:8" x14ac:dyDescent="0.25">
      <c r="A5151">
        <v>5160</v>
      </c>
      <c r="B5151" s="14" t="s">
        <v>16628</v>
      </c>
      <c r="C5151" s="14" t="s">
        <v>1102</v>
      </c>
      <c r="D5151" s="14" t="s">
        <v>16629</v>
      </c>
      <c r="E5151" s="14" t="s">
        <v>16630</v>
      </c>
      <c r="F5151" s="14" t="s">
        <v>16631</v>
      </c>
      <c r="G5151" s="14" t="s">
        <v>1109</v>
      </c>
      <c r="H5151" s="14" t="s">
        <v>1105</v>
      </c>
    </row>
    <row r="5152" spans="1:8" x14ac:dyDescent="0.25">
      <c r="A5152">
        <v>5161</v>
      </c>
      <c r="B5152" s="14" t="s">
        <v>16632</v>
      </c>
      <c r="C5152" s="14" t="s">
        <v>1102</v>
      </c>
      <c r="E5152" s="14" t="s">
        <v>16633</v>
      </c>
      <c r="F5152" s="14" t="s">
        <v>16634</v>
      </c>
      <c r="G5152" s="14" t="s">
        <v>40</v>
      </c>
      <c r="H5152" s="14" t="s">
        <v>1110</v>
      </c>
    </row>
    <row r="5153" spans="1:8" x14ac:dyDescent="0.25">
      <c r="A5153">
        <v>5162</v>
      </c>
      <c r="B5153" s="14" t="s">
        <v>16635</v>
      </c>
      <c r="C5153" s="14" t="s">
        <v>1102</v>
      </c>
      <c r="E5153" s="14" t="s">
        <v>16636</v>
      </c>
      <c r="F5153" s="14" t="s">
        <v>16637</v>
      </c>
      <c r="G5153" s="14" t="s">
        <v>149</v>
      </c>
      <c r="H5153" s="14" t="s">
        <v>1110</v>
      </c>
    </row>
    <row r="5154" spans="1:8" x14ac:dyDescent="0.25">
      <c r="A5154">
        <v>5163</v>
      </c>
      <c r="B5154" s="14" t="s">
        <v>16638</v>
      </c>
      <c r="C5154" s="14" t="s">
        <v>1102</v>
      </c>
      <c r="E5154" s="14" t="s">
        <v>16639</v>
      </c>
      <c r="F5154" s="14" t="s">
        <v>16640</v>
      </c>
      <c r="G5154" s="14" t="s">
        <v>149</v>
      </c>
      <c r="H5154" s="14" t="s">
        <v>1110</v>
      </c>
    </row>
    <row r="5155" spans="1:8" x14ac:dyDescent="0.25">
      <c r="A5155">
        <v>5164</v>
      </c>
      <c r="B5155" s="14" t="s">
        <v>16641</v>
      </c>
      <c r="C5155" s="14" t="s">
        <v>1102</v>
      </c>
      <c r="E5155" s="14" t="s">
        <v>16642</v>
      </c>
      <c r="F5155" s="14" t="s">
        <v>16643</v>
      </c>
      <c r="G5155" s="14" t="s">
        <v>243</v>
      </c>
      <c r="H5155" s="14" t="s">
        <v>1110</v>
      </c>
    </row>
    <row r="5156" spans="1:8" x14ac:dyDescent="0.25">
      <c r="A5156">
        <v>5165</v>
      </c>
      <c r="B5156" s="14" t="s">
        <v>16644</v>
      </c>
      <c r="C5156" s="14" t="s">
        <v>1102</v>
      </c>
      <c r="E5156" s="14" t="s">
        <v>16645</v>
      </c>
      <c r="F5156" s="14" t="s">
        <v>16646</v>
      </c>
      <c r="G5156" s="14" t="s">
        <v>149</v>
      </c>
      <c r="H5156" s="14" t="s">
        <v>1110</v>
      </c>
    </row>
    <row r="5157" spans="1:8" x14ac:dyDescent="0.25">
      <c r="A5157">
        <v>5166</v>
      </c>
      <c r="B5157" s="14" t="s">
        <v>16647</v>
      </c>
      <c r="C5157" s="14" t="s">
        <v>1102</v>
      </c>
      <c r="E5157" s="14" t="s">
        <v>16648</v>
      </c>
      <c r="F5157" s="14" t="s">
        <v>16649</v>
      </c>
      <c r="G5157" s="14" t="s">
        <v>1109</v>
      </c>
      <c r="H5157" s="14" t="s">
        <v>1110</v>
      </c>
    </row>
    <row r="5158" spans="1:8" x14ac:dyDescent="0.25">
      <c r="A5158">
        <v>5167</v>
      </c>
      <c r="B5158" s="14" t="s">
        <v>16650</v>
      </c>
      <c r="C5158" s="14" t="s">
        <v>1102</v>
      </c>
      <c r="E5158" s="14" t="s">
        <v>16651</v>
      </c>
      <c r="F5158" s="14" t="s">
        <v>16652</v>
      </c>
      <c r="G5158" s="14" t="s">
        <v>149</v>
      </c>
      <c r="H5158" s="14" t="s">
        <v>1110</v>
      </c>
    </row>
    <row r="5159" spans="1:8" x14ac:dyDescent="0.25">
      <c r="A5159">
        <v>5168</v>
      </c>
      <c r="B5159" s="14" t="s">
        <v>16653</v>
      </c>
      <c r="C5159" s="14" t="s">
        <v>1102</v>
      </c>
      <c r="D5159" s="14" t="s">
        <v>16654</v>
      </c>
      <c r="G5159" s="14" t="s">
        <v>52</v>
      </c>
      <c r="H5159" s="14" t="s">
        <v>1110</v>
      </c>
    </row>
    <row r="5160" spans="1:8" x14ac:dyDescent="0.25">
      <c r="A5160">
        <v>5169</v>
      </c>
      <c r="B5160" s="14" t="s">
        <v>16655</v>
      </c>
      <c r="C5160" s="14" t="s">
        <v>1102</v>
      </c>
      <c r="D5160" s="14" t="s">
        <v>16656</v>
      </c>
      <c r="G5160" s="14" t="s">
        <v>24</v>
      </c>
      <c r="H5160" s="14" t="s">
        <v>1110</v>
      </c>
    </row>
    <row r="5161" spans="1:8" x14ac:dyDescent="0.25">
      <c r="A5161">
        <v>5171</v>
      </c>
      <c r="B5161" s="14" t="s">
        <v>16657</v>
      </c>
      <c r="C5161" s="14" t="s">
        <v>1102</v>
      </c>
      <c r="E5161" s="14" t="s">
        <v>16658</v>
      </c>
      <c r="F5161" s="14" t="s">
        <v>16659</v>
      </c>
      <c r="G5161" s="14" t="s">
        <v>243</v>
      </c>
      <c r="H5161" s="14" t="s">
        <v>1110</v>
      </c>
    </row>
    <row r="5162" spans="1:8" x14ac:dyDescent="0.25">
      <c r="A5162">
        <v>5172</v>
      </c>
      <c r="B5162" s="14" t="s">
        <v>16660</v>
      </c>
      <c r="C5162" s="14" t="s">
        <v>1102</v>
      </c>
      <c r="D5162" s="14" t="s">
        <v>16661</v>
      </c>
      <c r="E5162" s="14" t="s">
        <v>16662</v>
      </c>
      <c r="F5162" s="14" t="s">
        <v>16663</v>
      </c>
      <c r="G5162" s="14" t="s">
        <v>1109</v>
      </c>
      <c r="H5162" s="14" t="s">
        <v>1110</v>
      </c>
    </row>
    <row r="5163" spans="1:8" x14ac:dyDescent="0.25">
      <c r="A5163">
        <v>5173</v>
      </c>
      <c r="B5163" s="14" t="s">
        <v>16664</v>
      </c>
      <c r="C5163" s="14" t="s">
        <v>1102</v>
      </c>
      <c r="E5163" s="14" t="s">
        <v>16665</v>
      </c>
      <c r="F5163" s="14" t="s">
        <v>16666</v>
      </c>
      <c r="G5163" s="14" t="s">
        <v>166</v>
      </c>
      <c r="H5163" s="14" t="s">
        <v>1110</v>
      </c>
    </row>
    <row r="5164" spans="1:8" x14ac:dyDescent="0.25">
      <c r="A5164">
        <v>5174</v>
      </c>
      <c r="B5164" s="14" t="s">
        <v>16667</v>
      </c>
      <c r="C5164" s="14" t="s">
        <v>1102</v>
      </c>
      <c r="E5164" s="14" t="s">
        <v>16668</v>
      </c>
      <c r="G5164" s="14" t="s">
        <v>2223</v>
      </c>
      <c r="H5164" s="14" t="s">
        <v>1110</v>
      </c>
    </row>
    <row r="5165" spans="1:8" x14ac:dyDescent="0.25">
      <c r="A5165">
        <v>5175</v>
      </c>
      <c r="B5165" s="14" t="s">
        <v>16669</v>
      </c>
      <c r="C5165" s="14" t="s">
        <v>1102</v>
      </c>
      <c r="E5165" s="14" t="s">
        <v>16670</v>
      </c>
      <c r="F5165" s="14" t="s">
        <v>16671</v>
      </c>
      <c r="G5165" s="14" t="s">
        <v>178</v>
      </c>
      <c r="H5165" s="14" t="s">
        <v>1110</v>
      </c>
    </row>
    <row r="5166" spans="1:8" x14ac:dyDescent="0.25">
      <c r="A5166">
        <v>5176</v>
      </c>
      <c r="B5166" s="14" t="s">
        <v>16672</v>
      </c>
      <c r="C5166" s="14" t="s">
        <v>1102</v>
      </c>
      <c r="E5166" s="14" t="s">
        <v>16673</v>
      </c>
      <c r="F5166" s="14" t="s">
        <v>16674</v>
      </c>
      <c r="G5166" s="14" t="s">
        <v>1109</v>
      </c>
      <c r="H5166" s="14" t="s">
        <v>1110</v>
      </c>
    </row>
    <row r="5167" spans="1:8" x14ac:dyDescent="0.25">
      <c r="A5167">
        <v>5177</v>
      </c>
      <c r="B5167" s="14" t="s">
        <v>16675</v>
      </c>
      <c r="C5167" s="14" t="s">
        <v>1102</v>
      </c>
      <c r="E5167" s="14" t="s">
        <v>16676</v>
      </c>
      <c r="F5167" s="14" t="s">
        <v>16677</v>
      </c>
      <c r="G5167" s="14" t="s">
        <v>3873</v>
      </c>
      <c r="H5167" s="14" t="s">
        <v>1110</v>
      </c>
    </row>
    <row r="5168" spans="1:8" x14ac:dyDescent="0.25">
      <c r="A5168">
        <v>5178</v>
      </c>
      <c r="B5168" s="14" t="s">
        <v>16678</v>
      </c>
      <c r="C5168" s="14" t="s">
        <v>1102</v>
      </c>
      <c r="E5168" s="14" t="s">
        <v>16679</v>
      </c>
      <c r="F5168" s="14" t="s">
        <v>16680</v>
      </c>
      <c r="G5168" s="14" t="s">
        <v>1109</v>
      </c>
      <c r="H5168" s="14" t="s">
        <v>1110</v>
      </c>
    </row>
    <row r="5169" spans="1:8" x14ac:dyDescent="0.25">
      <c r="A5169">
        <v>5179</v>
      </c>
      <c r="B5169" s="14" t="s">
        <v>16681</v>
      </c>
      <c r="C5169" s="14" t="s">
        <v>1102</v>
      </c>
      <c r="D5169" s="14" t="s">
        <v>16682</v>
      </c>
      <c r="E5169" s="14" t="s">
        <v>16683</v>
      </c>
      <c r="F5169" s="14" t="s">
        <v>16684</v>
      </c>
      <c r="G5169" s="14" t="s">
        <v>4925</v>
      </c>
      <c r="H5169" s="14" t="s">
        <v>1105</v>
      </c>
    </row>
    <row r="5170" spans="1:8" x14ac:dyDescent="0.25">
      <c r="A5170">
        <v>5180</v>
      </c>
      <c r="B5170" s="14" t="s">
        <v>16685</v>
      </c>
      <c r="C5170" s="14" t="s">
        <v>1102</v>
      </c>
      <c r="E5170" s="14" t="s">
        <v>16686</v>
      </c>
      <c r="F5170" s="14" t="s">
        <v>16687</v>
      </c>
      <c r="G5170" s="14" t="s">
        <v>1413</v>
      </c>
      <c r="H5170" s="14" t="s">
        <v>1110</v>
      </c>
    </row>
    <row r="5171" spans="1:8" x14ac:dyDescent="0.25">
      <c r="A5171">
        <v>5181</v>
      </c>
      <c r="B5171" s="14" t="s">
        <v>16688</v>
      </c>
      <c r="C5171" s="14" t="s">
        <v>1102</v>
      </c>
      <c r="E5171" s="14" t="s">
        <v>16689</v>
      </c>
      <c r="F5171" s="14" t="s">
        <v>16690</v>
      </c>
      <c r="G5171" s="14" t="s">
        <v>149</v>
      </c>
      <c r="H5171" s="14" t="s">
        <v>1110</v>
      </c>
    </row>
    <row r="5172" spans="1:8" x14ac:dyDescent="0.25">
      <c r="A5172">
        <v>5182</v>
      </c>
      <c r="B5172" s="14" t="s">
        <v>16691</v>
      </c>
      <c r="C5172" s="14" t="s">
        <v>1102</v>
      </c>
      <c r="E5172" s="14" t="s">
        <v>16692</v>
      </c>
      <c r="F5172" s="14" t="s">
        <v>16693</v>
      </c>
      <c r="G5172" s="14" t="s">
        <v>2853</v>
      </c>
      <c r="H5172" s="14" t="s">
        <v>1110</v>
      </c>
    </row>
    <row r="5173" spans="1:8" x14ac:dyDescent="0.25">
      <c r="A5173">
        <v>5183</v>
      </c>
      <c r="B5173" s="14" t="s">
        <v>16694</v>
      </c>
      <c r="C5173" s="14" t="s">
        <v>1102</v>
      </c>
      <c r="E5173" s="14" t="s">
        <v>156</v>
      </c>
      <c r="F5173" s="14" t="s">
        <v>16695</v>
      </c>
      <c r="G5173" s="14" t="s">
        <v>2692</v>
      </c>
      <c r="H5173" s="14" t="s">
        <v>1110</v>
      </c>
    </row>
    <row r="5174" spans="1:8" x14ac:dyDescent="0.25">
      <c r="A5174">
        <v>5184</v>
      </c>
      <c r="B5174" s="14" t="s">
        <v>16696</v>
      </c>
      <c r="C5174" s="14" t="s">
        <v>1102</v>
      </c>
      <c r="E5174" s="14" t="s">
        <v>16697</v>
      </c>
      <c r="F5174" s="14" t="s">
        <v>16698</v>
      </c>
      <c r="G5174" s="14" t="s">
        <v>1348</v>
      </c>
      <c r="H5174" s="14" t="s">
        <v>1110</v>
      </c>
    </row>
    <row r="5175" spans="1:8" x14ac:dyDescent="0.25">
      <c r="A5175">
        <v>5185</v>
      </c>
      <c r="B5175" s="14" t="s">
        <v>16699</v>
      </c>
      <c r="C5175" s="14" t="s">
        <v>1102</v>
      </c>
      <c r="E5175" s="14" t="s">
        <v>16700</v>
      </c>
      <c r="F5175" s="14" t="s">
        <v>16701</v>
      </c>
      <c r="G5175" s="14" t="s">
        <v>149</v>
      </c>
      <c r="H5175" s="14" t="s">
        <v>1110</v>
      </c>
    </row>
    <row r="5176" spans="1:8" x14ac:dyDescent="0.25">
      <c r="A5176">
        <v>5186</v>
      </c>
      <c r="B5176" s="14" t="s">
        <v>16702</v>
      </c>
      <c r="C5176" s="14" t="s">
        <v>1102</v>
      </c>
      <c r="E5176" s="14" t="s">
        <v>16703</v>
      </c>
      <c r="F5176" s="14" t="s">
        <v>16704</v>
      </c>
      <c r="G5176" s="14" t="s">
        <v>1938</v>
      </c>
      <c r="H5176" s="14" t="s">
        <v>1110</v>
      </c>
    </row>
    <row r="5177" spans="1:8" x14ac:dyDescent="0.25">
      <c r="A5177">
        <v>5187</v>
      </c>
      <c r="B5177" s="14" t="s">
        <v>16705</v>
      </c>
      <c r="C5177" s="14" t="s">
        <v>1102</v>
      </c>
      <c r="D5177" s="14" t="s">
        <v>16706</v>
      </c>
      <c r="E5177" s="14" t="s">
        <v>16707</v>
      </c>
      <c r="F5177" s="14" t="s">
        <v>16708</v>
      </c>
      <c r="G5177" s="14" t="s">
        <v>1703</v>
      </c>
      <c r="H5177" s="14" t="s">
        <v>1105</v>
      </c>
    </row>
    <row r="5178" spans="1:8" x14ac:dyDescent="0.25">
      <c r="A5178">
        <v>5188</v>
      </c>
      <c r="B5178" s="14" t="s">
        <v>16709</v>
      </c>
      <c r="C5178" s="14" t="s">
        <v>1102</v>
      </c>
      <c r="D5178" s="14" t="s">
        <v>16710</v>
      </c>
      <c r="E5178" s="14" t="s">
        <v>16711</v>
      </c>
      <c r="F5178" s="14" t="s">
        <v>16712</v>
      </c>
      <c r="G5178" s="14" t="s">
        <v>28</v>
      </c>
      <c r="H5178" s="14" t="s">
        <v>1105</v>
      </c>
    </row>
    <row r="5179" spans="1:8" x14ac:dyDescent="0.25">
      <c r="A5179">
        <v>5189</v>
      </c>
      <c r="B5179" s="14" t="s">
        <v>16713</v>
      </c>
      <c r="C5179" s="14" t="s">
        <v>1102</v>
      </c>
      <c r="E5179" s="14" t="s">
        <v>16714</v>
      </c>
      <c r="F5179" s="14" t="s">
        <v>16715</v>
      </c>
      <c r="G5179" s="14" t="s">
        <v>2853</v>
      </c>
      <c r="H5179" s="14" t="s">
        <v>1110</v>
      </c>
    </row>
    <row r="5180" spans="1:8" x14ac:dyDescent="0.25">
      <c r="A5180">
        <v>5190</v>
      </c>
      <c r="B5180" s="14" t="s">
        <v>16716</v>
      </c>
      <c r="C5180" s="14" t="s">
        <v>1102</v>
      </c>
      <c r="E5180" s="14" t="s">
        <v>16717</v>
      </c>
      <c r="F5180" s="14" t="s">
        <v>16718</v>
      </c>
      <c r="G5180" s="14" t="s">
        <v>1589</v>
      </c>
      <c r="H5180" s="14" t="s">
        <v>1110</v>
      </c>
    </row>
    <row r="5181" spans="1:8" x14ac:dyDescent="0.25">
      <c r="A5181">
        <v>5191</v>
      </c>
      <c r="B5181" s="14" t="s">
        <v>16719</v>
      </c>
      <c r="C5181" s="14" t="s">
        <v>1102</v>
      </c>
      <c r="E5181" s="14" t="s">
        <v>16720</v>
      </c>
      <c r="F5181" s="14" t="s">
        <v>16721</v>
      </c>
      <c r="G5181" s="14" t="s">
        <v>4487</v>
      </c>
      <c r="H5181" s="14" t="s">
        <v>1110</v>
      </c>
    </row>
    <row r="5182" spans="1:8" x14ac:dyDescent="0.25">
      <c r="A5182">
        <v>5192</v>
      </c>
      <c r="B5182" s="14" t="s">
        <v>16722</v>
      </c>
      <c r="C5182" s="14" t="s">
        <v>1102</v>
      </c>
      <c r="E5182" s="14" t="s">
        <v>16723</v>
      </c>
      <c r="F5182" s="14" t="s">
        <v>16724</v>
      </c>
      <c r="G5182" s="14" t="s">
        <v>1514</v>
      </c>
      <c r="H5182" s="14" t="s">
        <v>1110</v>
      </c>
    </row>
    <row r="5183" spans="1:8" x14ac:dyDescent="0.25">
      <c r="A5183">
        <v>5193</v>
      </c>
      <c r="B5183" s="14" t="s">
        <v>16725</v>
      </c>
      <c r="C5183" s="14" t="s">
        <v>1102</v>
      </c>
      <c r="E5183" s="14" t="s">
        <v>16726</v>
      </c>
      <c r="F5183" s="14" t="s">
        <v>16727</v>
      </c>
      <c r="G5183" s="14" t="s">
        <v>1625</v>
      </c>
      <c r="H5183" s="14" t="s">
        <v>1110</v>
      </c>
    </row>
    <row r="5184" spans="1:8" x14ac:dyDescent="0.25">
      <c r="A5184">
        <v>5194</v>
      </c>
      <c r="B5184" s="14" t="s">
        <v>16728</v>
      </c>
      <c r="C5184" s="14" t="s">
        <v>1102</v>
      </c>
      <c r="E5184" s="14" t="s">
        <v>16729</v>
      </c>
      <c r="F5184" s="14" t="s">
        <v>16730</v>
      </c>
      <c r="G5184" s="14" t="s">
        <v>243</v>
      </c>
      <c r="H5184" s="14" t="s">
        <v>1110</v>
      </c>
    </row>
    <row r="5185" spans="1:8" x14ac:dyDescent="0.25">
      <c r="A5185">
        <v>5195</v>
      </c>
      <c r="B5185" s="14" t="s">
        <v>16731</v>
      </c>
      <c r="C5185" s="14" t="s">
        <v>1102</v>
      </c>
      <c r="E5185" s="14" t="s">
        <v>16732</v>
      </c>
      <c r="F5185" s="14" t="s">
        <v>16733</v>
      </c>
      <c r="G5185" s="14" t="s">
        <v>2853</v>
      </c>
      <c r="H5185" s="14" t="s">
        <v>1110</v>
      </c>
    </row>
    <row r="5186" spans="1:8" x14ac:dyDescent="0.25">
      <c r="A5186">
        <v>5196</v>
      </c>
      <c r="B5186" s="14" t="s">
        <v>16734</v>
      </c>
      <c r="C5186" s="14" t="s">
        <v>1102</v>
      </c>
      <c r="E5186" s="14" t="s">
        <v>16735</v>
      </c>
      <c r="F5186" s="14" t="s">
        <v>16736</v>
      </c>
      <c r="G5186" s="14" t="s">
        <v>149</v>
      </c>
      <c r="H5186" s="14" t="s">
        <v>1110</v>
      </c>
    </row>
    <row r="5187" spans="1:8" x14ac:dyDescent="0.25">
      <c r="A5187">
        <v>5197</v>
      </c>
      <c r="B5187" s="14" t="s">
        <v>16737</v>
      </c>
      <c r="C5187" s="14" t="s">
        <v>1102</v>
      </c>
      <c r="E5187" s="14" t="s">
        <v>16738</v>
      </c>
      <c r="F5187" s="14" t="s">
        <v>16739</v>
      </c>
      <c r="G5187" s="14" t="s">
        <v>114</v>
      </c>
      <c r="H5187" s="14" t="s">
        <v>1110</v>
      </c>
    </row>
    <row r="5188" spans="1:8" x14ac:dyDescent="0.25">
      <c r="A5188">
        <v>5198</v>
      </c>
      <c r="B5188" s="14" t="s">
        <v>16740</v>
      </c>
      <c r="C5188" s="14" t="s">
        <v>1102</v>
      </c>
      <c r="E5188" s="14" t="s">
        <v>16741</v>
      </c>
      <c r="F5188" s="14" t="s">
        <v>16742</v>
      </c>
      <c r="G5188" s="14" t="s">
        <v>149</v>
      </c>
      <c r="H5188" s="14" t="s">
        <v>1110</v>
      </c>
    </row>
    <row r="5189" spans="1:8" x14ac:dyDescent="0.25">
      <c r="A5189">
        <v>5199</v>
      </c>
      <c r="B5189" s="14" t="s">
        <v>16743</v>
      </c>
      <c r="C5189" s="14" t="s">
        <v>1102</v>
      </c>
      <c r="D5189" s="14" t="s">
        <v>3848</v>
      </c>
      <c r="H5189" s="14" t="s">
        <v>1110</v>
      </c>
    </row>
    <row r="5190" spans="1:8" x14ac:dyDescent="0.25">
      <c r="A5190">
        <v>5202</v>
      </c>
      <c r="B5190" s="14" t="s">
        <v>16744</v>
      </c>
      <c r="C5190" s="14" t="s">
        <v>1102</v>
      </c>
      <c r="E5190" s="14" t="s">
        <v>16745</v>
      </c>
      <c r="G5190" s="14" t="s">
        <v>1109</v>
      </c>
      <c r="H5190" s="14" t="s">
        <v>1110</v>
      </c>
    </row>
    <row r="5191" spans="1:8" x14ac:dyDescent="0.25">
      <c r="A5191">
        <v>5203</v>
      </c>
      <c r="B5191" s="14" t="s">
        <v>16746</v>
      </c>
      <c r="C5191" s="14" t="s">
        <v>1102</v>
      </c>
      <c r="E5191" s="14" t="s">
        <v>16747</v>
      </c>
      <c r="F5191" s="14" t="s">
        <v>16748</v>
      </c>
      <c r="G5191" s="14" t="s">
        <v>1109</v>
      </c>
      <c r="H5191" s="14" t="s">
        <v>1110</v>
      </c>
    </row>
    <row r="5192" spans="1:8" x14ac:dyDescent="0.25">
      <c r="A5192">
        <v>5204</v>
      </c>
      <c r="B5192" s="14" t="s">
        <v>16749</v>
      </c>
      <c r="C5192" s="14" t="s">
        <v>1102</v>
      </c>
      <c r="E5192" s="14" t="s">
        <v>16750</v>
      </c>
      <c r="F5192" s="14" t="s">
        <v>16751</v>
      </c>
      <c r="G5192" s="14" t="s">
        <v>243</v>
      </c>
      <c r="H5192" s="14" t="s">
        <v>1110</v>
      </c>
    </row>
    <row r="5193" spans="1:8" x14ac:dyDescent="0.25">
      <c r="A5193">
        <v>5205</v>
      </c>
      <c r="B5193" s="14" t="s">
        <v>16752</v>
      </c>
      <c r="C5193" s="14" t="s">
        <v>1102</v>
      </c>
      <c r="E5193" s="14" t="s">
        <v>16753</v>
      </c>
      <c r="F5193" s="14" t="s">
        <v>16754</v>
      </c>
      <c r="G5193" s="14" t="s">
        <v>3948</v>
      </c>
      <c r="H5193" s="14" t="s">
        <v>1110</v>
      </c>
    </row>
    <row r="5194" spans="1:8" x14ac:dyDescent="0.25">
      <c r="A5194">
        <v>5206</v>
      </c>
      <c r="B5194" s="14" t="s">
        <v>16755</v>
      </c>
      <c r="C5194" s="14" t="s">
        <v>1102</v>
      </c>
      <c r="E5194" s="14" t="s">
        <v>16756</v>
      </c>
      <c r="F5194" s="14" t="s">
        <v>16757</v>
      </c>
      <c r="G5194" s="14" t="s">
        <v>1109</v>
      </c>
      <c r="H5194" s="14" t="s">
        <v>1110</v>
      </c>
    </row>
    <row r="5195" spans="1:8" x14ac:dyDescent="0.25">
      <c r="A5195">
        <v>5207</v>
      </c>
      <c r="B5195" s="14" t="s">
        <v>16758</v>
      </c>
      <c r="C5195" s="14" t="s">
        <v>1102</v>
      </c>
      <c r="D5195" s="14" t="s">
        <v>16759</v>
      </c>
      <c r="E5195" s="14" t="s">
        <v>16760</v>
      </c>
      <c r="F5195" s="14" t="s">
        <v>16761</v>
      </c>
      <c r="G5195" s="14" t="s">
        <v>1109</v>
      </c>
      <c r="H5195" s="14" t="s">
        <v>1105</v>
      </c>
    </row>
    <row r="5196" spans="1:8" x14ac:dyDescent="0.25">
      <c r="A5196">
        <v>5208</v>
      </c>
      <c r="B5196" s="14" t="s">
        <v>16762</v>
      </c>
      <c r="C5196" s="14" t="s">
        <v>1102</v>
      </c>
      <c r="E5196" s="14" t="s">
        <v>16763</v>
      </c>
      <c r="F5196" s="14" t="s">
        <v>16764</v>
      </c>
      <c r="G5196" s="14" t="s">
        <v>2576</v>
      </c>
      <c r="H5196" s="14" t="s">
        <v>1110</v>
      </c>
    </row>
    <row r="5197" spans="1:8" x14ac:dyDescent="0.25">
      <c r="A5197">
        <v>5209</v>
      </c>
      <c r="B5197" s="14" t="s">
        <v>16765</v>
      </c>
      <c r="C5197" s="14" t="s">
        <v>1102</v>
      </c>
      <c r="D5197" s="14" t="s">
        <v>300</v>
      </c>
      <c r="E5197" s="14" t="s">
        <v>16766</v>
      </c>
      <c r="F5197" s="14" t="s">
        <v>16767</v>
      </c>
      <c r="G5197" s="14" t="s">
        <v>1109</v>
      </c>
      <c r="H5197" s="14" t="s">
        <v>1105</v>
      </c>
    </row>
    <row r="5198" spans="1:8" x14ac:dyDescent="0.25">
      <c r="A5198">
        <v>5210</v>
      </c>
      <c r="B5198" s="14" t="s">
        <v>16768</v>
      </c>
      <c r="C5198" s="14" t="s">
        <v>1102</v>
      </c>
      <c r="E5198" s="14" t="s">
        <v>16769</v>
      </c>
      <c r="F5198" s="14" t="s">
        <v>16770</v>
      </c>
      <c r="G5198" s="14" t="s">
        <v>3039</v>
      </c>
      <c r="H5198" s="14" t="s">
        <v>1105</v>
      </c>
    </row>
    <row r="5199" spans="1:8" x14ac:dyDescent="0.25">
      <c r="A5199">
        <v>5211</v>
      </c>
      <c r="B5199" s="14" t="s">
        <v>16771</v>
      </c>
      <c r="C5199" s="14" t="s">
        <v>1102</v>
      </c>
      <c r="E5199" s="14" t="s">
        <v>16772</v>
      </c>
      <c r="F5199" s="14" t="s">
        <v>16773</v>
      </c>
      <c r="G5199" s="14" t="s">
        <v>1109</v>
      </c>
      <c r="H5199" s="14" t="s">
        <v>1110</v>
      </c>
    </row>
    <row r="5200" spans="1:8" x14ac:dyDescent="0.25">
      <c r="A5200">
        <v>5212</v>
      </c>
      <c r="B5200" s="14" t="s">
        <v>16774</v>
      </c>
      <c r="C5200" s="14" t="s">
        <v>1102</v>
      </c>
      <c r="E5200" s="14" t="s">
        <v>16775</v>
      </c>
      <c r="F5200" s="14" t="s">
        <v>16776</v>
      </c>
      <c r="G5200" s="14" t="s">
        <v>52</v>
      </c>
      <c r="H5200" s="14" t="s">
        <v>1110</v>
      </c>
    </row>
    <row r="5201" spans="1:8" x14ac:dyDescent="0.25">
      <c r="A5201">
        <v>5213</v>
      </c>
      <c r="B5201" s="14" t="s">
        <v>16777</v>
      </c>
      <c r="C5201" s="14" t="s">
        <v>1102</v>
      </c>
      <c r="D5201" s="14" t="s">
        <v>504</v>
      </c>
      <c r="G5201" s="14" t="s">
        <v>1109</v>
      </c>
      <c r="H5201" s="14" t="s">
        <v>1110</v>
      </c>
    </row>
    <row r="5202" spans="1:8" x14ac:dyDescent="0.25">
      <c r="A5202">
        <v>5214</v>
      </c>
      <c r="B5202" s="14" t="s">
        <v>16749</v>
      </c>
      <c r="C5202" s="14" t="s">
        <v>1102</v>
      </c>
      <c r="E5202" s="14" t="s">
        <v>16778</v>
      </c>
      <c r="F5202" s="14" t="s">
        <v>16779</v>
      </c>
      <c r="G5202" s="14" t="s">
        <v>243</v>
      </c>
      <c r="H5202" s="14" t="s">
        <v>1110</v>
      </c>
    </row>
    <row r="5203" spans="1:8" x14ac:dyDescent="0.25">
      <c r="A5203">
        <v>5215</v>
      </c>
      <c r="B5203" s="14" t="s">
        <v>16780</v>
      </c>
      <c r="C5203" s="14" t="s">
        <v>1102</v>
      </c>
      <c r="E5203" s="14" t="s">
        <v>16781</v>
      </c>
      <c r="F5203" s="14" t="s">
        <v>16782</v>
      </c>
      <c r="G5203" s="14" t="s">
        <v>243</v>
      </c>
      <c r="H5203" s="14" t="s">
        <v>1110</v>
      </c>
    </row>
    <row r="5204" spans="1:8" x14ac:dyDescent="0.25">
      <c r="A5204">
        <v>5216</v>
      </c>
      <c r="B5204" s="14" t="s">
        <v>16783</v>
      </c>
      <c r="C5204" s="14" t="s">
        <v>1102</v>
      </c>
      <c r="E5204" s="14" t="s">
        <v>16784</v>
      </c>
      <c r="F5204" s="14" t="s">
        <v>16785</v>
      </c>
      <c r="G5204" s="14" t="s">
        <v>243</v>
      </c>
      <c r="H5204" s="14" t="s">
        <v>1110</v>
      </c>
    </row>
    <row r="5205" spans="1:8" x14ac:dyDescent="0.25">
      <c r="A5205">
        <v>5217</v>
      </c>
      <c r="B5205" s="14" t="s">
        <v>16749</v>
      </c>
      <c r="C5205" s="14" t="s">
        <v>1102</v>
      </c>
      <c r="E5205" s="14" t="s">
        <v>16786</v>
      </c>
      <c r="F5205" s="14" t="s">
        <v>16787</v>
      </c>
      <c r="G5205" s="14" t="s">
        <v>243</v>
      </c>
      <c r="H5205" s="14" t="s">
        <v>1110</v>
      </c>
    </row>
    <row r="5206" spans="1:8" x14ac:dyDescent="0.25">
      <c r="A5206">
        <v>5218</v>
      </c>
      <c r="B5206" s="14" t="s">
        <v>16780</v>
      </c>
      <c r="C5206" s="14" t="s">
        <v>1102</v>
      </c>
      <c r="E5206" s="14" t="s">
        <v>16788</v>
      </c>
      <c r="F5206" s="14" t="s">
        <v>16789</v>
      </c>
      <c r="G5206" s="14" t="s">
        <v>243</v>
      </c>
      <c r="H5206" s="14" t="s">
        <v>1110</v>
      </c>
    </row>
    <row r="5207" spans="1:8" x14ac:dyDescent="0.25">
      <c r="A5207">
        <v>5219</v>
      </c>
      <c r="B5207" s="14" t="s">
        <v>16790</v>
      </c>
      <c r="C5207" s="14" t="s">
        <v>1102</v>
      </c>
      <c r="E5207" s="14" t="s">
        <v>273</v>
      </c>
      <c r="F5207" s="14" t="s">
        <v>16791</v>
      </c>
      <c r="G5207" s="14" t="s">
        <v>1109</v>
      </c>
      <c r="H5207" s="14" t="s">
        <v>1110</v>
      </c>
    </row>
    <row r="5208" spans="1:8" x14ac:dyDescent="0.25">
      <c r="A5208">
        <v>5220</v>
      </c>
      <c r="B5208" s="14" t="s">
        <v>16792</v>
      </c>
      <c r="C5208" s="14" t="s">
        <v>1102</v>
      </c>
      <c r="E5208" s="14" t="s">
        <v>16793</v>
      </c>
      <c r="F5208" s="14" t="s">
        <v>16794</v>
      </c>
      <c r="G5208" s="14" t="s">
        <v>1109</v>
      </c>
      <c r="H5208" s="14" t="s">
        <v>1110</v>
      </c>
    </row>
    <row r="5209" spans="1:8" x14ac:dyDescent="0.25">
      <c r="A5209">
        <v>5221</v>
      </c>
      <c r="B5209" s="14" t="s">
        <v>16795</v>
      </c>
      <c r="C5209" s="14" t="s">
        <v>1102</v>
      </c>
      <c r="E5209" s="14" t="s">
        <v>16796</v>
      </c>
      <c r="G5209" s="14" t="s">
        <v>243</v>
      </c>
      <c r="H5209" s="14" t="s">
        <v>1110</v>
      </c>
    </row>
    <row r="5210" spans="1:8" x14ac:dyDescent="0.25">
      <c r="A5210">
        <v>5222</v>
      </c>
      <c r="B5210" s="14" t="s">
        <v>16795</v>
      </c>
      <c r="C5210" s="14" t="s">
        <v>1102</v>
      </c>
      <c r="E5210" s="14" t="s">
        <v>16797</v>
      </c>
      <c r="G5210" s="14" t="s">
        <v>243</v>
      </c>
      <c r="H5210" s="14" t="s">
        <v>1110</v>
      </c>
    </row>
    <row r="5211" spans="1:8" x14ac:dyDescent="0.25">
      <c r="A5211">
        <v>5223</v>
      </c>
      <c r="B5211" s="14" t="s">
        <v>16795</v>
      </c>
      <c r="C5211" s="14" t="s">
        <v>1102</v>
      </c>
      <c r="E5211" s="14" t="s">
        <v>16798</v>
      </c>
      <c r="G5211" s="14" t="s">
        <v>243</v>
      </c>
      <c r="H5211" s="14" t="s">
        <v>1110</v>
      </c>
    </row>
    <row r="5212" spans="1:8" x14ac:dyDescent="0.25">
      <c r="A5212">
        <v>5224</v>
      </c>
      <c r="B5212" s="14" t="s">
        <v>16795</v>
      </c>
      <c r="C5212" s="14" t="s">
        <v>1102</v>
      </c>
      <c r="E5212" s="14" t="s">
        <v>16799</v>
      </c>
      <c r="G5212" s="14" t="s">
        <v>243</v>
      </c>
      <c r="H5212" s="14" t="s">
        <v>1110</v>
      </c>
    </row>
    <row r="5213" spans="1:8" x14ac:dyDescent="0.25">
      <c r="A5213">
        <v>5225</v>
      </c>
      <c r="B5213" s="14" t="s">
        <v>16800</v>
      </c>
      <c r="C5213" s="14" t="s">
        <v>1102</v>
      </c>
      <c r="E5213" s="14" t="s">
        <v>16801</v>
      </c>
      <c r="F5213" s="14" t="s">
        <v>16802</v>
      </c>
      <c r="G5213" s="14" t="s">
        <v>236</v>
      </c>
      <c r="H5213" s="14" t="s">
        <v>1110</v>
      </c>
    </row>
    <row r="5214" spans="1:8" x14ac:dyDescent="0.25">
      <c r="A5214">
        <v>5226</v>
      </c>
      <c r="B5214" s="14" t="s">
        <v>16803</v>
      </c>
      <c r="C5214" s="14" t="s">
        <v>1102</v>
      </c>
      <c r="E5214" s="14" t="s">
        <v>16804</v>
      </c>
      <c r="F5214" s="14" t="s">
        <v>16805</v>
      </c>
      <c r="G5214" s="14" t="s">
        <v>243</v>
      </c>
      <c r="H5214" s="14" t="s">
        <v>1110</v>
      </c>
    </row>
    <row r="5215" spans="1:8" x14ac:dyDescent="0.25">
      <c r="A5215">
        <v>5227</v>
      </c>
      <c r="B5215" s="14" t="s">
        <v>16806</v>
      </c>
      <c r="C5215" s="14" t="s">
        <v>1102</v>
      </c>
      <c r="D5215" s="14" t="s">
        <v>12400</v>
      </c>
      <c r="E5215" s="14" t="s">
        <v>16807</v>
      </c>
      <c r="F5215" s="14" t="s">
        <v>16808</v>
      </c>
      <c r="G5215" s="14" t="s">
        <v>1109</v>
      </c>
      <c r="H5215" s="14" t="s">
        <v>1110</v>
      </c>
    </row>
    <row r="5216" spans="1:8" x14ac:dyDescent="0.25">
      <c r="A5216">
        <v>5228</v>
      </c>
      <c r="B5216" s="14" t="s">
        <v>16809</v>
      </c>
      <c r="C5216" s="14" t="s">
        <v>1102</v>
      </c>
      <c r="E5216" s="14" t="s">
        <v>16810</v>
      </c>
      <c r="F5216" s="14" t="s">
        <v>16811</v>
      </c>
      <c r="G5216" s="14" t="s">
        <v>86</v>
      </c>
      <c r="H5216" s="14" t="s">
        <v>1110</v>
      </c>
    </row>
    <row r="5217" spans="1:8" x14ac:dyDescent="0.25">
      <c r="A5217">
        <v>5229</v>
      </c>
      <c r="B5217" s="14" t="s">
        <v>16812</v>
      </c>
      <c r="C5217" s="14" t="s">
        <v>1102</v>
      </c>
      <c r="E5217" s="14" t="s">
        <v>16813</v>
      </c>
      <c r="F5217" s="14" t="s">
        <v>16814</v>
      </c>
      <c r="G5217" s="14" t="s">
        <v>1109</v>
      </c>
      <c r="H5217" s="14" t="s">
        <v>1110</v>
      </c>
    </row>
    <row r="5218" spans="1:8" x14ac:dyDescent="0.25">
      <c r="A5218">
        <v>5230</v>
      </c>
      <c r="B5218" s="14" t="s">
        <v>16815</v>
      </c>
      <c r="C5218" s="14" t="s">
        <v>1102</v>
      </c>
      <c r="E5218" s="14" t="s">
        <v>16816</v>
      </c>
      <c r="F5218" s="14" t="s">
        <v>16817</v>
      </c>
      <c r="G5218" s="14" t="s">
        <v>1109</v>
      </c>
      <c r="H5218" s="14" t="s">
        <v>1110</v>
      </c>
    </row>
    <row r="5219" spans="1:8" x14ac:dyDescent="0.25">
      <c r="A5219">
        <v>5231</v>
      </c>
      <c r="B5219" s="14" t="s">
        <v>16818</v>
      </c>
      <c r="C5219" s="14" t="s">
        <v>1102</v>
      </c>
      <c r="E5219" s="14" t="s">
        <v>16819</v>
      </c>
      <c r="F5219" s="14" t="s">
        <v>16820</v>
      </c>
      <c r="G5219" s="14" t="s">
        <v>1109</v>
      </c>
      <c r="H5219" s="14" t="s">
        <v>1110</v>
      </c>
    </row>
    <row r="5220" spans="1:8" x14ac:dyDescent="0.25">
      <c r="A5220">
        <v>5232</v>
      </c>
      <c r="B5220" s="14" t="s">
        <v>16821</v>
      </c>
      <c r="C5220" s="14" t="s">
        <v>1102</v>
      </c>
      <c r="E5220" s="14" t="s">
        <v>16822</v>
      </c>
      <c r="F5220" s="14" t="s">
        <v>16823</v>
      </c>
      <c r="G5220" s="14" t="s">
        <v>1514</v>
      </c>
      <c r="H5220" s="14" t="s">
        <v>1110</v>
      </c>
    </row>
    <row r="5221" spans="1:8" x14ac:dyDescent="0.25">
      <c r="A5221">
        <v>5233</v>
      </c>
      <c r="B5221" s="14" t="s">
        <v>16824</v>
      </c>
      <c r="C5221" s="14" t="s">
        <v>1102</v>
      </c>
      <c r="E5221" s="14" t="s">
        <v>16825</v>
      </c>
      <c r="F5221" s="14" t="s">
        <v>16826</v>
      </c>
      <c r="G5221" s="14" t="s">
        <v>192</v>
      </c>
      <c r="H5221" s="14" t="s">
        <v>1110</v>
      </c>
    </row>
    <row r="5222" spans="1:8" x14ac:dyDescent="0.25">
      <c r="A5222">
        <v>5234</v>
      </c>
      <c r="B5222" s="14" t="s">
        <v>16827</v>
      </c>
      <c r="C5222" s="14" t="s">
        <v>1102</v>
      </c>
      <c r="D5222" s="14" t="s">
        <v>16828</v>
      </c>
      <c r="E5222" s="14" t="s">
        <v>16829</v>
      </c>
      <c r="F5222" s="14" t="s">
        <v>16830</v>
      </c>
      <c r="G5222" s="14" t="s">
        <v>178</v>
      </c>
      <c r="H5222" s="14" t="s">
        <v>1105</v>
      </c>
    </row>
    <row r="5223" spans="1:8" x14ac:dyDescent="0.25">
      <c r="A5223">
        <v>5235</v>
      </c>
      <c r="B5223" s="14" t="s">
        <v>16831</v>
      </c>
      <c r="C5223" s="14" t="s">
        <v>1102</v>
      </c>
      <c r="E5223" s="14" t="s">
        <v>16832</v>
      </c>
      <c r="F5223" s="14" t="s">
        <v>16833</v>
      </c>
      <c r="G5223" s="14" t="s">
        <v>236</v>
      </c>
      <c r="H5223" s="14" t="s">
        <v>1110</v>
      </c>
    </row>
    <row r="5224" spans="1:8" x14ac:dyDescent="0.25">
      <c r="A5224">
        <v>5236</v>
      </c>
      <c r="B5224" s="14" t="s">
        <v>16834</v>
      </c>
      <c r="C5224" s="14" t="s">
        <v>1102</v>
      </c>
      <c r="E5224" s="14" t="s">
        <v>16835</v>
      </c>
      <c r="F5224" s="14" t="s">
        <v>16836</v>
      </c>
      <c r="G5224" s="14" t="s">
        <v>239</v>
      </c>
      <c r="H5224" s="14" t="s">
        <v>1110</v>
      </c>
    </row>
    <row r="5225" spans="1:8" x14ac:dyDescent="0.25">
      <c r="A5225">
        <v>5237</v>
      </c>
      <c r="B5225" s="14" t="s">
        <v>16837</v>
      </c>
      <c r="C5225" s="14" t="s">
        <v>1102</v>
      </c>
      <c r="E5225" s="14" t="s">
        <v>16838</v>
      </c>
      <c r="F5225" s="14" t="s">
        <v>16839</v>
      </c>
      <c r="G5225" s="14" t="s">
        <v>1215</v>
      </c>
      <c r="H5225" s="14" t="s">
        <v>1110</v>
      </c>
    </row>
    <row r="5226" spans="1:8" x14ac:dyDescent="0.25">
      <c r="A5226">
        <v>5238</v>
      </c>
      <c r="B5226" s="14" t="s">
        <v>16840</v>
      </c>
      <c r="C5226" s="14" t="s">
        <v>1102</v>
      </c>
      <c r="E5226" s="14" t="s">
        <v>16841</v>
      </c>
      <c r="F5226" s="14" t="s">
        <v>16842</v>
      </c>
      <c r="G5226" s="14" t="s">
        <v>1514</v>
      </c>
      <c r="H5226" s="14" t="s">
        <v>1110</v>
      </c>
    </row>
    <row r="5227" spans="1:8" x14ac:dyDescent="0.25">
      <c r="A5227">
        <v>5239</v>
      </c>
      <c r="B5227" s="14" t="s">
        <v>16843</v>
      </c>
      <c r="C5227" s="14" t="s">
        <v>1102</v>
      </c>
      <c r="E5227" s="14" t="s">
        <v>16844</v>
      </c>
      <c r="F5227" s="14" t="s">
        <v>16845</v>
      </c>
      <c r="G5227" s="14" t="s">
        <v>1109</v>
      </c>
      <c r="H5227" s="14" t="s">
        <v>1110</v>
      </c>
    </row>
    <row r="5228" spans="1:8" x14ac:dyDescent="0.25">
      <c r="A5228">
        <v>5240</v>
      </c>
      <c r="B5228" s="14" t="s">
        <v>16846</v>
      </c>
      <c r="C5228" s="14" t="s">
        <v>1102</v>
      </c>
      <c r="E5228" s="14" t="s">
        <v>16847</v>
      </c>
      <c r="F5228" s="14" t="s">
        <v>16848</v>
      </c>
      <c r="G5228" s="14" t="s">
        <v>192</v>
      </c>
      <c r="H5228" s="14" t="s">
        <v>1110</v>
      </c>
    </row>
    <row r="5229" spans="1:8" x14ac:dyDescent="0.25">
      <c r="A5229">
        <v>5241</v>
      </c>
      <c r="B5229" s="14" t="s">
        <v>16849</v>
      </c>
      <c r="C5229" s="14" t="s">
        <v>1102</v>
      </c>
      <c r="E5229" s="14" t="s">
        <v>16850</v>
      </c>
      <c r="F5229" s="14" t="s">
        <v>16851</v>
      </c>
      <c r="G5229" s="14" t="s">
        <v>236</v>
      </c>
      <c r="H5229" s="14" t="s">
        <v>1110</v>
      </c>
    </row>
    <row r="5230" spans="1:8" x14ac:dyDescent="0.25">
      <c r="A5230">
        <v>5242</v>
      </c>
      <c r="B5230" s="14" t="s">
        <v>16852</v>
      </c>
      <c r="C5230" s="14" t="s">
        <v>1102</v>
      </c>
      <c r="E5230" s="14" t="s">
        <v>16852</v>
      </c>
      <c r="F5230" s="14" t="s">
        <v>16853</v>
      </c>
      <c r="G5230" s="14" t="s">
        <v>1109</v>
      </c>
      <c r="H5230" s="14" t="s">
        <v>1110</v>
      </c>
    </row>
    <row r="5231" spans="1:8" x14ac:dyDescent="0.25">
      <c r="A5231">
        <v>5243</v>
      </c>
      <c r="B5231" s="14" t="s">
        <v>16854</v>
      </c>
      <c r="C5231" s="14" t="s">
        <v>1102</v>
      </c>
      <c r="E5231" s="14" t="s">
        <v>16855</v>
      </c>
      <c r="F5231" s="14" t="s">
        <v>16856</v>
      </c>
      <c r="G5231" s="14" t="s">
        <v>1514</v>
      </c>
      <c r="H5231" s="14" t="s">
        <v>1110</v>
      </c>
    </row>
    <row r="5232" spans="1:8" x14ac:dyDescent="0.25">
      <c r="A5232">
        <v>5244</v>
      </c>
      <c r="B5232" s="14" t="s">
        <v>16857</v>
      </c>
      <c r="C5232" s="14" t="s">
        <v>1102</v>
      </c>
      <c r="E5232" s="14" t="s">
        <v>16858</v>
      </c>
      <c r="F5232" s="14" t="s">
        <v>16859</v>
      </c>
      <c r="G5232" s="14" t="s">
        <v>192</v>
      </c>
      <c r="H5232" s="14" t="s">
        <v>1110</v>
      </c>
    </row>
    <row r="5233" spans="1:8" x14ac:dyDescent="0.25">
      <c r="A5233">
        <v>5245</v>
      </c>
      <c r="B5233" s="14" t="s">
        <v>16860</v>
      </c>
      <c r="C5233" s="14" t="s">
        <v>1102</v>
      </c>
      <c r="E5233" s="14" t="s">
        <v>16861</v>
      </c>
      <c r="F5233" s="14" t="s">
        <v>16862</v>
      </c>
      <c r="G5233" s="14" t="s">
        <v>236</v>
      </c>
      <c r="H5233" s="14" t="s">
        <v>1110</v>
      </c>
    </row>
    <row r="5234" spans="1:8" x14ac:dyDescent="0.25">
      <c r="A5234">
        <v>5246</v>
      </c>
      <c r="B5234" s="14" t="s">
        <v>16863</v>
      </c>
      <c r="C5234" s="14" t="s">
        <v>1102</v>
      </c>
      <c r="E5234" s="14" t="s">
        <v>16864</v>
      </c>
      <c r="F5234" s="14" t="s">
        <v>16865</v>
      </c>
      <c r="G5234" s="14" t="s">
        <v>178</v>
      </c>
      <c r="H5234" s="14" t="s">
        <v>1110</v>
      </c>
    </row>
    <row r="5235" spans="1:8" x14ac:dyDescent="0.25">
      <c r="A5235">
        <v>5247</v>
      </c>
      <c r="B5235" s="14" t="s">
        <v>16866</v>
      </c>
      <c r="C5235" s="14" t="s">
        <v>1102</v>
      </c>
      <c r="E5235" s="14" t="s">
        <v>16867</v>
      </c>
      <c r="F5235" s="14" t="s">
        <v>16868</v>
      </c>
      <c r="G5235" s="14" t="s">
        <v>149</v>
      </c>
      <c r="H5235" s="14" t="s">
        <v>1110</v>
      </c>
    </row>
    <row r="5236" spans="1:8" x14ac:dyDescent="0.25">
      <c r="A5236">
        <v>5248</v>
      </c>
      <c r="B5236" s="14" t="s">
        <v>16869</v>
      </c>
      <c r="C5236" s="14" t="s">
        <v>1102</v>
      </c>
      <c r="E5236" s="14" t="s">
        <v>16870</v>
      </c>
      <c r="F5236" s="14" t="s">
        <v>16871</v>
      </c>
      <c r="G5236" s="14" t="s">
        <v>1109</v>
      </c>
      <c r="H5236" s="14" t="s">
        <v>1110</v>
      </c>
    </row>
    <row r="5237" spans="1:8" x14ac:dyDescent="0.25">
      <c r="A5237">
        <v>5249</v>
      </c>
      <c r="B5237" s="14" t="s">
        <v>16872</v>
      </c>
      <c r="C5237" s="14" t="s">
        <v>1102</v>
      </c>
      <c r="E5237" s="14" t="s">
        <v>16873</v>
      </c>
      <c r="F5237" s="14" t="s">
        <v>16874</v>
      </c>
      <c r="G5237" s="14" t="s">
        <v>243</v>
      </c>
      <c r="H5237" s="14" t="s">
        <v>1110</v>
      </c>
    </row>
    <row r="5238" spans="1:8" x14ac:dyDescent="0.25">
      <c r="A5238">
        <v>5250</v>
      </c>
      <c r="B5238" s="14" t="s">
        <v>16875</v>
      </c>
      <c r="C5238" s="14" t="s">
        <v>1102</v>
      </c>
      <c r="E5238" s="14" t="s">
        <v>16876</v>
      </c>
      <c r="F5238" s="14" t="s">
        <v>16877</v>
      </c>
      <c r="G5238" s="14" t="s">
        <v>236</v>
      </c>
      <c r="H5238" s="14" t="s">
        <v>1110</v>
      </c>
    </row>
    <row r="5239" spans="1:8" x14ac:dyDescent="0.25">
      <c r="A5239">
        <v>5251</v>
      </c>
      <c r="B5239" s="14" t="s">
        <v>16878</v>
      </c>
      <c r="C5239" s="14" t="s">
        <v>1102</v>
      </c>
      <c r="D5239" s="14" t="s">
        <v>16879</v>
      </c>
      <c r="E5239" s="14" t="s">
        <v>16880</v>
      </c>
      <c r="F5239" s="14" t="s">
        <v>16881</v>
      </c>
      <c r="G5239" s="14" t="s">
        <v>236</v>
      </c>
      <c r="H5239" s="14" t="s">
        <v>1105</v>
      </c>
    </row>
    <row r="5240" spans="1:8" x14ac:dyDescent="0.25">
      <c r="A5240">
        <v>5252</v>
      </c>
      <c r="B5240" s="14" t="s">
        <v>16882</v>
      </c>
      <c r="C5240" s="14" t="s">
        <v>1102</v>
      </c>
      <c r="E5240" s="14" t="s">
        <v>16883</v>
      </c>
      <c r="F5240" s="14" t="s">
        <v>16884</v>
      </c>
      <c r="G5240" s="14" t="s">
        <v>236</v>
      </c>
      <c r="H5240" s="14" t="s">
        <v>1110</v>
      </c>
    </row>
    <row r="5241" spans="1:8" x14ac:dyDescent="0.25">
      <c r="A5241">
        <v>5253</v>
      </c>
      <c r="B5241" s="14" t="s">
        <v>16885</v>
      </c>
      <c r="C5241" s="14" t="s">
        <v>1102</v>
      </c>
      <c r="E5241" s="14" t="s">
        <v>16886</v>
      </c>
      <c r="F5241" s="14" t="s">
        <v>16887</v>
      </c>
      <c r="G5241" s="14" t="s">
        <v>243</v>
      </c>
      <c r="H5241" s="14" t="s">
        <v>1110</v>
      </c>
    </row>
    <row r="5242" spans="1:8" x14ac:dyDescent="0.25">
      <c r="A5242">
        <v>5254</v>
      </c>
      <c r="B5242" s="14" t="s">
        <v>16888</v>
      </c>
      <c r="C5242" s="14" t="s">
        <v>1102</v>
      </c>
      <c r="D5242" s="14" t="s">
        <v>16889</v>
      </c>
      <c r="E5242" s="14" t="s">
        <v>16890</v>
      </c>
      <c r="F5242" s="14" t="s">
        <v>16891</v>
      </c>
      <c r="G5242" s="14" t="s">
        <v>236</v>
      </c>
      <c r="H5242" s="14" t="s">
        <v>1110</v>
      </c>
    </row>
    <row r="5243" spans="1:8" x14ac:dyDescent="0.25">
      <c r="A5243">
        <v>5255</v>
      </c>
      <c r="B5243" s="14" t="s">
        <v>16892</v>
      </c>
      <c r="C5243" s="14" t="s">
        <v>1102</v>
      </c>
      <c r="E5243" s="14" t="s">
        <v>16893</v>
      </c>
      <c r="F5243" s="14" t="s">
        <v>16894</v>
      </c>
      <c r="G5243" s="14" t="s">
        <v>1109</v>
      </c>
      <c r="H5243" s="14" t="s">
        <v>1110</v>
      </c>
    </row>
    <row r="5244" spans="1:8" x14ac:dyDescent="0.25">
      <c r="A5244">
        <v>5256</v>
      </c>
      <c r="B5244" s="14" t="s">
        <v>16895</v>
      </c>
      <c r="C5244" s="14" t="s">
        <v>1102</v>
      </c>
      <c r="E5244" s="14" t="s">
        <v>16896</v>
      </c>
      <c r="F5244" s="14" t="s">
        <v>16897</v>
      </c>
      <c r="G5244" s="14" t="s">
        <v>178</v>
      </c>
      <c r="H5244" s="14" t="s">
        <v>1110</v>
      </c>
    </row>
    <row r="5245" spans="1:8" x14ac:dyDescent="0.25">
      <c r="A5245">
        <v>5257</v>
      </c>
      <c r="B5245" s="14" t="s">
        <v>16898</v>
      </c>
      <c r="C5245" s="14" t="s">
        <v>1102</v>
      </c>
      <c r="E5245" s="14" t="s">
        <v>16899</v>
      </c>
      <c r="F5245" s="14" t="s">
        <v>16900</v>
      </c>
      <c r="G5245" s="14" t="s">
        <v>7</v>
      </c>
      <c r="H5245" s="14" t="s">
        <v>1110</v>
      </c>
    </row>
    <row r="5246" spans="1:8" x14ac:dyDescent="0.25">
      <c r="A5246">
        <v>5258</v>
      </c>
      <c r="B5246" s="14" t="s">
        <v>16901</v>
      </c>
      <c r="C5246" s="14" t="s">
        <v>1102</v>
      </c>
      <c r="E5246" s="14" t="s">
        <v>16902</v>
      </c>
      <c r="F5246" s="14" t="s">
        <v>16903</v>
      </c>
      <c r="G5246" s="14" t="s">
        <v>1109</v>
      </c>
      <c r="H5246" s="14" t="s">
        <v>1110</v>
      </c>
    </row>
    <row r="5247" spans="1:8" x14ac:dyDescent="0.25">
      <c r="A5247">
        <v>5259</v>
      </c>
      <c r="B5247" s="14" t="s">
        <v>16904</v>
      </c>
      <c r="C5247" s="14" t="s">
        <v>1102</v>
      </c>
      <c r="E5247" s="14" t="s">
        <v>16905</v>
      </c>
      <c r="F5247" s="14" t="s">
        <v>16906</v>
      </c>
      <c r="G5247" s="14" t="s">
        <v>192</v>
      </c>
      <c r="H5247" s="14" t="s">
        <v>1110</v>
      </c>
    </row>
    <row r="5248" spans="1:8" x14ac:dyDescent="0.25">
      <c r="A5248">
        <v>5260</v>
      </c>
      <c r="B5248" s="14" t="s">
        <v>16907</v>
      </c>
      <c r="C5248" s="14" t="s">
        <v>1102</v>
      </c>
      <c r="E5248" s="14" t="s">
        <v>16908</v>
      </c>
      <c r="F5248" s="14" t="s">
        <v>16909</v>
      </c>
      <c r="G5248" s="14" t="s">
        <v>230</v>
      </c>
      <c r="H5248" s="14" t="s">
        <v>1110</v>
      </c>
    </row>
    <row r="5249" spans="1:8" x14ac:dyDescent="0.25">
      <c r="A5249">
        <v>5261</v>
      </c>
      <c r="B5249" s="14" t="s">
        <v>16910</v>
      </c>
      <c r="C5249" s="14" t="s">
        <v>1102</v>
      </c>
      <c r="E5249" s="14" t="s">
        <v>16911</v>
      </c>
      <c r="F5249" s="14" t="s">
        <v>16912</v>
      </c>
      <c r="G5249" s="14" t="s">
        <v>126</v>
      </c>
      <c r="H5249" s="14" t="s">
        <v>1110</v>
      </c>
    </row>
    <row r="5250" spans="1:8" x14ac:dyDescent="0.25">
      <c r="A5250">
        <v>5262</v>
      </c>
      <c r="B5250" s="14" t="s">
        <v>16913</v>
      </c>
      <c r="C5250" s="14" t="s">
        <v>1102</v>
      </c>
      <c r="E5250" s="14" t="s">
        <v>16914</v>
      </c>
      <c r="F5250" s="14" t="s">
        <v>16915</v>
      </c>
      <c r="G5250" s="14" t="s">
        <v>236</v>
      </c>
      <c r="H5250" s="14" t="s">
        <v>1110</v>
      </c>
    </row>
    <row r="5251" spans="1:8" x14ac:dyDescent="0.25">
      <c r="A5251">
        <v>5263</v>
      </c>
      <c r="B5251" s="14" t="s">
        <v>16916</v>
      </c>
      <c r="C5251" s="14" t="s">
        <v>1102</v>
      </c>
      <c r="D5251" s="14" t="s">
        <v>16917</v>
      </c>
      <c r="E5251" s="14" t="s">
        <v>16918</v>
      </c>
      <c r="F5251" s="14" t="s">
        <v>16918</v>
      </c>
      <c r="G5251" s="14" t="s">
        <v>1109</v>
      </c>
      <c r="H5251" s="14" t="s">
        <v>1110</v>
      </c>
    </row>
    <row r="5252" spans="1:8" x14ac:dyDescent="0.25">
      <c r="A5252">
        <v>5264</v>
      </c>
      <c r="B5252" s="14" t="s">
        <v>16919</v>
      </c>
      <c r="C5252" s="14" t="s">
        <v>1102</v>
      </c>
      <c r="E5252" s="14" t="s">
        <v>16920</v>
      </c>
      <c r="F5252" s="14" t="s">
        <v>16921</v>
      </c>
      <c r="G5252" s="14" t="s">
        <v>178</v>
      </c>
      <c r="H5252" s="14" t="s">
        <v>1110</v>
      </c>
    </row>
    <row r="5253" spans="1:8" x14ac:dyDescent="0.25">
      <c r="A5253">
        <v>5265</v>
      </c>
      <c r="B5253" s="14" t="s">
        <v>16922</v>
      </c>
      <c r="C5253" s="14" t="s">
        <v>1102</v>
      </c>
      <c r="D5253" s="14" t="s">
        <v>390</v>
      </c>
      <c r="E5253" s="14" t="s">
        <v>260</v>
      </c>
      <c r="F5253" s="14" t="s">
        <v>16923</v>
      </c>
      <c r="G5253" s="14" t="s">
        <v>1109</v>
      </c>
      <c r="H5253" s="14" t="s">
        <v>1105</v>
      </c>
    </row>
    <row r="5254" spans="1:8" x14ac:dyDescent="0.25">
      <c r="A5254">
        <v>5266</v>
      </c>
      <c r="B5254" s="14" t="s">
        <v>16924</v>
      </c>
      <c r="C5254" s="14" t="s">
        <v>1102</v>
      </c>
      <c r="E5254" s="14" t="s">
        <v>16925</v>
      </c>
      <c r="F5254" s="14" t="s">
        <v>16926</v>
      </c>
      <c r="G5254" s="14" t="s">
        <v>1109</v>
      </c>
      <c r="H5254" s="14" t="s">
        <v>1110</v>
      </c>
    </row>
    <row r="5255" spans="1:8" x14ac:dyDescent="0.25">
      <c r="A5255">
        <v>5267</v>
      </c>
      <c r="B5255" s="14" t="s">
        <v>16927</v>
      </c>
      <c r="C5255" s="14" t="s">
        <v>1102</v>
      </c>
      <c r="E5255" s="14" t="s">
        <v>16928</v>
      </c>
      <c r="F5255" s="14" t="s">
        <v>16929</v>
      </c>
      <c r="G5255" s="14" t="s">
        <v>1109</v>
      </c>
      <c r="H5255" s="14" t="s">
        <v>1110</v>
      </c>
    </row>
    <row r="5256" spans="1:8" x14ac:dyDescent="0.25">
      <c r="A5256">
        <v>5268</v>
      </c>
      <c r="B5256" s="14" t="s">
        <v>16930</v>
      </c>
      <c r="C5256" s="14" t="s">
        <v>1102</v>
      </c>
      <c r="E5256" s="14" t="s">
        <v>16931</v>
      </c>
      <c r="F5256" s="14" t="s">
        <v>16932</v>
      </c>
      <c r="G5256" s="14" t="s">
        <v>1109</v>
      </c>
      <c r="H5256" s="14" t="s">
        <v>1105</v>
      </c>
    </row>
    <row r="5257" spans="1:8" x14ac:dyDescent="0.25">
      <c r="A5257">
        <v>5269</v>
      </c>
      <c r="B5257" s="14" t="s">
        <v>16933</v>
      </c>
      <c r="C5257" s="14" t="s">
        <v>1102</v>
      </c>
      <c r="E5257" s="14" t="s">
        <v>16934</v>
      </c>
      <c r="F5257" s="14" t="s">
        <v>16935</v>
      </c>
      <c r="G5257" s="14" t="s">
        <v>1109</v>
      </c>
      <c r="H5257" s="14" t="s">
        <v>1110</v>
      </c>
    </row>
    <row r="5258" spans="1:8" x14ac:dyDescent="0.25">
      <c r="A5258">
        <v>5270</v>
      </c>
      <c r="B5258" s="14" t="s">
        <v>16936</v>
      </c>
      <c r="C5258" s="14" t="s">
        <v>1102</v>
      </c>
      <c r="E5258" s="14" t="s">
        <v>16937</v>
      </c>
      <c r="F5258" s="14" t="s">
        <v>16938</v>
      </c>
      <c r="G5258" s="14" t="s">
        <v>1109</v>
      </c>
      <c r="H5258" s="14" t="s">
        <v>1110</v>
      </c>
    </row>
    <row r="5259" spans="1:8" x14ac:dyDescent="0.25">
      <c r="A5259">
        <v>5271</v>
      </c>
      <c r="B5259" s="14" t="s">
        <v>16939</v>
      </c>
      <c r="C5259" s="14" t="s">
        <v>1102</v>
      </c>
      <c r="D5259" s="14" t="s">
        <v>16940</v>
      </c>
      <c r="E5259" s="14" t="s">
        <v>16941</v>
      </c>
      <c r="F5259" s="14" t="s">
        <v>16942</v>
      </c>
      <c r="G5259" s="14" t="s">
        <v>178</v>
      </c>
      <c r="H5259" s="14" t="s">
        <v>1105</v>
      </c>
    </row>
    <row r="5260" spans="1:8" x14ac:dyDescent="0.25">
      <c r="A5260">
        <v>5272</v>
      </c>
      <c r="B5260" s="14" t="s">
        <v>16943</v>
      </c>
      <c r="C5260" s="14" t="s">
        <v>1102</v>
      </c>
      <c r="E5260" s="14" t="s">
        <v>16944</v>
      </c>
      <c r="F5260" s="14" t="s">
        <v>16943</v>
      </c>
      <c r="G5260" s="14" t="s">
        <v>7677</v>
      </c>
      <c r="H5260" s="14" t="s">
        <v>1110</v>
      </c>
    </row>
    <row r="5261" spans="1:8" x14ac:dyDescent="0.25">
      <c r="A5261">
        <v>5273</v>
      </c>
      <c r="B5261" s="14" t="s">
        <v>16945</v>
      </c>
      <c r="C5261" s="14" t="s">
        <v>1102</v>
      </c>
      <c r="E5261" s="14" t="s">
        <v>16946</v>
      </c>
      <c r="F5261" s="14" t="s">
        <v>16947</v>
      </c>
      <c r="G5261" s="14" t="s">
        <v>187</v>
      </c>
      <c r="H5261" s="14" t="s">
        <v>1110</v>
      </c>
    </row>
    <row r="5262" spans="1:8" x14ac:dyDescent="0.25">
      <c r="A5262">
        <v>5274</v>
      </c>
      <c r="B5262" s="14" t="s">
        <v>16948</v>
      </c>
      <c r="C5262" s="14" t="s">
        <v>1102</v>
      </c>
      <c r="E5262" s="14" t="s">
        <v>16949</v>
      </c>
      <c r="F5262" s="14" t="s">
        <v>16950</v>
      </c>
      <c r="G5262" s="14" t="s">
        <v>236</v>
      </c>
      <c r="H5262" s="14" t="s">
        <v>1110</v>
      </c>
    </row>
    <row r="5263" spans="1:8" x14ac:dyDescent="0.25">
      <c r="A5263">
        <v>5275</v>
      </c>
      <c r="B5263" s="14" t="s">
        <v>16951</v>
      </c>
      <c r="C5263" s="14" t="s">
        <v>1102</v>
      </c>
      <c r="E5263" s="14" t="s">
        <v>16952</v>
      </c>
      <c r="G5263" s="14" t="s">
        <v>2474</v>
      </c>
      <c r="H5263" s="14" t="s">
        <v>1110</v>
      </c>
    </row>
    <row r="5264" spans="1:8" x14ac:dyDescent="0.25">
      <c r="A5264">
        <v>5276</v>
      </c>
      <c r="B5264" s="14" t="s">
        <v>16953</v>
      </c>
      <c r="C5264" s="14" t="s">
        <v>1102</v>
      </c>
      <c r="E5264" s="14" t="s">
        <v>16954</v>
      </c>
      <c r="F5264" s="14" t="s">
        <v>16955</v>
      </c>
      <c r="G5264" s="14" t="s">
        <v>1109</v>
      </c>
      <c r="H5264" s="14" t="s">
        <v>1110</v>
      </c>
    </row>
    <row r="5265" spans="1:8" x14ac:dyDescent="0.25">
      <c r="A5265">
        <v>5277</v>
      </c>
      <c r="B5265" s="14" t="s">
        <v>16818</v>
      </c>
      <c r="C5265" s="14" t="s">
        <v>1102</v>
      </c>
      <c r="E5265" s="14" t="s">
        <v>16956</v>
      </c>
      <c r="F5265" s="14" t="s">
        <v>16957</v>
      </c>
      <c r="G5265" s="14" t="s">
        <v>13891</v>
      </c>
      <c r="H5265" s="14" t="s">
        <v>1110</v>
      </c>
    </row>
    <row r="5266" spans="1:8" x14ac:dyDescent="0.25">
      <c r="A5266">
        <v>5278</v>
      </c>
      <c r="B5266" s="14" t="s">
        <v>16958</v>
      </c>
      <c r="C5266" s="14" t="s">
        <v>1102</v>
      </c>
      <c r="E5266" s="14" t="s">
        <v>16959</v>
      </c>
      <c r="F5266" s="14" t="s">
        <v>16960</v>
      </c>
      <c r="G5266" s="14" t="s">
        <v>149</v>
      </c>
      <c r="H5266" s="14" t="s">
        <v>1110</v>
      </c>
    </row>
    <row r="5267" spans="1:8" x14ac:dyDescent="0.25">
      <c r="A5267">
        <v>5279</v>
      </c>
      <c r="B5267" s="14" t="s">
        <v>16961</v>
      </c>
      <c r="C5267" s="14" t="s">
        <v>1102</v>
      </c>
      <c r="E5267" s="14" t="s">
        <v>16962</v>
      </c>
      <c r="F5267" s="14" t="s">
        <v>16963</v>
      </c>
      <c r="G5267" s="14" t="s">
        <v>1109</v>
      </c>
      <c r="H5267" s="14" t="s">
        <v>1105</v>
      </c>
    </row>
    <row r="5268" spans="1:8" x14ac:dyDescent="0.25">
      <c r="A5268">
        <v>5280</v>
      </c>
      <c r="B5268" s="14" t="s">
        <v>16964</v>
      </c>
      <c r="C5268" s="14" t="s">
        <v>1102</v>
      </c>
      <c r="E5268" s="14" t="s">
        <v>16965</v>
      </c>
      <c r="F5268" s="14" t="s">
        <v>16966</v>
      </c>
      <c r="G5268" s="14" t="s">
        <v>10229</v>
      </c>
      <c r="H5268" s="14" t="s">
        <v>1110</v>
      </c>
    </row>
    <row r="5269" spans="1:8" x14ac:dyDescent="0.25">
      <c r="A5269">
        <v>5281</v>
      </c>
      <c r="B5269" s="14" t="s">
        <v>16967</v>
      </c>
      <c r="C5269" s="14" t="s">
        <v>1102</v>
      </c>
      <c r="D5269" s="14" t="s">
        <v>16968</v>
      </c>
      <c r="E5269" s="14" t="s">
        <v>16969</v>
      </c>
      <c r="F5269" s="14" t="s">
        <v>16970</v>
      </c>
      <c r="G5269" s="14" t="s">
        <v>1589</v>
      </c>
      <c r="H5269" s="14" t="s">
        <v>1105</v>
      </c>
    </row>
    <row r="5270" spans="1:8" x14ac:dyDescent="0.25">
      <c r="A5270">
        <v>5282</v>
      </c>
      <c r="B5270" s="14" t="s">
        <v>16971</v>
      </c>
      <c r="C5270" s="14" t="s">
        <v>1102</v>
      </c>
      <c r="D5270" s="14" t="s">
        <v>388</v>
      </c>
      <c r="E5270" s="14" t="s">
        <v>16972</v>
      </c>
      <c r="F5270" s="14" t="s">
        <v>16973</v>
      </c>
      <c r="G5270" s="14" t="s">
        <v>236</v>
      </c>
      <c r="H5270" s="14" t="s">
        <v>1105</v>
      </c>
    </row>
    <row r="5271" spans="1:8" x14ac:dyDescent="0.25">
      <c r="A5271">
        <v>5283</v>
      </c>
      <c r="B5271" s="14" t="s">
        <v>16818</v>
      </c>
      <c r="C5271" s="14" t="s">
        <v>1102</v>
      </c>
      <c r="E5271" s="14" t="s">
        <v>16974</v>
      </c>
      <c r="F5271" s="14" t="s">
        <v>16975</v>
      </c>
      <c r="G5271" s="14" t="s">
        <v>1109</v>
      </c>
      <c r="H5271" s="14" t="s">
        <v>1110</v>
      </c>
    </row>
    <row r="5272" spans="1:8" x14ac:dyDescent="0.25">
      <c r="A5272">
        <v>5284</v>
      </c>
      <c r="B5272" s="14" t="s">
        <v>16976</v>
      </c>
      <c r="C5272" s="14" t="s">
        <v>1102</v>
      </c>
      <c r="D5272" s="14" t="s">
        <v>16977</v>
      </c>
      <c r="G5272" s="14" t="s">
        <v>1109</v>
      </c>
      <c r="H5272" s="14" t="s">
        <v>1105</v>
      </c>
    </row>
    <row r="5273" spans="1:8" x14ac:dyDescent="0.25">
      <c r="A5273">
        <v>5288</v>
      </c>
      <c r="B5273" s="14" t="s">
        <v>16978</v>
      </c>
      <c r="C5273" s="14" t="s">
        <v>1102</v>
      </c>
      <c r="D5273" s="14" t="s">
        <v>16979</v>
      </c>
      <c r="E5273" s="14" t="s">
        <v>16980</v>
      </c>
      <c r="F5273" s="14" t="s">
        <v>16981</v>
      </c>
      <c r="G5273" s="14" t="s">
        <v>1144</v>
      </c>
      <c r="H5273" s="14" t="s">
        <v>1110</v>
      </c>
    </row>
    <row r="5274" spans="1:8" x14ac:dyDescent="0.25">
      <c r="A5274">
        <v>5289</v>
      </c>
      <c r="B5274" s="14" t="s">
        <v>16982</v>
      </c>
      <c r="C5274" s="14" t="s">
        <v>1102</v>
      </c>
      <c r="E5274" s="14" t="s">
        <v>16983</v>
      </c>
      <c r="F5274" s="14" t="s">
        <v>16984</v>
      </c>
      <c r="G5274" s="14" t="s">
        <v>153</v>
      </c>
      <c r="H5274" s="14" t="s">
        <v>1110</v>
      </c>
    </row>
    <row r="5275" spans="1:8" x14ac:dyDescent="0.25">
      <c r="A5275">
        <v>5290</v>
      </c>
      <c r="B5275" s="14" t="s">
        <v>16985</v>
      </c>
      <c r="C5275" s="14" t="s">
        <v>1102</v>
      </c>
      <c r="E5275" s="14" t="s">
        <v>16986</v>
      </c>
      <c r="F5275" s="14" t="s">
        <v>16987</v>
      </c>
      <c r="G5275" s="14" t="s">
        <v>236</v>
      </c>
      <c r="H5275" s="14" t="s">
        <v>1110</v>
      </c>
    </row>
    <row r="5276" spans="1:8" x14ac:dyDescent="0.25">
      <c r="A5276">
        <v>5291</v>
      </c>
      <c r="B5276" s="14" t="s">
        <v>16988</v>
      </c>
      <c r="C5276" s="14" t="s">
        <v>1102</v>
      </c>
      <c r="E5276" s="14" t="s">
        <v>16989</v>
      </c>
      <c r="F5276" s="14" t="s">
        <v>16990</v>
      </c>
      <c r="G5276" s="14" t="s">
        <v>2474</v>
      </c>
      <c r="H5276" s="14" t="s">
        <v>1110</v>
      </c>
    </row>
    <row r="5277" spans="1:8" x14ac:dyDescent="0.25">
      <c r="A5277">
        <v>5292</v>
      </c>
      <c r="B5277" s="14" t="s">
        <v>16991</v>
      </c>
      <c r="C5277" s="14" t="s">
        <v>1102</v>
      </c>
      <c r="E5277" s="14" t="s">
        <v>16992</v>
      </c>
      <c r="F5277" s="14" t="s">
        <v>16993</v>
      </c>
      <c r="G5277" s="14" t="s">
        <v>40</v>
      </c>
      <c r="H5277" s="14" t="s">
        <v>1110</v>
      </c>
    </row>
    <row r="5278" spans="1:8" x14ac:dyDescent="0.25">
      <c r="A5278">
        <v>5293</v>
      </c>
      <c r="B5278" s="14" t="s">
        <v>16994</v>
      </c>
      <c r="C5278" s="14" t="s">
        <v>1102</v>
      </c>
      <c r="E5278" s="14" t="s">
        <v>16995</v>
      </c>
      <c r="F5278" s="14" t="s">
        <v>16996</v>
      </c>
      <c r="G5278" s="14" t="s">
        <v>215</v>
      </c>
      <c r="H5278" s="14" t="s">
        <v>1110</v>
      </c>
    </row>
    <row r="5279" spans="1:8" x14ac:dyDescent="0.25">
      <c r="A5279">
        <v>5294</v>
      </c>
      <c r="B5279" s="14" t="s">
        <v>16997</v>
      </c>
      <c r="C5279" s="14" t="s">
        <v>1102</v>
      </c>
      <c r="E5279" s="14" t="s">
        <v>16998</v>
      </c>
      <c r="F5279" s="14" t="s">
        <v>16999</v>
      </c>
      <c r="G5279" s="14" t="s">
        <v>187</v>
      </c>
      <c r="H5279" s="14" t="s">
        <v>1110</v>
      </c>
    </row>
    <row r="5280" spans="1:8" x14ac:dyDescent="0.25">
      <c r="A5280">
        <v>5295</v>
      </c>
      <c r="B5280" s="14" t="s">
        <v>17000</v>
      </c>
      <c r="C5280" s="14" t="s">
        <v>1102</v>
      </c>
      <c r="E5280" s="14" t="s">
        <v>17001</v>
      </c>
      <c r="F5280" s="14" t="s">
        <v>17002</v>
      </c>
      <c r="G5280" s="14" t="s">
        <v>2097</v>
      </c>
      <c r="H5280" s="14" t="s">
        <v>1110</v>
      </c>
    </row>
    <row r="5281" spans="1:8" x14ac:dyDescent="0.25">
      <c r="A5281">
        <v>5296</v>
      </c>
      <c r="B5281" s="14" t="s">
        <v>17003</v>
      </c>
      <c r="C5281" s="14" t="s">
        <v>1102</v>
      </c>
      <c r="E5281" s="14" t="s">
        <v>17004</v>
      </c>
      <c r="F5281" s="14" t="s">
        <v>17005</v>
      </c>
      <c r="G5281" s="14" t="s">
        <v>1827</v>
      </c>
      <c r="H5281" s="14" t="s">
        <v>1110</v>
      </c>
    </row>
    <row r="5282" spans="1:8" x14ac:dyDescent="0.25">
      <c r="A5282">
        <v>5297</v>
      </c>
      <c r="B5282" s="14" t="s">
        <v>17006</v>
      </c>
      <c r="C5282" s="14" t="s">
        <v>1102</v>
      </c>
      <c r="D5282" s="14" t="s">
        <v>17007</v>
      </c>
      <c r="E5282" s="14" t="s">
        <v>17008</v>
      </c>
      <c r="F5282" s="14" t="s">
        <v>17009</v>
      </c>
      <c r="G5282" s="14" t="s">
        <v>485</v>
      </c>
      <c r="H5282" s="14" t="s">
        <v>1105</v>
      </c>
    </row>
    <row r="5283" spans="1:8" x14ac:dyDescent="0.25">
      <c r="A5283">
        <v>5298</v>
      </c>
      <c r="B5283" s="14" t="s">
        <v>17010</v>
      </c>
      <c r="C5283" s="14" t="s">
        <v>1102</v>
      </c>
      <c r="E5283" s="14" t="s">
        <v>17011</v>
      </c>
      <c r="F5283" s="14" t="s">
        <v>17012</v>
      </c>
      <c r="G5283" s="14" t="s">
        <v>72</v>
      </c>
      <c r="H5283" s="14" t="s">
        <v>1110</v>
      </c>
    </row>
    <row r="5284" spans="1:8" x14ac:dyDescent="0.25">
      <c r="A5284">
        <v>5299</v>
      </c>
      <c r="B5284" s="14" t="s">
        <v>17013</v>
      </c>
      <c r="C5284" s="14" t="s">
        <v>1102</v>
      </c>
      <c r="E5284" s="14" t="s">
        <v>17014</v>
      </c>
      <c r="F5284" s="14" t="s">
        <v>17015</v>
      </c>
      <c r="G5284" s="14" t="s">
        <v>149</v>
      </c>
      <c r="H5284" s="14" t="s">
        <v>1110</v>
      </c>
    </row>
    <row r="5285" spans="1:8" x14ac:dyDescent="0.25">
      <c r="A5285">
        <v>5300</v>
      </c>
      <c r="B5285" s="14" t="s">
        <v>17016</v>
      </c>
      <c r="C5285" s="14" t="s">
        <v>1102</v>
      </c>
      <c r="E5285" s="14" t="s">
        <v>17017</v>
      </c>
      <c r="F5285" s="14" t="s">
        <v>17018</v>
      </c>
      <c r="G5285" s="14" t="s">
        <v>1109</v>
      </c>
      <c r="H5285" s="14" t="s">
        <v>1110</v>
      </c>
    </row>
    <row r="5286" spans="1:8" x14ac:dyDescent="0.25">
      <c r="A5286">
        <v>5301</v>
      </c>
      <c r="B5286" s="14" t="s">
        <v>17019</v>
      </c>
      <c r="C5286" s="14" t="s">
        <v>1102</v>
      </c>
      <c r="E5286" s="14" t="s">
        <v>17020</v>
      </c>
      <c r="F5286" s="14" t="s">
        <v>17021</v>
      </c>
      <c r="G5286" s="14" t="s">
        <v>296</v>
      </c>
      <c r="H5286" s="14" t="s">
        <v>1105</v>
      </c>
    </row>
    <row r="5287" spans="1:8" x14ac:dyDescent="0.25">
      <c r="A5287">
        <v>5302</v>
      </c>
      <c r="B5287" s="14" t="s">
        <v>17022</v>
      </c>
      <c r="C5287" s="14" t="s">
        <v>1102</v>
      </c>
      <c r="E5287" s="14" t="s">
        <v>17023</v>
      </c>
      <c r="F5287" s="14" t="s">
        <v>17024</v>
      </c>
      <c r="G5287" s="14" t="s">
        <v>1938</v>
      </c>
      <c r="H5287" s="14" t="s">
        <v>1110</v>
      </c>
    </row>
    <row r="5288" spans="1:8" x14ac:dyDescent="0.25">
      <c r="A5288">
        <v>5303</v>
      </c>
      <c r="B5288" s="14" t="s">
        <v>17025</v>
      </c>
      <c r="C5288" s="14" t="s">
        <v>1102</v>
      </c>
      <c r="E5288" s="14" t="s">
        <v>17026</v>
      </c>
      <c r="F5288" s="14" t="s">
        <v>17027</v>
      </c>
      <c r="G5288" s="14" t="s">
        <v>236</v>
      </c>
      <c r="H5288" s="14" t="s">
        <v>1110</v>
      </c>
    </row>
    <row r="5289" spans="1:8" x14ac:dyDescent="0.25">
      <c r="A5289">
        <v>5304</v>
      </c>
      <c r="B5289" s="14" t="s">
        <v>17028</v>
      </c>
      <c r="C5289" s="14" t="s">
        <v>1102</v>
      </c>
      <c r="E5289" s="14" t="s">
        <v>17029</v>
      </c>
      <c r="F5289" s="14" t="s">
        <v>17030</v>
      </c>
      <c r="G5289" s="14" t="s">
        <v>17031</v>
      </c>
      <c r="H5289" s="14" t="s">
        <v>1110</v>
      </c>
    </row>
    <row r="5290" spans="1:8" x14ac:dyDescent="0.25">
      <c r="A5290">
        <v>5305</v>
      </c>
      <c r="B5290" s="14" t="s">
        <v>17032</v>
      </c>
      <c r="C5290" s="14" t="s">
        <v>1102</v>
      </c>
      <c r="E5290" s="14" t="s">
        <v>17033</v>
      </c>
      <c r="F5290" s="14" t="s">
        <v>17034</v>
      </c>
      <c r="G5290" s="14" t="s">
        <v>149</v>
      </c>
      <c r="H5290" s="14" t="s">
        <v>1110</v>
      </c>
    </row>
    <row r="5291" spans="1:8" x14ac:dyDescent="0.25">
      <c r="A5291">
        <v>5306</v>
      </c>
      <c r="B5291" s="14" t="s">
        <v>17035</v>
      </c>
      <c r="C5291" s="14" t="s">
        <v>1102</v>
      </c>
      <c r="E5291" s="14" t="s">
        <v>17036</v>
      </c>
      <c r="F5291" s="14" t="s">
        <v>17037</v>
      </c>
      <c r="G5291" s="14" t="s">
        <v>243</v>
      </c>
      <c r="H5291" s="14" t="s">
        <v>1110</v>
      </c>
    </row>
    <row r="5292" spans="1:8" x14ac:dyDescent="0.25">
      <c r="A5292">
        <v>5307</v>
      </c>
      <c r="B5292" s="14" t="s">
        <v>17038</v>
      </c>
      <c r="C5292" s="14" t="s">
        <v>1102</v>
      </c>
      <c r="D5292" s="14" t="s">
        <v>12517</v>
      </c>
      <c r="E5292" s="14" t="s">
        <v>17039</v>
      </c>
      <c r="F5292" s="14" t="s">
        <v>17040</v>
      </c>
      <c r="G5292" s="14" t="s">
        <v>40</v>
      </c>
      <c r="H5292" s="14" t="s">
        <v>1110</v>
      </c>
    </row>
    <row r="5293" spans="1:8" x14ac:dyDescent="0.25">
      <c r="A5293">
        <v>5308</v>
      </c>
      <c r="B5293" s="14" t="s">
        <v>17041</v>
      </c>
      <c r="C5293" s="14" t="s">
        <v>1102</v>
      </c>
      <c r="E5293" s="14" t="s">
        <v>17042</v>
      </c>
      <c r="F5293" s="14" t="s">
        <v>17043</v>
      </c>
      <c r="G5293" s="14" t="s">
        <v>103</v>
      </c>
      <c r="H5293" s="14" t="s">
        <v>1110</v>
      </c>
    </row>
    <row r="5294" spans="1:8" x14ac:dyDescent="0.25">
      <c r="A5294">
        <v>5309</v>
      </c>
      <c r="B5294" s="14" t="s">
        <v>465</v>
      </c>
      <c r="C5294" s="14" t="s">
        <v>1102</v>
      </c>
      <c r="D5294" s="14" t="s">
        <v>464</v>
      </c>
      <c r="E5294" s="14" t="s">
        <v>17044</v>
      </c>
      <c r="F5294" s="14" t="s">
        <v>17045</v>
      </c>
      <c r="G5294" s="14" t="s">
        <v>296</v>
      </c>
      <c r="H5294" s="14" t="s">
        <v>1105</v>
      </c>
    </row>
    <row r="5295" spans="1:8" x14ac:dyDescent="0.25">
      <c r="A5295">
        <v>5310</v>
      </c>
      <c r="B5295" s="14" t="s">
        <v>17046</v>
      </c>
      <c r="C5295" s="14" t="s">
        <v>1102</v>
      </c>
      <c r="E5295" s="14" t="s">
        <v>17047</v>
      </c>
      <c r="F5295" s="14" t="s">
        <v>17048</v>
      </c>
      <c r="G5295" s="14" t="s">
        <v>1938</v>
      </c>
      <c r="H5295" s="14" t="s">
        <v>1110</v>
      </c>
    </row>
    <row r="5296" spans="1:8" x14ac:dyDescent="0.25">
      <c r="A5296">
        <v>5311</v>
      </c>
      <c r="B5296" s="14" t="s">
        <v>17049</v>
      </c>
      <c r="C5296" s="14" t="s">
        <v>1102</v>
      </c>
      <c r="D5296" s="14" t="s">
        <v>17050</v>
      </c>
      <c r="E5296" s="14" t="s">
        <v>17051</v>
      </c>
      <c r="F5296" s="14" t="s">
        <v>17052</v>
      </c>
      <c r="G5296" s="14" t="s">
        <v>178</v>
      </c>
      <c r="H5296" s="14" t="s">
        <v>1105</v>
      </c>
    </row>
    <row r="5297" spans="1:8" x14ac:dyDescent="0.25">
      <c r="A5297">
        <v>5312</v>
      </c>
      <c r="B5297" s="14" t="s">
        <v>17053</v>
      </c>
      <c r="C5297" s="14" t="s">
        <v>1102</v>
      </c>
      <c r="E5297" s="14" t="s">
        <v>17054</v>
      </c>
      <c r="G5297" s="14" t="s">
        <v>178</v>
      </c>
      <c r="H5297" s="14" t="s">
        <v>1110</v>
      </c>
    </row>
    <row r="5298" spans="1:8" x14ac:dyDescent="0.25">
      <c r="A5298">
        <v>5313</v>
      </c>
      <c r="B5298" s="14" t="s">
        <v>17055</v>
      </c>
      <c r="C5298" s="14" t="s">
        <v>1102</v>
      </c>
      <c r="D5298" s="14" t="s">
        <v>17056</v>
      </c>
      <c r="G5298" s="14" t="s">
        <v>40</v>
      </c>
      <c r="H5298" s="14" t="s">
        <v>1110</v>
      </c>
    </row>
    <row r="5299" spans="1:8" x14ac:dyDescent="0.25">
      <c r="A5299">
        <v>5314</v>
      </c>
      <c r="B5299" s="14" t="s">
        <v>17057</v>
      </c>
      <c r="C5299" s="14" t="s">
        <v>1102</v>
      </c>
      <c r="E5299" s="14" t="s">
        <v>17058</v>
      </c>
      <c r="F5299" s="14" t="s">
        <v>17059</v>
      </c>
      <c r="G5299" s="14" t="s">
        <v>243</v>
      </c>
      <c r="H5299" s="14" t="s">
        <v>1110</v>
      </c>
    </row>
    <row r="5300" spans="1:8" x14ac:dyDescent="0.25">
      <c r="A5300">
        <v>5315</v>
      </c>
      <c r="B5300" s="14" t="s">
        <v>17060</v>
      </c>
      <c r="C5300" s="14" t="s">
        <v>1102</v>
      </c>
      <c r="E5300" s="14" t="s">
        <v>17061</v>
      </c>
      <c r="F5300" s="14" t="s">
        <v>17062</v>
      </c>
      <c r="G5300" s="14" t="s">
        <v>1109</v>
      </c>
      <c r="H5300" s="14" t="s">
        <v>1110</v>
      </c>
    </row>
    <row r="5301" spans="1:8" x14ac:dyDescent="0.25">
      <c r="A5301">
        <v>5317</v>
      </c>
      <c r="B5301" s="14" t="s">
        <v>17063</v>
      </c>
      <c r="C5301" s="14" t="s">
        <v>1102</v>
      </c>
      <c r="E5301" s="14" t="s">
        <v>17064</v>
      </c>
      <c r="F5301" s="14" t="s">
        <v>17065</v>
      </c>
      <c r="G5301" s="14" t="s">
        <v>1348</v>
      </c>
      <c r="H5301" s="14" t="s">
        <v>1110</v>
      </c>
    </row>
    <row r="5302" spans="1:8" x14ac:dyDescent="0.25">
      <c r="A5302">
        <v>5318</v>
      </c>
      <c r="B5302" s="14" t="s">
        <v>17066</v>
      </c>
      <c r="C5302" s="14" t="s">
        <v>1102</v>
      </c>
      <c r="E5302" s="14" t="s">
        <v>17067</v>
      </c>
      <c r="F5302" s="14" t="s">
        <v>17068</v>
      </c>
      <c r="G5302" s="14" t="s">
        <v>1109</v>
      </c>
      <c r="H5302" s="14" t="s">
        <v>1110</v>
      </c>
    </row>
    <row r="5303" spans="1:8" x14ac:dyDescent="0.25">
      <c r="A5303">
        <v>5319</v>
      </c>
      <c r="B5303" s="14" t="s">
        <v>17069</v>
      </c>
      <c r="C5303" s="14" t="s">
        <v>1102</v>
      </c>
      <c r="E5303" s="14" t="s">
        <v>17070</v>
      </c>
      <c r="F5303" s="14" t="s">
        <v>17071</v>
      </c>
      <c r="G5303" s="14" t="s">
        <v>1938</v>
      </c>
      <c r="H5303" s="14" t="s">
        <v>1110</v>
      </c>
    </row>
    <row r="5304" spans="1:8" x14ac:dyDescent="0.25">
      <c r="A5304">
        <v>5320</v>
      </c>
      <c r="B5304" s="14" t="s">
        <v>17069</v>
      </c>
      <c r="C5304" s="14" t="s">
        <v>1102</v>
      </c>
      <c r="E5304" s="14" t="s">
        <v>17072</v>
      </c>
      <c r="F5304" s="14" t="s">
        <v>17073</v>
      </c>
      <c r="G5304" s="14" t="s">
        <v>2179</v>
      </c>
      <c r="H5304" s="14" t="s">
        <v>1110</v>
      </c>
    </row>
    <row r="5305" spans="1:8" x14ac:dyDescent="0.25">
      <c r="A5305">
        <v>5321</v>
      </c>
      <c r="B5305" s="14" t="s">
        <v>17074</v>
      </c>
      <c r="C5305" s="14" t="s">
        <v>1102</v>
      </c>
      <c r="E5305" s="14" t="s">
        <v>17075</v>
      </c>
      <c r="F5305" s="14" t="s">
        <v>17076</v>
      </c>
      <c r="G5305" s="14" t="s">
        <v>120</v>
      </c>
      <c r="H5305" s="14" t="s">
        <v>1110</v>
      </c>
    </row>
    <row r="5306" spans="1:8" x14ac:dyDescent="0.25">
      <c r="A5306">
        <v>5322</v>
      </c>
      <c r="B5306" s="14" t="s">
        <v>17077</v>
      </c>
      <c r="C5306" s="14" t="s">
        <v>1102</v>
      </c>
      <c r="D5306" s="14" t="s">
        <v>16979</v>
      </c>
      <c r="G5306" s="14" t="s">
        <v>1625</v>
      </c>
      <c r="H5306" s="14" t="s">
        <v>1110</v>
      </c>
    </row>
    <row r="5307" spans="1:8" x14ac:dyDescent="0.25">
      <c r="A5307">
        <v>5323</v>
      </c>
      <c r="B5307" s="14" t="s">
        <v>17078</v>
      </c>
      <c r="C5307" s="14" t="s">
        <v>1102</v>
      </c>
      <c r="E5307" s="14" t="s">
        <v>17079</v>
      </c>
      <c r="F5307" s="14" t="s">
        <v>17080</v>
      </c>
      <c r="G5307" s="14" t="s">
        <v>28</v>
      </c>
      <c r="H5307" s="14" t="s">
        <v>1110</v>
      </c>
    </row>
    <row r="5308" spans="1:8" x14ac:dyDescent="0.25">
      <c r="A5308">
        <v>5324</v>
      </c>
      <c r="B5308" s="14" t="s">
        <v>17081</v>
      </c>
      <c r="C5308" s="14" t="s">
        <v>1102</v>
      </c>
      <c r="E5308" s="14" t="s">
        <v>17082</v>
      </c>
      <c r="F5308" s="14" t="s">
        <v>17083</v>
      </c>
      <c r="G5308" s="14" t="s">
        <v>1109</v>
      </c>
      <c r="H5308" s="14" t="s">
        <v>1110</v>
      </c>
    </row>
    <row r="5309" spans="1:8" x14ac:dyDescent="0.25">
      <c r="A5309">
        <v>5325</v>
      </c>
      <c r="B5309" s="14" t="s">
        <v>17084</v>
      </c>
      <c r="C5309" s="14" t="s">
        <v>1102</v>
      </c>
      <c r="D5309" s="14" t="s">
        <v>17085</v>
      </c>
      <c r="E5309" s="14" t="s">
        <v>17086</v>
      </c>
      <c r="F5309" s="14" t="s">
        <v>17087</v>
      </c>
      <c r="G5309" s="14" t="s">
        <v>149</v>
      </c>
      <c r="H5309" s="14" t="s">
        <v>1105</v>
      </c>
    </row>
    <row r="5310" spans="1:8" x14ac:dyDescent="0.25">
      <c r="A5310">
        <v>5326</v>
      </c>
      <c r="B5310" s="14" t="s">
        <v>17088</v>
      </c>
      <c r="C5310" s="14" t="s">
        <v>1102</v>
      </c>
      <c r="D5310" s="14" t="s">
        <v>17089</v>
      </c>
      <c r="E5310" s="14" t="s">
        <v>17090</v>
      </c>
      <c r="F5310" s="14" t="s">
        <v>17091</v>
      </c>
      <c r="G5310" s="14" t="s">
        <v>178</v>
      </c>
      <c r="H5310" s="14" t="s">
        <v>1105</v>
      </c>
    </row>
    <row r="5311" spans="1:8" x14ac:dyDescent="0.25">
      <c r="A5311">
        <v>5327</v>
      </c>
      <c r="B5311" s="14" t="s">
        <v>17092</v>
      </c>
      <c r="C5311" s="14" t="s">
        <v>1102</v>
      </c>
      <c r="E5311" s="14" t="s">
        <v>17093</v>
      </c>
      <c r="F5311" s="14" t="s">
        <v>17094</v>
      </c>
      <c r="G5311" s="14" t="s">
        <v>33</v>
      </c>
      <c r="H5311" s="14" t="s">
        <v>1110</v>
      </c>
    </row>
    <row r="5312" spans="1:8" x14ac:dyDescent="0.25">
      <c r="A5312">
        <v>5328</v>
      </c>
      <c r="B5312" s="14" t="s">
        <v>17095</v>
      </c>
      <c r="C5312" s="14" t="s">
        <v>1102</v>
      </c>
      <c r="E5312" s="14" t="s">
        <v>17096</v>
      </c>
      <c r="F5312" s="14" t="s">
        <v>17097</v>
      </c>
      <c r="G5312" s="14" t="s">
        <v>1625</v>
      </c>
      <c r="H5312" s="14" t="s">
        <v>1110</v>
      </c>
    </row>
    <row r="5313" spans="1:8" x14ac:dyDescent="0.25">
      <c r="A5313">
        <v>5329</v>
      </c>
      <c r="B5313" s="14" t="s">
        <v>17098</v>
      </c>
      <c r="C5313" s="14" t="s">
        <v>1102</v>
      </c>
      <c r="E5313" s="14" t="s">
        <v>17099</v>
      </c>
      <c r="F5313" s="14" t="s">
        <v>17100</v>
      </c>
      <c r="G5313" s="14" t="s">
        <v>192</v>
      </c>
      <c r="H5313" s="14" t="s">
        <v>1110</v>
      </c>
    </row>
    <row r="5314" spans="1:8" x14ac:dyDescent="0.25">
      <c r="A5314">
        <v>5330</v>
      </c>
      <c r="B5314" s="14" t="s">
        <v>17101</v>
      </c>
      <c r="C5314" s="14" t="s">
        <v>1102</v>
      </c>
      <c r="E5314" s="14" t="s">
        <v>17102</v>
      </c>
      <c r="F5314" s="14" t="s">
        <v>17103</v>
      </c>
      <c r="G5314" s="14" t="s">
        <v>120</v>
      </c>
      <c r="H5314" s="14" t="s">
        <v>1110</v>
      </c>
    </row>
    <row r="5315" spans="1:8" x14ac:dyDescent="0.25">
      <c r="A5315">
        <v>5331</v>
      </c>
      <c r="B5315" s="14" t="s">
        <v>17104</v>
      </c>
      <c r="C5315" s="14" t="s">
        <v>1102</v>
      </c>
      <c r="D5315" s="14" t="s">
        <v>17105</v>
      </c>
      <c r="E5315" s="14" t="s">
        <v>17106</v>
      </c>
      <c r="F5315" s="14" t="s">
        <v>17107</v>
      </c>
      <c r="G5315" s="14" t="s">
        <v>1109</v>
      </c>
      <c r="H5315" s="14" t="s">
        <v>1105</v>
      </c>
    </row>
    <row r="5316" spans="1:8" x14ac:dyDescent="0.25">
      <c r="A5316">
        <v>5332</v>
      </c>
      <c r="B5316" s="14" t="s">
        <v>17108</v>
      </c>
      <c r="C5316" s="14" t="s">
        <v>1102</v>
      </c>
      <c r="E5316" s="14" t="s">
        <v>17109</v>
      </c>
      <c r="F5316" s="14" t="s">
        <v>17110</v>
      </c>
      <c r="G5316" s="14" t="s">
        <v>1109</v>
      </c>
      <c r="H5316" s="14" t="s">
        <v>1110</v>
      </c>
    </row>
    <row r="5317" spans="1:8" x14ac:dyDescent="0.25">
      <c r="A5317">
        <v>5333</v>
      </c>
      <c r="B5317" s="14" t="s">
        <v>17111</v>
      </c>
      <c r="C5317" s="14" t="s">
        <v>1102</v>
      </c>
      <c r="D5317" s="14" t="s">
        <v>442</v>
      </c>
      <c r="E5317" s="14" t="s">
        <v>17112</v>
      </c>
      <c r="F5317" s="14" t="s">
        <v>17113</v>
      </c>
      <c r="G5317" s="14" t="s">
        <v>24</v>
      </c>
      <c r="H5317" s="14" t="s">
        <v>1105</v>
      </c>
    </row>
    <row r="5318" spans="1:8" x14ac:dyDescent="0.25">
      <c r="A5318">
        <v>5334</v>
      </c>
      <c r="B5318" s="14" t="s">
        <v>17114</v>
      </c>
      <c r="C5318" s="14" t="s">
        <v>1102</v>
      </c>
      <c r="E5318" s="14" t="s">
        <v>17115</v>
      </c>
      <c r="F5318" s="14" t="s">
        <v>17116</v>
      </c>
      <c r="G5318" s="14" t="s">
        <v>149</v>
      </c>
      <c r="H5318" s="14" t="s">
        <v>1110</v>
      </c>
    </row>
    <row r="5319" spans="1:8" x14ac:dyDescent="0.25">
      <c r="A5319">
        <v>5335</v>
      </c>
      <c r="B5319" s="14" t="s">
        <v>17117</v>
      </c>
      <c r="C5319" s="14" t="s">
        <v>1102</v>
      </c>
      <c r="D5319" s="14" t="s">
        <v>17118</v>
      </c>
      <c r="E5319" s="14" t="s">
        <v>17119</v>
      </c>
      <c r="F5319" s="14" t="s">
        <v>17120</v>
      </c>
      <c r="G5319" s="14" t="s">
        <v>1348</v>
      </c>
      <c r="H5319" s="14" t="s">
        <v>1105</v>
      </c>
    </row>
    <row r="5320" spans="1:8" x14ac:dyDescent="0.25">
      <c r="A5320">
        <v>5336</v>
      </c>
      <c r="B5320" s="14" t="s">
        <v>17121</v>
      </c>
      <c r="C5320" s="14" t="s">
        <v>1102</v>
      </c>
      <c r="E5320" s="14" t="s">
        <v>17122</v>
      </c>
      <c r="F5320" s="14" t="s">
        <v>17123</v>
      </c>
      <c r="G5320" s="14" t="s">
        <v>178</v>
      </c>
      <c r="H5320" s="14" t="s">
        <v>1110</v>
      </c>
    </row>
    <row r="5321" spans="1:8" x14ac:dyDescent="0.25">
      <c r="A5321">
        <v>5337</v>
      </c>
      <c r="B5321" s="14" t="s">
        <v>17124</v>
      </c>
      <c r="C5321" s="14" t="s">
        <v>1102</v>
      </c>
      <c r="E5321" s="14" t="s">
        <v>17125</v>
      </c>
      <c r="F5321" s="14" t="s">
        <v>17126</v>
      </c>
      <c r="G5321" s="14" t="s">
        <v>1578</v>
      </c>
      <c r="H5321" s="14" t="s">
        <v>1110</v>
      </c>
    </row>
    <row r="5322" spans="1:8" x14ac:dyDescent="0.25">
      <c r="A5322">
        <v>5338</v>
      </c>
      <c r="B5322" s="14" t="s">
        <v>17127</v>
      </c>
      <c r="C5322" s="14" t="s">
        <v>1102</v>
      </c>
      <c r="E5322" s="14" t="s">
        <v>17128</v>
      </c>
      <c r="F5322" s="14" t="s">
        <v>17129</v>
      </c>
      <c r="G5322" s="14" t="s">
        <v>91</v>
      </c>
      <c r="H5322" s="14" t="s">
        <v>1110</v>
      </c>
    </row>
    <row r="5323" spans="1:8" x14ac:dyDescent="0.25">
      <c r="A5323">
        <v>5339</v>
      </c>
      <c r="B5323" s="14" t="s">
        <v>17130</v>
      </c>
      <c r="C5323" s="14" t="s">
        <v>1102</v>
      </c>
      <c r="E5323" s="14" t="s">
        <v>17131</v>
      </c>
      <c r="F5323" s="14" t="s">
        <v>17132</v>
      </c>
      <c r="G5323" s="14" t="s">
        <v>91</v>
      </c>
      <c r="H5323" s="14" t="s">
        <v>1110</v>
      </c>
    </row>
    <row r="5324" spans="1:8" x14ac:dyDescent="0.25">
      <c r="A5324">
        <v>5340</v>
      </c>
      <c r="B5324" s="14" t="s">
        <v>17133</v>
      </c>
      <c r="C5324" s="14" t="s">
        <v>1102</v>
      </c>
      <c r="E5324" s="14" t="s">
        <v>17134</v>
      </c>
      <c r="F5324" s="14" t="s">
        <v>17135</v>
      </c>
      <c r="G5324" s="14" t="s">
        <v>149</v>
      </c>
      <c r="H5324" s="14" t="s">
        <v>1110</v>
      </c>
    </row>
    <row r="5325" spans="1:8" x14ac:dyDescent="0.25">
      <c r="A5325">
        <v>5341</v>
      </c>
      <c r="B5325" s="14" t="s">
        <v>17136</v>
      </c>
      <c r="C5325" s="14" t="s">
        <v>1102</v>
      </c>
      <c r="E5325" s="14" t="s">
        <v>13</v>
      </c>
      <c r="F5325" s="14" t="s">
        <v>17137</v>
      </c>
      <c r="G5325" s="14" t="s">
        <v>149</v>
      </c>
      <c r="H5325" s="14" t="s">
        <v>1110</v>
      </c>
    </row>
    <row r="5326" spans="1:8" x14ac:dyDescent="0.25">
      <c r="A5326">
        <v>5342</v>
      </c>
      <c r="B5326" s="14" t="s">
        <v>17138</v>
      </c>
      <c r="C5326" s="14" t="s">
        <v>1102</v>
      </c>
      <c r="E5326" s="14" t="s">
        <v>17139</v>
      </c>
      <c r="F5326" s="14" t="s">
        <v>17140</v>
      </c>
      <c r="G5326" s="14" t="s">
        <v>16</v>
      </c>
      <c r="H5326" s="14" t="s">
        <v>1110</v>
      </c>
    </row>
    <row r="5327" spans="1:8" x14ac:dyDescent="0.25">
      <c r="A5327">
        <v>5343</v>
      </c>
      <c r="B5327" s="14" t="s">
        <v>17141</v>
      </c>
      <c r="C5327" s="14" t="s">
        <v>1102</v>
      </c>
      <c r="E5327" s="14" t="s">
        <v>17142</v>
      </c>
      <c r="F5327" s="14" t="s">
        <v>17143</v>
      </c>
      <c r="G5327" s="14" t="s">
        <v>2576</v>
      </c>
      <c r="H5327" s="14" t="s">
        <v>1110</v>
      </c>
    </row>
    <row r="5328" spans="1:8" x14ac:dyDescent="0.25">
      <c r="A5328">
        <v>5344</v>
      </c>
      <c r="B5328" s="14" t="s">
        <v>17144</v>
      </c>
      <c r="C5328" s="14" t="s">
        <v>1102</v>
      </c>
      <c r="E5328" s="14" t="s">
        <v>17145</v>
      </c>
      <c r="F5328" s="14" t="s">
        <v>17146</v>
      </c>
      <c r="G5328" s="14" t="s">
        <v>2097</v>
      </c>
      <c r="H5328" s="14" t="s">
        <v>1110</v>
      </c>
    </row>
    <row r="5329" spans="1:8" x14ac:dyDescent="0.25">
      <c r="A5329">
        <v>5345</v>
      </c>
      <c r="B5329" s="14" t="s">
        <v>17147</v>
      </c>
      <c r="C5329" s="14" t="s">
        <v>1102</v>
      </c>
      <c r="E5329" s="14" t="s">
        <v>17148</v>
      </c>
      <c r="F5329" s="14" t="s">
        <v>17149</v>
      </c>
      <c r="G5329" s="14" t="s">
        <v>212</v>
      </c>
      <c r="H5329" s="14" t="s">
        <v>1110</v>
      </c>
    </row>
    <row r="5330" spans="1:8" x14ac:dyDescent="0.25">
      <c r="A5330">
        <v>5346</v>
      </c>
      <c r="B5330" s="14" t="s">
        <v>17150</v>
      </c>
      <c r="C5330" s="14" t="s">
        <v>1102</v>
      </c>
      <c r="E5330" s="14" t="s">
        <v>17151</v>
      </c>
      <c r="F5330" s="14" t="s">
        <v>17152</v>
      </c>
      <c r="G5330" s="14" t="s">
        <v>174</v>
      </c>
      <c r="H5330" s="14" t="s">
        <v>1110</v>
      </c>
    </row>
    <row r="5331" spans="1:8" x14ac:dyDescent="0.25">
      <c r="A5331">
        <v>5347</v>
      </c>
      <c r="B5331" s="14" t="s">
        <v>17153</v>
      </c>
      <c r="C5331" s="14" t="s">
        <v>1102</v>
      </c>
      <c r="D5331" s="14" t="s">
        <v>17154</v>
      </c>
      <c r="E5331" s="14" t="s">
        <v>17155</v>
      </c>
      <c r="F5331" s="14" t="s">
        <v>17156</v>
      </c>
      <c r="G5331" s="14" t="s">
        <v>243</v>
      </c>
      <c r="H5331" s="14" t="s">
        <v>1105</v>
      </c>
    </row>
    <row r="5332" spans="1:8" x14ac:dyDescent="0.25">
      <c r="A5332">
        <v>5348</v>
      </c>
      <c r="B5332" s="14" t="s">
        <v>17157</v>
      </c>
      <c r="C5332" s="14" t="s">
        <v>1102</v>
      </c>
      <c r="E5332" s="14" t="s">
        <v>17158</v>
      </c>
      <c r="F5332" s="14" t="s">
        <v>17159</v>
      </c>
      <c r="G5332" s="14" t="s">
        <v>149</v>
      </c>
      <c r="H5332" s="14" t="s">
        <v>1110</v>
      </c>
    </row>
    <row r="5333" spans="1:8" x14ac:dyDescent="0.25">
      <c r="A5333">
        <v>5349</v>
      </c>
      <c r="B5333" s="14" t="s">
        <v>17160</v>
      </c>
      <c r="C5333" s="14" t="s">
        <v>1102</v>
      </c>
      <c r="E5333" s="14" t="s">
        <v>17161</v>
      </c>
      <c r="F5333" s="14" t="s">
        <v>17162</v>
      </c>
      <c r="G5333" s="14" t="s">
        <v>40</v>
      </c>
      <c r="H5333" s="14" t="s">
        <v>1110</v>
      </c>
    </row>
    <row r="5334" spans="1:8" x14ac:dyDescent="0.25">
      <c r="A5334">
        <v>5350</v>
      </c>
      <c r="B5334" s="14" t="s">
        <v>17163</v>
      </c>
      <c r="C5334" s="14" t="s">
        <v>1102</v>
      </c>
      <c r="D5334" s="14" t="s">
        <v>17164</v>
      </c>
      <c r="E5334" s="14" t="s">
        <v>17165</v>
      </c>
      <c r="F5334" s="14" t="s">
        <v>17166</v>
      </c>
      <c r="G5334" s="14" t="s">
        <v>2125</v>
      </c>
      <c r="H5334" s="14" t="s">
        <v>1105</v>
      </c>
    </row>
    <row r="5335" spans="1:8" x14ac:dyDescent="0.25">
      <c r="A5335">
        <v>5351</v>
      </c>
      <c r="B5335" s="14" t="s">
        <v>17167</v>
      </c>
      <c r="C5335" s="14" t="s">
        <v>1102</v>
      </c>
      <c r="D5335" s="14" t="s">
        <v>3412</v>
      </c>
      <c r="E5335" s="14" t="s">
        <v>17168</v>
      </c>
      <c r="F5335" s="14" t="s">
        <v>17169</v>
      </c>
      <c r="G5335" s="14" t="s">
        <v>126</v>
      </c>
      <c r="H5335" s="14" t="s">
        <v>1105</v>
      </c>
    </row>
    <row r="5336" spans="1:8" x14ac:dyDescent="0.25">
      <c r="A5336">
        <v>5352</v>
      </c>
      <c r="B5336" s="14" t="s">
        <v>17170</v>
      </c>
      <c r="C5336" s="14" t="s">
        <v>1102</v>
      </c>
      <c r="D5336" s="14" t="s">
        <v>8588</v>
      </c>
      <c r="E5336" s="14" t="s">
        <v>17171</v>
      </c>
      <c r="F5336" s="14" t="s">
        <v>17172</v>
      </c>
      <c r="G5336" s="14" t="s">
        <v>192</v>
      </c>
      <c r="H5336" s="14" t="s">
        <v>1105</v>
      </c>
    </row>
    <row r="5337" spans="1:8" x14ac:dyDescent="0.25">
      <c r="A5337">
        <v>5353</v>
      </c>
      <c r="B5337" s="14" t="s">
        <v>17173</v>
      </c>
      <c r="C5337" s="14" t="s">
        <v>1102</v>
      </c>
      <c r="D5337" s="14" t="s">
        <v>17174</v>
      </c>
      <c r="E5337" s="14" t="s">
        <v>17175</v>
      </c>
      <c r="F5337" s="14" t="s">
        <v>17176</v>
      </c>
      <c r="G5337" s="14" t="s">
        <v>178</v>
      </c>
      <c r="H5337" s="14" t="s">
        <v>1105</v>
      </c>
    </row>
    <row r="5338" spans="1:8" x14ac:dyDescent="0.25">
      <c r="A5338">
        <v>5354</v>
      </c>
      <c r="B5338" s="14" t="s">
        <v>17177</v>
      </c>
      <c r="C5338" s="14" t="s">
        <v>1102</v>
      </c>
      <c r="D5338" s="14" t="s">
        <v>17178</v>
      </c>
      <c r="E5338" s="14" t="s">
        <v>17179</v>
      </c>
      <c r="F5338" s="14" t="s">
        <v>17180</v>
      </c>
      <c r="G5338" s="14" t="s">
        <v>28</v>
      </c>
      <c r="H5338" s="14" t="s">
        <v>1105</v>
      </c>
    </row>
    <row r="5339" spans="1:8" x14ac:dyDescent="0.25">
      <c r="A5339">
        <v>5355</v>
      </c>
      <c r="B5339" s="14" t="s">
        <v>17181</v>
      </c>
      <c r="C5339" s="14" t="s">
        <v>1102</v>
      </c>
      <c r="E5339" s="14" t="s">
        <v>17182</v>
      </c>
      <c r="F5339" s="14" t="s">
        <v>17183</v>
      </c>
      <c r="G5339" s="14" t="s">
        <v>178</v>
      </c>
      <c r="H5339" s="14" t="s">
        <v>1110</v>
      </c>
    </row>
    <row r="5340" spans="1:8" x14ac:dyDescent="0.25">
      <c r="A5340">
        <v>5356</v>
      </c>
      <c r="B5340" s="14" t="s">
        <v>17184</v>
      </c>
      <c r="C5340" s="14" t="s">
        <v>1102</v>
      </c>
      <c r="E5340" s="14" t="s">
        <v>17185</v>
      </c>
      <c r="F5340" s="14" t="s">
        <v>17186</v>
      </c>
      <c r="G5340" s="14" t="s">
        <v>1109</v>
      </c>
      <c r="H5340" s="14" t="s">
        <v>1110</v>
      </c>
    </row>
    <row r="5341" spans="1:8" x14ac:dyDescent="0.25">
      <c r="A5341">
        <v>5357</v>
      </c>
      <c r="B5341" s="14" t="s">
        <v>17187</v>
      </c>
      <c r="C5341" s="14" t="s">
        <v>1102</v>
      </c>
      <c r="E5341" s="14" t="s">
        <v>17188</v>
      </c>
      <c r="G5341" s="14" t="s">
        <v>178</v>
      </c>
      <c r="H5341" s="14" t="s">
        <v>1110</v>
      </c>
    </row>
    <row r="5342" spans="1:8" x14ac:dyDescent="0.25">
      <c r="A5342">
        <v>5358</v>
      </c>
      <c r="B5342" s="14" t="s">
        <v>17189</v>
      </c>
      <c r="C5342" s="14" t="s">
        <v>1102</v>
      </c>
      <c r="D5342" s="14" t="s">
        <v>17190</v>
      </c>
      <c r="E5342" s="14" t="s">
        <v>17191</v>
      </c>
      <c r="F5342" s="14" t="s">
        <v>17192</v>
      </c>
      <c r="G5342" s="14" t="s">
        <v>33</v>
      </c>
      <c r="H5342" s="14" t="s">
        <v>1110</v>
      </c>
    </row>
    <row r="5343" spans="1:8" x14ac:dyDescent="0.25">
      <c r="A5343">
        <v>5359</v>
      </c>
      <c r="B5343" s="14" t="s">
        <v>17193</v>
      </c>
      <c r="C5343" s="14" t="s">
        <v>1102</v>
      </c>
      <c r="E5343" s="14" t="s">
        <v>17194</v>
      </c>
      <c r="F5343" s="14" t="s">
        <v>17195</v>
      </c>
      <c r="G5343" s="14" t="s">
        <v>2837</v>
      </c>
      <c r="H5343" s="14" t="s">
        <v>1110</v>
      </c>
    </row>
    <row r="5344" spans="1:8" x14ac:dyDescent="0.25">
      <c r="A5344">
        <v>5360</v>
      </c>
      <c r="B5344" s="14" t="s">
        <v>17196</v>
      </c>
      <c r="C5344" s="14" t="s">
        <v>1102</v>
      </c>
      <c r="D5344" s="14" t="s">
        <v>16979</v>
      </c>
      <c r="E5344" s="14" t="s">
        <v>17197</v>
      </c>
      <c r="F5344" s="14" t="s">
        <v>17156</v>
      </c>
      <c r="G5344" s="14" t="s">
        <v>1144</v>
      </c>
      <c r="H5344" s="14" t="s">
        <v>1105</v>
      </c>
    </row>
    <row r="5345" spans="1:8" x14ac:dyDescent="0.25">
      <c r="A5345">
        <v>5361</v>
      </c>
      <c r="B5345" s="14" t="s">
        <v>17198</v>
      </c>
      <c r="C5345" s="14" t="s">
        <v>1102</v>
      </c>
      <c r="D5345" s="14" t="s">
        <v>12801</v>
      </c>
      <c r="E5345" s="14" t="s">
        <v>17199</v>
      </c>
      <c r="F5345" s="14" t="s">
        <v>17200</v>
      </c>
      <c r="G5345" s="14" t="s">
        <v>1144</v>
      </c>
      <c r="H5345" s="14" t="s">
        <v>1110</v>
      </c>
    </row>
    <row r="5346" spans="1:8" x14ac:dyDescent="0.25">
      <c r="A5346">
        <v>5362</v>
      </c>
      <c r="B5346" s="14" t="s">
        <v>17201</v>
      </c>
      <c r="C5346" s="14" t="s">
        <v>1102</v>
      </c>
      <c r="E5346" s="14" t="s">
        <v>17202</v>
      </c>
      <c r="F5346" s="14" t="s">
        <v>17203</v>
      </c>
      <c r="G5346" s="14" t="s">
        <v>1695</v>
      </c>
      <c r="H5346" s="14" t="s">
        <v>1110</v>
      </c>
    </row>
    <row r="5347" spans="1:8" x14ac:dyDescent="0.25">
      <c r="A5347">
        <v>5363</v>
      </c>
      <c r="B5347" s="14" t="s">
        <v>17204</v>
      </c>
      <c r="C5347" s="14" t="s">
        <v>1102</v>
      </c>
      <c r="E5347" s="14" t="s">
        <v>17205</v>
      </c>
      <c r="F5347" s="14" t="s">
        <v>17206</v>
      </c>
      <c r="G5347" s="14" t="s">
        <v>236</v>
      </c>
      <c r="H5347" s="14" t="s">
        <v>1110</v>
      </c>
    </row>
    <row r="5348" spans="1:8" x14ac:dyDescent="0.25">
      <c r="A5348">
        <v>5364</v>
      </c>
      <c r="B5348" s="14" t="s">
        <v>17207</v>
      </c>
      <c r="C5348" s="14" t="s">
        <v>1102</v>
      </c>
      <c r="E5348" s="14" t="s">
        <v>17208</v>
      </c>
      <c r="F5348" s="14" t="s">
        <v>17209</v>
      </c>
      <c r="G5348" s="14" t="s">
        <v>2853</v>
      </c>
      <c r="H5348" s="14" t="s">
        <v>1110</v>
      </c>
    </row>
    <row r="5349" spans="1:8" x14ac:dyDescent="0.25">
      <c r="A5349">
        <v>5365</v>
      </c>
      <c r="B5349" s="14" t="s">
        <v>17210</v>
      </c>
      <c r="C5349" s="14" t="s">
        <v>1102</v>
      </c>
      <c r="E5349" s="14" t="s">
        <v>17211</v>
      </c>
      <c r="F5349" s="14" t="s">
        <v>17212</v>
      </c>
      <c r="G5349" s="14" t="s">
        <v>243</v>
      </c>
      <c r="H5349" s="14" t="s">
        <v>1110</v>
      </c>
    </row>
    <row r="5350" spans="1:8" x14ac:dyDescent="0.25">
      <c r="A5350">
        <v>5366</v>
      </c>
      <c r="B5350" s="14" t="s">
        <v>17167</v>
      </c>
      <c r="C5350" s="14" t="s">
        <v>1102</v>
      </c>
      <c r="E5350" s="14" t="s">
        <v>17213</v>
      </c>
      <c r="F5350" s="14" t="s">
        <v>17214</v>
      </c>
      <c r="G5350" s="14" t="s">
        <v>236</v>
      </c>
      <c r="H5350" s="14" t="s">
        <v>1110</v>
      </c>
    </row>
    <row r="5351" spans="1:8" x14ac:dyDescent="0.25">
      <c r="A5351">
        <v>5367</v>
      </c>
      <c r="B5351" s="14" t="s">
        <v>17215</v>
      </c>
      <c r="C5351" s="14" t="s">
        <v>1102</v>
      </c>
      <c r="E5351" s="14" t="s">
        <v>17216</v>
      </c>
      <c r="F5351" s="14" t="s">
        <v>17217</v>
      </c>
      <c r="G5351" s="14" t="s">
        <v>1578</v>
      </c>
      <c r="H5351" s="14" t="s">
        <v>1110</v>
      </c>
    </row>
    <row r="5352" spans="1:8" x14ac:dyDescent="0.25">
      <c r="A5352">
        <v>5368</v>
      </c>
      <c r="B5352" s="14" t="s">
        <v>17218</v>
      </c>
      <c r="C5352" s="14" t="s">
        <v>17219</v>
      </c>
      <c r="D5352" s="14" t="s">
        <v>297</v>
      </c>
      <c r="E5352" s="14" t="s">
        <v>17220</v>
      </c>
      <c r="F5352" s="14" t="s">
        <v>17221</v>
      </c>
      <c r="G5352" s="14" t="s">
        <v>28</v>
      </c>
      <c r="H5352" s="14" t="s">
        <v>1105</v>
      </c>
    </row>
    <row r="5353" spans="1:8" x14ac:dyDescent="0.25">
      <c r="A5353">
        <v>5369</v>
      </c>
      <c r="B5353" s="14" t="s">
        <v>17222</v>
      </c>
      <c r="C5353" s="14" t="s">
        <v>1102</v>
      </c>
      <c r="E5353" s="14" t="s">
        <v>17223</v>
      </c>
      <c r="F5353" s="14" t="s">
        <v>17224</v>
      </c>
      <c r="G5353" s="14" t="s">
        <v>243</v>
      </c>
      <c r="H5353" s="14" t="s">
        <v>1110</v>
      </c>
    </row>
    <row r="5354" spans="1:8" x14ac:dyDescent="0.25">
      <c r="A5354">
        <v>5370</v>
      </c>
      <c r="B5354" s="14" t="s">
        <v>17225</v>
      </c>
      <c r="C5354" s="14" t="s">
        <v>1102</v>
      </c>
      <c r="E5354" s="14" t="s">
        <v>17226</v>
      </c>
      <c r="F5354" s="14" t="s">
        <v>17227</v>
      </c>
      <c r="G5354" s="14" t="s">
        <v>192</v>
      </c>
      <c r="H5354" s="14" t="s">
        <v>1110</v>
      </c>
    </row>
    <row r="5355" spans="1:8" x14ac:dyDescent="0.25">
      <c r="A5355">
        <v>5371</v>
      </c>
      <c r="B5355" s="14" t="s">
        <v>17228</v>
      </c>
      <c r="C5355" s="14" t="s">
        <v>1102</v>
      </c>
      <c r="E5355" s="14" t="s">
        <v>17229</v>
      </c>
      <c r="F5355" s="14" t="s">
        <v>17230</v>
      </c>
      <c r="G5355" s="14" t="s">
        <v>40</v>
      </c>
      <c r="H5355" s="14" t="s">
        <v>1110</v>
      </c>
    </row>
    <row r="5356" spans="1:8" x14ac:dyDescent="0.25">
      <c r="A5356">
        <v>5372</v>
      </c>
      <c r="B5356" s="14" t="s">
        <v>17231</v>
      </c>
      <c r="C5356" s="14" t="s">
        <v>1102</v>
      </c>
      <c r="E5356" s="14" t="s">
        <v>17232</v>
      </c>
      <c r="F5356" s="14" t="s">
        <v>17233</v>
      </c>
      <c r="G5356" s="14" t="s">
        <v>178</v>
      </c>
      <c r="H5356" s="14" t="s">
        <v>1110</v>
      </c>
    </row>
    <row r="5357" spans="1:8" x14ac:dyDescent="0.25">
      <c r="A5357">
        <v>5373</v>
      </c>
      <c r="B5357" s="14" t="s">
        <v>17234</v>
      </c>
      <c r="C5357" s="14" t="s">
        <v>1102</v>
      </c>
      <c r="D5357" s="14" t="s">
        <v>17235</v>
      </c>
      <c r="E5357" s="14" t="s">
        <v>17236</v>
      </c>
      <c r="F5357" s="14" t="s">
        <v>17234</v>
      </c>
      <c r="G5357" s="14" t="s">
        <v>28</v>
      </c>
      <c r="H5357" s="14" t="s">
        <v>1105</v>
      </c>
    </row>
    <row r="5358" spans="1:8" x14ac:dyDescent="0.25">
      <c r="A5358">
        <v>5374</v>
      </c>
      <c r="B5358" s="14" t="s">
        <v>17237</v>
      </c>
      <c r="C5358" s="14" t="s">
        <v>1102</v>
      </c>
      <c r="E5358" s="14" t="s">
        <v>17238</v>
      </c>
      <c r="F5358" s="14" t="s">
        <v>17239</v>
      </c>
      <c r="G5358" s="14" t="s">
        <v>1109</v>
      </c>
      <c r="H5358" s="14" t="s">
        <v>1110</v>
      </c>
    </row>
    <row r="5359" spans="1:8" x14ac:dyDescent="0.25">
      <c r="A5359">
        <v>5375</v>
      </c>
      <c r="B5359" s="14" t="s">
        <v>17240</v>
      </c>
      <c r="C5359" s="14" t="s">
        <v>1102</v>
      </c>
      <c r="E5359" s="14" t="s">
        <v>17241</v>
      </c>
      <c r="F5359" s="14" t="s">
        <v>17242</v>
      </c>
      <c r="G5359" s="14" t="s">
        <v>149</v>
      </c>
      <c r="H5359" s="14" t="s">
        <v>1110</v>
      </c>
    </row>
    <row r="5360" spans="1:8" x14ac:dyDescent="0.25">
      <c r="A5360">
        <v>5376</v>
      </c>
      <c r="B5360" s="14" t="s">
        <v>17243</v>
      </c>
      <c r="C5360" s="14" t="s">
        <v>1102</v>
      </c>
      <c r="E5360" s="14" t="s">
        <v>17244</v>
      </c>
      <c r="F5360" s="14" t="s">
        <v>17245</v>
      </c>
      <c r="G5360" s="14" t="s">
        <v>149</v>
      </c>
      <c r="H5360" s="14" t="s">
        <v>1110</v>
      </c>
    </row>
    <row r="5361" spans="1:8" x14ac:dyDescent="0.25">
      <c r="A5361">
        <v>5377</v>
      </c>
      <c r="B5361" s="14" t="s">
        <v>17246</v>
      </c>
      <c r="C5361" s="14" t="s">
        <v>1102</v>
      </c>
      <c r="E5361" s="14" t="s">
        <v>17247</v>
      </c>
      <c r="F5361" s="14" t="s">
        <v>17248</v>
      </c>
      <c r="G5361" s="14" t="s">
        <v>178</v>
      </c>
      <c r="H5361" s="14" t="s">
        <v>1110</v>
      </c>
    </row>
    <row r="5362" spans="1:8" x14ac:dyDescent="0.25">
      <c r="A5362">
        <v>5378</v>
      </c>
      <c r="B5362" s="14" t="s">
        <v>17249</v>
      </c>
      <c r="C5362" s="14" t="s">
        <v>1102</v>
      </c>
      <c r="E5362" s="14" t="s">
        <v>17250</v>
      </c>
      <c r="F5362" s="14" t="s">
        <v>17251</v>
      </c>
      <c r="G5362" s="14" t="s">
        <v>1413</v>
      </c>
      <c r="H5362" s="14" t="s">
        <v>1110</v>
      </c>
    </row>
    <row r="5363" spans="1:8" x14ac:dyDescent="0.25">
      <c r="A5363">
        <v>5379</v>
      </c>
      <c r="B5363" s="14" t="s">
        <v>17252</v>
      </c>
      <c r="C5363" s="14" t="s">
        <v>1102</v>
      </c>
      <c r="E5363" s="14" t="s">
        <v>17253</v>
      </c>
      <c r="F5363" s="14" t="s">
        <v>17254</v>
      </c>
      <c r="G5363" s="14" t="s">
        <v>33</v>
      </c>
      <c r="H5363" s="14" t="s">
        <v>1110</v>
      </c>
    </row>
    <row r="5364" spans="1:8" x14ac:dyDescent="0.25">
      <c r="A5364">
        <v>5380</v>
      </c>
      <c r="B5364" s="14" t="s">
        <v>17255</v>
      </c>
      <c r="C5364" s="14" t="s">
        <v>1102</v>
      </c>
      <c r="E5364" s="14" t="s">
        <v>17256</v>
      </c>
      <c r="F5364" s="14" t="s">
        <v>17257</v>
      </c>
      <c r="G5364" s="14" t="s">
        <v>2692</v>
      </c>
      <c r="H5364" s="14" t="s">
        <v>1110</v>
      </c>
    </row>
    <row r="5365" spans="1:8" x14ac:dyDescent="0.25">
      <c r="A5365">
        <v>5381</v>
      </c>
      <c r="B5365" s="14" t="s">
        <v>17258</v>
      </c>
      <c r="C5365" s="14" t="s">
        <v>1102</v>
      </c>
      <c r="E5365" s="14" t="s">
        <v>17259</v>
      </c>
      <c r="F5365" s="14" t="s">
        <v>17260</v>
      </c>
      <c r="G5365" s="14" t="s">
        <v>149</v>
      </c>
      <c r="H5365" s="14" t="s">
        <v>1110</v>
      </c>
    </row>
    <row r="5366" spans="1:8" x14ac:dyDescent="0.25">
      <c r="A5366">
        <v>5382</v>
      </c>
      <c r="B5366" s="14" t="s">
        <v>17261</v>
      </c>
      <c r="C5366" s="14" t="s">
        <v>1102</v>
      </c>
      <c r="E5366" s="14" t="s">
        <v>17262</v>
      </c>
      <c r="F5366" s="14" t="s">
        <v>17263</v>
      </c>
      <c r="G5366" s="14" t="s">
        <v>178</v>
      </c>
      <c r="H5366" s="14" t="s">
        <v>1110</v>
      </c>
    </row>
    <row r="5367" spans="1:8" x14ac:dyDescent="0.25">
      <c r="A5367">
        <v>5383</v>
      </c>
      <c r="B5367" s="14" t="s">
        <v>17264</v>
      </c>
      <c r="C5367" s="14" t="s">
        <v>1102</v>
      </c>
      <c r="D5367" s="14" t="s">
        <v>444</v>
      </c>
      <c r="E5367" s="14" t="s">
        <v>17265</v>
      </c>
      <c r="F5367" s="14" t="s">
        <v>17266</v>
      </c>
      <c r="G5367" s="14" t="s">
        <v>24</v>
      </c>
      <c r="H5367" s="14" t="s">
        <v>1105</v>
      </c>
    </row>
    <row r="5368" spans="1:8" x14ac:dyDescent="0.25">
      <c r="A5368">
        <v>5384</v>
      </c>
      <c r="B5368" s="14" t="s">
        <v>17267</v>
      </c>
      <c r="C5368" s="14" t="s">
        <v>1102</v>
      </c>
      <c r="E5368" s="14" t="s">
        <v>17268</v>
      </c>
      <c r="F5368" s="14" t="s">
        <v>17269</v>
      </c>
      <c r="G5368" s="14" t="s">
        <v>1109</v>
      </c>
      <c r="H5368" s="14" t="s">
        <v>1110</v>
      </c>
    </row>
    <row r="5369" spans="1:8" x14ac:dyDescent="0.25">
      <c r="A5369">
        <v>5385</v>
      </c>
      <c r="B5369" s="14" t="s">
        <v>17270</v>
      </c>
      <c r="C5369" s="14" t="s">
        <v>1102</v>
      </c>
      <c r="E5369" s="14" t="s">
        <v>17271</v>
      </c>
      <c r="F5369" s="14" t="s">
        <v>17272</v>
      </c>
      <c r="G5369" s="14" t="s">
        <v>1514</v>
      </c>
      <c r="H5369" s="14" t="s">
        <v>1110</v>
      </c>
    </row>
    <row r="5370" spans="1:8" x14ac:dyDescent="0.25">
      <c r="A5370">
        <v>5386</v>
      </c>
      <c r="B5370" s="14" t="s">
        <v>17273</v>
      </c>
      <c r="C5370" s="14" t="s">
        <v>1102</v>
      </c>
      <c r="E5370" s="14" t="s">
        <v>17274</v>
      </c>
      <c r="F5370" s="14" t="s">
        <v>17275</v>
      </c>
      <c r="G5370" s="14" t="s">
        <v>178</v>
      </c>
      <c r="H5370" s="14" t="s">
        <v>1110</v>
      </c>
    </row>
    <row r="5371" spans="1:8" x14ac:dyDescent="0.25">
      <c r="A5371">
        <v>5387</v>
      </c>
      <c r="B5371" s="14" t="s">
        <v>17276</v>
      </c>
      <c r="C5371" s="14" t="s">
        <v>1102</v>
      </c>
      <c r="E5371" s="14" t="s">
        <v>17277</v>
      </c>
      <c r="F5371" s="14" t="s">
        <v>17277</v>
      </c>
      <c r="G5371" s="14" t="s">
        <v>91</v>
      </c>
      <c r="H5371" s="14" t="s">
        <v>1110</v>
      </c>
    </row>
    <row r="5372" spans="1:8" x14ac:dyDescent="0.25">
      <c r="A5372">
        <v>5388</v>
      </c>
      <c r="B5372" s="14" t="s">
        <v>17278</v>
      </c>
      <c r="C5372" s="14" t="s">
        <v>1102</v>
      </c>
      <c r="E5372" s="14" t="s">
        <v>17279</v>
      </c>
      <c r="F5372" s="14" t="s">
        <v>17280</v>
      </c>
      <c r="G5372" s="14" t="s">
        <v>1109</v>
      </c>
      <c r="H5372" s="14" t="s">
        <v>1110</v>
      </c>
    </row>
    <row r="5373" spans="1:8" x14ac:dyDescent="0.25">
      <c r="A5373">
        <v>5389</v>
      </c>
      <c r="B5373" s="14" t="s">
        <v>17281</v>
      </c>
      <c r="C5373" s="14" t="s">
        <v>1102</v>
      </c>
      <c r="E5373" s="14" t="s">
        <v>17282</v>
      </c>
      <c r="G5373" s="14" t="s">
        <v>1109</v>
      </c>
      <c r="H5373" s="14" t="s">
        <v>1110</v>
      </c>
    </row>
    <row r="5374" spans="1:8" x14ac:dyDescent="0.25">
      <c r="A5374">
        <v>5390</v>
      </c>
      <c r="B5374" s="14" t="s">
        <v>17283</v>
      </c>
      <c r="C5374" s="14" t="s">
        <v>1102</v>
      </c>
      <c r="E5374" s="14" t="s">
        <v>17284</v>
      </c>
      <c r="F5374" s="14" t="s">
        <v>17285</v>
      </c>
      <c r="G5374" s="14" t="s">
        <v>1109</v>
      </c>
      <c r="H5374" s="14" t="s">
        <v>1110</v>
      </c>
    </row>
    <row r="5375" spans="1:8" x14ac:dyDescent="0.25">
      <c r="A5375">
        <v>5391</v>
      </c>
      <c r="B5375" s="14" t="s">
        <v>17286</v>
      </c>
      <c r="C5375" s="14" t="s">
        <v>1102</v>
      </c>
      <c r="E5375" s="14" t="s">
        <v>17287</v>
      </c>
      <c r="F5375" s="14" t="s">
        <v>17288</v>
      </c>
      <c r="G5375" s="14" t="s">
        <v>40</v>
      </c>
      <c r="H5375" s="14" t="s">
        <v>1110</v>
      </c>
    </row>
    <row r="5376" spans="1:8" x14ac:dyDescent="0.25">
      <c r="A5376">
        <v>5392</v>
      </c>
      <c r="B5376" s="14" t="s">
        <v>17289</v>
      </c>
      <c r="C5376" s="14" t="s">
        <v>1102</v>
      </c>
      <c r="E5376" s="14" t="s">
        <v>17290</v>
      </c>
      <c r="F5376" s="14" t="s">
        <v>17291</v>
      </c>
      <c r="G5376" s="14" t="s">
        <v>212</v>
      </c>
      <c r="H5376" s="14" t="s">
        <v>1110</v>
      </c>
    </row>
    <row r="5377" spans="1:8" x14ac:dyDescent="0.25">
      <c r="A5377">
        <v>5393</v>
      </c>
      <c r="B5377" s="14" t="s">
        <v>17292</v>
      </c>
      <c r="C5377" s="14" t="s">
        <v>1102</v>
      </c>
      <c r="E5377" s="14" t="s">
        <v>17293</v>
      </c>
      <c r="F5377" s="14" t="s">
        <v>17294</v>
      </c>
      <c r="G5377" s="14" t="s">
        <v>40</v>
      </c>
      <c r="H5377" s="14" t="s">
        <v>1110</v>
      </c>
    </row>
    <row r="5378" spans="1:8" x14ac:dyDescent="0.25">
      <c r="A5378">
        <v>5394</v>
      </c>
      <c r="B5378" s="14" t="s">
        <v>17295</v>
      </c>
      <c r="C5378" s="14" t="s">
        <v>1102</v>
      </c>
      <c r="E5378" s="14" t="s">
        <v>17296</v>
      </c>
      <c r="F5378" s="14" t="s">
        <v>17297</v>
      </c>
      <c r="G5378" s="14" t="s">
        <v>1109</v>
      </c>
      <c r="H5378" s="14" t="s">
        <v>1110</v>
      </c>
    </row>
    <row r="5379" spans="1:8" x14ac:dyDescent="0.25">
      <c r="A5379">
        <v>5395</v>
      </c>
      <c r="B5379" s="14" t="s">
        <v>17298</v>
      </c>
      <c r="C5379" s="14" t="s">
        <v>1102</v>
      </c>
      <c r="E5379" s="14" t="s">
        <v>17299</v>
      </c>
      <c r="F5379" s="14" t="s">
        <v>17300</v>
      </c>
      <c r="G5379" s="14" t="s">
        <v>243</v>
      </c>
      <c r="H5379" s="14" t="s">
        <v>1110</v>
      </c>
    </row>
    <row r="5380" spans="1:8" x14ac:dyDescent="0.25">
      <c r="A5380">
        <v>5396</v>
      </c>
      <c r="B5380" s="14" t="s">
        <v>17301</v>
      </c>
      <c r="C5380" s="14" t="s">
        <v>1102</v>
      </c>
      <c r="E5380" s="14" t="s">
        <v>17302</v>
      </c>
      <c r="F5380" s="14" t="s">
        <v>17303</v>
      </c>
      <c r="G5380" s="14" t="s">
        <v>40</v>
      </c>
      <c r="H5380" s="14" t="s">
        <v>1110</v>
      </c>
    </row>
    <row r="5381" spans="1:8" x14ac:dyDescent="0.25">
      <c r="A5381">
        <v>5397</v>
      </c>
      <c r="B5381" s="14" t="s">
        <v>17304</v>
      </c>
      <c r="C5381" s="14" t="s">
        <v>1102</v>
      </c>
      <c r="D5381" s="14" t="s">
        <v>17305</v>
      </c>
      <c r="F5381" s="14" t="s">
        <v>17306</v>
      </c>
      <c r="G5381" s="14" t="s">
        <v>1682</v>
      </c>
      <c r="H5381" s="14" t="s">
        <v>1105</v>
      </c>
    </row>
    <row r="5382" spans="1:8" x14ac:dyDescent="0.25">
      <c r="A5382">
        <v>5398</v>
      </c>
      <c r="B5382" s="14" t="s">
        <v>17307</v>
      </c>
      <c r="C5382" s="14" t="s">
        <v>1102</v>
      </c>
      <c r="E5382" s="14" t="s">
        <v>17308</v>
      </c>
      <c r="F5382" s="14" t="s">
        <v>17309</v>
      </c>
      <c r="G5382" s="14" t="s">
        <v>1284</v>
      </c>
      <c r="H5382" s="14" t="s">
        <v>1110</v>
      </c>
    </row>
    <row r="5383" spans="1:8" x14ac:dyDescent="0.25">
      <c r="A5383">
        <v>5399</v>
      </c>
      <c r="B5383" s="14" t="s">
        <v>17310</v>
      </c>
      <c r="C5383" s="14" t="s">
        <v>1102</v>
      </c>
      <c r="D5383" s="14" t="s">
        <v>17311</v>
      </c>
      <c r="E5383" s="14" t="s">
        <v>17312</v>
      </c>
      <c r="F5383" s="14" t="s">
        <v>17313</v>
      </c>
      <c r="G5383" s="14" t="s">
        <v>28</v>
      </c>
      <c r="H5383" s="14" t="s">
        <v>1105</v>
      </c>
    </row>
    <row r="5384" spans="1:8" x14ac:dyDescent="0.25">
      <c r="A5384">
        <v>5400</v>
      </c>
      <c r="B5384" s="14" t="s">
        <v>17314</v>
      </c>
      <c r="C5384" s="14" t="s">
        <v>1102</v>
      </c>
      <c r="E5384" s="14" t="s">
        <v>17315</v>
      </c>
      <c r="F5384" s="14" t="s">
        <v>17316</v>
      </c>
      <c r="G5384" s="14" t="s">
        <v>1109</v>
      </c>
      <c r="H5384" s="14" t="s">
        <v>1110</v>
      </c>
    </row>
    <row r="5385" spans="1:8" x14ac:dyDescent="0.25">
      <c r="A5385">
        <v>5401</v>
      </c>
      <c r="B5385" s="14" t="s">
        <v>17317</v>
      </c>
      <c r="C5385" s="14" t="s">
        <v>1102</v>
      </c>
      <c r="D5385" s="14" t="s">
        <v>17318</v>
      </c>
      <c r="E5385" s="14" t="s">
        <v>17319</v>
      </c>
      <c r="F5385" s="14" t="s">
        <v>17320</v>
      </c>
      <c r="G5385" s="14" t="s">
        <v>16</v>
      </c>
      <c r="H5385" s="14" t="s">
        <v>1105</v>
      </c>
    </row>
    <row r="5386" spans="1:8" x14ac:dyDescent="0.25">
      <c r="A5386">
        <v>5402</v>
      </c>
      <c r="B5386" s="14" t="s">
        <v>17321</v>
      </c>
      <c r="C5386" s="14" t="s">
        <v>1102</v>
      </c>
      <c r="E5386" s="14" t="s">
        <v>17322</v>
      </c>
      <c r="F5386" s="14" t="s">
        <v>17323</v>
      </c>
      <c r="G5386" s="14" t="s">
        <v>212</v>
      </c>
      <c r="H5386" s="14" t="s">
        <v>1110</v>
      </c>
    </row>
    <row r="5387" spans="1:8" x14ac:dyDescent="0.25">
      <c r="A5387">
        <v>5403</v>
      </c>
      <c r="B5387" s="14" t="s">
        <v>17324</v>
      </c>
      <c r="C5387" s="14" t="s">
        <v>1102</v>
      </c>
      <c r="E5387" s="14" t="s">
        <v>17325</v>
      </c>
      <c r="F5387" s="14" t="s">
        <v>17326</v>
      </c>
      <c r="G5387" s="14" t="s">
        <v>1262</v>
      </c>
      <c r="H5387" s="14" t="s">
        <v>1110</v>
      </c>
    </row>
    <row r="5388" spans="1:8" x14ac:dyDescent="0.25">
      <c r="A5388">
        <v>5404</v>
      </c>
      <c r="B5388" s="14" t="s">
        <v>17327</v>
      </c>
      <c r="C5388" s="14" t="s">
        <v>1102</v>
      </c>
      <c r="E5388" s="14" t="s">
        <v>17328</v>
      </c>
      <c r="F5388" s="14" t="s">
        <v>17329</v>
      </c>
      <c r="G5388" s="14" t="s">
        <v>1500</v>
      </c>
      <c r="H5388" s="14" t="s">
        <v>1110</v>
      </c>
    </row>
    <row r="5389" spans="1:8" x14ac:dyDescent="0.25">
      <c r="A5389">
        <v>5405</v>
      </c>
      <c r="B5389" s="14" t="s">
        <v>17330</v>
      </c>
      <c r="C5389" s="14" t="s">
        <v>1102</v>
      </c>
      <c r="E5389" s="14" t="s">
        <v>17331</v>
      </c>
      <c r="G5389" s="14" t="s">
        <v>1400</v>
      </c>
      <c r="H5389" s="14" t="s">
        <v>1110</v>
      </c>
    </row>
    <row r="5390" spans="1:8" x14ac:dyDescent="0.25">
      <c r="A5390">
        <v>5406</v>
      </c>
      <c r="B5390" s="14" t="s">
        <v>17332</v>
      </c>
      <c r="C5390" s="14" t="s">
        <v>1102</v>
      </c>
      <c r="E5390" s="14" t="s">
        <v>17333</v>
      </c>
      <c r="F5390" s="14" t="s">
        <v>17334</v>
      </c>
      <c r="G5390" s="14" t="s">
        <v>3873</v>
      </c>
      <c r="H5390" s="14" t="s">
        <v>1110</v>
      </c>
    </row>
    <row r="5391" spans="1:8" x14ac:dyDescent="0.25">
      <c r="A5391">
        <v>5407</v>
      </c>
      <c r="B5391" s="14" t="s">
        <v>17335</v>
      </c>
      <c r="C5391" s="14" t="s">
        <v>1102</v>
      </c>
      <c r="E5391" s="14" t="s">
        <v>17336</v>
      </c>
      <c r="F5391" s="14" t="s">
        <v>17337</v>
      </c>
      <c r="G5391" s="14" t="s">
        <v>6232</v>
      </c>
      <c r="H5391" s="14" t="s">
        <v>1110</v>
      </c>
    </row>
    <row r="5392" spans="1:8" x14ac:dyDescent="0.25">
      <c r="A5392">
        <v>5408</v>
      </c>
      <c r="B5392" s="14" t="s">
        <v>17338</v>
      </c>
      <c r="C5392" s="14" t="s">
        <v>1102</v>
      </c>
      <c r="D5392" s="14" t="s">
        <v>6168</v>
      </c>
      <c r="E5392" s="14" t="s">
        <v>17339</v>
      </c>
      <c r="F5392" s="14" t="s">
        <v>17340</v>
      </c>
      <c r="G5392" s="14" t="s">
        <v>212</v>
      </c>
      <c r="H5392" s="14" t="s">
        <v>1110</v>
      </c>
    </row>
    <row r="5393" spans="1:8" x14ac:dyDescent="0.25">
      <c r="A5393">
        <v>5409</v>
      </c>
      <c r="B5393" s="14" t="s">
        <v>17341</v>
      </c>
      <c r="C5393" s="14" t="s">
        <v>1102</v>
      </c>
      <c r="E5393" s="14" t="s">
        <v>17342</v>
      </c>
      <c r="G5393" s="14" t="s">
        <v>1251</v>
      </c>
      <c r="H5393" s="14" t="s">
        <v>1110</v>
      </c>
    </row>
    <row r="5394" spans="1:8" x14ac:dyDescent="0.25">
      <c r="A5394">
        <v>5410</v>
      </c>
      <c r="B5394" s="14" t="s">
        <v>17343</v>
      </c>
      <c r="C5394" s="14" t="s">
        <v>1102</v>
      </c>
      <c r="E5394" s="14" t="s">
        <v>17344</v>
      </c>
      <c r="F5394" s="14" t="s">
        <v>17345</v>
      </c>
      <c r="G5394" s="14" t="s">
        <v>9124</v>
      </c>
      <c r="H5394" s="14" t="s">
        <v>1110</v>
      </c>
    </row>
    <row r="5395" spans="1:8" x14ac:dyDescent="0.25">
      <c r="A5395">
        <v>5411</v>
      </c>
      <c r="B5395" s="14" t="s">
        <v>17346</v>
      </c>
      <c r="C5395" s="14" t="s">
        <v>1102</v>
      </c>
      <c r="D5395" s="14" t="s">
        <v>17347</v>
      </c>
      <c r="G5395" s="14" t="s">
        <v>40</v>
      </c>
      <c r="H5395" s="14" t="s">
        <v>1105</v>
      </c>
    </row>
    <row r="5396" spans="1:8" x14ac:dyDescent="0.25">
      <c r="A5396">
        <v>5412</v>
      </c>
      <c r="B5396" s="14" t="s">
        <v>17348</v>
      </c>
      <c r="C5396" s="14" t="s">
        <v>1102</v>
      </c>
      <c r="E5396" s="14" t="s">
        <v>17349</v>
      </c>
      <c r="F5396" s="14" t="s">
        <v>17350</v>
      </c>
      <c r="G5396" s="14" t="s">
        <v>1262</v>
      </c>
      <c r="H5396" s="14" t="s">
        <v>1110</v>
      </c>
    </row>
    <row r="5397" spans="1:8" x14ac:dyDescent="0.25">
      <c r="A5397">
        <v>5413</v>
      </c>
      <c r="B5397" s="14" t="s">
        <v>17351</v>
      </c>
      <c r="C5397" s="14" t="s">
        <v>1102</v>
      </c>
      <c r="E5397" s="14" t="s">
        <v>17352</v>
      </c>
      <c r="F5397" s="14" t="s">
        <v>17353</v>
      </c>
      <c r="G5397" s="14" t="s">
        <v>1493</v>
      </c>
      <c r="H5397" s="14" t="s">
        <v>1110</v>
      </c>
    </row>
    <row r="5398" spans="1:8" x14ac:dyDescent="0.25">
      <c r="A5398">
        <v>5414</v>
      </c>
      <c r="B5398" s="14" t="s">
        <v>17354</v>
      </c>
      <c r="C5398" s="14" t="s">
        <v>1102</v>
      </c>
      <c r="E5398" s="14" t="s">
        <v>17355</v>
      </c>
      <c r="F5398" s="14" t="s">
        <v>17356</v>
      </c>
      <c r="G5398" s="14" t="s">
        <v>243</v>
      </c>
      <c r="H5398" s="14" t="s">
        <v>1110</v>
      </c>
    </row>
    <row r="5399" spans="1:8" x14ac:dyDescent="0.25">
      <c r="A5399">
        <v>5415</v>
      </c>
      <c r="B5399" s="14" t="s">
        <v>17357</v>
      </c>
      <c r="C5399" s="14" t="s">
        <v>1102</v>
      </c>
      <c r="E5399" s="14" t="s">
        <v>17358</v>
      </c>
      <c r="F5399" s="14" t="s">
        <v>17359</v>
      </c>
      <c r="G5399" s="14" t="s">
        <v>40</v>
      </c>
      <c r="H5399" s="14" t="s">
        <v>1110</v>
      </c>
    </row>
    <row r="5400" spans="1:8" x14ac:dyDescent="0.25">
      <c r="A5400">
        <v>5416</v>
      </c>
      <c r="B5400" s="14" t="s">
        <v>17360</v>
      </c>
      <c r="C5400" s="14" t="s">
        <v>1102</v>
      </c>
      <c r="D5400" s="14" t="s">
        <v>17361</v>
      </c>
      <c r="E5400" s="14" t="s">
        <v>17362</v>
      </c>
      <c r="F5400" s="14" t="s">
        <v>17363</v>
      </c>
      <c r="G5400" s="14" t="s">
        <v>40</v>
      </c>
      <c r="H5400" s="14" t="s">
        <v>1105</v>
      </c>
    </row>
    <row r="5401" spans="1:8" x14ac:dyDescent="0.25">
      <c r="A5401">
        <v>5417</v>
      </c>
      <c r="B5401" s="14" t="s">
        <v>17364</v>
      </c>
      <c r="C5401" s="14" t="s">
        <v>1102</v>
      </c>
      <c r="E5401" s="14" t="s">
        <v>17365</v>
      </c>
      <c r="F5401" s="14" t="s">
        <v>17366</v>
      </c>
      <c r="G5401" s="14" t="s">
        <v>1601</v>
      </c>
      <c r="H5401" s="14" t="s">
        <v>1110</v>
      </c>
    </row>
    <row r="5402" spans="1:8" x14ac:dyDescent="0.25">
      <c r="A5402">
        <v>5418</v>
      </c>
      <c r="B5402" s="14" t="s">
        <v>17367</v>
      </c>
      <c r="C5402" s="14" t="s">
        <v>1102</v>
      </c>
      <c r="E5402" s="14" t="s">
        <v>17368</v>
      </c>
      <c r="F5402" s="14" t="s">
        <v>17369</v>
      </c>
      <c r="G5402" s="14" t="s">
        <v>17370</v>
      </c>
      <c r="H5402" s="14" t="s">
        <v>1110</v>
      </c>
    </row>
    <row r="5403" spans="1:8" x14ac:dyDescent="0.25">
      <c r="A5403">
        <v>5419</v>
      </c>
      <c r="B5403" s="14" t="s">
        <v>17371</v>
      </c>
      <c r="C5403" s="14" t="s">
        <v>1102</v>
      </c>
      <c r="E5403" s="14" t="s">
        <v>17372</v>
      </c>
      <c r="F5403" s="14" t="s">
        <v>17373</v>
      </c>
      <c r="G5403" s="14" t="s">
        <v>1109</v>
      </c>
      <c r="H5403" s="14" t="s">
        <v>1110</v>
      </c>
    </row>
    <row r="5404" spans="1:8" x14ac:dyDescent="0.25">
      <c r="A5404">
        <v>5420</v>
      </c>
      <c r="B5404" s="14" t="s">
        <v>17374</v>
      </c>
      <c r="C5404" s="14" t="s">
        <v>1102</v>
      </c>
      <c r="E5404" s="14" t="s">
        <v>17375</v>
      </c>
      <c r="F5404" s="14" t="s">
        <v>17376</v>
      </c>
      <c r="G5404" s="14" t="s">
        <v>40</v>
      </c>
      <c r="H5404" s="14" t="s">
        <v>1110</v>
      </c>
    </row>
    <row r="5405" spans="1:8" x14ac:dyDescent="0.25">
      <c r="A5405">
        <v>5421</v>
      </c>
      <c r="B5405" s="14" t="s">
        <v>17377</v>
      </c>
      <c r="C5405" s="14" t="s">
        <v>1102</v>
      </c>
      <c r="E5405" s="14" t="s">
        <v>17378</v>
      </c>
      <c r="F5405" s="14" t="s">
        <v>17379</v>
      </c>
      <c r="G5405" s="14" t="s">
        <v>19</v>
      </c>
      <c r="H5405" s="14" t="s">
        <v>1110</v>
      </c>
    </row>
    <row r="5406" spans="1:8" x14ac:dyDescent="0.25">
      <c r="A5406">
        <v>5422</v>
      </c>
      <c r="B5406" s="14" t="s">
        <v>17380</v>
      </c>
      <c r="C5406" s="14" t="s">
        <v>1102</v>
      </c>
      <c r="E5406" s="14" t="s">
        <v>17381</v>
      </c>
      <c r="F5406" s="14" t="s">
        <v>17382</v>
      </c>
      <c r="G5406" s="14" t="s">
        <v>1109</v>
      </c>
      <c r="H5406" s="14" t="s">
        <v>1110</v>
      </c>
    </row>
    <row r="5407" spans="1:8" x14ac:dyDescent="0.25">
      <c r="A5407">
        <v>5423</v>
      </c>
      <c r="B5407" s="14" t="s">
        <v>17383</v>
      </c>
      <c r="C5407" s="14" t="s">
        <v>1102</v>
      </c>
      <c r="E5407" s="14" t="s">
        <v>17384</v>
      </c>
      <c r="F5407" s="14" t="s">
        <v>17385</v>
      </c>
      <c r="G5407" s="14" t="s">
        <v>1109</v>
      </c>
      <c r="H5407" s="14" t="s">
        <v>1110</v>
      </c>
    </row>
    <row r="5408" spans="1:8" x14ac:dyDescent="0.25">
      <c r="A5408">
        <v>5424</v>
      </c>
      <c r="B5408" s="14" t="s">
        <v>17386</v>
      </c>
      <c r="C5408" s="14" t="s">
        <v>1102</v>
      </c>
      <c r="D5408" s="14" t="s">
        <v>293</v>
      </c>
      <c r="E5408" s="14" t="s">
        <v>17387</v>
      </c>
      <c r="F5408" s="14" t="s">
        <v>17388</v>
      </c>
      <c r="G5408" s="14" t="s">
        <v>1109</v>
      </c>
      <c r="H5408" s="14" t="s">
        <v>1105</v>
      </c>
    </row>
    <row r="5409" spans="1:8" x14ac:dyDescent="0.25">
      <c r="A5409">
        <v>5425</v>
      </c>
      <c r="B5409" s="14" t="s">
        <v>17389</v>
      </c>
      <c r="C5409" s="14" t="s">
        <v>1102</v>
      </c>
      <c r="E5409" s="14" t="s">
        <v>17387</v>
      </c>
      <c r="F5409" s="14" t="s">
        <v>17390</v>
      </c>
      <c r="G5409" s="14" t="s">
        <v>40</v>
      </c>
      <c r="H5409" s="14" t="s">
        <v>1110</v>
      </c>
    </row>
    <row r="5410" spans="1:8" x14ac:dyDescent="0.25">
      <c r="A5410">
        <v>5426</v>
      </c>
      <c r="B5410" s="14" t="s">
        <v>17391</v>
      </c>
      <c r="C5410" s="14" t="s">
        <v>1102</v>
      </c>
      <c r="E5410" s="14" t="s">
        <v>17392</v>
      </c>
      <c r="F5410" s="14" t="s">
        <v>17393</v>
      </c>
      <c r="G5410" s="14" t="s">
        <v>1109</v>
      </c>
      <c r="H5410" s="14" t="s">
        <v>1110</v>
      </c>
    </row>
    <row r="5411" spans="1:8" x14ac:dyDescent="0.25">
      <c r="A5411">
        <v>5427</v>
      </c>
      <c r="B5411" s="14" t="s">
        <v>17394</v>
      </c>
      <c r="C5411" s="14" t="s">
        <v>1102</v>
      </c>
      <c r="E5411" s="14" t="s">
        <v>17395</v>
      </c>
      <c r="F5411" s="14" t="s">
        <v>17396</v>
      </c>
      <c r="G5411" s="14" t="s">
        <v>40</v>
      </c>
      <c r="H5411" s="14" t="s">
        <v>1110</v>
      </c>
    </row>
    <row r="5412" spans="1:8" x14ac:dyDescent="0.25">
      <c r="A5412">
        <v>5428</v>
      </c>
      <c r="B5412" s="14" t="s">
        <v>17397</v>
      </c>
      <c r="C5412" s="14" t="s">
        <v>1102</v>
      </c>
      <c r="E5412" s="14" t="s">
        <v>17398</v>
      </c>
      <c r="F5412" s="14" t="s">
        <v>17399</v>
      </c>
      <c r="G5412" s="14" t="s">
        <v>1109</v>
      </c>
      <c r="H5412" s="14" t="s">
        <v>1110</v>
      </c>
    </row>
    <row r="5413" spans="1:8" x14ac:dyDescent="0.25">
      <c r="A5413">
        <v>5429</v>
      </c>
      <c r="B5413" s="14" t="s">
        <v>17400</v>
      </c>
      <c r="C5413" s="14" t="s">
        <v>1102</v>
      </c>
      <c r="E5413" s="14" t="s">
        <v>17401</v>
      </c>
      <c r="F5413" s="14" t="s">
        <v>17402</v>
      </c>
      <c r="G5413" s="14" t="s">
        <v>9591</v>
      </c>
      <c r="H5413" s="14" t="s">
        <v>1110</v>
      </c>
    </row>
    <row r="5414" spans="1:8" x14ac:dyDescent="0.25">
      <c r="A5414">
        <v>5430</v>
      </c>
      <c r="B5414" s="14" t="s">
        <v>17403</v>
      </c>
      <c r="C5414" s="14" t="s">
        <v>1102</v>
      </c>
      <c r="E5414" s="14" t="s">
        <v>17404</v>
      </c>
      <c r="F5414" s="14" t="s">
        <v>17405</v>
      </c>
      <c r="G5414" s="14" t="s">
        <v>243</v>
      </c>
      <c r="H5414" s="14" t="s">
        <v>1110</v>
      </c>
    </row>
    <row r="5415" spans="1:8" x14ac:dyDescent="0.25">
      <c r="A5415">
        <v>5431</v>
      </c>
      <c r="B5415" s="14" t="s">
        <v>17406</v>
      </c>
      <c r="C5415" s="14" t="s">
        <v>1102</v>
      </c>
      <c r="E5415" s="14" t="s">
        <v>17407</v>
      </c>
      <c r="F5415" s="14" t="s">
        <v>17408</v>
      </c>
      <c r="G5415" s="14" t="s">
        <v>1109</v>
      </c>
      <c r="H5415" s="14" t="s">
        <v>1110</v>
      </c>
    </row>
    <row r="5416" spans="1:8" x14ac:dyDescent="0.25">
      <c r="A5416">
        <v>5432</v>
      </c>
      <c r="B5416" s="14" t="s">
        <v>17409</v>
      </c>
      <c r="C5416" s="14" t="s">
        <v>1102</v>
      </c>
      <c r="E5416" s="14" t="s">
        <v>17410</v>
      </c>
      <c r="F5416" s="14" t="s">
        <v>17411</v>
      </c>
      <c r="G5416" s="14" t="s">
        <v>243</v>
      </c>
      <c r="H5416" s="14" t="s">
        <v>1110</v>
      </c>
    </row>
    <row r="5417" spans="1:8" x14ac:dyDescent="0.25">
      <c r="A5417">
        <v>5433</v>
      </c>
      <c r="B5417" s="14" t="s">
        <v>17412</v>
      </c>
      <c r="C5417" s="14" t="s">
        <v>1102</v>
      </c>
      <c r="E5417" s="14" t="s">
        <v>17413</v>
      </c>
      <c r="F5417" s="14" t="s">
        <v>17414</v>
      </c>
      <c r="G5417" s="14" t="s">
        <v>40</v>
      </c>
      <c r="H5417" s="14" t="s">
        <v>1110</v>
      </c>
    </row>
    <row r="5418" spans="1:8" x14ac:dyDescent="0.25">
      <c r="A5418">
        <v>5434</v>
      </c>
      <c r="B5418" s="14" t="s">
        <v>17415</v>
      </c>
      <c r="C5418" s="14" t="s">
        <v>1102</v>
      </c>
      <c r="D5418" s="14" t="s">
        <v>10087</v>
      </c>
      <c r="E5418" s="14" t="s">
        <v>17416</v>
      </c>
      <c r="F5418" s="14" t="s">
        <v>17417</v>
      </c>
      <c r="G5418" s="14" t="s">
        <v>1109</v>
      </c>
      <c r="H5418" s="14" t="s">
        <v>1110</v>
      </c>
    </row>
    <row r="5419" spans="1:8" x14ac:dyDescent="0.25">
      <c r="A5419">
        <v>5435</v>
      </c>
      <c r="B5419" s="14" t="s">
        <v>17418</v>
      </c>
      <c r="C5419" s="14" t="s">
        <v>1102</v>
      </c>
      <c r="E5419" s="14" t="s">
        <v>17419</v>
      </c>
      <c r="F5419" s="14" t="s">
        <v>17420</v>
      </c>
      <c r="G5419" s="14" t="s">
        <v>174</v>
      </c>
      <c r="H5419" s="14" t="s">
        <v>1110</v>
      </c>
    </row>
    <row r="5420" spans="1:8" x14ac:dyDescent="0.25">
      <c r="A5420">
        <v>5436</v>
      </c>
      <c r="B5420" s="14" t="s">
        <v>17421</v>
      </c>
      <c r="C5420" s="14" t="s">
        <v>1102</v>
      </c>
      <c r="E5420" s="14" t="s">
        <v>17422</v>
      </c>
      <c r="F5420" s="14" t="s">
        <v>17423</v>
      </c>
      <c r="G5420" s="14" t="s">
        <v>170</v>
      </c>
      <c r="H5420" s="14" t="s">
        <v>1110</v>
      </c>
    </row>
    <row r="5421" spans="1:8" x14ac:dyDescent="0.25">
      <c r="A5421">
        <v>5437</v>
      </c>
      <c r="B5421" s="14" t="s">
        <v>17424</v>
      </c>
      <c r="C5421" s="14" t="s">
        <v>1102</v>
      </c>
      <c r="E5421" s="14" t="s">
        <v>17425</v>
      </c>
      <c r="G5421" s="14" t="s">
        <v>40</v>
      </c>
      <c r="H5421" s="14" t="s">
        <v>1110</v>
      </c>
    </row>
    <row r="5422" spans="1:8" x14ac:dyDescent="0.25">
      <c r="A5422">
        <v>5438</v>
      </c>
      <c r="B5422" s="14" t="s">
        <v>17426</v>
      </c>
      <c r="C5422" s="14" t="s">
        <v>1102</v>
      </c>
      <c r="E5422" s="14" t="s">
        <v>17427</v>
      </c>
      <c r="G5422" s="14" t="s">
        <v>1144</v>
      </c>
      <c r="H5422" s="14" t="s">
        <v>1110</v>
      </c>
    </row>
    <row r="5423" spans="1:8" x14ac:dyDescent="0.25">
      <c r="A5423">
        <v>5439</v>
      </c>
      <c r="B5423" s="14" t="s">
        <v>18997</v>
      </c>
      <c r="C5423" s="14" t="s">
        <v>1102</v>
      </c>
      <c r="D5423" s="14" t="s">
        <v>17428</v>
      </c>
      <c r="E5423" s="14" t="s">
        <v>17429</v>
      </c>
      <c r="F5423" s="14" t="s">
        <v>17430</v>
      </c>
      <c r="G5423" s="14" t="s">
        <v>163</v>
      </c>
      <c r="H5423" s="14" t="s">
        <v>1105</v>
      </c>
    </row>
    <row r="5424" spans="1:8" x14ac:dyDescent="0.25">
      <c r="A5424">
        <v>5440</v>
      </c>
      <c r="B5424" s="14" t="s">
        <v>17431</v>
      </c>
      <c r="C5424" s="14" t="s">
        <v>1102</v>
      </c>
      <c r="E5424" s="14" t="s">
        <v>17432</v>
      </c>
      <c r="F5424" s="14" t="s">
        <v>17433</v>
      </c>
      <c r="G5424" s="14" t="s">
        <v>1109</v>
      </c>
      <c r="H5424" s="14" t="s">
        <v>1110</v>
      </c>
    </row>
    <row r="5425" spans="1:8" x14ac:dyDescent="0.25">
      <c r="A5425">
        <v>5441</v>
      </c>
      <c r="B5425" s="14" t="s">
        <v>17434</v>
      </c>
      <c r="C5425" s="14" t="s">
        <v>1102</v>
      </c>
      <c r="E5425" s="14" t="s">
        <v>17435</v>
      </c>
      <c r="F5425" s="14" t="s">
        <v>17436</v>
      </c>
      <c r="G5425" s="14" t="s">
        <v>91</v>
      </c>
      <c r="H5425" s="14" t="s">
        <v>1110</v>
      </c>
    </row>
    <row r="5426" spans="1:8" x14ac:dyDescent="0.25">
      <c r="A5426">
        <v>5442</v>
      </c>
      <c r="B5426" s="14" t="s">
        <v>17437</v>
      </c>
      <c r="C5426" s="14" t="s">
        <v>1102</v>
      </c>
      <c r="E5426" s="14" t="s">
        <v>17438</v>
      </c>
      <c r="F5426" s="14" t="s">
        <v>17439</v>
      </c>
      <c r="G5426" s="14" t="s">
        <v>1109</v>
      </c>
      <c r="H5426" s="14" t="s">
        <v>1110</v>
      </c>
    </row>
    <row r="5427" spans="1:8" x14ac:dyDescent="0.25">
      <c r="A5427">
        <v>5443</v>
      </c>
      <c r="B5427" s="14" t="s">
        <v>17440</v>
      </c>
      <c r="C5427" s="14" t="s">
        <v>1102</v>
      </c>
      <c r="E5427" s="14" t="s">
        <v>17441</v>
      </c>
      <c r="F5427" s="14" t="s">
        <v>17442</v>
      </c>
      <c r="G5427" s="14" t="s">
        <v>1109</v>
      </c>
      <c r="H5427" s="14" t="s">
        <v>1110</v>
      </c>
    </row>
    <row r="5428" spans="1:8" x14ac:dyDescent="0.25">
      <c r="A5428">
        <v>5444</v>
      </c>
      <c r="B5428" s="14" t="s">
        <v>17443</v>
      </c>
      <c r="C5428" s="14" t="s">
        <v>1102</v>
      </c>
      <c r="E5428" s="14" t="s">
        <v>17444</v>
      </c>
      <c r="F5428" s="14" t="s">
        <v>17445</v>
      </c>
      <c r="G5428" s="14" t="s">
        <v>243</v>
      </c>
      <c r="H5428" s="14" t="s">
        <v>1110</v>
      </c>
    </row>
    <row r="5429" spans="1:8" x14ac:dyDescent="0.25">
      <c r="A5429">
        <v>5445</v>
      </c>
      <c r="B5429" s="14" t="s">
        <v>17446</v>
      </c>
      <c r="C5429" s="14" t="s">
        <v>1102</v>
      </c>
      <c r="E5429" s="14" t="s">
        <v>17447</v>
      </c>
      <c r="F5429" s="14" t="s">
        <v>17448</v>
      </c>
      <c r="G5429" s="14" t="s">
        <v>6360</v>
      </c>
      <c r="H5429" s="14" t="s">
        <v>1110</v>
      </c>
    </row>
    <row r="5430" spans="1:8" x14ac:dyDescent="0.25">
      <c r="A5430">
        <v>5446</v>
      </c>
      <c r="B5430" s="14" t="s">
        <v>17449</v>
      </c>
      <c r="C5430" s="14" t="s">
        <v>1102</v>
      </c>
      <c r="E5430" s="14" t="s">
        <v>17450</v>
      </c>
      <c r="F5430" s="14" t="s">
        <v>17451</v>
      </c>
      <c r="G5430" s="14" t="s">
        <v>1109</v>
      </c>
      <c r="H5430" s="14" t="s">
        <v>1110</v>
      </c>
    </row>
    <row r="5431" spans="1:8" x14ac:dyDescent="0.25">
      <c r="A5431">
        <v>5447</v>
      </c>
      <c r="B5431" s="14" t="s">
        <v>17452</v>
      </c>
      <c r="C5431" s="14" t="s">
        <v>1102</v>
      </c>
      <c r="D5431" s="14" t="s">
        <v>17453</v>
      </c>
      <c r="E5431" s="14" t="s">
        <v>17454</v>
      </c>
      <c r="F5431" s="14" t="s">
        <v>17455</v>
      </c>
      <c r="G5431" s="14" t="s">
        <v>126</v>
      </c>
      <c r="H5431" s="14" t="s">
        <v>1105</v>
      </c>
    </row>
    <row r="5432" spans="1:8" x14ac:dyDescent="0.25">
      <c r="A5432">
        <v>5448</v>
      </c>
      <c r="B5432" s="14" t="s">
        <v>17456</v>
      </c>
      <c r="C5432" s="14" t="s">
        <v>1102</v>
      </c>
      <c r="E5432" s="14" t="s">
        <v>17457</v>
      </c>
      <c r="F5432" s="14" t="s">
        <v>17458</v>
      </c>
      <c r="G5432" s="14" t="s">
        <v>1109</v>
      </c>
      <c r="H5432" s="14" t="s">
        <v>1110</v>
      </c>
    </row>
    <row r="5433" spans="1:8" x14ac:dyDescent="0.25">
      <c r="A5433">
        <v>5449</v>
      </c>
      <c r="B5433" s="14" t="s">
        <v>17459</v>
      </c>
      <c r="C5433" s="14" t="s">
        <v>1102</v>
      </c>
      <c r="E5433" s="14" t="s">
        <v>17460</v>
      </c>
      <c r="F5433" s="14" t="s">
        <v>17461</v>
      </c>
      <c r="G5433" s="14" t="s">
        <v>91</v>
      </c>
      <c r="H5433" s="14" t="s">
        <v>1110</v>
      </c>
    </row>
    <row r="5434" spans="1:8" x14ac:dyDescent="0.25">
      <c r="A5434">
        <v>5450</v>
      </c>
      <c r="B5434" s="14" t="s">
        <v>17462</v>
      </c>
      <c r="C5434" s="14" t="s">
        <v>1102</v>
      </c>
      <c r="E5434" s="14" t="s">
        <v>17463</v>
      </c>
      <c r="F5434" s="14" t="s">
        <v>17464</v>
      </c>
      <c r="G5434" s="14" t="s">
        <v>13816</v>
      </c>
      <c r="H5434" s="14" t="s">
        <v>1110</v>
      </c>
    </row>
    <row r="5435" spans="1:8" x14ac:dyDescent="0.25">
      <c r="A5435">
        <v>5451</v>
      </c>
      <c r="B5435" s="14" t="s">
        <v>17465</v>
      </c>
      <c r="C5435" s="14" t="s">
        <v>1102</v>
      </c>
      <c r="D5435" s="14" t="s">
        <v>2212</v>
      </c>
      <c r="E5435" s="14" t="s">
        <v>17466</v>
      </c>
      <c r="F5435" s="14" t="s">
        <v>17467</v>
      </c>
      <c r="G5435" s="14" t="s">
        <v>114</v>
      </c>
      <c r="H5435" s="14" t="s">
        <v>1105</v>
      </c>
    </row>
    <row r="5436" spans="1:8" x14ac:dyDescent="0.25">
      <c r="A5436">
        <v>5452</v>
      </c>
      <c r="B5436" s="14" t="s">
        <v>17468</v>
      </c>
      <c r="C5436" s="14" t="s">
        <v>1102</v>
      </c>
      <c r="E5436" s="14" t="s">
        <v>17469</v>
      </c>
      <c r="G5436" s="14" t="s">
        <v>2576</v>
      </c>
      <c r="H5436" s="14" t="s">
        <v>1110</v>
      </c>
    </row>
    <row r="5437" spans="1:8" x14ac:dyDescent="0.25">
      <c r="A5437">
        <v>5453</v>
      </c>
      <c r="B5437" s="14" t="s">
        <v>17470</v>
      </c>
      <c r="C5437" s="14" t="s">
        <v>1102</v>
      </c>
      <c r="E5437" s="14" t="s">
        <v>167</v>
      </c>
      <c r="F5437" s="14" t="s">
        <v>17471</v>
      </c>
      <c r="G5437" s="14" t="s">
        <v>1109</v>
      </c>
      <c r="H5437" s="14" t="s">
        <v>1110</v>
      </c>
    </row>
    <row r="5438" spans="1:8" x14ac:dyDescent="0.25">
      <c r="A5438">
        <v>5454</v>
      </c>
      <c r="B5438" s="14" t="s">
        <v>17472</v>
      </c>
      <c r="C5438" s="14" t="s">
        <v>1102</v>
      </c>
      <c r="E5438" s="14" t="s">
        <v>17473</v>
      </c>
      <c r="F5438" s="14" t="s">
        <v>17474</v>
      </c>
      <c r="G5438" s="14" t="s">
        <v>13891</v>
      </c>
      <c r="H5438" s="14" t="s">
        <v>1110</v>
      </c>
    </row>
    <row r="5439" spans="1:8" x14ac:dyDescent="0.25">
      <c r="A5439">
        <v>5455</v>
      </c>
      <c r="B5439" s="14" t="s">
        <v>17475</v>
      </c>
      <c r="C5439" s="14" t="s">
        <v>1102</v>
      </c>
      <c r="E5439" s="14" t="s">
        <v>17476</v>
      </c>
      <c r="F5439" s="14" t="s">
        <v>17477</v>
      </c>
      <c r="G5439" s="14" t="s">
        <v>1109</v>
      </c>
      <c r="H5439" s="14" t="s">
        <v>1110</v>
      </c>
    </row>
    <row r="5440" spans="1:8" x14ac:dyDescent="0.25">
      <c r="A5440">
        <v>5456</v>
      </c>
      <c r="B5440" s="14" t="s">
        <v>17478</v>
      </c>
      <c r="C5440" s="14" t="s">
        <v>1102</v>
      </c>
      <c r="D5440" s="14" t="s">
        <v>1230</v>
      </c>
      <c r="E5440" s="14" t="s">
        <v>17479</v>
      </c>
      <c r="F5440" s="14" t="s">
        <v>17480</v>
      </c>
      <c r="G5440" s="14" t="s">
        <v>1109</v>
      </c>
      <c r="H5440" s="14" t="s">
        <v>1110</v>
      </c>
    </row>
    <row r="5441" spans="1:8" x14ac:dyDescent="0.25">
      <c r="A5441">
        <v>5457</v>
      </c>
      <c r="B5441" s="14" t="s">
        <v>17481</v>
      </c>
      <c r="C5441" s="14" t="s">
        <v>1102</v>
      </c>
      <c r="E5441" s="14" t="s">
        <v>17482</v>
      </c>
      <c r="F5441" s="14" t="s">
        <v>17483</v>
      </c>
      <c r="G5441" s="14" t="s">
        <v>3071</v>
      </c>
      <c r="H5441" s="14" t="s">
        <v>1110</v>
      </c>
    </row>
    <row r="5442" spans="1:8" x14ac:dyDescent="0.25">
      <c r="A5442">
        <v>5458</v>
      </c>
      <c r="B5442" s="14" t="s">
        <v>17484</v>
      </c>
      <c r="C5442" s="14" t="s">
        <v>1102</v>
      </c>
      <c r="E5442" s="14" t="s">
        <v>17485</v>
      </c>
      <c r="F5442" s="14" t="s">
        <v>17486</v>
      </c>
      <c r="G5442" s="14" t="s">
        <v>9354</v>
      </c>
      <c r="H5442" s="14" t="s">
        <v>1110</v>
      </c>
    </row>
    <row r="5443" spans="1:8" x14ac:dyDescent="0.25">
      <c r="A5443">
        <v>5459</v>
      </c>
      <c r="B5443" s="14" t="s">
        <v>17487</v>
      </c>
      <c r="C5443" s="14" t="s">
        <v>1102</v>
      </c>
      <c r="E5443" s="14" t="s">
        <v>17488</v>
      </c>
      <c r="G5443" s="14" t="s">
        <v>1109</v>
      </c>
      <c r="H5443" s="14" t="s">
        <v>1110</v>
      </c>
    </row>
    <row r="5444" spans="1:8" x14ac:dyDescent="0.25">
      <c r="A5444">
        <v>5460</v>
      </c>
      <c r="B5444" s="14" t="s">
        <v>17489</v>
      </c>
      <c r="C5444" s="14" t="s">
        <v>1102</v>
      </c>
      <c r="E5444" s="14" t="s">
        <v>17490</v>
      </c>
      <c r="F5444" s="14" t="s">
        <v>17491</v>
      </c>
      <c r="G5444" s="14" t="s">
        <v>1109</v>
      </c>
      <c r="H5444" s="14" t="s">
        <v>1110</v>
      </c>
    </row>
    <row r="5445" spans="1:8" x14ac:dyDescent="0.25">
      <c r="A5445">
        <v>5461</v>
      </c>
      <c r="B5445" s="14" t="s">
        <v>472</v>
      </c>
      <c r="C5445" s="14" t="s">
        <v>1102</v>
      </c>
      <c r="D5445" s="14" t="s">
        <v>505</v>
      </c>
      <c r="E5445" s="14" t="s">
        <v>17492</v>
      </c>
      <c r="F5445" s="14" t="s">
        <v>17493</v>
      </c>
      <c r="G5445" s="14" t="s">
        <v>1737</v>
      </c>
      <c r="H5445" s="14" t="s">
        <v>1105</v>
      </c>
    </row>
    <row r="5446" spans="1:8" x14ac:dyDescent="0.25">
      <c r="A5446">
        <v>5462</v>
      </c>
      <c r="B5446" s="14" t="s">
        <v>17494</v>
      </c>
      <c r="C5446" s="14" t="s">
        <v>1102</v>
      </c>
      <c r="D5446" s="14" t="s">
        <v>17495</v>
      </c>
      <c r="E5446" s="14" t="s">
        <v>17496</v>
      </c>
      <c r="F5446" s="14" t="s">
        <v>17497</v>
      </c>
      <c r="G5446" s="14" t="s">
        <v>33</v>
      </c>
      <c r="H5446" s="14" t="s">
        <v>1105</v>
      </c>
    </row>
    <row r="5447" spans="1:8" x14ac:dyDescent="0.25">
      <c r="A5447">
        <v>5463</v>
      </c>
      <c r="B5447" s="14" t="s">
        <v>17498</v>
      </c>
      <c r="C5447" s="14" t="s">
        <v>1102</v>
      </c>
      <c r="E5447" s="14" t="s">
        <v>17499</v>
      </c>
      <c r="F5447" s="14" t="s">
        <v>17500</v>
      </c>
      <c r="G5447" s="14" t="s">
        <v>192</v>
      </c>
      <c r="H5447" s="14" t="s">
        <v>1110</v>
      </c>
    </row>
    <row r="5448" spans="1:8" x14ac:dyDescent="0.25">
      <c r="A5448">
        <v>5464</v>
      </c>
      <c r="B5448" s="14" t="s">
        <v>17501</v>
      </c>
      <c r="C5448" s="14" t="s">
        <v>1102</v>
      </c>
      <c r="E5448" s="14" t="s">
        <v>17502</v>
      </c>
      <c r="F5448" s="14" t="s">
        <v>17503</v>
      </c>
      <c r="G5448" s="14" t="s">
        <v>243</v>
      </c>
      <c r="H5448" s="14" t="s">
        <v>1110</v>
      </c>
    </row>
    <row r="5449" spans="1:8" x14ac:dyDescent="0.25">
      <c r="A5449">
        <v>5465</v>
      </c>
      <c r="B5449" s="14" t="s">
        <v>17504</v>
      </c>
      <c r="C5449" s="14" t="s">
        <v>1102</v>
      </c>
      <c r="D5449" s="14" t="s">
        <v>17505</v>
      </c>
      <c r="E5449" s="14" t="s">
        <v>17506</v>
      </c>
      <c r="F5449" s="14" t="s">
        <v>17507</v>
      </c>
      <c r="G5449" s="14" t="s">
        <v>1109</v>
      </c>
      <c r="H5449" s="14" t="s">
        <v>1105</v>
      </c>
    </row>
    <row r="5450" spans="1:8" x14ac:dyDescent="0.25">
      <c r="A5450">
        <v>5466</v>
      </c>
      <c r="B5450" s="14" t="s">
        <v>17508</v>
      </c>
      <c r="C5450" s="14" t="s">
        <v>1102</v>
      </c>
      <c r="E5450" s="14" t="s">
        <v>17509</v>
      </c>
      <c r="G5450" s="14" t="s">
        <v>40</v>
      </c>
      <c r="H5450" s="14" t="s">
        <v>1110</v>
      </c>
    </row>
    <row r="5451" spans="1:8" x14ac:dyDescent="0.25">
      <c r="A5451">
        <v>5467</v>
      </c>
      <c r="B5451" s="14" t="s">
        <v>17510</v>
      </c>
      <c r="C5451" s="14" t="s">
        <v>1102</v>
      </c>
      <c r="E5451" s="14" t="s">
        <v>17511</v>
      </c>
      <c r="F5451" s="14" t="s">
        <v>17512</v>
      </c>
      <c r="G5451" s="14" t="s">
        <v>1945</v>
      </c>
      <c r="H5451" s="14" t="s">
        <v>1110</v>
      </c>
    </row>
    <row r="5452" spans="1:8" x14ac:dyDescent="0.25">
      <c r="A5452">
        <v>5468</v>
      </c>
      <c r="B5452" s="14" t="s">
        <v>17513</v>
      </c>
      <c r="C5452" s="14" t="s">
        <v>1102</v>
      </c>
      <c r="D5452" s="14" t="s">
        <v>17514</v>
      </c>
      <c r="G5452" s="14" t="s">
        <v>1109</v>
      </c>
      <c r="H5452" s="14" t="s">
        <v>1110</v>
      </c>
    </row>
    <row r="5453" spans="1:8" x14ac:dyDescent="0.25">
      <c r="A5453">
        <v>5469</v>
      </c>
      <c r="B5453" s="14" t="s">
        <v>17515</v>
      </c>
      <c r="C5453" s="14" t="s">
        <v>1102</v>
      </c>
      <c r="E5453" s="14" t="s">
        <v>17516</v>
      </c>
      <c r="F5453" s="14" t="s">
        <v>17517</v>
      </c>
      <c r="G5453" s="14" t="s">
        <v>40</v>
      </c>
      <c r="H5453" s="14" t="s">
        <v>1110</v>
      </c>
    </row>
    <row r="5454" spans="1:8" x14ac:dyDescent="0.25">
      <c r="A5454">
        <v>5470</v>
      </c>
      <c r="B5454" s="14" t="s">
        <v>17518</v>
      </c>
      <c r="C5454" s="14" t="s">
        <v>1102</v>
      </c>
      <c r="E5454" s="14" t="s">
        <v>17519</v>
      </c>
      <c r="G5454" s="14" t="s">
        <v>1196</v>
      </c>
      <c r="H5454" s="14" t="s">
        <v>1110</v>
      </c>
    </row>
    <row r="5455" spans="1:8" x14ac:dyDescent="0.25">
      <c r="A5455">
        <v>5471</v>
      </c>
      <c r="B5455" s="14" t="s">
        <v>17520</v>
      </c>
      <c r="C5455" s="14" t="s">
        <v>1102</v>
      </c>
      <c r="E5455" s="14" t="s">
        <v>17521</v>
      </c>
      <c r="F5455" s="14" t="s">
        <v>17522</v>
      </c>
      <c r="G5455" s="14" t="s">
        <v>1109</v>
      </c>
      <c r="H5455" s="14" t="s">
        <v>1110</v>
      </c>
    </row>
    <row r="5456" spans="1:8" x14ac:dyDescent="0.25">
      <c r="A5456">
        <v>5472</v>
      </c>
      <c r="B5456" s="14" t="s">
        <v>17523</v>
      </c>
      <c r="C5456" s="14" t="s">
        <v>1102</v>
      </c>
      <c r="E5456" s="14" t="s">
        <v>17524</v>
      </c>
      <c r="F5456" s="14" t="s">
        <v>17525</v>
      </c>
      <c r="G5456" s="14" t="s">
        <v>1109</v>
      </c>
      <c r="H5456" s="14" t="s">
        <v>1110</v>
      </c>
    </row>
    <row r="5457" spans="1:8" x14ac:dyDescent="0.25">
      <c r="A5457">
        <v>5473</v>
      </c>
      <c r="B5457" s="14" t="s">
        <v>17526</v>
      </c>
      <c r="C5457" s="14" t="s">
        <v>1102</v>
      </c>
      <c r="D5457" s="14" t="s">
        <v>1280</v>
      </c>
      <c r="E5457" s="14" t="s">
        <v>17527</v>
      </c>
      <c r="F5457" s="14" t="s">
        <v>17528</v>
      </c>
      <c r="G5457" s="14" t="s">
        <v>1109</v>
      </c>
      <c r="H5457" s="14" t="s">
        <v>1110</v>
      </c>
    </row>
    <row r="5458" spans="1:8" x14ac:dyDescent="0.25">
      <c r="A5458">
        <v>5474</v>
      </c>
      <c r="B5458" s="14" t="s">
        <v>17529</v>
      </c>
      <c r="C5458" s="14" t="s">
        <v>1102</v>
      </c>
      <c r="E5458" s="14" t="s">
        <v>17530</v>
      </c>
      <c r="F5458" s="14" t="s">
        <v>17531</v>
      </c>
      <c r="G5458" s="14" t="s">
        <v>52</v>
      </c>
      <c r="H5458" s="14" t="s">
        <v>1110</v>
      </c>
    </row>
    <row r="5459" spans="1:8" x14ac:dyDescent="0.25">
      <c r="A5459">
        <v>5475</v>
      </c>
      <c r="B5459" s="14" t="s">
        <v>17532</v>
      </c>
      <c r="C5459" s="14" t="s">
        <v>1102</v>
      </c>
      <c r="E5459" s="14" t="s">
        <v>17533</v>
      </c>
      <c r="F5459" s="14" t="s">
        <v>17534</v>
      </c>
      <c r="G5459" s="14" t="s">
        <v>243</v>
      </c>
      <c r="H5459" s="14" t="s">
        <v>1110</v>
      </c>
    </row>
    <row r="5460" spans="1:8" x14ac:dyDescent="0.25">
      <c r="A5460">
        <v>5476</v>
      </c>
      <c r="B5460" s="14" t="s">
        <v>17535</v>
      </c>
      <c r="C5460" s="14" t="s">
        <v>1102</v>
      </c>
      <c r="E5460" s="14" t="s">
        <v>17536</v>
      </c>
      <c r="F5460" s="14" t="s">
        <v>17537</v>
      </c>
      <c r="G5460" s="14" t="s">
        <v>1109</v>
      </c>
      <c r="H5460" s="14" t="s">
        <v>1110</v>
      </c>
    </row>
    <row r="5461" spans="1:8" x14ac:dyDescent="0.25">
      <c r="A5461">
        <v>5479</v>
      </c>
      <c r="B5461" s="14" t="s">
        <v>17538</v>
      </c>
      <c r="C5461" s="14" t="s">
        <v>1102</v>
      </c>
      <c r="D5461" s="14" t="s">
        <v>17539</v>
      </c>
      <c r="E5461" s="14" t="s">
        <v>17540</v>
      </c>
      <c r="F5461" s="14" t="s">
        <v>17541</v>
      </c>
      <c r="G5461" s="14" t="s">
        <v>86</v>
      </c>
      <c r="H5461" s="14" t="s">
        <v>1105</v>
      </c>
    </row>
    <row r="5462" spans="1:8" x14ac:dyDescent="0.25">
      <c r="A5462">
        <v>5480</v>
      </c>
      <c r="B5462" s="14" t="s">
        <v>17542</v>
      </c>
      <c r="C5462" s="14" t="s">
        <v>1102</v>
      </c>
      <c r="E5462" s="14" t="s">
        <v>17543</v>
      </c>
      <c r="F5462" s="14" t="s">
        <v>17544</v>
      </c>
      <c r="G5462" s="14" t="s">
        <v>153</v>
      </c>
      <c r="H5462" s="14" t="s">
        <v>1110</v>
      </c>
    </row>
    <row r="5463" spans="1:8" x14ac:dyDescent="0.25">
      <c r="A5463">
        <v>5481</v>
      </c>
      <c r="B5463" s="14" t="s">
        <v>17545</v>
      </c>
      <c r="C5463" s="14" t="s">
        <v>1102</v>
      </c>
      <c r="E5463" s="14" t="s">
        <v>17546</v>
      </c>
      <c r="F5463" s="14" t="s">
        <v>17547</v>
      </c>
      <c r="G5463" s="14" t="s">
        <v>149</v>
      </c>
      <c r="H5463" s="14" t="s">
        <v>1110</v>
      </c>
    </row>
    <row r="5464" spans="1:8" x14ac:dyDescent="0.25">
      <c r="A5464">
        <v>5482</v>
      </c>
      <c r="B5464" s="14" t="s">
        <v>17548</v>
      </c>
      <c r="C5464" s="14" t="s">
        <v>1102</v>
      </c>
      <c r="E5464" s="14" t="s">
        <v>17549</v>
      </c>
      <c r="F5464" s="14" t="s">
        <v>17550</v>
      </c>
      <c r="G5464" s="14" t="s">
        <v>243</v>
      </c>
      <c r="H5464" s="14" t="s">
        <v>1110</v>
      </c>
    </row>
    <row r="5465" spans="1:8" x14ac:dyDescent="0.25">
      <c r="A5465">
        <v>5483</v>
      </c>
      <c r="B5465" s="14" t="s">
        <v>17551</v>
      </c>
      <c r="C5465" s="14" t="s">
        <v>1102</v>
      </c>
      <c r="E5465" s="14" t="s">
        <v>17552</v>
      </c>
      <c r="F5465" s="14" t="s">
        <v>17553</v>
      </c>
      <c r="G5465" s="14" t="s">
        <v>1109</v>
      </c>
      <c r="H5465" s="14" t="s">
        <v>1110</v>
      </c>
    </row>
    <row r="5466" spans="1:8" x14ac:dyDescent="0.25">
      <c r="A5466">
        <v>5484</v>
      </c>
      <c r="B5466" s="14" t="s">
        <v>17554</v>
      </c>
      <c r="C5466" s="14" t="s">
        <v>1102</v>
      </c>
      <c r="D5466" s="14" t="s">
        <v>17555</v>
      </c>
      <c r="E5466" s="14" t="s">
        <v>17556</v>
      </c>
      <c r="F5466" s="14" t="s">
        <v>17557</v>
      </c>
      <c r="G5466" s="14" t="s">
        <v>52</v>
      </c>
      <c r="H5466" s="14" t="s">
        <v>1105</v>
      </c>
    </row>
    <row r="5467" spans="1:8" x14ac:dyDescent="0.25">
      <c r="A5467">
        <v>5485</v>
      </c>
      <c r="B5467" s="14" t="s">
        <v>17558</v>
      </c>
      <c r="C5467" s="14" t="s">
        <v>1102</v>
      </c>
      <c r="E5467" s="14" t="s">
        <v>17559</v>
      </c>
      <c r="F5467" s="14" t="s">
        <v>17560</v>
      </c>
      <c r="G5467" s="14" t="s">
        <v>52</v>
      </c>
      <c r="H5467" s="14" t="s">
        <v>1110</v>
      </c>
    </row>
    <row r="5468" spans="1:8" x14ac:dyDescent="0.25">
      <c r="A5468">
        <v>5486</v>
      </c>
      <c r="B5468" s="14" t="s">
        <v>17561</v>
      </c>
      <c r="C5468" s="14" t="s">
        <v>1102</v>
      </c>
      <c r="E5468" s="14" t="s">
        <v>17562</v>
      </c>
      <c r="F5468" s="14" t="s">
        <v>17563</v>
      </c>
      <c r="G5468" s="14" t="s">
        <v>243</v>
      </c>
      <c r="H5468" s="14" t="s">
        <v>1110</v>
      </c>
    </row>
    <row r="5469" spans="1:8" x14ac:dyDescent="0.25">
      <c r="A5469">
        <v>5487</v>
      </c>
      <c r="B5469" s="14" t="s">
        <v>17564</v>
      </c>
      <c r="C5469" s="14" t="s">
        <v>1102</v>
      </c>
      <c r="D5469" s="14" t="s">
        <v>17565</v>
      </c>
      <c r="E5469" s="14" t="s">
        <v>17566</v>
      </c>
      <c r="F5469" s="14" t="s">
        <v>17567</v>
      </c>
      <c r="G5469" s="14" t="s">
        <v>1109</v>
      </c>
      <c r="H5469" s="14" t="s">
        <v>1110</v>
      </c>
    </row>
    <row r="5470" spans="1:8" x14ac:dyDescent="0.25">
      <c r="A5470">
        <v>5490</v>
      </c>
      <c r="B5470" s="14" t="s">
        <v>17568</v>
      </c>
      <c r="C5470" s="14" t="s">
        <v>1102</v>
      </c>
      <c r="E5470" s="14" t="s">
        <v>17569</v>
      </c>
      <c r="F5470" s="14" t="s">
        <v>17570</v>
      </c>
      <c r="G5470" s="14" t="s">
        <v>178</v>
      </c>
      <c r="H5470" s="14" t="s">
        <v>1110</v>
      </c>
    </row>
    <row r="5471" spans="1:8" x14ac:dyDescent="0.25">
      <c r="A5471">
        <v>5491</v>
      </c>
      <c r="B5471" s="14" t="s">
        <v>17571</v>
      </c>
      <c r="C5471" s="14" t="s">
        <v>1102</v>
      </c>
      <c r="E5471" s="14" t="s">
        <v>17572</v>
      </c>
      <c r="F5471" s="14" t="s">
        <v>17573</v>
      </c>
      <c r="G5471" s="14" t="s">
        <v>178</v>
      </c>
      <c r="H5471" s="14" t="s">
        <v>1110</v>
      </c>
    </row>
    <row r="5472" spans="1:8" x14ac:dyDescent="0.25">
      <c r="A5472">
        <v>5492</v>
      </c>
      <c r="B5472" s="14" t="s">
        <v>17574</v>
      </c>
      <c r="C5472" s="14" t="s">
        <v>1102</v>
      </c>
      <c r="D5472" s="14" t="s">
        <v>17575</v>
      </c>
      <c r="E5472" s="14" t="s">
        <v>17576</v>
      </c>
      <c r="F5472" s="14" t="s">
        <v>17577</v>
      </c>
      <c r="G5472" s="14" t="s">
        <v>178</v>
      </c>
      <c r="H5472" s="14" t="s">
        <v>1105</v>
      </c>
    </row>
    <row r="5473" spans="1:8" x14ac:dyDescent="0.25">
      <c r="A5473">
        <v>5493</v>
      </c>
      <c r="B5473" s="14" t="s">
        <v>17578</v>
      </c>
      <c r="C5473" s="14" t="s">
        <v>1102</v>
      </c>
      <c r="E5473" s="14" t="s">
        <v>17579</v>
      </c>
      <c r="F5473" s="14" t="s">
        <v>17580</v>
      </c>
      <c r="G5473" s="14" t="s">
        <v>36</v>
      </c>
      <c r="H5473" s="14" t="s">
        <v>1110</v>
      </c>
    </row>
    <row r="5474" spans="1:8" x14ac:dyDescent="0.25">
      <c r="A5474">
        <v>5494</v>
      </c>
      <c r="B5474" s="14" t="s">
        <v>17581</v>
      </c>
      <c r="C5474" s="14" t="s">
        <v>1102</v>
      </c>
      <c r="D5474" s="14" t="s">
        <v>17582</v>
      </c>
      <c r="E5474" s="14" t="s">
        <v>17583</v>
      </c>
      <c r="F5474" s="14" t="s">
        <v>17584</v>
      </c>
      <c r="G5474" s="14" t="s">
        <v>52</v>
      </c>
      <c r="H5474" s="14" t="s">
        <v>1110</v>
      </c>
    </row>
    <row r="5475" spans="1:8" x14ac:dyDescent="0.25">
      <c r="A5475">
        <v>5495</v>
      </c>
      <c r="B5475" s="14" t="s">
        <v>17585</v>
      </c>
      <c r="C5475" s="14" t="s">
        <v>1102</v>
      </c>
      <c r="E5475" s="14" t="s">
        <v>17586</v>
      </c>
      <c r="F5475" s="14" t="s">
        <v>17587</v>
      </c>
      <c r="G5475" s="14" t="s">
        <v>137</v>
      </c>
      <c r="H5475" s="14" t="s">
        <v>1110</v>
      </c>
    </row>
    <row r="5476" spans="1:8" x14ac:dyDescent="0.25">
      <c r="A5476">
        <v>5496</v>
      </c>
      <c r="B5476" s="14" t="s">
        <v>17588</v>
      </c>
      <c r="C5476" s="14" t="s">
        <v>1102</v>
      </c>
      <c r="D5476" s="14" t="s">
        <v>17589</v>
      </c>
      <c r="E5476" s="14" t="s">
        <v>17590</v>
      </c>
      <c r="F5476" s="14" t="s">
        <v>17591</v>
      </c>
      <c r="G5476" s="14" t="s">
        <v>14929</v>
      </c>
      <c r="H5476" s="14" t="s">
        <v>1105</v>
      </c>
    </row>
    <row r="5477" spans="1:8" x14ac:dyDescent="0.25">
      <c r="A5477">
        <v>5497</v>
      </c>
      <c r="B5477" s="14" t="s">
        <v>17592</v>
      </c>
      <c r="C5477" s="14" t="s">
        <v>1102</v>
      </c>
      <c r="E5477" s="14" t="s">
        <v>17593</v>
      </c>
      <c r="F5477" s="14" t="s">
        <v>17594</v>
      </c>
      <c r="G5477" s="14" t="s">
        <v>2474</v>
      </c>
      <c r="H5477" s="14" t="s">
        <v>1110</v>
      </c>
    </row>
    <row r="5478" spans="1:8" x14ac:dyDescent="0.25">
      <c r="A5478">
        <v>5498</v>
      </c>
      <c r="B5478" s="14" t="s">
        <v>17595</v>
      </c>
      <c r="C5478" s="14" t="s">
        <v>1102</v>
      </c>
      <c r="E5478" s="14" t="s">
        <v>17596</v>
      </c>
      <c r="F5478" s="14" t="s">
        <v>17597</v>
      </c>
      <c r="G5478" s="14" t="s">
        <v>1109</v>
      </c>
      <c r="H5478" s="14" t="s">
        <v>1110</v>
      </c>
    </row>
    <row r="5479" spans="1:8" x14ac:dyDescent="0.25">
      <c r="A5479">
        <v>5499</v>
      </c>
      <c r="B5479" s="14" t="s">
        <v>17598</v>
      </c>
      <c r="C5479" s="14" t="s">
        <v>1102</v>
      </c>
      <c r="E5479" s="14" t="s">
        <v>17599</v>
      </c>
      <c r="G5479" s="14" t="s">
        <v>134</v>
      </c>
      <c r="H5479" s="14" t="s">
        <v>1110</v>
      </c>
    </row>
    <row r="5480" spans="1:8" x14ac:dyDescent="0.25">
      <c r="A5480">
        <v>5500</v>
      </c>
      <c r="B5480" s="14" t="s">
        <v>17600</v>
      </c>
      <c r="C5480" s="14" t="s">
        <v>1102</v>
      </c>
      <c r="E5480" s="14" t="s">
        <v>17601</v>
      </c>
      <c r="F5480" s="14" t="s">
        <v>17602</v>
      </c>
      <c r="G5480" s="14" t="s">
        <v>1938</v>
      </c>
      <c r="H5480" s="14" t="s">
        <v>1110</v>
      </c>
    </row>
    <row r="5481" spans="1:8" x14ac:dyDescent="0.25">
      <c r="A5481">
        <v>5501</v>
      </c>
      <c r="B5481" s="14" t="s">
        <v>17603</v>
      </c>
      <c r="C5481" s="14" t="s">
        <v>1102</v>
      </c>
      <c r="E5481" s="14" t="s">
        <v>17604</v>
      </c>
      <c r="F5481" s="14" t="s">
        <v>17605</v>
      </c>
      <c r="G5481" s="14" t="s">
        <v>236</v>
      </c>
      <c r="H5481" s="14" t="s">
        <v>1105</v>
      </c>
    </row>
    <row r="5482" spans="1:8" x14ac:dyDescent="0.25">
      <c r="A5482">
        <v>5504</v>
      </c>
      <c r="B5482" s="14" t="s">
        <v>17606</v>
      </c>
      <c r="C5482" s="14" t="s">
        <v>1102</v>
      </c>
      <c r="E5482" s="14" t="s">
        <v>17607</v>
      </c>
      <c r="F5482" s="14" t="s">
        <v>17608</v>
      </c>
      <c r="G5482" s="14" t="s">
        <v>2474</v>
      </c>
      <c r="H5482" s="14" t="s">
        <v>1110</v>
      </c>
    </row>
    <row r="5483" spans="1:8" x14ac:dyDescent="0.25">
      <c r="A5483">
        <v>5505</v>
      </c>
      <c r="B5483" s="14" t="s">
        <v>17609</v>
      </c>
      <c r="C5483" s="14" t="s">
        <v>1102</v>
      </c>
      <c r="E5483" s="14" t="s">
        <v>17610</v>
      </c>
      <c r="F5483" s="14" t="s">
        <v>17611</v>
      </c>
      <c r="G5483" s="14" t="s">
        <v>117</v>
      </c>
      <c r="H5483" s="14" t="s">
        <v>1110</v>
      </c>
    </row>
    <row r="5484" spans="1:8" x14ac:dyDescent="0.25">
      <c r="A5484">
        <v>5506</v>
      </c>
      <c r="B5484" s="14" t="s">
        <v>17612</v>
      </c>
      <c r="C5484" s="14" t="s">
        <v>1102</v>
      </c>
      <c r="E5484" s="14" t="s">
        <v>17613</v>
      </c>
      <c r="F5484" s="14" t="s">
        <v>17614</v>
      </c>
      <c r="G5484" s="14" t="s">
        <v>6360</v>
      </c>
      <c r="H5484" s="14" t="s">
        <v>1110</v>
      </c>
    </row>
    <row r="5485" spans="1:8" x14ac:dyDescent="0.25">
      <c r="A5485">
        <v>5507</v>
      </c>
      <c r="B5485" s="14" t="s">
        <v>17615</v>
      </c>
      <c r="C5485" s="14" t="s">
        <v>1102</v>
      </c>
      <c r="E5485" s="14" t="s">
        <v>17616</v>
      </c>
      <c r="F5485" s="14" t="s">
        <v>17617</v>
      </c>
      <c r="G5485" s="14" t="s">
        <v>6360</v>
      </c>
      <c r="H5485" s="14" t="s">
        <v>1110</v>
      </c>
    </row>
    <row r="5486" spans="1:8" x14ac:dyDescent="0.25">
      <c r="A5486">
        <v>5508</v>
      </c>
      <c r="B5486" s="14" t="s">
        <v>17618</v>
      </c>
      <c r="C5486" s="14" t="s">
        <v>1102</v>
      </c>
      <c r="D5486" s="14" t="s">
        <v>17619</v>
      </c>
      <c r="E5486" s="14" t="s">
        <v>17620</v>
      </c>
      <c r="F5486" s="14" t="s">
        <v>17621</v>
      </c>
      <c r="G5486" s="14" t="s">
        <v>1622</v>
      </c>
      <c r="H5486" s="14" t="s">
        <v>1110</v>
      </c>
    </row>
    <row r="5487" spans="1:8" x14ac:dyDescent="0.25">
      <c r="A5487">
        <v>5509</v>
      </c>
      <c r="B5487" s="14" t="s">
        <v>17622</v>
      </c>
      <c r="C5487" s="14" t="s">
        <v>1102</v>
      </c>
      <c r="E5487" s="14" t="s">
        <v>17623</v>
      </c>
      <c r="F5487" s="14" t="s">
        <v>17624</v>
      </c>
      <c r="G5487" s="14" t="s">
        <v>1622</v>
      </c>
      <c r="H5487" s="14" t="s">
        <v>1110</v>
      </c>
    </row>
    <row r="5488" spans="1:8" x14ac:dyDescent="0.25">
      <c r="A5488">
        <v>5510</v>
      </c>
      <c r="B5488" s="14" t="s">
        <v>17625</v>
      </c>
      <c r="C5488" s="14" t="s">
        <v>1102</v>
      </c>
      <c r="E5488" s="14" t="s">
        <v>17626</v>
      </c>
      <c r="F5488" s="14" t="s">
        <v>17627</v>
      </c>
      <c r="G5488" s="14" t="s">
        <v>223</v>
      </c>
      <c r="H5488" s="14" t="s">
        <v>1105</v>
      </c>
    </row>
    <row r="5489" spans="1:8" x14ac:dyDescent="0.25">
      <c r="A5489">
        <v>5511</v>
      </c>
      <c r="B5489" s="14" t="s">
        <v>17628</v>
      </c>
      <c r="C5489" s="14" t="s">
        <v>1102</v>
      </c>
      <c r="E5489" s="14" t="s">
        <v>17629</v>
      </c>
      <c r="F5489" s="14" t="s">
        <v>17630</v>
      </c>
      <c r="G5489" s="14" t="s">
        <v>1109</v>
      </c>
      <c r="H5489" s="14" t="s">
        <v>1110</v>
      </c>
    </row>
    <row r="5490" spans="1:8" x14ac:dyDescent="0.25">
      <c r="A5490">
        <v>5512</v>
      </c>
      <c r="B5490" s="14" t="s">
        <v>17631</v>
      </c>
      <c r="C5490" s="14" t="s">
        <v>1102</v>
      </c>
      <c r="E5490" s="14" t="s">
        <v>17632</v>
      </c>
      <c r="F5490" s="14" t="s">
        <v>17633</v>
      </c>
      <c r="G5490" s="14" t="s">
        <v>77</v>
      </c>
      <c r="H5490" s="14" t="s">
        <v>1110</v>
      </c>
    </row>
    <row r="5491" spans="1:8" x14ac:dyDescent="0.25">
      <c r="A5491">
        <v>5513</v>
      </c>
      <c r="B5491" s="14" t="s">
        <v>17634</v>
      </c>
      <c r="C5491" s="14" t="s">
        <v>1102</v>
      </c>
      <c r="E5491" s="14" t="s">
        <v>17635</v>
      </c>
      <c r="F5491" s="14" t="s">
        <v>17636</v>
      </c>
      <c r="G5491" s="14" t="s">
        <v>187</v>
      </c>
      <c r="H5491" s="14" t="s">
        <v>1110</v>
      </c>
    </row>
    <row r="5492" spans="1:8" x14ac:dyDescent="0.25">
      <c r="A5492">
        <v>5514</v>
      </c>
      <c r="B5492" s="14" t="s">
        <v>17637</v>
      </c>
      <c r="C5492" s="14" t="s">
        <v>1102</v>
      </c>
      <c r="E5492" s="14" t="s">
        <v>17638</v>
      </c>
      <c r="F5492" s="14" t="s">
        <v>17639</v>
      </c>
      <c r="G5492" s="14" t="s">
        <v>3873</v>
      </c>
      <c r="H5492" s="14" t="s">
        <v>1110</v>
      </c>
    </row>
    <row r="5493" spans="1:8" x14ac:dyDescent="0.25">
      <c r="A5493">
        <v>5515</v>
      </c>
      <c r="B5493" s="14" t="s">
        <v>17640</v>
      </c>
      <c r="C5493" s="14" t="s">
        <v>1102</v>
      </c>
      <c r="E5493" s="14" t="s">
        <v>17641</v>
      </c>
      <c r="F5493" s="14" t="s">
        <v>17642</v>
      </c>
      <c r="G5493" s="14" t="s">
        <v>1109</v>
      </c>
      <c r="H5493" s="14" t="s">
        <v>1110</v>
      </c>
    </row>
    <row r="5494" spans="1:8" x14ac:dyDescent="0.25">
      <c r="A5494">
        <v>5516</v>
      </c>
      <c r="B5494" s="14" t="s">
        <v>17643</v>
      </c>
      <c r="C5494" s="14" t="s">
        <v>1102</v>
      </c>
      <c r="E5494" s="14" t="s">
        <v>17644</v>
      </c>
      <c r="F5494" s="14" t="s">
        <v>17645</v>
      </c>
      <c r="G5494" s="14" t="s">
        <v>52</v>
      </c>
      <c r="H5494" s="14" t="s">
        <v>1110</v>
      </c>
    </row>
    <row r="5495" spans="1:8" x14ac:dyDescent="0.25">
      <c r="A5495">
        <v>5517</v>
      </c>
      <c r="B5495" s="14" t="s">
        <v>17646</v>
      </c>
      <c r="C5495" s="14" t="s">
        <v>1102</v>
      </c>
      <c r="E5495" s="14" t="s">
        <v>17647</v>
      </c>
      <c r="F5495" s="14" t="s">
        <v>17648</v>
      </c>
      <c r="G5495" s="14" t="s">
        <v>1938</v>
      </c>
      <c r="H5495" s="14" t="s">
        <v>1110</v>
      </c>
    </row>
    <row r="5496" spans="1:8" x14ac:dyDescent="0.25">
      <c r="A5496">
        <v>5518</v>
      </c>
      <c r="B5496" s="14" t="s">
        <v>17649</v>
      </c>
      <c r="C5496" s="14" t="s">
        <v>1102</v>
      </c>
      <c r="E5496" s="14" t="s">
        <v>17650</v>
      </c>
      <c r="G5496" s="14" t="s">
        <v>1938</v>
      </c>
      <c r="H5496" s="14" t="s">
        <v>1110</v>
      </c>
    </row>
    <row r="5497" spans="1:8" x14ac:dyDescent="0.25">
      <c r="A5497">
        <v>5519</v>
      </c>
      <c r="B5497" s="14" t="s">
        <v>17651</v>
      </c>
      <c r="C5497" s="14" t="s">
        <v>1102</v>
      </c>
      <c r="E5497" s="14" t="s">
        <v>17652</v>
      </c>
      <c r="F5497" s="14" t="s">
        <v>17653</v>
      </c>
      <c r="G5497" s="14" t="s">
        <v>52</v>
      </c>
      <c r="H5497" s="14" t="s">
        <v>1110</v>
      </c>
    </row>
    <row r="5498" spans="1:8" x14ac:dyDescent="0.25">
      <c r="A5498">
        <v>5520</v>
      </c>
      <c r="B5498" s="14" t="s">
        <v>17654</v>
      </c>
      <c r="C5498" s="14" t="s">
        <v>1102</v>
      </c>
      <c r="E5498" s="14" t="s">
        <v>17655</v>
      </c>
      <c r="F5498" s="14" t="s">
        <v>17656</v>
      </c>
      <c r="G5498" s="14" t="s">
        <v>52</v>
      </c>
      <c r="H5498" s="14" t="s">
        <v>1110</v>
      </c>
    </row>
    <row r="5499" spans="1:8" x14ac:dyDescent="0.25">
      <c r="A5499">
        <v>5521</v>
      </c>
      <c r="B5499" s="14" t="s">
        <v>17657</v>
      </c>
      <c r="C5499" s="14" t="s">
        <v>1102</v>
      </c>
      <c r="D5499" s="14" t="s">
        <v>17658</v>
      </c>
      <c r="E5499" s="14" t="s">
        <v>17659</v>
      </c>
      <c r="F5499" s="14" t="s">
        <v>17660</v>
      </c>
      <c r="G5499" s="14" t="s">
        <v>40</v>
      </c>
      <c r="H5499" s="14" t="s">
        <v>1110</v>
      </c>
    </row>
    <row r="5500" spans="1:8" x14ac:dyDescent="0.25">
      <c r="A5500">
        <v>5522</v>
      </c>
      <c r="B5500" s="14" t="s">
        <v>17661</v>
      </c>
      <c r="C5500" s="14" t="s">
        <v>1102</v>
      </c>
      <c r="D5500" s="14" t="s">
        <v>527</v>
      </c>
      <c r="E5500" s="14" t="s">
        <v>17662</v>
      </c>
      <c r="F5500" s="14" t="s">
        <v>17663</v>
      </c>
      <c r="G5500" s="14" t="s">
        <v>215</v>
      </c>
      <c r="H5500" s="14" t="s">
        <v>1110</v>
      </c>
    </row>
    <row r="5501" spans="1:8" x14ac:dyDescent="0.25">
      <c r="A5501">
        <v>5523</v>
      </c>
      <c r="B5501" s="14" t="s">
        <v>17664</v>
      </c>
      <c r="C5501" s="14" t="s">
        <v>1102</v>
      </c>
      <c r="D5501" s="14" t="s">
        <v>17665</v>
      </c>
      <c r="E5501" s="14" t="s">
        <v>17666</v>
      </c>
      <c r="F5501" s="14" t="s">
        <v>17667</v>
      </c>
      <c r="G5501" s="14" t="s">
        <v>40</v>
      </c>
      <c r="H5501" s="14" t="s">
        <v>1105</v>
      </c>
    </row>
    <row r="5502" spans="1:8" x14ac:dyDescent="0.25">
      <c r="A5502">
        <v>5524</v>
      </c>
      <c r="B5502" s="14" t="s">
        <v>17668</v>
      </c>
      <c r="C5502" s="14" t="s">
        <v>1102</v>
      </c>
      <c r="E5502" s="14" t="s">
        <v>17669</v>
      </c>
      <c r="F5502" s="14" t="s">
        <v>17670</v>
      </c>
      <c r="G5502" s="14" t="s">
        <v>2837</v>
      </c>
      <c r="H5502" s="14" t="s">
        <v>1110</v>
      </c>
    </row>
    <row r="5503" spans="1:8" x14ac:dyDescent="0.25">
      <c r="A5503">
        <v>5525</v>
      </c>
      <c r="B5503" s="14" t="s">
        <v>17671</v>
      </c>
      <c r="C5503" s="14" t="s">
        <v>1102</v>
      </c>
      <c r="E5503" s="14" t="s">
        <v>17672</v>
      </c>
      <c r="F5503" s="14" t="s">
        <v>17673</v>
      </c>
      <c r="G5503" s="14" t="s">
        <v>192</v>
      </c>
      <c r="H5503" s="14" t="s">
        <v>1110</v>
      </c>
    </row>
    <row r="5504" spans="1:8" x14ac:dyDescent="0.25">
      <c r="A5504">
        <v>5526</v>
      </c>
      <c r="B5504" s="14" t="s">
        <v>17674</v>
      </c>
      <c r="C5504" s="14" t="s">
        <v>1102</v>
      </c>
      <c r="E5504" s="14" t="s">
        <v>17675</v>
      </c>
      <c r="F5504" s="14" t="s">
        <v>17676</v>
      </c>
      <c r="G5504" s="14" t="s">
        <v>1730</v>
      </c>
      <c r="H5504" s="14" t="s">
        <v>1110</v>
      </c>
    </row>
    <row r="5505" spans="1:8" x14ac:dyDescent="0.25">
      <c r="A5505">
        <v>5533</v>
      </c>
      <c r="B5505" s="14" t="s">
        <v>5227</v>
      </c>
      <c r="C5505" s="14" t="s">
        <v>1102</v>
      </c>
      <c r="D5505" s="14" t="s">
        <v>1102</v>
      </c>
      <c r="E5505" s="14" t="s">
        <v>5229</v>
      </c>
      <c r="F5505" s="14" t="s">
        <v>5230</v>
      </c>
      <c r="G5505" s="14" t="s">
        <v>1102</v>
      </c>
      <c r="H5505" s="14" t="s">
        <v>1105</v>
      </c>
    </row>
    <row r="5506" spans="1:8" x14ac:dyDescent="0.25">
      <c r="A5506">
        <v>5556</v>
      </c>
      <c r="B5506" s="14" t="s">
        <v>17677</v>
      </c>
      <c r="C5506" s="14" t="s">
        <v>1102</v>
      </c>
      <c r="D5506" s="14" t="s">
        <v>17678</v>
      </c>
      <c r="E5506" s="14" t="s">
        <v>5774</v>
      </c>
      <c r="F5506" s="14" t="s">
        <v>1102</v>
      </c>
      <c r="G5506" s="14" t="s">
        <v>1102</v>
      </c>
      <c r="H5506" s="14" t="s">
        <v>1110</v>
      </c>
    </row>
    <row r="5507" spans="1:8" x14ac:dyDescent="0.25">
      <c r="A5507">
        <v>5559</v>
      </c>
      <c r="B5507" s="14" t="s">
        <v>17679</v>
      </c>
      <c r="C5507" s="14" t="s">
        <v>1102</v>
      </c>
      <c r="D5507" s="14" t="s">
        <v>5295</v>
      </c>
      <c r="E5507" s="14" t="s">
        <v>1102</v>
      </c>
      <c r="F5507" s="14" t="s">
        <v>1102</v>
      </c>
      <c r="G5507" s="14" t="s">
        <v>2082</v>
      </c>
      <c r="H5507" s="14" t="s">
        <v>1105</v>
      </c>
    </row>
    <row r="5508" spans="1:8" x14ac:dyDescent="0.25">
      <c r="A5508">
        <v>5640</v>
      </c>
      <c r="B5508" s="14" t="s">
        <v>17680</v>
      </c>
      <c r="D5508" s="14" t="s">
        <v>17681</v>
      </c>
      <c r="E5508" s="14" t="s">
        <v>1102</v>
      </c>
      <c r="G5508" s="14" t="s">
        <v>1109</v>
      </c>
      <c r="H5508" s="14" t="s">
        <v>1110</v>
      </c>
    </row>
    <row r="5509" spans="1:8" x14ac:dyDescent="0.25">
      <c r="A5509">
        <v>5651</v>
      </c>
      <c r="B5509" s="14" t="s">
        <v>17682</v>
      </c>
      <c r="D5509" s="14" t="s">
        <v>10223</v>
      </c>
      <c r="E5509" s="14" t="s">
        <v>9738</v>
      </c>
      <c r="G5509" s="14" t="s">
        <v>36</v>
      </c>
      <c r="H5509" s="14" t="s">
        <v>1105</v>
      </c>
    </row>
    <row r="5510" spans="1:8" x14ac:dyDescent="0.25">
      <c r="A5510">
        <v>5813</v>
      </c>
      <c r="B5510" s="14" t="s">
        <v>17683</v>
      </c>
      <c r="D5510" s="14" t="s">
        <v>17684</v>
      </c>
      <c r="E5510" s="14" t="s">
        <v>1102</v>
      </c>
      <c r="F5510" s="14" t="s">
        <v>17685</v>
      </c>
      <c r="G5510" s="14" t="s">
        <v>17686</v>
      </c>
      <c r="H5510" s="14" t="s">
        <v>1105</v>
      </c>
    </row>
    <row r="5511" spans="1:8" x14ac:dyDescent="0.25">
      <c r="A5511">
        <v>5833</v>
      </c>
      <c r="B5511" s="14" t="s">
        <v>17687</v>
      </c>
      <c r="E5511" s="14" t="s">
        <v>17688</v>
      </c>
      <c r="G5511" s="14" t="s">
        <v>215</v>
      </c>
      <c r="H5511" s="14" t="s">
        <v>1110</v>
      </c>
    </row>
    <row r="5512" spans="1:8" x14ac:dyDescent="0.25">
      <c r="A5512">
        <v>5905</v>
      </c>
      <c r="B5512" s="14" t="s">
        <v>17689</v>
      </c>
      <c r="D5512" s="14" t="s">
        <v>8516</v>
      </c>
      <c r="E5512" s="14" t="s">
        <v>1102</v>
      </c>
      <c r="F5512" s="14" t="s">
        <v>17690</v>
      </c>
      <c r="G5512" s="14" t="s">
        <v>4048</v>
      </c>
      <c r="H5512" s="14" t="s">
        <v>1110</v>
      </c>
    </row>
    <row r="5513" spans="1:8" x14ac:dyDescent="0.25">
      <c r="A5513">
        <v>-1</v>
      </c>
      <c r="B5513" s="14" t="s">
        <v>17691</v>
      </c>
      <c r="C5513" s="14" t="s">
        <v>1102</v>
      </c>
      <c r="D5513" s="14" t="s">
        <v>1103</v>
      </c>
      <c r="E5513" s="14" t="s">
        <v>1104</v>
      </c>
      <c r="F5513" s="14" t="s">
        <v>1102</v>
      </c>
      <c r="G5513" s="14" t="s">
        <v>1102</v>
      </c>
      <c r="H5513" s="14" t="s">
        <v>1105</v>
      </c>
    </row>
    <row r="5514" spans="1:8" x14ac:dyDescent="0.25">
      <c r="A5514">
        <v>5982</v>
      </c>
      <c r="B5514" s="14" t="s">
        <v>17692</v>
      </c>
      <c r="C5514" s="14" t="s">
        <v>1102</v>
      </c>
      <c r="D5514" s="14" t="s">
        <v>6721</v>
      </c>
      <c r="E5514" s="14" t="s">
        <v>1928</v>
      </c>
      <c r="F5514" s="14" t="s">
        <v>17692</v>
      </c>
      <c r="G5514" s="14" t="s">
        <v>1191</v>
      </c>
      <c r="H5514" s="14" t="s">
        <v>1105</v>
      </c>
    </row>
    <row r="5515" spans="1:8" x14ac:dyDescent="0.25">
      <c r="A5515">
        <v>6002</v>
      </c>
      <c r="B5515" s="14" t="s">
        <v>17693</v>
      </c>
      <c r="C5515" s="14" t="s">
        <v>17694</v>
      </c>
      <c r="D5515" s="14" t="s">
        <v>17695</v>
      </c>
      <c r="E5515" s="14" t="s">
        <v>17696</v>
      </c>
      <c r="F5515" s="14" t="s">
        <v>10345</v>
      </c>
      <c r="G5515" s="14" t="s">
        <v>24</v>
      </c>
      <c r="H5515" s="14" t="s">
        <v>1110</v>
      </c>
    </row>
    <row r="5516" spans="1:8" x14ac:dyDescent="0.25">
      <c r="A5516">
        <v>5584</v>
      </c>
      <c r="B5516" s="14" t="s">
        <v>7376</v>
      </c>
      <c r="C5516" s="14" t="s">
        <v>17697</v>
      </c>
      <c r="D5516" s="14" t="s">
        <v>17698</v>
      </c>
      <c r="E5516" s="14" t="s">
        <v>17699</v>
      </c>
      <c r="F5516" s="14" t="s">
        <v>17700</v>
      </c>
      <c r="G5516" s="14" t="s">
        <v>178</v>
      </c>
      <c r="H5516" s="14" t="s">
        <v>1105</v>
      </c>
    </row>
    <row r="5517" spans="1:8" x14ac:dyDescent="0.25">
      <c r="A5517">
        <v>6182</v>
      </c>
      <c r="B5517" s="14" t="s">
        <v>17701</v>
      </c>
      <c r="E5517" s="14" t="s">
        <v>17702</v>
      </c>
      <c r="F5517" s="14" t="s">
        <v>17703</v>
      </c>
      <c r="G5517" s="14" t="s">
        <v>163</v>
      </c>
      <c r="H5517" s="14" t="s">
        <v>1110</v>
      </c>
    </row>
    <row r="5518" spans="1:8" x14ac:dyDescent="0.25">
      <c r="A5518">
        <v>6183</v>
      </c>
      <c r="B5518" s="14" t="s">
        <v>17704</v>
      </c>
      <c r="C5518" s="14" t="s">
        <v>17705</v>
      </c>
      <c r="D5518" s="14" t="s">
        <v>17706</v>
      </c>
      <c r="E5518" s="14" t="s">
        <v>17707</v>
      </c>
      <c r="F5518" s="14" t="s">
        <v>17704</v>
      </c>
      <c r="G5518" s="14" t="s">
        <v>163</v>
      </c>
      <c r="H5518" s="14" t="s">
        <v>1110</v>
      </c>
    </row>
    <row r="5519" spans="1:8" x14ac:dyDescent="0.25">
      <c r="A5519">
        <v>6196</v>
      </c>
      <c r="B5519" s="14" t="s">
        <v>17708</v>
      </c>
      <c r="D5519" s="14" t="s">
        <v>17709</v>
      </c>
      <c r="E5519" s="14" t="s">
        <v>17710</v>
      </c>
      <c r="G5519" s="14" t="s">
        <v>178</v>
      </c>
      <c r="H5519" s="14" t="s">
        <v>1105</v>
      </c>
    </row>
    <row r="5520" spans="1:8" x14ac:dyDescent="0.25">
      <c r="A5520">
        <v>6222</v>
      </c>
      <c r="B5520" s="14" t="s">
        <v>17711</v>
      </c>
      <c r="D5520" s="14" t="s">
        <v>17712</v>
      </c>
      <c r="E5520" s="14" t="s">
        <v>17713</v>
      </c>
      <c r="F5520" s="14" t="s">
        <v>17714</v>
      </c>
      <c r="G5520" s="14" t="s">
        <v>1938</v>
      </c>
      <c r="H5520" s="14" t="s">
        <v>1105</v>
      </c>
    </row>
    <row r="5521" spans="1:8" x14ac:dyDescent="0.25">
      <c r="A5521">
        <v>6557</v>
      </c>
      <c r="B5521" s="14" t="s">
        <v>17715</v>
      </c>
      <c r="D5521" s="14" t="s">
        <v>17716</v>
      </c>
      <c r="E5521" s="14" t="s">
        <v>17717</v>
      </c>
      <c r="F5521" s="14" t="s">
        <v>17718</v>
      </c>
      <c r="G5521" s="14" t="s">
        <v>134</v>
      </c>
      <c r="H5521" s="14" t="s">
        <v>1105</v>
      </c>
    </row>
    <row r="5522" spans="1:8" x14ac:dyDescent="0.25">
      <c r="A5522">
        <v>6578</v>
      </c>
      <c r="B5522" s="14" t="s">
        <v>17719</v>
      </c>
      <c r="D5522" s="14" t="s">
        <v>17720</v>
      </c>
      <c r="E5522" s="14" t="s">
        <v>1102</v>
      </c>
      <c r="G5522" s="14" t="s">
        <v>2223</v>
      </c>
      <c r="H5522" s="14" t="s">
        <v>1110</v>
      </c>
    </row>
    <row r="5523" spans="1:8" x14ac:dyDescent="0.25">
      <c r="A5523">
        <v>6855</v>
      </c>
      <c r="B5523" s="14" t="s">
        <v>17721</v>
      </c>
      <c r="D5523" s="14" t="s">
        <v>17722</v>
      </c>
      <c r="E5523" s="14" t="s">
        <v>1102</v>
      </c>
      <c r="G5523" s="14" t="s">
        <v>215</v>
      </c>
      <c r="H5523" s="14" t="s">
        <v>1105</v>
      </c>
    </row>
    <row r="5524" spans="1:8" x14ac:dyDescent="0.25">
      <c r="A5524">
        <v>6856</v>
      </c>
      <c r="B5524" s="14" t="s">
        <v>17723</v>
      </c>
      <c r="E5524" s="14" t="s">
        <v>17724</v>
      </c>
      <c r="F5524" s="14" t="s">
        <v>17725</v>
      </c>
      <c r="G5524" s="14" t="s">
        <v>16</v>
      </c>
      <c r="H5524" s="14" t="s">
        <v>1110</v>
      </c>
    </row>
    <row r="5525" spans="1:8" x14ac:dyDescent="0.25">
      <c r="A5525">
        <v>6860</v>
      </c>
      <c r="B5525" s="14" t="s">
        <v>17726</v>
      </c>
      <c r="E5525" s="14" t="s">
        <v>17727</v>
      </c>
      <c r="G5525" s="14" t="s">
        <v>243</v>
      </c>
      <c r="H5525" s="14" t="s">
        <v>1110</v>
      </c>
    </row>
    <row r="5526" spans="1:8" x14ac:dyDescent="0.25">
      <c r="A5526">
        <v>6862</v>
      </c>
      <c r="B5526" s="14" t="s">
        <v>17728</v>
      </c>
      <c r="E5526" s="14" t="s">
        <v>17729</v>
      </c>
      <c r="G5526" s="14" t="s">
        <v>163</v>
      </c>
      <c r="H5526" s="14" t="s">
        <v>1110</v>
      </c>
    </row>
    <row r="5527" spans="1:8" x14ac:dyDescent="0.25">
      <c r="A5527">
        <v>8359</v>
      </c>
      <c r="B5527" s="14" t="s">
        <v>17730</v>
      </c>
      <c r="D5527" s="14" t="s">
        <v>17731</v>
      </c>
      <c r="E5527" s="14" t="s">
        <v>1102</v>
      </c>
      <c r="G5527" s="14" t="s">
        <v>1682</v>
      </c>
      <c r="H5527" s="14" t="s">
        <v>1105</v>
      </c>
    </row>
    <row r="5528" spans="1:8" x14ac:dyDescent="0.25">
      <c r="A5528">
        <v>8434</v>
      </c>
      <c r="B5528" s="14" t="s">
        <v>17732</v>
      </c>
      <c r="E5528" s="14" t="s">
        <v>17733</v>
      </c>
      <c r="F5528" s="14" t="s">
        <v>17734</v>
      </c>
      <c r="G5528" s="14" t="s">
        <v>16</v>
      </c>
      <c r="H5528" s="14" t="s">
        <v>1110</v>
      </c>
    </row>
    <row r="5529" spans="1:8" x14ac:dyDescent="0.25">
      <c r="A5529">
        <v>8461</v>
      </c>
      <c r="B5529" s="14" t="s">
        <v>17735</v>
      </c>
      <c r="D5529" s="14" t="s">
        <v>17736</v>
      </c>
      <c r="E5529" s="14" t="s">
        <v>1102</v>
      </c>
      <c r="F5529" s="14" t="s">
        <v>17737</v>
      </c>
      <c r="G5529" s="14" t="s">
        <v>1109</v>
      </c>
      <c r="H5529" s="14" t="s">
        <v>1105</v>
      </c>
    </row>
    <row r="5530" spans="1:8" x14ac:dyDescent="0.25">
      <c r="A5530">
        <v>8463</v>
      </c>
      <c r="B5530" s="14" t="s">
        <v>17738</v>
      </c>
      <c r="D5530" s="14" t="s">
        <v>17739</v>
      </c>
      <c r="E5530" s="14" t="s">
        <v>17740</v>
      </c>
      <c r="F5530" s="14" t="s">
        <v>17741</v>
      </c>
      <c r="G5530" s="14" t="s">
        <v>2837</v>
      </c>
      <c r="H5530" s="14" t="s">
        <v>1105</v>
      </c>
    </row>
    <row r="5531" spans="1:8" x14ac:dyDescent="0.25">
      <c r="A5531">
        <v>8523</v>
      </c>
      <c r="B5531" s="14" t="s">
        <v>17742</v>
      </c>
      <c r="E5531" s="14" t="s">
        <v>17743</v>
      </c>
      <c r="G5531" s="14" t="s">
        <v>243</v>
      </c>
      <c r="H5531" s="14" t="s">
        <v>1110</v>
      </c>
    </row>
    <row r="5532" spans="1:8" x14ac:dyDescent="0.25">
      <c r="A5532">
        <v>8568</v>
      </c>
      <c r="B5532" s="14" t="s">
        <v>17744</v>
      </c>
      <c r="D5532" s="14" t="s">
        <v>17745</v>
      </c>
      <c r="E5532" s="14" t="s">
        <v>17746</v>
      </c>
      <c r="G5532" s="14" t="s">
        <v>2082</v>
      </c>
      <c r="H5532" s="14" t="s">
        <v>1110</v>
      </c>
    </row>
    <row r="5533" spans="1:8" x14ac:dyDescent="0.25">
      <c r="A5533">
        <v>8576</v>
      </c>
      <c r="B5533" s="14" t="s">
        <v>17747</v>
      </c>
      <c r="D5533" s="14" t="s">
        <v>17748</v>
      </c>
      <c r="E5533" s="14" t="s">
        <v>17749</v>
      </c>
      <c r="F5533" s="14" t="s">
        <v>17750</v>
      </c>
      <c r="G5533" s="14" t="s">
        <v>137</v>
      </c>
      <c r="H5533" s="14" t="s">
        <v>1105</v>
      </c>
    </row>
    <row r="5534" spans="1:8" x14ac:dyDescent="0.25">
      <c r="A5534">
        <v>8745</v>
      </c>
      <c r="B5534" s="14" t="s">
        <v>17751</v>
      </c>
      <c r="D5534" s="14" t="s">
        <v>13348</v>
      </c>
      <c r="E5534" s="14" t="s">
        <v>17752</v>
      </c>
      <c r="F5534" s="14" t="s">
        <v>17753</v>
      </c>
      <c r="G5534" s="14" t="s">
        <v>86</v>
      </c>
      <c r="H5534" s="14" t="s">
        <v>1105</v>
      </c>
    </row>
    <row r="5535" spans="1:8" x14ac:dyDescent="0.25">
      <c r="A5535">
        <v>8809</v>
      </c>
      <c r="B5535" s="14" t="s">
        <v>17754</v>
      </c>
      <c r="D5535" s="14" t="s">
        <v>17755</v>
      </c>
      <c r="E5535" s="14" t="s">
        <v>17756</v>
      </c>
      <c r="G5535" s="14" t="s">
        <v>1109</v>
      </c>
      <c r="H5535" s="14" t="s">
        <v>1105</v>
      </c>
    </row>
    <row r="5536" spans="1:8" x14ac:dyDescent="0.25">
      <c r="A5536">
        <v>9018</v>
      </c>
      <c r="B5536" s="14" t="s">
        <v>17757</v>
      </c>
      <c r="C5536" s="14" t="s">
        <v>17758</v>
      </c>
      <c r="D5536" s="14" t="s">
        <v>17759</v>
      </c>
      <c r="E5536" s="14" t="s">
        <v>1102</v>
      </c>
      <c r="G5536" s="14" t="s">
        <v>226</v>
      </c>
      <c r="H5536" s="14" t="s">
        <v>1110</v>
      </c>
    </row>
    <row r="5537" spans="1:8" x14ac:dyDescent="0.25">
      <c r="A5537">
        <v>9082</v>
      </c>
      <c r="B5537" s="14" t="s">
        <v>17760</v>
      </c>
      <c r="D5537" s="14" t="s">
        <v>17761</v>
      </c>
      <c r="E5537" s="14" t="s">
        <v>17762</v>
      </c>
      <c r="F5537" s="14" t="s">
        <v>17763</v>
      </c>
      <c r="G5537" s="14" t="s">
        <v>220</v>
      </c>
      <c r="H5537" s="14" t="s">
        <v>1105</v>
      </c>
    </row>
    <row r="5538" spans="1:8" x14ac:dyDescent="0.25">
      <c r="A5538">
        <v>9135</v>
      </c>
      <c r="B5538" s="14" t="s">
        <v>17764</v>
      </c>
      <c r="D5538" s="14" t="s">
        <v>17765</v>
      </c>
      <c r="E5538" s="14" t="s">
        <v>1102</v>
      </c>
      <c r="G5538" s="14" t="s">
        <v>4000</v>
      </c>
      <c r="H5538" s="14" t="s">
        <v>1105</v>
      </c>
    </row>
    <row r="5539" spans="1:8" x14ac:dyDescent="0.25">
      <c r="A5539">
        <v>9225</v>
      </c>
      <c r="B5539" s="14" t="s">
        <v>17766</v>
      </c>
      <c r="C5539" s="14" t="s">
        <v>17766</v>
      </c>
      <c r="E5539" s="14" t="s">
        <v>17767</v>
      </c>
      <c r="F5539" s="14" t="s">
        <v>17768</v>
      </c>
      <c r="G5539" s="14" t="s">
        <v>178</v>
      </c>
      <c r="H5539" s="14" t="s">
        <v>1110</v>
      </c>
    </row>
    <row r="5540" spans="1:8" x14ac:dyDescent="0.25">
      <c r="A5540">
        <v>9239</v>
      </c>
      <c r="B5540" s="14" t="s">
        <v>17769</v>
      </c>
      <c r="C5540" s="14" t="s">
        <v>17770</v>
      </c>
      <c r="D5540" s="14" t="s">
        <v>17771</v>
      </c>
      <c r="E5540" s="14" t="s">
        <v>17772</v>
      </c>
      <c r="F5540" s="14" t="s">
        <v>17773</v>
      </c>
      <c r="G5540" s="14" t="s">
        <v>178</v>
      </c>
      <c r="H5540" s="14" t="s">
        <v>1105</v>
      </c>
    </row>
    <row r="5541" spans="1:8" x14ac:dyDescent="0.25">
      <c r="A5541">
        <v>9286</v>
      </c>
      <c r="B5541" s="14" t="s">
        <v>17774</v>
      </c>
      <c r="E5541" s="14" t="s">
        <v>17775</v>
      </c>
      <c r="F5541" s="14" t="s">
        <v>17776</v>
      </c>
      <c r="G5541" s="14" t="s">
        <v>103</v>
      </c>
      <c r="H5541" s="14" t="s">
        <v>1110</v>
      </c>
    </row>
    <row r="5542" spans="1:8" x14ac:dyDescent="0.25">
      <c r="A5542">
        <v>9287</v>
      </c>
      <c r="B5542" s="14" t="s">
        <v>17777</v>
      </c>
      <c r="E5542" s="14" t="s">
        <v>17778</v>
      </c>
      <c r="G5542" s="14" t="s">
        <v>1144</v>
      </c>
      <c r="H5542" s="14" t="s">
        <v>1110</v>
      </c>
    </row>
    <row r="5543" spans="1:8" x14ac:dyDescent="0.25">
      <c r="A5543">
        <v>9335</v>
      </c>
      <c r="B5543" s="14" t="s">
        <v>17779</v>
      </c>
      <c r="D5543" s="14" t="s">
        <v>18998</v>
      </c>
      <c r="E5543" s="14" t="s">
        <v>1102</v>
      </c>
      <c r="G5543" s="14" t="s">
        <v>91</v>
      </c>
      <c r="H5543" s="14" t="s">
        <v>1105</v>
      </c>
    </row>
    <row r="5544" spans="1:8" x14ac:dyDescent="0.25">
      <c r="A5544">
        <v>9343</v>
      </c>
      <c r="B5544" s="14" t="s">
        <v>17780</v>
      </c>
      <c r="D5544" s="14" t="s">
        <v>17781</v>
      </c>
      <c r="E5544" s="14" t="s">
        <v>988</v>
      </c>
      <c r="G5544" s="14" t="s">
        <v>14929</v>
      </c>
      <c r="H5544" s="14" t="s">
        <v>1105</v>
      </c>
    </row>
    <row r="5545" spans="1:8" x14ac:dyDescent="0.25">
      <c r="A5545">
        <v>9344</v>
      </c>
      <c r="B5545" s="14" t="s">
        <v>17782</v>
      </c>
      <c r="D5545" s="14" t="s">
        <v>17783</v>
      </c>
      <c r="E5545" s="14" t="s">
        <v>17784</v>
      </c>
      <c r="G5545" s="14" t="s">
        <v>178</v>
      </c>
      <c r="H5545" s="14" t="s">
        <v>1105</v>
      </c>
    </row>
    <row r="5546" spans="1:8" x14ac:dyDescent="0.25">
      <c r="A5546">
        <v>9373</v>
      </c>
      <c r="B5546" s="14" t="s">
        <v>17785</v>
      </c>
      <c r="D5546" s="14" t="s">
        <v>449</v>
      </c>
      <c r="E5546" s="14" t="s">
        <v>17786</v>
      </c>
      <c r="G5546" s="14" t="s">
        <v>192</v>
      </c>
      <c r="H5546" s="14" t="s">
        <v>1105</v>
      </c>
    </row>
    <row r="5547" spans="1:8" x14ac:dyDescent="0.25">
      <c r="A5547">
        <v>9531</v>
      </c>
      <c r="B5547" s="14" t="s">
        <v>17787</v>
      </c>
      <c r="D5547" s="14" t="s">
        <v>17788</v>
      </c>
      <c r="E5547" s="14" t="s">
        <v>1102</v>
      </c>
      <c r="G5547" s="14" t="s">
        <v>15487</v>
      </c>
      <c r="H5547" s="14" t="s">
        <v>1105</v>
      </c>
    </row>
    <row r="5548" spans="1:8" x14ac:dyDescent="0.25">
      <c r="A5548">
        <v>9541</v>
      </c>
      <c r="B5548" s="14" t="s">
        <v>17789</v>
      </c>
      <c r="D5548" s="14" t="s">
        <v>17790</v>
      </c>
      <c r="E5548" s="14" t="s">
        <v>1102</v>
      </c>
      <c r="G5548" s="14" t="s">
        <v>3548</v>
      </c>
      <c r="H5548" s="14" t="s">
        <v>1105</v>
      </c>
    </row>
    <row r="5549" spans="1:8" x14ac:dyDescent="0.25">
      <c r="A5549">
        <v>9577</v>
      </c>
      <c r="B5549" s="14" t="s">
        <v>17791</v>
      </c>
      <c r="D5549" s="14" t="s">
        <v>17792</v>
      </c>
      <c r="E5549" s="14" t="s">
        <v>17793</v>
      </c>
      <c r="G5549" s="14" t="s">
        <v>1750</v>
      </c>
      <c r="H5549" s="14" t="s">
        <v>1105</v>
      </c>
    </row>
    <row r="5550" spans="1:8" x14ac:dyDescent="0.25">
      <c r="A5550">
        <v>9620</v>
      </c>
      <c r="B5550" s="14" t="s">
        <v>17794</v>
      </c>
      <c r="C5550" s="14" t="s">
        <v>1102</v>
      </c>
      <c r="D5550" s="14" t="s">
        <v>9207</v>
      </c>
      <c r="E5550" s="14" t="s">
        <v>17795</v>
      </c>
      <c r="F5550" s="14" t="s">
        <v>17796</v>
      </c>
      <c r="G5550" s="14" t="s">
        <v>1564</v>
      </c>
      <c r="H5550" s="14" t="s">
        <v>1105</v>
      </c>
    </row>
    <row r="5551" spans="1:8" x14ac:dyDescent="0.25">
      <c r="A5551">
        <v>9626</v>
      </c>
      <c r="B5551" s="14" t="s">
        <v>17797</v>
      </c>
      <c r="E5551" s="14" t="s">
        <v>17798</v>
      </c>
      <c r="F5551" s="14" t="s">
        <v>17799</v>
      </c>
      <c r="G5551" s="14" t="s">
        <v>212</v>
      </c>
      <c r="H5551" s="14" t="s">
        <v>1105</v>
      </c>
    </row>
    <row r="5552" spans="1:8" x14ac:dyDescent="0.25">
      <c r="A5552">
        <v>9656</v>
      </c>
      <c r="B5552" s="14" t="s">
        <v>17800</v>
      </c>
      <c r="D5552" s="14" t="s">
        <v>3207</v>
      </c>
      <c r="E5552" s="14" t="s">
        <v>17801</v>
      </c>
      <c r="F5552" s="14" t="s">
        <v>17802</v>
      </c>
      <c r="G5552" s="14" t="s">
        <v>2082</v>
      </c>
      <c r="H5552" s="14" t="s">
        <v>1105</v>
      </c>
    </row>
    <row r="5553" spans="1:8" x14ac:dyDescent="0.25">
      <c r="A5553">
        <v>9666</v>
      </c>
      <c r="B5553" s="14" t="s">
        <v>17803</v>
      </c>
      <c r="D5553" s="14" t="s">
        <v>17804</v>
      </c>
      <c r="E5553" s="14" t="s">
        <v>17805</v>
      </c>
      <c r="G5553" s="14" t="s">
        <v>3821</v>
      </c>
      <c r="H5553" s="14" t="s">
        <v>1105</v>
      </c>
    </row>
    <row r="5554" spans="1:8" x14ac:dyDescent="0.25">
      <c r="A5554">
        <v>9764</v>
      </c>
      <c r="B5554" s="14" t="s">
        <v>17806</v>
      </c>
      <c r="D5554" s="14" t="s">
        <v>17807</v>
      </c>
      <c r="E5554" s="14" t="s">
        <v>1102</v>
      </c>
      <c r="G5554" s="14" t="s">
        <v>166</v>
      </c>
      <c r="H5554" s="14" t="s">
        <v>1105</v>
      </c>
    </row>
    <row r="5555" spans="1:8" x14ac:dyDescent="0.25">
      <c r="A5555">
        <v>9784</v>
      </c>
      <c r="B5555" s="14" t="s">
        <v>17808</v>
      </c>
      <c r="D5555" s="14" t="s">
        <v>8612</v>
      </c>
      <c r="E5555" s="14" t="s">
        <v>1102</v>
      </c>
      <c r="F5555" s="14" t="s">
        <v>17809</v>
      </c>
      <c r="G5555" s="14" t="s">
        <v>17686</v>
      </c>
      <c r="H5555" s="14" t="s">
        <v>1105</v>
      </c>
    </row>
    <row r="5556" spans="1:8" x14ac:dyDescent="0.25">
      <c r="A5556">
        <v>9793</v>
      </c>
      <c r="B5556" s="14" t="s">
        <v>18999</v>
      </c>
      <c r="C5556" s="14" t="s">
        <v>9122</v>
      </c>
      <c r="D5556" s="14" t="s">
        <v>9083</v>
      </c>
      <c r="E5556" s="14" t="s">
        <v>1102</v>
      </c>
      <c r="G5556" s="14" t="s">
        <v>86</v>
      </c>
      <c r="H5556" s="14" t="s">
        <v>1110</v>
      </c>
    </row>
    <row r="5557" spans="1:8" x14ac:dyDescent="0.25">
      <c r="A5557">
        <v>9798</v>
      </c>
      <c r="B5557" s="14" t="s">
        <v>19000</v>
      </c>
      <c r="E5557" s="14" t="s">
        <v>17810</v>
      </c>
      <c r="G5557" s="14" t="s">
        <v>1827</v>
      </c>
      <c r="H5557" s="14" t="s">
        <v>1110</v>
      </c>
    </row>
    <row r="5558" spans="1:8" x14ac:dyDescent="0.25">
      <c r="A5558">
        <v>9808</v>
      </c>
      <c r="B5558" s="14" t="s">
        <v>17811</v>
      </c>
      <c r="D5558" s="14" t="s">
        <v>11899</v>
      </c>
      <c r="E5558" s="14" t="s">
        <v>1102</v>
      </c>
      <c r="G5558" s="14" t="s">
        <v>126</v>
      </c>
      <c r="H5558" s="14" t="s">
        <v>1110</v>
      </c>
    </row>
    <row r="5559" spans="1:8" x14ac:dyDescent="0.25">
      <c r="A5559">
        <v>9809</v>
      </c>
      <c r="B5559" s="14" t="s">
        <v>17812</v>
      </c>
      <c r="D5559" s="14" t="s">
        <v>3005</v>
      </c>
      <c r="E5559" s="14" t="s">
        <v>17813</v>
      </c>
      <c r="F5559" s="14" t="s">
        <v>17814</v>
      </c>
      <c r="G5559" s="14" t="s">
        <v>482</v>
      </c>
      <c r="H5559" s="14" t="s">
        <v>1105</v>
      </c>
    </row>
    <row r="5560" spans="1:8" x14ac:dyDescent="0.25">
      <c r="A5560">
        <v>9810</v>
      </c>
      <c r="B5560" s="14" t="s">
        <v>17815</v>
      </c>
      <c r="D5560" s="14" t="s">
        <v>15399</v>
      </c>
      <c r="E5560" s="14" t="s">
        <v>17816</v>
      </c>
      <c r="F5560" s="14" t="s">
        <v>17815</v>
      </c>
      <c r="G5560" s="14" t="s">
        <v>482</v>
      </c>
      <c r="H5560" s="14" t="s">
        <v>1105</v>
      </c>
    </row>
    <row r="5561" spans="1:8" x14ac:dyDescent="0.25">
      <c r="A5561">
        <v>9811</v>
      </c>
      <c r="B5561" s="14" t="s">
        <v>17817</v>
      </c>
      <c r="E5561" s="14" t="s">
        <v>17818</v>
      </c>
      <c r="G5561" s="14" t="s">
        <v>10229</v>
      </c>
      <c r="H5561" s="14" t="s">
        <v>1105</v>
      </c>
    </row>
    <row r="5562" spans="1:8" x14ac:dyDescent="0.25">
      <c r="A5562">
        <v>9814</v>
      </c>
      <c r="B5562" s="14" t="s">
        <v>19001</v>
      </c>
      <c r="D5562" s="14" t="s">
        <v>8516</v>
      </c>
      <c r="E5562" s="14" t="s">
        <v>1102</v>
      </c>
      <c r="G5562" s="14" t="s">
        <v>86</v>
      </c>
      <c r="H5562" s="14" t="s">
        <v>1110</v>
      </c>
    </row>
    <row r="5563" spans="1:8" x14ac:dyDescent="0.25">
      <c r="A5563">
        <v>9818</v>
      </c>
      <c r="B5563" s="14" t="s">
        <v>17819</v>
      </c>
      <c r="D5563" s="14" t="s">
        <v>17820</v>
      </c>
      <c r="E5563" s="14" t="s">
        <v>1102</v>
      </c>
      <c r="F5563" s="14" t="s">
        <v>2165</v>
      </c>
      <c r="G5563" s="14" t="s">
        <v>1080</v>
      </c>
      <c r="H5563" s="14" t="s">
        <v>1105</v>
      </c>
    </row>
    <row r="5564" spans="1:8" x14ac:dyDescent="0.25">
      <c r="A5564">
        <v>9825</v>
      </c>
      <c r="B5564" s="14" t="s">
        <v>17821</v>
      </c>
      <c r="D5564" s="14" t="s">
        <v>518</v>
      </c>
      <c r="E5564" s="14" t="s">
        <v>17822</v>
      </c>
      <c r="F5564" s="14" t="s">
        <v>17823</v>
      </c>
      <c r="G5564" s="14" t="s">
        <v>2179</v>
      </c>
      <c r="H5564" s="14" t="s">
        <v>1105</v>
      </c>
    </row>
    <row r="5565" spans="1:8" x14ac:dyDescent="0.25">
      <c r="A5565">
        <v>9828</v>
      </c>
      <c r="B5565" s="14" t="s">
        <v>17824</v>
      </c>
      <c r="D5565" s="14" t="s">
        <v>17825</v>
      </c>
      <c r="E5565" s="14" t="s">
        <v>17826</v>
      </c>
      <c r="F5565" s="14" t="s">
        <v>17827</v>
      </c>
      <c r="G5565" s="14" t="s">
        <v>40</v>
      </c>
      <c r="H5565" s="14" t="s">
        <v>1105</v>
      </c>
    </row>
    <row r="5566" spans="1:8" x14ac:dyDescent="0.25">
      <c r="A5566">
        <v>9829</v>
      </c>
      <c r="B5566" s="14" t="s">
        <v>17828</v>
      </c>
      <c r="D5566" s="14" t="s">
        <v>10087</v>
      </c>
      <c r="E5566" s="14" t="s">
        <v>17829</v>
      </c>
      <c r="F5566" s="14" t="s">
        <v>17830</v>
      </c>
      <c r="G5566" s="14" t="s">
        <v>40</v>
      </c>
      <c r="H5566" s="14" t="s">
        <v>1105</v>
      </c>
    </row>
    <row r="5567" spans="1:8" x14ac:dyDescent="0.25">
      <c r="A5567">
        <v>9833</v>
      </c>
      <c r="B5567" s="14" t="s">
        <v>17831</v>
      </c>
      <c r="C5567" s="14" t="s">
        <v>17832</v>
      </c>
      <c r="D5567" s="14" t="s">
        <v>14376</v>
      </c>
      <c r="E5567" s="14" t="s">
        <v>17833</v>
      </c>
      <c r="F5567" s="14" t="s">
        <v>17834</v>
      </c>
      <c r="G5567" s="14" t="s">
        <v>1109</v>
      </c>
      <c r="H5567" s="14" t="s">
        <v>1105</v>
      </c>
    </row>
    <row r="5568" spans="1:8" x14ac:dyDescent="0.25">
      <c r="A5568">
        <v>9838</v>
      </c>
      <c r="B5568" s="14" t="s">
        <v>17835</v>
      </c>
      <c r="E5568" s="14" t="s">
        <v>17836</v>
      </c>
      <c r="F5568" s="14" t="s">
        <v>17837</v>
      </c>
      <c r="G5568" s="14" t="s">
        <v>296</v>
      </c>
      <c r="H5568" s="14" t="s">
        <v>1105</v>
      </c>
    </row>
    <row r="5569" spans="1:8" x14ac:dyDescent="0.25">
      <c r="A5569">
        <v>9840</v>
      </c>
      <c r="B5569" s="14" t="s">
        <v>17838</v>
      </c>
      <c r="E5569" s="14" t="s">
        <v>17839</v>
      </c>
      <c r="F5569" s="14" t="s">
        <v>17840</v>
      </c>
      <c r="G5569" s="14" t="s">
        <v>1109</v>
      </c>
      <c r="H5569" s="14" t="s">
        <v>1110</v>
      </c>
    </row>
    <row r="5570" spans="1:8" x14ac:dyDescent="0.25">
      <c r="A5570">
        <v>9851</v>
      </c>
      <c r="B5570" s="14" t="s">
        <v>17841</v>
      </c>
      <c r="D5570" s="14" t="s">
        <v>17842</v>
      </c>
      <c r="E5570" s="14" t="s">
        <v>1102</v>
      </c>
      <c r="G5570" s="14" t="s">
        <v>1413</v>
      </c>
      <c r="H5570" s="14" t="s">
        <v>1105</v>
      </c>
    </row>
    <row r="5571" spans="1:8" x14ac:dyDescent="0.25">
      <c r="A5571">
        <v>9853</v>
      </c>
      <c r="B5571" s="14" t="s">
        <v>17843</v>
      </c>
      <c r="D5571" s="14" t="s">
        <v>17844</v>
      </c>
      <c r="E5571" s="14" t="s">
        <v>1102</v>
      </c>
      <c r="G5571" s="14" t="s">
        <v>1682</v>
      </c>
      <c r="H5571" s="14" t="s">
        <v>1110</v>
      </c>
    </row>
    <row r="5572" spans="1:8" x14ac:dyDescent="0.25">
      <c r="A5572">
        <v>9859</v>
      </c>
      <c r="B5572" s="14" t="s">
        <v>17845</v>
      </c>
      <c r="E5572" s="14" t="s">
        <v>17846</v>
      </c>
      <c r="F5572" s="14" t="s">
        <v>17846</v>
      </c>
      <c r="G5572" s="14" t="s">
        <v>91</v>
      </c>
      <c r="H5572" s="14" t="s">
        <v>1105</v>
      </c>
    </row>
    <row r="5573" spans="1:8" x14ac:dyDescent="0.25">
      <c r="A5573">
        <v>10069</v>
      </c>
      <c r="B5573" s="14" t="s">
        <v>17847</v>
      </c>
      <c r="E5573" s="14" t="s">
        <v>17848</v>
      </c>
      <c r="G5573" s="14" t="s">
        <v>91</v>
      </c>
      <c r="H5573" s="14" t="s">
        <v>1110</v>
      </c>
    </row>
    <row r="5574" spans="1:8" x14ac:dyDescent="0.25">
      <c r="A5574">
        <v>10094</v>
      </c>
      <c r="B5574" s="14" t="s">
        <v>17849</v>
      </c>
      <c r="D5574" s="14" t="s">
        <v>17850</v>
      </c>
      <c r="E5574" s="14" t="s">
        <v>1102</v>
      </c>
      <c r="G5574" s="14" t="s">
        <v>178</v>
      </c>
      <c r="H5574" s="14" t="s">
        <v>1110</v>
      </c>
    </row>
    <row r="5575" spans="1:8" x14ac:dyDescent="0.25">
      <c r="A5575">
        <v>10114</v>
      </c>
      <c r="B5575" s="14" t="s">
        <v>17851</v>
      </c>
      <c r="D5575" s="14" t="s">
        <v>4382</v>
      </c>
      <c r="E5575" s="14" t="s">
        <v>17852</v>
      </c>
      <c r="F5575" s="14" t="s">
        <v>17853</v>
      </c>
      <c r="G5575" s="14" t="s">
        <v>91</v>
      </c>
      <c r="H5575" s="14" t="s">
        <v>1105</v>
      </c>
    </row>
    <row r="5576" spans="1:8" x14ac:dyDescent="0.25">
      <c r="A5576">
        <v>10117</v>
      </c>
      <c r="B5576" s="14" t="s">
        <v>17854</v>
      </c>
      <c r="E5576" s="14" t="s">
        <v>17855</v>
      </c>
      <c r="G5576" s="14" t="s">
        <v>143</v>
      </c>
      <c r="H5576" s="14" t="s">
        <v>1105</v>
      </c>
    </row>
    <row r="5577" spans="1:8" x14ac:dyDescent="0.25">
      <c r="A5577">
        <v>10118</v>
      </c>
      <c r="B5577" s="14" t="s">
        <v>17856</v>
      </c>
      <c r="D5577" s="14" t="s">
        <v>17706</v>
      </c>
      <c r="E5577" s="14" t="s">
        <v>17857</v>
      </c>
      <c r="G5577" s="14" t="s">
        <v>1109</v>
      </c>
      <c r="H5577" s="14" t="s">
        <v>1110</v>
      </c>
    </row>
    <row r="5578" spans="1:8" x14ac:dyDescent="0.25">
      <c r="A5578">
        <v>10119</v>
      </c>
      <c r="B5578" s="14" t="s">
        <v>17858</v>
      </c>
      <c r="D5578" s="14" t="s">
        <v>14526</v>
      </c>
      <c r="E5578" s="14" t="s">
        <v>17859</v>
      </c>
      <c r="G5578" s="14" t="s">
        <v>1109</v>
      </c>
      <c r="H5578" s="14" t="s">
        <v>1110</v>
      </c>
    </row>
    <row r="5579" spans="1:8" x14ac:dyDescent="0.25">
      <c r="A5579">
        <v>10121</v>
      </c>
      <c r="B5579" s="14" t="s">
        <v>17860</v>
      </c>
      <c r="D5579" s="14" t="s">
        <v>275</v>
      </c>
      <c r="E5579" s="14" t="s">
        <v>676</v>
      </c>
      <c r="G5579" s="14" t="s">
        <v>1109</v>
      </c>
      <c r="H5579" s="14" t="s">
        <v>1110</v>
      </c>
    </row>
    <row r="5580" spans="1:8" x14ac:dyDescent="0.25">
      <c r="A5580">
        <v>10122</v>
      </c>
      <c r="B5580" s="14" t="s">
        <v>17861</v>
      </c>
      <c r="C5580" s="14" t="s">
        <v>2855</v>
      </c>
      <c r="D5580" s="14" t="s">
        <v>17862</v>
      </c>
      <c r="E5580" s="14" t="s">
        <v>1102</v>
      </c>
      <c r="F5580" s="14" t="s">
        <v>2855</v>
      </c>
      <c r="G5580" s="14" t="s">
        <v>16</v>
      </c>
      <c r="H5580" s="14" t="s">
        <v>1105</v>
      </c>
    </row>
    <row r="5581" spans="1:8" x14ac:dyDescent="0.25">
      <c r="A5581">
        <v>10123</v>
      </c>
      <c r="B5581" s="14" t="s">
        <v>17863</v>
      </c>
      <c r="D5581" s="14" t="s">
        <v>15861</v>
      </c>
      <c r="E5581" s="14" t="s">
        <v>17864</v>
      </c>
      <c r="F5581" s="14" t="s">
        <v>17864</v>
      </c>
      <c r="G5581" s="14" t="s">
        <v>1109</v>
      </c>
      <c r="H5581" s="14" t="s">
        <v>1105</v>
      </c>
    </row>
    <row r="5582" spans="1:8" x14ac:dyDescent="0.25">
      <c r="A5582">
        <v>10124</v>
      </c>
      <c r="B5582" s="14" t="s">
        <v>17865</v>
      </c>
      <c r="D5582" s="14" t="s">
        <v>17866</v>
      </c>
      <c r="E5582" s="14" t="s">
        <v>17867</v>
      </c>
      <c r="G5582" s="14" t="s">
        <v>1109</v>
      </c>
      <c r="H5582" s="14" t="s">
        <v>1110</v>
      </c>
    </row>
    <row r="5583" spans="1:8" x14ac:dyDescent="0.25">
      <c r="A5583">
        <v>10128</v>
      </c>
      <c r="B5583" s="14" t="s">
        <v>17868</v>
      </c>
      <c r="C5583" s="14" t="s">
        <v>17869</v>
      </c>
      <c r="D5583" s="14" t="s">
        <v>7386</v>
      </c>
      <c r="E5583" s="14" t="s">
        <v>17870</v>
      </c>
      <c r="F5583" s="14" t="s">
        <v>17870</v>
      </c>
      <c r="G5583" s="14" t="s">
        <v>123</v>
      </c>
      <c r="H5583" s="14" t="s">
        <v>1105</v>
      </c>
    </row>
    <row r="5584" spans="1:8" x14ac:dyDescent="0.25">
      <c r="A5584">
        <v>10224</v>
      </c>
      <c r="B5584" s="14" t="s">
        <v>17871</v>
      </c>
      <c r="D5584" s="14" t="s">
        <v>17872</v>
      </c>
      <c r="E5584" s="14" t="s">
        <v>1102</v>
      </c>
      <c r="G5584" s="14" t="s">
        <v>24</v>
      </c>
      <c r="H5584" s="14" t="s">
        <v>1105</v>
      </c>
    </row>
    <row r="5585" spans="1:8" x14ac:dyDescent="0.25">
      <c r="A5585">
        <v>10226</v>
      </c>
      <c r="B5585" s="14" t="s">
        <v>17873</v>
      </c>
      <c r="D5585" s="14" t="s">
        <v>513</v>
      </c>
      <c r="E5585" s="14" t="s">
        <v>17874</v>
      </c>
      <c r="F5585" s="14" t="s">
        <v>17875</v>
      </c>
      <c r="G5585" s="14" t="s">
        <v>1109</v>
      </c>
      <c r="H5585" s="14" t="s">
        <v>1105</v>
      </c>
    </row>
    <row r="5586" spans="1:8" x14ac:dyDescent="0.25">
      <c r="A5586">
        <v>10318</v>
      </c>
      <c r="B5586" s="14" t="s">
        <v>17876</v>
      </c>
      <c r="D5586" s="14" t="s">
        <v>17678</v>
      </c>
      <c r="E5586" s="14" t="s">
        <v>1102</v>
      </c>
      <c r="G5586" s="14" t="s">
        <v>243</v>
      </c>
      <c r="H5586" s="14" t="s">
        <v>1110</v>
      </c>
    </row>
    <row r="5587" spans="1:8" x14ac:dyDescent="0.25">
      <c r="A5587">
        <v>10334</v>
      </c>
      <c r="B5587" s="14" t="s">
        <v>17877</v>
      </c>
      <c r="D5587" s="14" t="s">
        <v>17878</v>
      </c>
      <c r="E5587" s="14" t="s">
        <v>1102</v>
      </c>
      <c r="G5587" s="14" t="s">
        <v>243</v>
      </c>
      <c r="H5587" s="14" t="s">
        <v>1110</v>
      </c>
    </row>
    <row r="5588" spans="1:8" x14ac:dyDescent="0.25">
      <c r="A5588">
        <v>10367</v>
      </c>
      <c r="B5588" s="14" t="s">
        <v>17879</v>
      </c>
      <c r="D5588" s="14" t="s">
        <v>17880</v>
      </c>
      <c r="E5588" s="14" t="s">
        <v>1102</v>
      </c>
      <c r="G5588" s="14" t="s">
        <v>1109</v>
      </c>
      <c r="H5588" s="14" t="s">
        <v>1110</v>
      </c>
    </row>
    <row r="5589" spans="1:8" x14ac:dyDescent="0.25">
      <c r="A5589">
        <v>10371</v>
      </c>
      <c r="B5589" s="14" t="s">
        <v>17881</v>
      </c>
      <c r="E5589" s="14" t="s">
        <v>17882</v>
      </c>
      <c r="G5589" s="14" t="s">
        <v>1327</v>
      </c>
      <c r="H5589" s="14" t="s">
        <v>1105</v>
      </c>
    </row>
    <row r="5590" spans="1:8" x14ac:dyDescent="0.25">
      <c r="A5590">
        <v>10372</v>
      </c>
      <c r="B5590" s="14" t="s">
        <v>17883</v>
      </c>
      <c r="D5590" s="14" t="s">
        <v>19002</v>
      </c>
      <c r="E5590" s="14" t="s">
        <v>1102</v>
      </c>
      <c r="G5590" s="14" t="s">
        <v>126</v>
      </c>
      <c r="H5590" s="14" t="s">
        <v>1105</v>
      </c>
    </row>
    <row r="5591" spans="1:8" x14ac:dyDescent="0.25">
      <c r="A5591">
        <v>10642</v>
      </c>
      <c r="B5591" s="14" t="s">
        <v>17884</v>
      </c>
      <c r="E5591" s="14" t="s">
        <v>17885</v>
      </c>
      <c r="G5591" s="14" t="s">
        <v>243</v>
      </c>
      <c r="H5591" s="14" t="s">
        <v>1105</v>
      </c>
    </row>
    <row r="5592" spans="1:8" x14ac:dyDescent="0.25">
      <c r="A5592">
        <v>10646</v>
      </c>
      <c r="B5592" s="14" t="s">
        <v>17886</v>
      </c>
      <c r="D5592" s="14" t="s">
        <v>17887</v>
      </c>
      <c r="E5592" s="14" t="s">
        <v>1102</v>
      </c>
      <c r="G5592" s="14" t="s">
        <v>243</v>
      </c>
      <c r="H5592" s="14" t="s">
        <v>1110</v>
      </c>
    </row>
    <row r="5593" spans="1:8" x14ac:dyDescent="0.25">
      <c r="A5593">
        <v>10650</v>
      </c>
      <c r="B5593" s="14" t="s">
        <v>17888</v>
      </c>
      <c r="D5593" s="14" t="s">
        <v>408</v>
      </c>
      <c r="E5593" s="14" t="s">
        <v>1102</v>
      </c>
      <c r="G5593" s="14" t="s">
        <v>1413</v>
      </c>
      <c r="H5593" s="14" t="s">
        <v>1105</v>
      </c>
    </row>
    <row r="5594" spans="1:8" x14ac:dyDescent="0.25">
      <c r="A5594">
        <v>10673</v>
      </c>
      <c r="B5594" s="14" t="s">
        <v>17889</v>
      </c>
      <c r="D5594" s="14" t="s">
        <v>524</v>
      </c>
      <c r="E5594" s="14" t="s">
        <v>17890</v>
      </c>
      <c r="F5594" s="14" t="s">
        <v>6358</v>
      </c>
      <c r="G5594" s="14" t="s">
        <v>40</v>
      </c>
      <c r="H5594" s="14" t="s">
        <v>1105</v>
      </c>
    </row>
    <row r="5595" spans="1:8" x14ac:dyDescent="0.25">
      <c r="A5595">
        <v>10674</v>
      </c>
      <c r="B5595" s="14" t="s">
        <v>17891</v>
      </c>
      <c r="D5595" s="14" t="s">
        <v>3415</v>
      </c>
      <c r="E5595" s="14" t="s">
        <v>1102</v>
      </c>
      <c r="G5595" s="14" t="s">
        <v>1695</v>
      </c>
      <c r="H5595" s="14" t="s">
        <v>1105</v>
      </c>
    </row>
    <row r="5596" spans="1:8" x14ac:dyDescent="0.25">
      <c r="A5596">
        <v>10675</v>
      </c>
      <c r="B5596" s="14" t="s">
        <v>17892</v>
      </c>
      <c r="D5596" s="14" t="s">
        <v>8516</v>
      </c>
      <c r="E5596" s="14" t="s">
        <v>50</v>
      </c>
      <c r="F5596" s="14" t="s">
        <v>17893</v>
      </c>
      <c r="G5596" s="14" t="s">
        <v>1144</v>
      </c>
      <c r="H5596" s="14" t="s">
        <v>1105</v>
      </c>
    </row>
    <row r="5597" spans="1:8" x14ac:dyDescent="0.25">
      <c r="A5597">
        <v>10683</v>
      </c>
      <c r="B5597" s="14" t="s">
        <v>17894</v>
      </c>
      <c r="D5597" s="14" t="s">
        <v>525</v>
      </c>
      <c r="E5597" s="14" t="s">
        <v>17895</v>
      </c>
      <c r="G5597" s="14" t="s">
        <v>40</v>
      </c>
      <c r="H5597" s="14" t="s">
        <v>1105</v>
      </c>
    </row>
    <row r="5598" spans="1:8" x14ac:dyDescent="0.25">
      <c r="A5598">
        <v>10715</v>
      </c>
      <c r="B5598" s="14" t="s">
        <v>17896</v>
      </c>
      <c r="D5598" s="14" t="s">
        <v>17897</v>
      </c>
      <c r="E5598" s="14" t="s">
        <v>1102</v>
      </c>
      <c r="G5598" s="14" t="s">
        <v>149</v>
      </c>
      <c r="H5598" s="14" t="s">
        <v>1105</v>
      </c>
    </row>
    <row r="5599" spans="1:8" x14ac:dyDescent="0.25">
      <c r="A5599">
        <v>10735</v>
      </c>
      <c r="B5599" s="14" t="s">
        <v>17898</v>
      </c>
      <c r="C5599" s="14" t="s">
        <v>17422</v>
      </c>
      <c r="D5599" s="14" t="s">
        <v>17899</v>
      </c>
      <c r="E5599" s="14" t="s">
        <v>17900</v>
      </c>
      <c r="F5599" s="14" t="s">
        <v>17422</v>
      </c>
      <c r="G5599" s="14" t="s">
        <v>40</v>
      </c>
      <c r="H5599" s="14" t="s">
        <v>1105</v>
      </c>
    </row>
    <row r="5600" spans="1:8" x14ac:dyDescent="0.25">
      <c r="A5600">
        <v>10737</v>
      </c>
      <c r="B5600" s="14" t="s">
        <v>17901</v>
      </c>
      <c r="D5600" s="14" t="s">
        <v>5404</v>
      </c>
      <c r="E5600" s="14" t="s">
        <v>1102</v>
      </c>
      <c r="G5600" s="14" t="s">
        <v>178</v>
      </c>
      <c r="H5600" s="14" t="s">
        <v>1105</v>
      </c>
    </row>
    <row r="5601" spans="1:8" x14ac:dyDescent="0.25">
      <c r="A5601">
        <v>10738</v>
      </c>
      <c r="B5601" s="14" t="s">
        <v>17902</v>
      </c>
      <c r="D5601" s="14" t="s">
        <v>5851</v>
      </c>
      <c r="E5601" s="14" t="s">
        <v>1102</v>
      </c>
      <c r="G5601" s="14" t="s">
        <v>178</v>
      </c>
      <c r="H5601" s="14" t="s">
        <v>1110</v>
      </c>
    </row>
    <row r="5602" spans="1:8" x14ac:dyDescent="0.25">
      <c r="A5602">
        <v>10739</v>
      </c>
      <c r="B5602" s="14" t="s">
        <v>17903</v>
      </c>
      <c r="D5602" s="14" t="s">
        <v>17904</v>
      </c>
      <c r="E5602" s="14" t="s">
        <v>1102</v>
      </c>
      <c r="G5602" s="14" t="s">
        <v>1109</v>
      </c>
      <c r="H5602" s="14" t="s">
        <v>1105</v>
      </c>
    </row>
    <row r="5603" spans="1:8" x14ac:dyDescent="0.25">
      <c r="A5603">
        <v>10740</v>
      </c>
      <c r="B5603" s="14" t="s">
        <v>17905</v>
      </c>
      <c r="E5603" s="14" t="s">
        <v>17906</v>
      </c>
      <c r="G5603" s="14" t="s">
        <v>52</v>
      </c>
      <c r="H5603" s="14" t="s">
        <v>1105</v>
      </c>
    </row>
    <row r="5604" spans="1:8" x14ac:dyDescent="0.25">
      <c r="A5604">
        <v>10741</v>
      </c>
      <c r="B5604" s="14" t="s">
        <v>17907</v>
      </c>
      <c r="D5604" s="14" t="s">
        <v>17908</v>
      </c>
      <c r="E5604" s="14" t="s">
        <v>1102</v>
      </c>
      <c r="G5604" s="14" t="s">
        <v>52</v>
      </c>
      <c r="H5604" s="14" t="s">
        <v>1105</v>
      </c>
    </row>
    <row r="5605" spans="1:8" x14ac:dyDescent="0.25">
      <c r="A5605">
        <v>10748</v>
      </c>
      <c r="B5605" s="14" t="s">
        <v>17909</v>
      </c>
      <c r="D5605" s="14" t="s">
        <v>17720</v>
      </c>
      <c r="E5605" s="14" t="s">
        <v>17910</v>
      </c>
      <c r="F5605" s="14" t="s">
        <v>17911</v>
      </c>
      <c r="G5605" s="14" t="s">
        <v>1109</v>
      </c>
      <c r="H5605" s="14" t="s">
        <v>1105</v>
      </c>
    </row>
    <row r="5606" spans="1:8" x14ac:dyDescent="0.25">
      <c r="A5606">
        <v>10758</v>
      </c>
      <c r="B5606" s="14" t="s">
        <v>17912</v>
      </c>
      <c r="D5606" s="14" t="s">
        <v>17913</v>
      </c>
      <c r="E5606" s="14" t="s">
        <v>1102</v>
      </c>
      <c r="G5606" s="14" t="s">
        <v>1507</v>
      </c>
      <c r="H5606" s="14" t="s">
        <v>1105</v>
      </c>
    </row>
    <row r="5607" spans="1:8" x14ac:dyDescent="0.25">
      <c r="A5607">
        <v>10765</v>
      </c>
      <c r="B5607" s="14" t="s">
        <v>17914</v>
      </c>
      <c r="D5607" s="14" t="s">
        <v>1230</v>
      </c>
      <c r="E5607" s="14" t="s">
        <v>17915</v>
      </c>
      <c r="F5607" s="14" t="s">
        <v>17916</v>
      </c>
      <c r="G5607" s="14" t="s">
        <v>1109</v>
      </c>
      <c r="H5607" s="14" t="s">
        <v>1105</v>
      </c>
    </row>
    <row r="5608" spans="1:8" x14ac:dyDescent="0.25">
      <c r="A5608">
        <v>10776</v>
      </c>
      <c r="B5608" s="14" t="s">
        <v>17917</v>
      </c>
      <c r="D5608" s="14" t="s">
        <v>15730</v>
      </c>
      <c r="E5608" s="14" t="s">
        <v>1102</v>
      </c>
      <c r="G5608" s="14" t="s">
        <v>1109</v>
      </c>
      <c r="H5608" s="14" t="s">
        <v>1105</v>
      </c>
    </row>
    <row r="5609" spans="1:8" x14ac:dyDescent="0.25">
      <c r="A5609">
        <v>10796</v>
      </c>
      <c r="B5609" s="14" t="s">
        <v>17918</v>
      </c>
      <c r="D5609" s="14" t="s">
        <v>275</v>
      </c>
      <c r="E5609" s="14" t="s">
        <v>17919</v>
      </c>
      <c r="G5609" s="14" t="s">
        <v>1109</v>
      </c>
      <c r="H5609" s="14" t="s">
        <v>1110</v>
      </c>
    </row>
    <row r="5610" spans="1:8" x14ac:dyDescent="0.25">
      <c r="A5610">
        <v>10798</v>
      </c>
      <c r="B5610" s="14" t="s">
        <v>17920</v>
      </c>
      <c r="D5610" s="14" t="s">
        <v>19003</v>
      </c>
      <c r="E5610" s="14" t="s">
        <v>1102</v>
      </c>
      <c r="G5610" s="14" t="s">
        <v>91</v>
      </c>
      <c r="H5610" s="14" t="s">
        <v>1105</v>
      </c>
    </row>
    <row r="5611" spans="1:8" x14ac:dyDescent="0.25">
      <c r="A5611">
        <v>10800</v>
      </c>
      <c r="B5611" s="14" t="s">
        <v>17921</v>
      </c>
      <c r="D5611" s="14" t="s">
        <v>5739</v>
      </c>
      <c r="E5611" s="14" t="s">
        <v>17922</v>
      </c>
      <c r="G5611" s="14" t="s">
        <v>143</v>
      </c>
      <c r="H5611" s="14" t="s">
        <v>1105</v>
      </c>
    </row>
    <row r="5612" spans="1:8" x14ac:dyDescent="0.25">
      <c r="A5612">
        <v>10845</v>
      </c>
      <c r="B5612" s="14" t="s">
        <v>17923</v>
      </c>
      <c r="D5612" s="14" t="s">
        <v>17924</v>
      </c>
      <c r="E5612" s="14" t="s">
        <v>1102</v>
      </c>
      <c r="G5612" s="14" t="s">
        <v>114</v>
      </c>
      <c r="H5612" s="14" t="s">
        <v>1105</v>
      </c>
    </row>
    <row r="5613" spans="1:8" x14ac:dyDescent="0.25">
      <c r="A5613">
        <v>10902</v>
      </c>
      <c r="B5613" s="14" t="s">
        <v>17925</v>
      </c>
      <c r="D5613" s="14" t="s">
        <v>3737</v>
      </c>
      <c r="E5613" s="14" t="s">
        <v>1102</v>
      </c>
      <c r="G5613" s="14" t="s">
        <v>126</v>
      </c>
      <c r="H5613" s="14" t="s">
        <v>1110</v>
      </c>
    </row>
    <row r="5614" spans="1:8" x14ac:dyDescent="0.25">
      <c r="A5614">
        <v>10912</v>
      </c>
      <c r="B5614" s="14" t="s">
        <v>17926</v>
      </c>
      <c r="D5614" s="14" t="s">
        <v>17927</v>
      </c>
      <c r="E5614" s="14" t="s">
        <v>1102</v>
      </c>
      <c r="G5614" s="14" t="s">
        <v>1109</v>
      </c>
      <c r="H5614" s="14" t="s">
        <v>1105</v>
      </c>
    </row>
    <row r="5615" spans="1:8" x14ac:dyDescent="0.25">
      <c r="A5615">
        <v>10929</v>
      </c>
      <c r="B5615" s="14" t="s">
        <v>17626</v>
      </c>
      <c r="D5615" s="14" t="s">
        <v>17928</v>
      </c>
      <c r="E5615" s="14" t="s">
        <v>1102</v>
      </c>
      <c r="G5615" s="14" t="s">
        <v>9</v>
      </c>
      <c r="H5615" s="14" t="s">
        <v>1110</v>
      </c>
    </row>
    <row r="5616" spans="1:8" x14ac:dyDescent="0.25">
      <c r="A5616">
        <v>10945</v>
      </c>
      <c r="B5616" s="14" t="s">
        <v>17929</v>
      </c>
      <c r="E5616" s="14" t="s">
        <v>17930</v>
      </c>
      <c r="F5616" s="14" t="s">
        <v>17931</v>
      </c>
      <c r="G5616" s="14" t="s">
        <v>40</v>
      </c>
      <c r="H5616" s="14" t="s">
        <v>1105</v>
      </c>
    </row>
    <row r="5617" spans="1:8" x14ac:dyDescent="0.25">
      <c r="A5617">
        <v>10955</v>
      </c>
      <c r="B5617" s="14" t="s">
        <v>17932</v>
      </c>
      <c r="D5617" s="14" t="s">
        <v>14337</v>
      </c>
      <c r="E5617" s="14" t="s">
        <v>17933</v>
      </c>
      <c r="F5617" s="14" t="s">
        <v>4336</v>
      </c>
      <c r="G5617" s="14" t="s">
        <v>149</v>
      </c>
      <c r="H5617" s="14" t="s">
        <v>1105</v>
      </c>
    </row>
    <row r="5618" spans="1:8" x14ac:dyDescent="0.25">
      <c r="A5618">
        <v>10960</v>
      </c>
      <c r="B5618" s="14" t="s">
        <v>17934</v>
      </c>
      <c r="D5618" s="14" t="s">
        <v>4165</v>
      </c>
      <c r="E5618" s="14" t="s">
        <v>17935</v>
      </c>
      <c r="G5618" s="14" t="s">
        <v>1827</v>
      </c>
      <c r="H5618" s="14" t="s">
        <v>1105</v>
      </c>
    </row>
    <row r="5619" spans="1:8" x14ac:dyDescent="0.25">
      <c r="A5619">
        <v>10969</v>
      </c>
      <c r="B5619" s="14" t="s">
        <v>17936</v>
      </c>
      <c r="D5619" s="14" t="s">
        <v>17937</v>
      </c>
      <c r="E5619" s="14" t="s">
        <v>1102</v>
      </c>
      <c r="F5619" s="14" t="s">
        <v>17938</v>
      </c>
      <c r="G5619" s="14" t="s">
        <v>1682</v>
      </c>
      <c r="H5619" s="14" t="s">
        <v>1105</v>
      </c>
    </row>
    <row r="5620" spans="1:8" x14ac:dyDescent="0.25">
      <c r="A5620">
        <v>11700</v>
      </c>
      <c r="B5620" s="14" t="s">
        <v>17939</v>
      </c>
      <c r="E5620" s="14" t="s">
        <v>17940</v>
      </c>
      <c r="F5620" s="14" t="s">
        <v>17941</v>
      </c>
      <c r="G5620" s="14" t="s">
        <v>174</v>
      </c>
      <c r="H5620" s="14" t="s">
        <v>1105</v>
      </c>
    </row>
    <row r="5621" spans="1:8" x14ac:dyDescent="0.25">
      <c r="A5621">
        <v>11719</v>
      </c>
      <c r="B5621" s="14" t="s">
        <v>17942</v>
      </c>
      <c r="E5621" s="14" t="s">
        <v>17943</v>
      </c>
      <c r="G5621" s="14" t="s">
        <v>19</v>
      </c>
      <c r="H5621" s="14" t="s">
        <v>1105</v>
      </c>
    </row>
    <row r="5622" spans="1:8" x14ac:dyDescent="0.25">
      <c r="A5622">
        <v>11724</v>
      </c>
      <c r="B5622" s="14" t="s">
        <v>17944</v>
      </c>
      <c r="E5622" s="14" t="s">
        <v>17945</v>
      </c>
      <c r="F5622" s="14" t="s">
        <v>17946</v>
      </c>
      <c r="G5622" s="14" t="s">
        <v>14795</v>
      </c>
      <c r="H5622" s="14" t="s">
        <v>1105</v>
      </c>
    </row>
    <row r="5623" spans="1:8" x14ac:dyDescent="0.25">
      <c r="A5623">
        <v>11726</v>
      </c>
      <c r="B5623" s="14" t="s">
        <v>17947</v>
      </c>
      <c r="E5623" s="14" t="s">
        <v>17948</v>
      </c>
      <c r="G5623" s="14" t="s">
        <v>1327</v>
      </c>
      <c r="H5623" s="14" t="s">
        <v>1105</v>
      </c>
    </row>
    <row r="5624" spans="1:8" x14ac:dyDescent="0.25">
      <c r="A5624">
        <v>11731</v>
      </c>
      <c r="B5624" s="14" t="s">
        <v>17949</v>
      </c>
      <c r="C5624" s="14" t="s">
        <v>17950</v>
      </c>
      <c r="D5624" s="14" t="s">
        <v>17951</v>
      </c>
      <c r="E5624" s="14" t="s">
        <v>1102</v>
      </c>
      <c r="F5624" s="14" t="s">
        <v>17952</v>
      </c>
      <c r="G5624" s="14" t="s">
        <v>1327</v>
      </c>
      <c r="H5624" s="14" t="s">
        <v>1105</v>
      </c>
    </row>
    <row r="5625" spans="1:8" x14ac:dyDescent="0.25">
      <c r="A5625">
        <v>11732</v>
      </c>
      <c r="B5625" s="14" t="s">
        <v>17953</v>
      </c>
      <c r="D5625" s="14" t="s">
        <v>12870</v>
      </c>
      <c r="E5625" s="14" t="s">
        <v>1102</v>
      </c>
      <c r="F5625" s="14" t="s">
        <v>17954</v>
      </c>
      <c r="G5625" s="14" t="s">
        <v>1827</v>
      </c>
      <c r="H5625" s="14" t="s">
        <v>1105</v>
      </c>
    </row>
    <row r="5626" spans="1:8" x14ac:dyDescent="0.25">
      <c r="A5626">
        <v>11741</v>
      </c>
      <c r="B5626" s="14" t="s">
        <v>17955</v>
      </c>
      <c r="D5626" s="14" t="s">
        <v>4558</v>
      </c>
      <c r="E5626" s="14" t="s">
        <v>1102</v>
      </c>
      <c r="F5626" s="14" t="s">
        <v>4023</v>
      </c>
      <c r="G5626" s="14" t="s">
        <v>17956</v>
      </c>
      <c r="H5626" s="14" t="s">
        <v>1105</v>
      </c>
    </row>
    <row r="5627" spans="1:8" x14ac:dyDescent="0.25">
      <c r="A5627">
        <v>11751</v>
      </c>
      <c r="B5627" s="14" t="s">
        <v>17957</v>
      </c>
      <c r="E5627" s="14" t="s">
        <v>17958</v>
      </c>
      <c r="F5627" s="14" t="s">
        <v>17959</v>
      </c>
      <c r="G5627" s="14" t="s">
        <v>9</v>
      </c>
      <c r="H5627" s="14" t="s">
        <v>1105</v>
      </c>
    </row>
    <row r="5628" spans="1:8" x14ac:dyDescent="0.25">
      <c r="A5628">
        <v>11755</v>
      </c>
      <c r="B5628" s="14" t="s">
        <v>17960</v>
      </c>
      <c r="D5628" s="14" t="s">
        <v>14062</v>
      </c>
      <c r="E5628" s="14" t="s">
        <v>17961</v>
      </c>
      <c r="F5628" s="14" t="s">
        <v>17962</v>
      </c>
      <c r="G5628" s="14" t="s">
        <v>6978</v>
      </c>
      <c r="H5628" s="14" t="s">
        <v>1105</v>
      </c>
    </row>
    <row r="5629" spans="1:8" x14ac:dyDescent="0.25">
      <c r="A5629">
        <v>11761</v>
      </c>
      <c r="B5629" s="14" t="s">
        <v>17963</v>
      </c>
      <c r="D5629" s="14" t="s">
        <v>17964</v>
      </c>
      <c r="E5629" s="14" t="s">
        <v>1102</v>
      </c>
      <c r="G5629" s="14" t="s">
        <v>2692</v>
      </c>
      <c r="H5629" s="14" t="s">
        <v>1105</v>
      </c>
    </row>
    <row r="5630" spans="1:8" x14ac:dyDescent="0.25">
      <c r="A5630">
        <v>11762</v>
      </c>
      <c r="B5630" s="14" t="s">
        <v>17965</v>
      </c>
      <c r="E5630" s="14" t="s">
        <v>17966</v>
      </c>
      <c r="F5630" s="14" t="s">
        <v>17967</v>
      </c>
      <c r="G5630" s="14" t="s">
        <v>1682</v>
      </c>
      <c r="H5630" s="14" t="s">
        <v>1105</v>
      </c>
    </row>
    <row r="5631" spans="1:8" x14ac:dyDescent="0.25">
      <c r="A5631">
        <v>11763</v>
      </c>
      <c r="B5631" s="14" t="s">
        <v>17968</v>
      </c>
      <c r="D5631" s="14" t="s">
        <v>12011</v>
      </c>
      <c r="E5631" s="14" t="s">
        <v>1102</v>
      </c>
      <c r="G5631" s="14" t="s">
        <v>1682</v>
      </c>
      <c r="H5631" s="14" t="s">
        <v>1105</v>
      </c>
    </row>
    <row r="5632" spans="1:8" x14ac:dyDescent="0.25">
      <c r="A5632">
        <v>11765</v>
      </c>
      <c r="B5632" s="14" t="s">
        <v>17969</v>
      </c>
      <c r="E5632" s="14" t="s">
        <v>17970</v>
      </c>
      <c r="F5632" s="14" t="s">
        <v>17971</v>
      </c>
      <c r="G5632" s="14" t="s">
        <v>1251</v>
      </c>
      <c r="H5632" s="14" t="s">
        <v>1105</v>
      </c>
    </row>
    <row r="5633" spans="1:8" x14ac:dyDescent="0.25">
      <c r="A5633">
        <v>11767</v>
      </c>
      <c r="B5633" s="14" t="s">
        <v>17972</v>
      </c>
      <c r="D5633" s="14" t="s">
        <v>19004</v>
      </c>
      <c r="E5633" s="14" t="s">
        <v>1102</v>
      </c>
      <c r="G5633" s="14" t="s">
        <v>178</v>
      </c>
      <c r="H5633" s="14" t="s">
        <v>1105</v>
      </c>
    </row>
    <row r="5634" spans="1:8" x14ac:dyDescent="0.25">
      <c r="A5634">
        <v>11794</v>
      </c>
      <c r="B5634" s="14" t="s">
        <v>17973</v>
      </c>
      <c r="D5634" s="14" t="s">
        <v>17974</v>
      </c>
      <c r="E5634" s="14" t="s">
        <v>1102</v>
      </c>
      <c r="F5634" s="14" t="s">
        <v>9667</v>
      </c>
      <c r="G5634" s="14" t="s">
        <v>4405</v>
      </c>
      <c r="H5634" s="14" t="s">
        <v>1105</v>
      </c>
    </row>
    <row r="5635" spans="1:8" x14ac:dyDescent="0.25">
      <c r="A5635">
        <v>11795</v>
      </c>
      <c r="B5635" s="14" t="s">
        <v>17975</v>
      </c>
      <c r="E5635" s="14" t="s">
        <v>17976</v>
      </c>
      <c r="F5635" s="14" t="s">
        <v>17977</v>
      </c>
      <c r="G5635" s="14" t="s">
        <v>192</v>
      </c>
      <c r="H5635" s="14" t="s">
        <v>1105</v>
      </c>
    </row>
    <row r="5636" spans="1:8" x14ac:dyDescent="0.25">
      <c r="A5636">
        <v>11798</v>
      </c>
      <c r="B5636" s="14" t="s">
        <v>17978</v>
      </c>
      <c r="E5636" s="14" t="s">
        <v>17979</v>
      </c>
      <c r="F5636" s="14" t="s">
        <v>17980</v>
      </c>
      <c r="G5636" s="14" t="s">
        <v>1578</v>
      </c>
      <c r="H5636" s="14" t="s">
        <v>1105</v>
      </c>
    </row>
    <row r="5637" spans="1:8" x14ac:dyDescent="0.25">
      <c r="A5637">
        <v>11800</v>
      </c>
      <c r="B5637" s="14" t="s">
        <v>17981</v>
      </c>
      <c r="E5637" s="14" t="s">
        <v>17982</v>
      </c>
      <c r="F5637" s="14" t="s">
        <v>17983</v>
      </c>
      <c r="G5637" s="14" t="s">
        <v>3873</v>
      </c>
      <c r="H5637" s="14" t="s">
        <v>1105</v>
      </c>
    </row>
    <row r="5638" spans="1:8" x14ac:dyDescent="0.25">
      <c r="A5638">
        <v>11802</v>
      </c>
      <c r="B5638" s="14" t="s">
        <v>17984</v>
      </c>
      <c r="E5638" s="14" t="s">
        <v>17985</v>
      </c>
      <c r="F5638" s="14" t="s">
        <v>17986</v>
      </c>
      <c r="G5638" s="14" t="s">
        <v>7677</v>
      </c>
      <c r="H5638" s="14" t="s">
        <v>1105</v>
      </c>
    </row>
    <row r="5639" spans="1:8" x14ac:dyDescent="0.25">
      <c r="A5639">
        <v>11804</v>
      </c>
      <c r="B5639" s="14" t="s">
        <v>17987</v>
      </c>
      <c r="D5639" s="14" t="s">
        <v>17988</v>
      </c>
      <c r="E5639" s="14" t="s">
        <v>1102</v>
      </c>
      <c r="F5639" s="14" t="s">
        <v>17989</v>
      </c>
      <c r="G5639" s="14" t="s">
        <v>6062</v>
      </c>
      <c r="H5639" s="14" t="s">
        <v>1105</v>
      </c>
    </row>
    <row r="5640" spans="1:8" x14ac:dyDescent="0.25">
      <c r="A5640">
        <v>11805</v>
      </c>
      <c r="B5640" s="14" t="s">
        <v>17990</v>
      </c>
      <c r="D5640" s="14" t="s">
        <v>17991</v>
      </c>
      <c r="E5640" s="14" t="s">
        <v>1102</v>
      </c>
      <c r="F5640" s="14" t="s">
        <v>17992</v>
      </c>
      <c r="G5640" s="14" t="s">
        <v>17993</v>
      </c>
      <c r="H5640" s="14" t="s">
        <v>1105</v>
      </c>
    </row>
    <row r="5641" spans="1:8" x14ac:dyDescent="0.25">
      <c r="A5641">
        <v>11806</v>
      </c>
      <c r="B5641" s="14" t="s">
        <v>17994</v>
      </c>
      <c r="D5641" s="14" t="s">
        <v>5851</v>
      </c>
      <c r="E5641" s="14" t="s">
        <v>1102</v>
      </c>
      <c r="F5641" s="14" t="s">
        <v>3887</v>
      </c>
      <c r="G5641" s="14" t="s">
        <v>17993</v>
      </c>
      <c r="H5641" s="14" t="s">
        <v>1105</v>
      </c>
    </row>
    <row r="5642" spans="1:8" x14ac:dyDescent="0.25">
      <c r="A5642">
        <v>11808</v>
      </c>
      <c r="B5642" s="14" t="s">
        <v>17995</v>
      </c>
      <c r="D5642" s="14" t="s">
        <v>2826</v>
      </c>
      <c r="E5642" s="14" t="s">
        <v>1102</v>
      </c>
      <c r="F5642" s="14" t="s">
        <v>17996</v>
      </c>
      <c r="G5642" s="14" t="s">
        <v>1622</v>
      </c>
      <c r="H5642" s="14" t="s">
        <v>1105</v>
      </c>
    </row>
    <row r="5643" spans="1:8" x14ac:dyDescent="0.25">
      <c r="A5643">
        <v>11811</v>
      </c>
      <c r="B5643" s="14" t="s">
        <v>17997</v>
      </c>
      <c r="D5643" s="14" t="s">
        <v>17998</v>
      </c>
      <c r="E5643" s="14" t="s">
        <v>17999</v>
      </c>
      <c r="F5643" s="14" t="s">
        <v>18000</v>
      </c>
      <c r="G5643" s="14" t="s">
        <v>77</v>
      </c>
      <c r="H5643" s="14" t="s">
        <v>1105</v>
      </c>
    </row>
    <row r="5644" spans="1:8" x14ac:dyDescent="0.25">
      <c r="A5644">
        <v>11813</v>
      </c>
      <c r="B5644" s="14" t="s">
        <v>18001</v>
      </c>
      <c r="E5644" s="14" t="s">
        <v>18002</v>
      </c>
      <c r="F5644" s="14" t="s">
        <v>18003</v>
      </c>
      <c r="G5644" s="14" t="s">
        <v>77</v>
      </c>
      <c r="H5644" s="14" t="s">
        <v>1105</v>
      </c>
    </row>
    <row r="5645" spans="1:8" x14ac:dyDescent="0.25">
      <c r="A5645">
        <v>11814</v>
      </c>
      <c r="B5645" s="14" t="s">
        <v>18004</v>
      </c>
      <c r="D5645" s="14" t="s">
        <v>18005</v>
      </c>
      <c r="E5645" s="14" t="s">
        <v>1102</v>
      </c>
      <c r="G5645" s="14" t="s">
        <v>2179</v>
      </c>
      <c r="H5645" s="14" t="s">
        <v>1105</v>
      </c>
    </row>
    <row r="5646" spans="1:8" x14ac:dyDescent="0.25">
      <c r="A5646">
        <v>11815</v>
      </c>
      <c r="B5646" s="14" t="s">
        <v>18006</v>
      </c>
      <c r="E5646" s="14" t="s">
        <v>18007</v>
      </c>
      <c r="G5646" s="14" t="s">
        <v>77</v>
      </c>
      <c r="H5646" s="14" t="s">
        <v>1105</v>
      </c>
    </row>
    <row r="5647" spans="1:8" x14ac:dyDescent="0.25">
      <c r="A5647">
        <v>11816</v>
      </c>
      <c r="B5647" s="14" t="s">
        <v>18008</v>
      </c>
      <c r="D5647" s="14" t="s">
        <v>18009</v>
      </c>
      <c r="E5647" s="14" t="s">
        <v>18010</v>
      </c>
      <c r="F5647" s="14" t="s">
        <v>18011</v>
      </c>
      <c r="G5647" s="14" t="s">
        <v>77</v>
      </c>
      <c r="H5647" s="14" t="s">
        <v>1105</v>
      </c>
    </row>
    <row r="5648" spans="1:8" x14ac:dyDescent="0.25">
      <c r="A5648">
        <v>11820</v>
      </c>
      <c r="B5648" s="14" t="s">
        <v>18012</v>
      </c>
      <c r="E5648" s="14" t="s">
        <v>18013</v>
      </c>
      <c r="F5648" s="14" t="s">
        <v>18014</v>
      </c>
      <c r="G5648" s="14" t="s">
        <v>236</v>
      </c>
      <c r="H5648" s="14" t="s">
        <v>1105</v>
      </c>
    </row>
    <row r="5649" spans="1:8" x14ac:dyDescent="0.25">
      <c r="A5649">
        <v>11823</v>
      </c>
      <c r="B5649" s="14" t="s">
        <v>18015</v>
      </c>
      <c r="D5649" s="14" t="s">
        <v>539</v>
      </c>
      <c r="E5649" s="14" t="s">
        <v>18016</v>
      </c>
      <c r="G5649" s="14" t="s">
        <v>3896</v>
      </c>
      <c r="H5649" s="14" t="s">
        <v>1105</v>
      </c>
    </row>
    <row r="5650" spans="1:8" x14ac:dyDescent="0.25">
      <c r="A5650">
        <v>11833</v>
      </c>
      <c r="B5650" s="14" t="s">
        <v>18017</v>
      </c>
      <c r="E5650" s="14" t="s">
        <v>18018</v>
      </c>
      <c r="F5650" s="14" t="s">
        <v>18019</v>
      </c>
      <c r="G5650" s="14" t="s">
        <v>1090</v>
      </c>
      <c r="H5650" s="14" t="s">
        <v>1105</v>
      </c>
    </row>
    <row r="5651" spans="1:8" x14ac:dyDescent="0.25">
      <c r="A5651">
        <v>11834</v>
      </c>
      <c r="B5651" s="14" t="s">
        <v>18020</v>
      </c>
      <c r="D5651" s="14" t="s">
        <v>1739</v>
      </c>
      <c r="E5651" s="14" t="s">
        <v>18021</v>
      </c>
      <c r="F5651" s="14" t="s">
        <v>18022</v>
      </c>
      <c r="G5651" s="14" t="s">
        <v>103</v>
      </c>
      <c r="H5651" s="14" t="s">
        <v>1105</v>
      </c>
    </row>
    <row r="5652" spans="1:8" x14ac:dyDescent="0.25">
      <c r="A5652">
        <v>11836</v>
      </c>
      <c r="B5652" s="14" t="s">
        <v>18023</v>
      </c>
      <c r="D5652" s="14" t="s">
        <v>7135</v>
      </c>
      <c r="E5652" s="14" t="s">
        <v>18024</v>
      </c>
      <c r="F5652" s="14" t="s">
        <v>18025</v>
      </c>
      <c r="G5652" s="14" t="s">
        <v>153</v>
      </c>
      <c r="H5652" s="14" t="s">
        <v>1105</v>
      </c>
    </row>
    <row r="5653" spans="1:8" x14ac:dyDescent="0.25">
      <c r="A5653">
        <v>11838</v>
      </c>
      <c r="B5653" s="14" t="s">
        <v>18026</v>
      </c>
      <c r="D5653" s="14" t="s">
        <v>1209</v>
      </c>
      <c r="E5653" s="14" t="s">
        <v>18027</v>
      </c>
      <c r="G5653" s="14" t="s">
        <v>2882</v>
      </c>
      <c r="H5653" s="14" t="s">
        <v>1105</v>
      </c>
    </row>
    <row r="5654" spans="1:8" x14ac:dyDescent="0.25">
      <c r="A5654">
        <v>11839</v>
      </c>
      <c r="B5654" s="14" t="s">
        <v>18028</v>
      </c>
      <c r="D5654" s="14" t="s">
        <v>3982</v>
      </c>
      <c r="E5654" s="14" t="s">
        <v>1102</v>
      </c>
      <c r="F5654" s="14" t="s">
        <v>18029</v>
      </c>
      <c r="G5654" s="14" t="s">
        <v>1348</v>
      </c>
      <c r="H5654" s="14" t="s">
        <v>1105</v>
      </c>
    </row>
    <row r="5655" spans="1:8" x14ac:dyDescent="0.25">
      <c r="A5655">
        <v>11840</v>
      </c>
      <c r="B5655" s="14" t="s">
        <v>18030</v>
      </c>
      <c r="D5655" s="14" t="s">
        <v>8359</v>
      </c>
      <c r="E5655" s="14" t="s">
        <v>18031</v>
      </c>
      <c r="F5655" s="14" t="s">
        <v>18032</v>
      </c>
      <c r="G5655" s="14" t="s">
        <v>2043</v>
      </c>
      <c r="H5655" s="14" t="s">
        <v>1105</v>
      </c>
    </row>
    <row r="5656" spans="1:8" x14ac:dyDescent="0.25">
      <c r="A5656">
        <v>11843</v>
      </c>
      <c r="B5656" s="14" t="s">
        <v>18033</v>
      </c>
      <c r="D5656" s="14" t="s">
        <v>18034</v>
      </c>
      <c r="E5656" s="14" t="s">
        <v>1102</v>
      </c>
      <c r="F5656" s="14" t="s">
        <v>8564</v>
      </c>
      <c r="G5656" s="14" t="s">
        <v>3071</v>
      </c>
      <c r="H5656" s="14" t="s">
        <v>1105</v>
      </c>
    </row>
    <row r="5657" spans="1:8" x14ac:dyDescent="0.25">
      <c r="A5657">
        <v>11850</v>
      </c>
      <c r="B5657" s="14" t="s">
        <v>18035</v>
      </c>
      <c r="D5657" s="14" t="s">
        <v>12502</v>
      </c>
      <c r="E5657" s="14" t="s">
        <v>18036</v>
      </c>
      <c r="F5657" s="14" t="s">
        <v>12739</v>
      </c>
      <c r="G5657" s="14" t="s">
        <v>1514</v>
      </c>
      <c r="H5657" s="14" t="s">
        <v>1105</v>
      </c>
    </row>
    <row r="5658" spans="1:8" x14ac:dyDescent="0.25">
      <c r="A5658">
        <v>11855</v>
      </c>
      <c r="B5658" s="14" t="s">
        <v>18037</v>
      </c>
      <c r="D5658" s="14" t="s">
        <v>9135</v>
      </c>
      <c r="E5658" s="14" t="s">
        <v>1102</v>
      </c>
      <c r="F5658" s="14" t="s">
        <v>17275</v>
      </c>
      <c r="G5658" s="14" t="s">
        <v>178</v>
      </c>
      <c r="H5658" s="14" t="s">
        <v>1105</v>
      </c>
    </row>
    <row r="5659" spans="1:8" x14ac:dyDescent="0.25">
      <c r="A5659">
        <v>11856</v>
      </c>
      <c r="B5659" s="14" t="s">
        <v>18038</v>
      </c>
      <c r="E5659" s="14" t="s">
        <v>18039</v>
      </c>
      <c r="G5659" s="14" t="s">
        <v>7</v>
      </c>
      <c r="H5659" s="14" t="s">
        <v>1105</v>
      </c>
    </row>
    <row r="5660" spans="1:8" x14ac:dyDescent="0.25">
      <c r="A5660">
        <v>11857</v>
      </c>
      <c r="B5660" s="14" t="s">
        <v>18040</v>
      </c>
      <c r="D5660" s="14" t="s">
        <v>18041</v>
      </c>
      <c r="E5660" s="14" t="s">
        <v>18042</v>
      </c>
      <c r="G5660" s="14" t="s">
        <v>2895</v>
      </c>
      <c r="H5660" s="14" t="s">
        <v>1105</v>
      </c>
    </row>
    <row r="5661" spans="1:8" x14ac:dyDescent="0.25">
      <c r="A5661">
        <v>11873</v>
      </c>
      <c r="B5661" s="14" t="s">
        <v>18043</v>
      </c>
      <c r="D5661" s="14" t="s">
        <v>407</v>
      </c>
      <c r="E5661" s="14" t="s">
        <v>18044</v>
      </c>
      <c r="F5661" s="14" t="s">
        <v>18045</v>
      </c>
      <c r="G5661" s="14" t="s">
        <v>2853</v>
      </c>
      <c r="H5661" s="14" t="s">
        <v>1105</v>
      </c>
    </row>
    <row r="5662" spans="1:8" x14ac:dyDescent="0.25">
      <c r="A5662">
        <v>11922</v>
      </c>
      <c r="B5662" s="14" t="s">
        <v>18046</v>
      </c>
      <c r="D5662" s="14" t="s">
        <v>14848</v>
      </c>
      <c r="E5662" s="14" t="s">
        <v>18047</v>
      </c>
      <c r="G5662" s="14" t="s">
        <v>40</v>
      </c>
      <c r="H5662" s="14" t="s">
        <v>1110</v>
      </c>
    </row>
    <row r="5663" spans="1:8" x14ac:dyDescent="0.25">
      <c r="A5663">
        <v>11943</v>
      </c>
      <c r="B5663" s="14" t="s">
        <v>18048</v>
      </c>
      <c r="E5663" s="14" t="s">
        <v>18049</v>
      </c>
      <c r="F5663" s="14" t="s">
        <v>18050</v>
      </c>
      <c r="G5663" s="14" t="s">
        <v>230</v>
      </c>
      <c r="H5663" s="14" t="s">
        <v>1105</v>
      </c>
    </row>
    <row r="5664" spans="1:8" x14ac:dyDescent="0.25">
      <c r="A5664">
        <v>11947</v>
      </c>
      <c r="B5664" s="14" t="s">
        <v>18051</v>
      </c>
      <c r="D5664" s="14" t="s">
        <v>18052</v>
      </c>
      <c r="E5664" s="14" t="s">
        <v>1102</v>
      </c>
      <c r="F5664" s="14" t="s">
        <v>18053</v>
      </c>
      <c r="G5664" s="14" t="s">
        <v>103</v>
      </c>
      <c r="H5664" s="14" t="s">
        <v>1105</v>
      </c>
    </row>
    <row r="5665" spans="1:8" x14ac:dyDescent="0.25">
      <c r="A5665">
        <v>11948</v>
      </c>
      <c r="B5665" s="14" t="s">
        <v>18054</v>
      </c>
      <c r="D5665" s="14" t="s">
        <v>18055</v>
      </c>
      <c r="E5665" s="14" t="s">
        <v>18056</v>
      </c>
      <c r="F5665" s="14" t="s">
        <v>18057</v>
      </c>
      <c r="G5665" s="14" t="s">
        <v>103</v>
      </c>
      <c r="H5665" s="14" t="s">
        <v>1105</v>
      </c>
    </row>
    <row r="5666" spans="1:8" x14ac:dyDescent="0.25">
      <c r="A5666">
        <v>11949</v>
      </c>
      <c r="B5666" s="14" t="s">
        <v>18058</v>
      </c>
      <c r="E5666" s="14" t="s">
        <v>18059</v>
      </c>
      <c r="F5666" s="14" t="s">
        <v>18060</v>
      </c>
      <c r="G5666" s="14" t="s">
        <v>1827</v>
      </c>
      <c r="H5666" s="14" t="s">
        <v>1105</v>
      </c>
    </row>
    <row r="5667" spans="1:8" x14ac:dyDescent="0.25">
      <c r="A5667">
        <v>11950</v>
      </c>
      <c r="B5667" s="14" t="s">
        <v>18061</v>
      </c>
      <c r="E5667" s="14" t="s">
        <v>18062</v>
      </c>
      <c r="F5667" s="14" t="s">
        <v>18063</v>
      </c>
      <c r="G5667" s="14" t="s">
        <v>1827</v>
      </c>
      <c r="H5667" s="14" t="s">
        <v>1105</v>
      </c>
    </row>
    <row r="5668" spans="1:8" x14ac:dyDescent="0.25">
      <c r="A5668">
        <v>11963</v>
      </c>
      <c r="B5668" s="14" t="s">
        <v>18064</v>
      </c>
      <c r="D5668" s="14" t="s">
        <v>18065</v>
      </c>
      <c r="E5668" s="14" t="s">
        <v>1102</v>
      </c>
      <c r="F5668" s="14" t="s">
        <v>4330</v>
      </c>
      <c r="G5668" s="14" t="s">
        <v>1938</v>
      </c>
      <c r="H5668" s="14" t="s">
        <v>1105</v>
      </c>
    </row>
    <row r="5669" spans="1:8" x14ac:dyDescent="0.25">
      <c r="A5669">
        <v>11995</v>
      </c>
      <c r="B5669" s="14" t="s">
        <v>18066</v>
      </c>
      <c r="C5669" s="14" t="s">
        <v>18067</v>
      </c>
      <c r="D5669" s="14" t="s">
        <v>1967</v>
      </c>
      <c r="E5669" s="14" t="s">
        <v>18068</v>
      </c>
      <c r="G5669" s="14" t="s">
        <v>174</v>
      </c>
      <c r="H5669" s="14" t="s">
        <v>1110</v>
      </c>
    </row>
    <row r="5670" spans="1:8" x14ac:dyDescent="0.25">
      <c r="A5670">
        <v>12960</v>
      </c>
      <c r="B5670" s="14" t="s">
        <v>18069</v>
      </c>
      <c r="D5670" s="14" t="s">
        <v>10964</v>
      </c>
      <c r="E5670" s="14" t="s">
        <v>1102</v>
      </c>
      <c r="F5670" s="14" t="s">
        <v>11240</v>
      </c>
      <c r="G5670" s="14" t="s">
        <v>236</v>
      </c>
      <c r="H5670" s="14" t="s">
        <v>1105</v>
      </c>
    </row>
    <row r="5671" spans="1:8" x14ac:dyDescent="0.25">
      <c r="A5671">
        <v>12961</v>
      </c>
      <c r="B5671" s="14" t="s">
        <v>18070</v>
      </c>
      <c r="D5671" s="14" t="s">
        <v>6717</v>
      </c>
      <c r="E5671" s="14" t="s">
        <v>1102</v>
      </c>
      <c r="G5671" s="14" t="s">
        <v>1109</v>
      </c>
      <c r="H5671" s="14" t="s">
        <v>1105</v>
      </c>
    </row>
    <row r="5672" spans="1:8" x14ac:dyDescent="0.25">
      <c r="A5672">
        <v>12962</v>
      </c>
      <c r="B5672" s="14" t="s">
        <v>18071</v>
      </c>
      <c r="D5672" s="14" t="s">
        <v>8917</v>
      </c>
      <c r="E5672" s="14" t="s">
        <v>18072</v>
      </c>
      <c r="F5672" s="14" t="s">
        <v>18073</v>
      </c>
      <c r="G5672" s="14" t="s">
        <v>192</v>
      </c>
      <c r="H5672" s="14" t="s">
        <v>1105</v>
      </c>
    </row>
    <row r="5673" spans="1:8" x14ac:dyDescent="0.25">
      <c r="A5673">
        <v>12965</v>
      </c>
      <c r="B5673" s="14" t="s">
        <v>18074</v>
      </c>
      <c r="D5673" s="14" t="s">
        <v>14607</v>
      </c>
      <c r="E5673" s="14" t="s">
        <v>18075</v>
      </c>
      <c r="F5673" s="14" t="s">
        <v>18076</v>
      </c>
      <c r="G5673" s="14" t="s">
        <v>166</v>
      </c>
      <c r="H5673" s="14" t="s">
        <v>1105</v>
      </c>
    </row>
    <row r="5674" spans="1:8" x14ac:dyDescent="0.25">
      <c r="A5674">
        <v>12975</v>
      </c>
      <c r="B5674" s="14" t="s">
        <v>18077</v>
      </c>
      <c r="D5674" s="14" t="s">
        <v>18078</v>
      </c>
      <c r="E5674" s="14" t="s">
        <v>18079</v>
      </c>
      <c r="F5674" s="14" t="s">
        <v>18080</v>
      </c>
      <c r="G5674" s="14" t="s">
        <v>52</v>
      </c>
      <c r="H5674" s="14" t="s">
        <v>1105</v>
      </c>
    </row>
    <row r="5675" spans="1:8" x14ac:dyDescent="0.25">
      <c r="A5675">
        <v>12976</v>
      </c>
      <c r="B5675" s="14" t="s">
        <v>18081</v>
      </c>
      <c r="E5675" s="14" t="s">
        <v>18082</v>
      </c>
      <c r="F5675" s="14" t="s">
        <v>18083</v>
      </c>
      <c r="G5675" s="14" t="s">
        <v>52</v>
      </c>
      <c r="H5675" s="14" t="s">
        <v>1105</v>
      </c>
    </row>
    <row r="5676" spans="1:8" x14ac:dyDescent="0.25">
      <c r="A5676">
        <v>12978</v>
      </c>
      <c r="B5676" s="14" t="s">
        <v>18084</v>
      </c>
      <c r="D5676" s="14" t="s">
        <v>1005</v>
      </c>
      <c r="E5676" s="14" t="s">
        <v>18085</v>
      </c>
      <c r="F5676" s="14" t="s">
        <v>18086</v>
      </c>
      <c r="G5676" s="14" t="s">
        <v>52</v>
      </c>
      <c r="H5676" s="14" t="s">
        <v>1105</v>
      </c>
    </row>
    <row r="5677" spans="1:8" x14ac:dyDescent="0.25">
      <c r="A5677">
        <v>12990</v>
      </c>
      <c r="B5677" s="14" t="s">
        <v>18087</v>
      </c>
      <c r="D5677" s="14" t="s">
        <v>8226</v>
      </c>
      <c r="E5677" s="14" t="s">
        <v>1102</v>
      </c>
      <c r="G5677" s="14" t="s">
        <v>212</v>
      </c>
      <c r="H5677" s="14" t="s">
        <v>1110</v>
      </c>
    </row>
    <row r="5678" spans="1:8" x14ac:dyDescent="0.25">
      <c r="A5678">
        <v>12997</v>
      </c>
      <c r="B5678" s="14" t="s">
        <v>18088</v>
      </c>
      <c r="C5678" s="14" t="s">
        <v>18089</v>
      </c>
      <c r="D5678" s="14" t="s">
        <v>528</v>
      </c>
      <c r="E5678" s="14" t="s">
        <v>18090</v>
      </c>
      <c r="G5678" s="14" t="s">
        <v>1043</v>
      </c>
      <c r="H5678" s="14" t="s">
        <v>1105</v>
      </c>
    </row>
    <row r="5679" spans="1:8" x14ac:dyDescent="0.25">
      <c r="A5679">
        <v>13076</v>
      </c>
      <c r="B5679" s="14" t="s">
        <v>18091</v>
      </c>
      <c r="C5679" s="14" t="s">
        <v>18091</v>
      </c>
      <c r="D5679" s="14" t="s">
        <v>7517</v>
      </c>
      <c r="E5679" s="14" t="s">
        <v>18092</v>
      </c>
      <c r="G5679" s="14" t="s">
        <v>52</v>
      </c>
      <c r="H5679" s="14" t="s">
        <v>1105</v>
      </c>
    </row>
    <row r="5680" spans="1:8" x14ac:dyDescent="0.25">
      <c r="A5680">
        <v>13088</v>
      </c>
      <c r="B5680" s="14" t="s">
        <v>18093</v>
      </c>
      <c r="D5680" s="14" t="s">
        <v>18094</v>
      </c>
      <c r="E5680" s="14" t="s">
        <v>1102</v>
      </c>
      <c r="G5680" s="14" t="s">
        <v>178</v>
      </c>
      <c r="H5680" s="14" t="s">
        <v>1105</v>
      </c>
    </row>
    <row r="5681" spans="1:8" x14ac:dyDescent="0.25">
      <c r="A5681">
        <v>13089</v>
      </c>
      <c r="B5681" s="14" t="s">
        <v>18095</v>
      </c>
      <c r="D5681" s="14" t="s">
        <v>5014</v>
      </c>
      <c r="E5681" s="14" t="s">
        <v>18096</v>
      </c>
      <c r="F5681" s="14" t="s">
        <v>18097</v>
      </c>
      <c r="G5681" s="14" t="s">
        <v>52</v>
      </c>
      <c r="H5681" s="14" t="s">
        <v>1105</v>
      </c>
    </row>
    <row r="5682" spans="1:8" x14ac:dyDescent="0.25">
      <c r="A5682">
        <v>13105</v>
      </c>
      <c r="B5682" s="14" t="s">
        <v>18098</v>
      </c>
      <c r="D5682" s="14" t="s">
        <v>503</v>
      </c>
      <c r="E5682" s="14" t="s">
        <v>1102</v>
      </c>
      <c r="F5682" s="14" t="s">
        <v>4309</v>
      </c>
      <c r="G5682" s="14" t="s">
        <v>109</v>
      </c>
      <c r="H5682" s="14" t="s">
        <v>1105</v>
      </c>
    </row>
    <row r="5683" spans="1:8" x14ac:dyDescent="0.25">
      <c r="A5683">
        <v>13106</v>
      </c>
      <c r="B5683" s="14" t="s">
        <v>18099</v>
      </c>
      <c r="D5683" s="14" t="s">
        <v>18100</v>
      </c>
      <c r="E5683" s="14" t="s">
        <v>1102</v>
      </c>
      <c r="F5683" s="14" t="s">
        <v>18101</v>
      </c>
      <c r="G5683" s="14" t="s">
        <v>109</v>
      </c>
      <c r="H5683" s="14" t="s">
        <v>1105</v>
      </c>
    </row>
    <row r="5684" spans="1:8" x14ac:dyDescent="0.25">
      <c r="A5684">
        <v>13107</v>
      </c>
      <c r="B5684" s="14" t="s">
        <v>18102</v>
      </c>
      <c r="E5684" s="14" t="s">
        <v>18103</v>
      </c>
      <c r="F5684" s="14" t="s">
        <v>18104</v>
      </c>
      <c r="G5684" s="14" t="s">
        <v>109</v>
      </c>
      <c r="H5684" s="14" t="s">
        <v>1105</v>
      </c>
    </row>
    <row r="5685" spans="1:8" x14ac:dyDescent="0.25">
      <c r="A5685">
        <v>13108</v>
      </c>
      <c r="B5685" s="14" t="s">
        <v>18105</v>
      </c>
      <c r="D5685" s="14" t="s">
        <v>18106</v>
      </c>
      <c r="E5685" s="14" t="s">
        <v>1102</v>
      </c>
      <c r="F5685" s="14" t="s">
        <v>18107</v>
      </c>
      <c r="G5685" s="14" t="s">
        <v>2082</v>
      </c>
      <c r="H5685" s="14" t="s">
        <v>1105</v>
      </c>
    </row>
    <row r="5686" spans="1:8" x14ac:dyDescent="0.25">
      <c r="A5686">
        <v>13130</v>
      </c>
      <c r="B5686" s="14" t="s">
        <v>18108</v>
      </c>
      <c r="D5686" s="14" t="s">
        <v>18109</v>
      </c>
      <c r="E5686" s="14" t="s">
        <v>1102</v>
      </c>
      <c r="G5686" s="14" t="s">
        <v>114</v>
      </c>
      <c r="H5686" s="14" t="s">
        <v>1105</v>
      </c>
    </row>
    <row r="5687" spans="1:8" x14ac:dyDescent="0.25">
      <c r="A5687">
        <v>13178</v>
      </c>
      <c r="B5687" s="14" t="s">
        <v>18110</v>
      </c>
      <c r="D5687" s="14" t="s">
        <v>12517</v>
      </c>
      <c r="E5687" s="14" t="s">
        <v>1102</v>
      </c>
      <c r="G5687" s="14" t="s">
        <v>1144</v>
      </c>
      <c r="H5687" s="14" t="s">
        <v>1105</v>
      </c>
    </row>
    <row r="5688" spans="1:8" x14ac:dyDescent="0.25">
      <c r="A5688">
        <v>13181</v>
      </c>
      <c r="B5688" s="14" t="s">
        <v>18111</v>
      </c>
      <c r="E5688" s="14" t="s">
        <v>18112</v>
      </c>
      <c r="F5688" s="14" t="s">
        <v>18113</v>
      </c>
      <c r="G5688" s="14" t="s">
        <v>117</v>
      </c>
      <c r="H5688" s="14" t="s">
        <v>1105</v>
      </c>
    </row>
    <row r="5689" spans="1:8" x14ac:dyDescent="0.25">
      <c r="A5689">
        <v>13187</v>
      </c>
      <c r="B5689" s="14" t="s">
        <v>18114</v>
      </c>
      <c r="E5689" s="14" t="s">
        <v>18115</v>
      </c>
      <c r="G5689" s="14" t="s">
        <v>1945</v>
      </c>
      <c r="H5689" s="14" t="s">
        <v>1105</v>
      </c>
    </row>
    <row r="5690" spans="1:8" x14ac:dyDescent="0.25">
      <c r="A5690">
        <v>13188</v>
      </c>
      <c r="B5690" s="14" t="s">
        <v>18116</v>
      </c>
      <c r="E5690" s="14" t="s">
        <v>18117</v>
      </c>
      <c r="F5690" s="14" t="s">
        <v>18118</v>
      </c>
      <c r="G5690" s="14" t="s">
        <v>239</v>
      </c>
      <c r="H5690" s="14" t="s">
        <v>1105</v>
      </c>
    </row>
    <row r="5691" spans="1:8" x14ac:dyDescent="0.25">
      <c r="A5691">
        <v>13189</v>
      </c>
      <c r="B5691" s="14" t="s">
        <v>18119</v>
      </c>
      <c r="E5691" s="14" t="s">
        <v>18120</v>
      </c>
      <c r="G5691" s="14" t="s">
        <v>1196</v>
      </c>
      <c r="H5691" s="14" t="s">
        <v>1105</v>
      </c>
    </row>
    <row r="5692" spans="1:8" x14ac:dyDescent="0.25">
      <c r="A5692">
        <v>13190</v>
      </c>
      <c r="B5692" s="14" t="s">
        <v>18121</v>
      </c>
      <c r="D5692" s="14" t="s">
        <v>12037</v>
      </c>
      <c r="E5692" s="14" t="s">
        <v>1102</v>
      </c>
      <c r="G5692" s="14" t="s">
        <v>10032</v>
      </c>
      <c r="H5692" s="14" t="s">
        <v>1105</v>
      </c>
    </row>
    <row r="5693" spans="1:8" x14ac:dyDescent="0.25">
      <c r="A5693">
        <v>13200</v>
      </c>
      <c r="B5693" s="14" t="s">
        <v>18122</v>
      </c>
      <c r="D5693" s="14" t="s">
        <v>12275</v>
      </c>
      <c r="E5693" s="14" t="s">
        <v>1102</v>
      </c>
      <c r="F5693" s="14" t="s">
        <v>18123</v>
      </c>
      <c r="G5693" s="14" t="s">
        <v>134</v>
      </c>
      <c r="H5693" s="14" t="s">
        <v>1105</v>
      </c>
    </row>
    <row r="5694" spans="1:8" x14ac:dyDescent="0.25">
      <c r="A5694">
        <v>13202</v>
      </c>
      <c r="B5694" s="14" t="s">
        <v>18124</v>
      </c>
      <c r="E5694" s="14" t="s">
        <v>18125</v>
      </c>
      <c r="G5694" s="14" t="s">
        <v>482</v>
      </c>
      <c r="H5694" s="14" t="s">
        <v>1105</v>
      </c>
    </row>
    <row r="5695" spans="1:8" x14ac:dyDescent="0.25">
      <c r="A5695">
        <v>13209</v>
      </c>
      <c r="B5695" s="14" t="s">
        <v>18126</v>
      </c>
      <c r="E5695" s="14" t="s">
        <v>18127</v>
      </c>
      <c r="F5695" s="14" t="s">
        <v>18128</v>
      </c>
      <c r="G5695" s="14" t="s">
        <v>4487</v>
      </c>
      <c r="H5695" s="14" t="s">
        <v>1105</v>
      </c>
    </row>
    <row r="5696" spans="1:8" x14ac:dyDescent="0.25">
      <c r="A5696">
        <v>13211</v>
      </c>
      <c r="B5696" s="14" t="s">
        <v>18129</v>
      </c>
      <c r="E5696" s="14" t="s">
        <v>18130</v>
      </c>
      <c r="F5696" s="14" t="s">
        <v>18131</v>
      </c>
      <c r="G5696" s="14" t="s">
        <v>12865</v>
      </c>
      <c r="H5696" s="14" t="s">
        <v>1105</v>
      </c>
    </row>
    <row r="5697" spans="1:8" x14ac:dyDescent="0.25">
      <c r="A5697">
        <v>13217</v>
      </c>
      <c r="B5697" s="14" t="s">
        <v>18132</v>
      </c>
      <c r="E5697" s="14" t="s">
        <v>18133</v>
      </c>
      <c r="G5697" s="14" t="s">
        <v>18134</v>
      </c>
      <c r="H5697" s="14" t="s">
        <v>1105</v>
      </c>
    </row>
    <row r="5698" spans="1:8" x14ac:dyDescent="0.25">
      <c r="A5698">
        <v>13218</v>
      </c>
      <c r="B5698" s="14" t="s">
        <v>18135</v>
      </c>
      <c r="D5698" s="14" t="s">
        <v>18136</v>
      </c>
      <c r="E5698" s="14" t="s">
        <v>1102</v>
      </c>
      <c r="F5698" s="14" t="s">
        <v>14417</v>
      </c>
      <c r="G5698" s="14" t="s">
        <v>226</v>
      </c>
      <c r="H5698" s="14" t="s">
        <v>1105</v>
      </c>
    </row>
    <row r="5699" spans="1:8" x14ac:dyDescent="0.25">
      <c r="A5699">
        <v>13242</v>
      </c>
      <c r="B5699" s="14" t="s">
        <v>18137</v>
      </c>
      <c r="D5699" s="14" t="s">
        <v>18138</v>
      </c>
      <c r="E5699" s="14" t="s">
        <v>1102</v>
      </c>
      <c r="G5699" s="14" t="s">
        <v>2223</v>
      </c>
      <c r="H5699" s="14" t="s">
        <v>1105</v>
      </c>
    </row>
    <row r="5700" spans="1:8" x14ac:dyDescent="0.25">
      <c r="A5700">
        <v>13254</v>
      </c>
      <c r="B5700" s="14" t="s">
        <v>18139</v>
      </c>
      <c r="D5700" s="14" t="s">
        <v>2744</v>
      </c>
      <c r="E5700" s="14" t="s">
        <v>1102</v>
      </c>
      <c r="F5700" s="14" t="s">
        <v>18140</v>
      </c>
      <c r="G5700" s="14" t="s">
        <v>178</v>
      </c>
      <c r="H5700" s="14" t="s">
        <v>1105</v>
      </c>
    </row>
    <row r="5701" spans="1:8" x14ac:dyDescent="0.25">
      <c r="A5701">
        <v>13303</v>
      </c>
      <c r="B5701" s="14" t="s">
        <v>18141</v>
      </c>
      <c r="D5701" s="14" t="s">
        <v>8472</v>
      </c>
      <c r="E5701" s="14" t="s">
        <v>18142</v>
      </c>
      <c r="F5701" s="14" t="s">
        <v>18142</v>
      </c>
      <c r="G5701" s="14" t="s">
        <v>117</v>
      </c>
      <c r="H5701" s="14" t="s">
        <v>1105</v>
      </c>
    </row>
    <row r="5702" spans="1:8" x14ac:dyDescent="0.25">
      <c r="A5702">
        <v>13304</v>
      </c>
      <c r="B5702" s="14" t="s">
        <v>18143</v>
      </c>
      <c r="D5702" s="14" t="s">
        <v>7169</v>
      </c>
      <c r="E5702" s="14" t="s">
        <v>18144</v>
      </c>
      <c r="F5702" s="14" t="s">
        <v>18143</v>
      </c>
      <c r="G5702" s="14" t="s">
        <v>91</v>
      </c>
      <c r="H5702" s="14" t="s">
        <v>1105</v>
      </c>
    </row>
    <row r="5703" spans="1:8" x14ac:dyDescent="0.25">
      <c r="A5703">
        <v>13306</v>
      </c>
      <c r="B5703" s="14" t="s">
        <v>18145</v>
      </c>
      <c r="C5703" s="14" t="s">
        <v>18145</v>
      </c>
      <c r="D5703" s="14" t="s">
        <v>1264</v>
      </c>
      <c r="E5703" s="14" t="s">
        <v>18146</v>
      </c>
      <c r="F5703" s="14" t="s">
        <v>18145</v>
      </c>
      <c r="G5703" s="14" t="s">
        <v>28</v>
      </c>
      <c r="H5703" s="14" t="s">
        <v>1105</v>
      </c>
    </row>
    <row r="5704" spans="1:8" x14ac:dyDescent="0.25">
      <c r="A5704">
        <v>13335</v>
      </c>
      <c r="B5704" s="14" t="s">
        <v>18147</v>
      </c>
      <c r="C5704" s="14" t="s">
        <v>18148</v>
      </c>
      <c r="D5704" s="14" t="s">
        <v>4518</v>
      </c>
      <c r="E5704" s="14" t="s">
        <v>18149</v>
      </c>
      <c r="G5704" s="14" t="s">
        <v>91</v>
      </c>
      <c r="H5704" s="14" t="s">
        <v>1105</v>
      </c>
    </row>
    <row r="5705" spans="1:8" x14ac:dyDescent="0.25">
      <c r="A5705">
        <v>13388</v>
      </c>
      <c r="B5705" s="14" t="s">
        <v>18150</v>
      </c>
      <c r="D5705" s="14" t="s">
        <v>18151</v>
      </c>
      <c r="E5705" s="14" t="s">
        <v>18152</v>
      </c>
      <c r="G5705" s="14" t="s">
        <v>243</v>
      </c>
      <c r="H5705" s="14" t="s">
        <v>1110</v>
      </c>
    </row>
    <row r="5706" spans="1:8" x14ac:dyDescent="0.25">
      <c r="A5706">
        <v>13389</v>
      </c>
      <c r="B5706" s="14" t="s">
        <v>18153</v>
      </c>
      <c r="C5706" s="14" t="s">
        <v>18154</v>
      </c>
      <c r="D5706" s="14" t="s">
        <v>18151</v>
      </c>
      <c r="E5706" s="14" t="s">
        <v>18155</v>
      </c>
      <c r="G5706" s="14" t="s">
        <v>1601</v>
      </c>
      <c r="H5706" s="14" t="s">
        <v>1110</v>
      </c>
    </row>
    <row r="5707" spans="1:8" x14ac:dyDescent="0.25">
      <c r="A5707">
        <v>13390</v>
      </c>
      <c r="B5707" s="14" t="s">
        <v>18156</v>
      </c>
      <c r="D5707" s="14" t="s">
        <v>18157</v>
      </c>
      <c r="E5707" s="14" t="s">
        <v>18158</v>
      </c>
      <c r="G5707" s="14" t="s">
        <v>187</v>
      </c>
      <c r="H5707" s="14" t="s">
        <v>1110</v>
      </c>
    </row>
    <row r="5708" spans="1:8" x14ac:dyDescent="0.25">
      <c r="A5708">
        <v>13391</v>
      </c>
      <c r="B5708" s="14" t="s">
        <v>18159</v>
      </c>
      <c r="D5708" s="14" t="s">
        <v>18160</v>
      </c>
      <c r="E5708" s="14" t="s">
        <v>18161</v>
      </c>
      <c r="G5708" s="14" t="s">
        <v>1109</v>
      </c>
      <c r="H5708" s="14" t="s">
        <v>1105</v>
      </c>
    </row>
    <row r="5709" spans="1:8" x14ac:dyDescent="0.25">
      <c r="A5709">
        <v>13392</v>
      </c>
      <c r="B5709" s="14" t="s">
        <v>18162</v>
      </c>
      <c r="D5709" s="14" t="s">
        <v>5101</v>
      </c>
      <c r="E5709" s="14" t="s">
        <v>18163</v>
      </c>
      <c r="G5709" s="14" t="s">
        <v>187</v>
      </c>
      <c r="H5709" s="14" t="s">
        <v>1110</v>
      </c>
    </row>
    <row r="5710" spans="1:8" x14ac:dyDescent="0.25">
      <c r="A5710">
        <v>13394</v>
      </c>
      <c r="B5710" s="14" t="s">
        <v>18164</v>
      </c>
      <c r="D5710" s="14" t="s">
        <v>18165</v>
      </c>
      <c r="E5710" s="14" t="s">
        <v>18166</v>
      </c>
      <c r="G5710" s="14" t="s">
        <v>1144</v>
      </c>
      <c r="H5710" s="14" t="s">
        <v>1105</v>
      </c>
    </row>
    <row r="5711" spans="1:8" x14ac:dyDescent="0.25">
      <c r="A5711">
        <v>13395</v>
      </c>
      <c r="B5711" s="14" t="s">
        <v>18167</v>
      </c>
      <c r="D5711" s="14" t="s">
        <v>18168</v>
      </c>
      <c r="E5711" s="14" t="s">
        <v>18169</v>
      </c>
      <c r="G5711" s="14" t="s">
        <v>1144</v>
      </c>
      <c r="H5711" s="14" t="s">
        <v>1110</v>
      </c>
    </row>
    <row r="5712" spans="1:8" x14ac:dyDescent="0.25">
      <c r="A5712">
        <v>13397</v>
      </c>
      <c r="B5712" s="14" t="s">
        <v>18170</v>
      </c>
      <c r="D5712" s="14" t="s">
        <v>18171</v>
      </c>
      <c r="E5712" s="14" t="s">
        <v>1102</v>
      </c>
      <c r="G5712" s="14" t="s">
        <v>1144</v>
      </c>
      <c r="H5712" s="14" t="s">
        <v>1105</v>
      </c>
    </row>
    <row r="5713" spans="1:8" x14ac:dyDescent="0.25">
      <c r="A5713">
        <v>13398</v>
      </c>
      <c r="B5713" s="14" t="s">
        <v>18172</v>
      </c>
      <c r="D5713" s="14" t="s">
        <v>18173</v>
      </c>
      <c r="E5713" s="14" t="s">
        <v>1102</v>
      </c>
      <c r="G5713" s="14" t="s">
        <v>1144</v>
      </c>
      <c r="H5713" s="14" t="s">
        <v>1105</v>
      </c>
    </row>
    <row r="5714" spans="1:8" x14ac:dyDescent="0.25">
      <c r="A5714">
        <v>13633</v>
      </c>
      <c r="B5714" s="14" t="s">
        <v>18174</v>
      </c>
      <c r="D5714" s="14" t="s">
        <v>18175</v>
      </c>
      <c r="E5714" s="14" t="s">
        <v>18176</v>
      </c>
      <c r="G5714" s="14" t="s">
        <v>1109</v>
      </c>
      <c r="H5714" s="14" t="s">
        <v>1105</v>
      </c>
    </row>
    <row r="5715" spans="1:8" x14ac:dyDescent="0.25">
      <c r="A5715">
        <v>13690</v>
      </c>
      <c r="B5715" s="14" t="s">
        <v>18177</v>
      </c>
      <c r="D5715" s="14" t="s">
        <v>18178</v>
      </c>
      <c r="E5715" s="14" t="s">
        <v>18179</v>
      </c>
      <c r="G5715" s="14" t="s">
        <v>91</v>
      </c>
      <c r="H5715" s="14" t="s">
        <v>1105</v>
      </c>
    </row>
    <row r="5716" spans="1:8" x14ac:dyDescent="0.25">
      <c r="A5716">
        <v>13704</v>
      </c>
      <c r="B5716" s="14" t="s">
        <v>18180</v>
      </c>
      <c r="C5716" s="14" t="s">
        <v>18181</v>
      </c>
      <c r="D5716" s="14" t="s">
        <v>3768</v>
      </c>
      <c r="E5716" s="14" t="s">
        <v>18180</v>
      </c>
      <c r="F5716" s="14" t="s">
        <v>18180</v>
      </c>
      <c r="G5716" s="14" t="s">
        <v>103</v>
      </c>
      <c r="H5716" s="14" t="s">
        <v>1105</v>
      </c>
    </row>
    <row r="5717" spans="1:8" x14ac:dyDescent="0.25">
      <c r="A5717">
        <v>13732</v>
      </c>
      <c r="B5717" s="14" t="s">
        <v>19005</v>
      </c>
      <c r="D5717" s="14" t="s">
        <v>4900</v>
      </c>
      <c r="E5717" s="14" t="s">
        <v>18182</v>
      </c>
      <c r="G5717" s="14" t="s">
        <v>2715</v>
      </c>
      <c r="H5717" s="14" t="s">
        <v>1105</v>
      </c>
    </row>
    <row r="5718" spans="1:8" x14ac:dyDescent="0.25">
      <c r="A5718">
        <v>13734</v>
      </c>
      <c r="B5718" s="14" t="s">
        <v>18183</v>
      </c>
      <c r="C5718" s="14" t="s">
        <v>18184</v>
      </c>
      <c r="D5718" s="14" t="s">
        <v>15054</v>
      </c>
      <c r="E5718" s="14" t="s">
        <v>18185</v>
      </c>
      <c r="F5718" s="14" t="s">
        <v>18186</v>
      </c>
      <c r="G5718" s="14" t="s">
        <v>178</v>
      </c>
      <c r="H5718" s="14" t="s">
        <v>1105</v>
      </c>
    </row>
    <row r="5719" spans="1:8" x14ac:dyDescent="0.25">
      <c r="A5719">
        <v>13757</v>
      </c>
      <c r="B5719" s="14" t="s">
        <v>18187</v>
      </c>
      <c r="D5719" s="14" t="s">
        <v>18188</v>
      </c>
      <c r="E5719" s="14" t="s">
        <v>18189</v>
      </c>
      <c r="F5719" s="14" t="s">
        <v>18190</v>
      </c>
      <c r="G5719" s="14" t="s">
        <v>236</v>
      </c>
      <c r="H5719" s="14" t="s">
        <v>1105</v>
      </c>
    </row>
    <row r="5720" spans="1:8" x14ac:dyDescent="0.25">
      <c r="A5720">
        <v>13781</v>
      </c>
      <c r="B5720" s="14" t="s">
        <v>19006</v>
      </c>
      <c r="D5720" s="14" t="s">
        <v>19007</v>
      </c>
      <c r="E5720" s="14" t="s">
        <v>1006</v>
      </c>
      <c r="G5720" s="14" t="s">
        <v>68</v>
      </c>
      <c r="H5720" s="14" t="s">
        <v>1105</v>
      </c>
    </row>
    <row r="5721" spans="1:8" x14ac:dyDescent="0.25">
      <c r="A5721">
        <v>13815</v>
      </c>
      <c r="B5721" s="14" t="s">
        <v>18191</v>
      </c>
      <c r="D5721" s="14" t="s">
        <v>10997</v>
      </c>
      <c r="E5721" s="14" t="s">
        <v>18192</v>
      </c>
      <c r="G5721" s="14" t="s">
        <v>178</v>
      </c>
      <c r="H5721" s="14" t="s">
        <v>1105</v>
      </c>
    </row>
    <row r="5722" spans="1:8" x14ac:dyDescent="0.25">
      <c r="A5722">
        <v>13838</v>
      </c>
      <c r="B5722" s="14" t="s">
        <v>18193</v>
      </c>
      <c r="D5722" s="14" t="s">
        <v>5364</v>
      </c>
      <c r="E5722" s="14" t="s">
        <v>18194</v>
      </c>
      <c r="G5722" s="14" t="s">
        <v>28</v>
      </c>
      <c r="H5722" s="14" t="s">
        <v>1110</v>
      </c>
    </row>
    <row r="5723" spans="1:8" x14ac:dyDescent="0.25">
      <c r="A5723">
        <v>13899</v>
      </c>
      <c r="B5723" s="14" t="s">
        <v>18195</v>
      </c>
      <c r="D5723" s="14" t="s">
        <v>5695</v>
      </c>
      <c r="E5723" s="14" t="s">
        <v>1102</v>
      </c>
      <c r="G5723" s="14" t="s">
        <v>36</v>
      </c>
      <c r="H5723" s="14" t="s">
        <v>1105</v>
      </c>
    </row>
    <row r="5724" spans="1:8" x14ac:dyDescent="0.25">
      <c r="A5724">
        <v>13905</v>
      </c>
      <c r="B5724" s="14" t="s">
        <v>18196</v>
      </c>
      <c r="D5724" s="14" t="s">
        <v>540</v>
      </c>
      <c r="E5724" s="14" t="s">
        <v>1102</v>
      </c>
      <c r="G5724" s="14" t="s">
        <v>109</v>
      </c>
      <c r="H5724" s="14" t="s">
        <v>1110</v>
      </c>
    </row>
    <row r="5725" spans="1:8" x14ac:dyDescent="0.25">
      <c r="A5725">
        <v>13923</v>
      </c>
      <c r="B5725" s="14" t="s">
        <v>18197</v>
      </c>
      <c r="D5725" s="14" t="s">
        <v>18198</v>
      </c>
      <c r="E5725" s="14" t="s">
        <v>18199</v>
      </c>
      <c r="G5725" s="14" t="s">
        <v>52</v>
      </c>
      <c r="H5725" s="14" t="s">
        <v>1110</v>
      </c>
    </row>
    <row r="5726" spans="1:8" x14ac:dyDescent="0.25">
      <c r="A5726">
        <v>13936</v>
      </c>
      <c r="B5726" s="14" t="s">
        <v>18200</v>
      </c>
      <c r="D5726" s="14" t="s">
        <v>19008</v>
      </c>
      <c r="E5726" s="14" t="s">
        <v>1102</v>
      </c>
      <c r="G5726" s="14" t="s">
        <v>243</v>
      </c>
      <c r="H5726" s="14" t="s">
        <v>1105</v>
      </c>
    </row>
    <row r="5727" spans="1:8" x14ac:dyDescent="0.25">
      <c r="A5727">
        <v>13947</v>
      </c>
      <c r="B5727" s="14" t="s">
        <v>18201</v>
      </c>
      <c r="C5727" s="14" t="s">
        <v>18202</v>
      </c>
      <c r="D5727" s="14" t="s">
        <v>18203</v>
      </c>
      <c r="E5727" s="14" t="s">
        <v>18204</v>
      </c>
      <c r="F5727" s="14" t="s">
        <v>18205</v>
      </c>
      <c r="G5727" s="14" t="s">
        <v>86</v>
      </c>
      <c r="H5727" s="14" t="s">
        <v>1105</v>
      </c>
    </row>
    <row r="5728" spans="1:8" x14ac:dyDescent="0.25">
      <c r="A5728">
        <v>13983</v>
      </c>
      <c r="B5728" s="14" t="s">
        <v>18206</v>
      </c>
      <c r="C5728" s="14" t="s">
        <v>19009</v>
      </c>
      <c r="D5728" s="14" t="s">
        <v>4700</v>
      </c>
      <c r="E5728" s="14" t="s">
        <v>18207</v>
      </c>
      <c r="G5728" s="14" t="s">
        <v>28</v>
      </c>
      <c r="H5728" s="14" t="s">
        <v>1105</v>
      </c>
    </row>
    <row r="5729" spans="1:8" x14ac:dyDescent="0.25">
      <c r="A5729">
        <v>14061</v>
      </c>
      <c r="B5729" s="14" t="s">
        <v>18208</v>
      </c>
      <c r="C5729" s="14" t="s">
        <v>18209</v>
      </c>
      <c r="D5729" s="14" t="s">
        <v>12908</v>
      </c>
      <c r="E5729" s="14" t="s">
        <v>18210</v>
      </c>
      <c r="F5729" s="14" t="s">
        <v>18209</v>
      </c>
      <c r="G5729" s="14" t="s">
        <v>178</v>
      </c>
      <c r="H5729" s="14" t="s">
        <v>1105</v>
      </c>
    </row>
    <row r="5730" spans="1:8" x14ac:dyDescent="0.25">
      <c r="A5730">
        <v>14069</v>
      </c>
      <c r="B5730" s="14" t="s">
        <v>18211</v>
      </c>
      <c r="C5730" s="14" t="s">
        <v>18212</v>
      </c>
      <c r="E5730" s="14" t="s">
        <v>18213</v>
      </c>
      <c r="G5730" s="14" t="s">
        <v>178</v>
      </c>
      <c r="H5730" s="14" t="s">
        <v>1105</v>
      </c>
    </row>
    <row r="5731" spans="1:8" x14ac:dyDescent="0.25">
      <c r="A5731">
        <v>14073</v>
      </c>
      <c r="B5731" s="14" t="s">
        <v>18214</v>
      </c>
      <c r="E5731" s="14" t="s">
        <v>18215</v>
      </c>
      <c r="G5731" s="14" t="s">
        <v>82</v>
      </c>
      <c r="H5731" s="14" t="s">
        <v>1105</v>
      </c>
    </row>
    <row r="5732" spans="1:8" x14ac:dyDescent="0.25">
      <c r="A5732">
        <v>14094</v>
      </c>
      <c r="B5732" s="14" t="s">
        <v>18216</v>
      </c>
      <c r="C5732" s="14" t="s">
        <v>18217</v>
      </c>
      <c r="D5732" s="14" t="s">
        <v>527</v>
      </c>
      <c r="E5732" s="14" t="s">
        <v>18218</v>
      </c>
      <c r="F5732" s="14" t="s">
        <v>18218</v>
      </c>
      <c r="G5732" s="14" t="s">
        <v>3896</v>
      </c>
      <c r="H5732" s="14" t="s">
        <v>1105</v>
      </c>
    </row>
    <row r="5733" spans="1:8" x14ac:dyDescent="0.25">
      <c r="A5733">
        <v>14109</v>
      </c>
      <c r="B5733" s="14" t="s">
        <v>18219</v>
      </c>
      <c r="D5733" s="14" t="s">
        <v>18220</v>
      </c>
      <c r="E5733" s="14" t="s">
        <v>1102</v>
      </c>
      <c r="G5733" s="14" t="s">
        <v>12497</v>
      </c>
      <c r="H5733" s="14" t="s">
        <v>1110</v>
      </c>
    </row>
    <row r="5734" spans="1:8" x14ac:dyDescent="0.25">
      <c r="A5734">
        <v>14118</v>
      </c>
      <c r="B5734" s="14" t="s">
        <v>18221</v>
      </c>
      <c r="D5734" s="14" t="s">
        <v>8987</v>
      </c>
      <c r="E5734" s="14" t="s">
        <v>1102</v>
      </c>
      <c r="G5734" s="14" t="s">
        <v>1196</v>
      </c>
      <c r="H5734" s="14" t="s">
        <v>1105</v>
      </c>
    </row>
    <row r="5735" spans="1:8" x14ac:dyDescent="0.25">
      <c r="A5735">
        <v>14388</v>
      </c>
      <c r="B5735" s="14" t="s">
        <v>18222</v>
      </c>
      <c r="D5735" s="14" t="s">
        <v>18223</v>
      </c>
      <c r="E5735" s="14" t="s">
        <v>1102</v>
      </c>
      <c r="F5735" s="14" t="s">
        <v>15058</v>
      </c>
      <c r="G5735" s="14" t="s">
        <v>17993</v>
      </c>
      <c r="H5735" s="14" t="s">
        <v>1105</v>
      </c>
    </row>
    <row r="5736" spans="1:8" x14ac:dyDescent="0.25">
      <c r="A5736">
        <v>14485</v>
      </c>
      <c r="B5736" s="14" t="s">
        <v>18224</v>
      </c>
      <c r="D5736" s="14" t="s">
        <v>18225</v>
      </c>
      <c r="E5736" s="14" t="s">
        <v>18226</v>
      </c>
      <c r="G5736" s="14" t="s">
        <v>239</v>
      </c>
      <c r="H5736" s="14" t="s">
        <v>1105</v>
      </c>
    </row>
    <row r="5737" spans="1:8" x14ac:dyDescent="0.25">
      <c r="A5737">
        <v>14620</v>
      </c>
      <c r="B5737" s="14" t="s">
        <v>18227</v>
      </c>
      <c r="C5737" s="14" t="s">
        <v>18228</v>
      </c>
      <c r="D5737" s="14" t="s">
        <v>532</v>
      </c>
      <c r="E5737" s="14" t="s">
        <v>18229</v>
      </c>
      <c r="F5737" s="14" t="s">
        <v>18228</v>
      </c>
      <c r="G5737" s="14" t="s">
        <v>1327</v>
      </c>
      <c r="H5737" s="14" t="s">
        <v>1105</v>
      </c>
    </row>
    <row r="5738" spans="1:8" x14ac:dyDescent="0.25">
      <c r="A5738">
        <v>14679</v>
      </c>
      <c r="B5738" s="14" t="s">
        <v>18230</v>
      </c>
      <c r="E5738" s="14" t="s">
        <v>18231</v>
      </c>
      <c r="F5738" s="14" t="s">
        <v>18232</v>
      </c>
      <c r="G5738" s="14" t="s">
        <v>16</v>
      </c>
      <c r="H5738" s="14" t="s">
        <v>1105</v>
      </c>
    </row>
    <row r="5739" spans="1:8" x14ac:dyDescent="0.25">
      <c r="A5739">
        <v>14725</v>
      </c>
      <c r="B5739" s="14" t="s">
        <v>18233</v>
      </c>
      <c r="D5739" s="14" t="s">
        <v>18234</v>
      </c>
      <c r="E5739" s="14" t="s">
        <v>1102</v>
      </c>
      <c r="F5739" s="14" t="s">
        <v>18235</v>
      </c>
      <c r="G5739" s="14" t="s">
        <v>40</v>
      </c>
      <c r="H5739" s="14" t="s">
        <v>1110</v>
      </c>
    </row>
    <row r="5740" spans="1:8" x14ac:dyDescent="0.25">
      <c r="A5740">
        <v>14728</v>
      </c>
      <c r="B5740" s="14" t="s">
        <v>18236</v>
      </c>
      <c r="D5740" s="14" t="s">
        <v>12506</v>
      </c>
      <c r="E5740" s="14" t="s">
        <v>1102</v>
      </c>
      <c r="G5740" s="14" t="s">
        <v>212</v>
      </c>
      <c r="H5740" s="14" t="s">
        <v>1110</v>
      </c>
    </row>
    <row r="5741" spans="1:8" x14ac:dyDescent="0.25">
      <c r="A5741">
        <v>14849</v>
      </c>
      <c r="B5741" s="14" t="s">
        <v>18237</v>
      </c>
      <c r="D5741" s="14" t="s">
        <v>5127</v>
      </c>
      <c r="E5741" s="14" t="s">
        <v>18238</v>
      </c>
      <c r="G5741" s="14" t="s">
        <v>126</v>
      </c>
      <c r="H5741" s="14" t="s">
        <v>1105</v>
      </c>
    </row>
    <row r="5742" spans="1:8" x14ac:dyDescent="0.25">
      <c r="A5742">
        <v>14858</v>
      </c>
      <c r="B5742" s="14" t="s">
        <v>18239</v>
      </c>
      <c r="E5742" s="14" t="s">
        <v>18240</v>
      </c>
      <c r="G5742" s="14" t="s">
        <v>114</v>
      </c>
      <c r="H5742" s="14" t="s">
        <v>1105</v>
      </c>
    </row>
    <row r="5743" spans="1:8" x14ac:dyDescent="0.25">
      <c r="A5743">
        <v>14881</v>
      </c>
      <c r="B5743" s="14" t="s">
        <v>18241</v>
      </c>
      <c r="C5743" s="14" t="s">
        <v>18242</v>
      </c>
      <c r="D5743" s="14" t="s">
        <v>18243</v>
      </c>
      <c r="E5743" s="14" t="s">
        <v>18244</v>
      </c>
      <c r="F5743" s="14" t="s">
        <v>18245</v>
      </c>
      <c r="G5743" s="14" t="s">
        <v>178</v>
      </c>
      <c r="H5743" s="14" t="s">
        <v>1105</v>
      </c>
    </row>
    <row r="5744" spans="1:8" x14ac:dyDescent="0.25">
      <c r="A5744">
        <v>14921</v>
      </c>
      <c r="B5744" s="14" t="s">
        <v>18246</v>
      </c>
      <c r="D5744" s="14" t="s">
        <v>18247</v>
      </c>
      <c r="E5744" s="14" t="s">
        <v>18248</v>
      </c>
      <c r="G5744" s="14" t="s">
        <v>91</v>
      </c>
      <c r="H5744" s="14" t="s">
        <v>1110</v>
      </c>
    </row>
    <row r="5745" spans="1:8" x14ac:dyDescent="0.25">
      <c r="A5745">
        <v>15814</v>
      </c>
      <c r="B5745" s="14" t="s">
        <v>18249</v>
      </c>
      <c r="D5745" s="14" t="s">
        <v>18250</v>
      </c>
      <c r="E5745" s="14" t="s">
        <v>1102</v>
      </c>
      <c r="G5745" s="14" t="s">
        <v>178</v>
      </c>
      <c r="H5745" s="14" t="s">
        <v>1105</v>
      </c>
    </row>
    <row r="5746" spans="1:8" x14ac:dyDescent="0.25">
      <c r="A5746">
        <v>15837</v>
      </c>
      <c r="B5746" s="14" t="s">
        <v>18251</v>
      </c>
      <c r="C5746" s="14" t="s">
        <v>18252</v>
      </c>
      <c r="D5746" s="14" t="s">
        <v>18253</v>
      </c>
      <c r="E5746" s="14" t="s">
        <v>1102</v>
      </c>
      <c r="G5746" s="14" t="s">
        <v>52</v>
      </c>
      <c r="H5746" s="14" t="s">
        <v>1105</v>
      </c>
    </row>
    <row r="5747" spans="1:8" x14ac:dyDescent="0.25">
      <c r="A5747">
        <v>15867</v>
      </c>
      <c r="B5747" s="14" t="s">
        <v>18254</v>
      </c>
      <c r="C5747" s="14" t="s">
        <v>18255</v>
      </c>
      <c r="D5747" s="14" t="s">
        <v>14960</v>
      </c>
      <c r="E5747" s="14" t="s">
        <v>18256</v>
      </c>
      <c r="F5747" s="14" t="s">
        <v>18257</v>
      </c>
      <c r="G5747" s="14" t="s">
        <v>178</v>
      </c>
      <c r="H5747" s="14" t="s">
        <v>1105</v>
      </c>
    </row>
    <row r="5748" spans="1:8" x14ac:dyDescent="0.25">
      <c r="A5748">
        <v>15887</v>
      </c>
      <c r="B5748" s="14" t="s">
        <v>18258</v>
      </c>
      <c r="E5748" s="14" t="s">
        <v>18259</v>
      </c>
      <c r="F5748" s="14" t="s">
        <v>18260</v>
      </c>
      <c r="G5748" s="14" t="s">
        <v>1109</v>
      </c>
      <c r="H5748" s="14" t="s">
        <v>1105</v>
      </c>
    </row>
    <row r="5749" spans="1:8" x14ac:dyDescent="0.25">
      <c r="A5749">
        <v>15893</v>
      </c>
      <c r="B5749" s="14" t="s">
        <v>18261</v>
      </c>
      <c r="C5749" s="14" t="s">
        <v>18262</v>
      </c>
      <c r="D5749" s="14" t="s">
        <v>12455</v>
      </c>
      <c r="E5749" s="14" t="s">
        <v>18263</v>
      </c>
      <c r="F5749" s="14" t="s">
        <v>18264</v>
      </c>
      <c r="G5749" s="14" t="s">
        <v>178</v>
      </c>
      <c r="H5749" s="14" t="s">
        <v>1105</v>
      </c>
    </row>
    <row r="5750" spans="1:8" x14ac:dyDescent="0.25">
      <c r="A5750">
        <v>15897</v>
      </c>
      <c r="B5750" s="14" t="s">
        <v>18265</v>
      </c>
      <c r="D5750" s="14" t="s">
        <v>18265</v>
      </c>
      <c r="E5750" s="14" t="s">
        <v>1102</v>
      </c>
      <c r="G5750" s="14" t="s">
        <v>1682</v>
      </c>
      <c r="H5750" s="14" t="s">
        <v>1105</v>
      </c>
    </row>
    <row r="5751" spans="1:8" x14ac:dyDescent="0.25">
      <c r="A5751">
        <v>15930</v>
      </c>
      <c r="B5751" s="14" t="s">
        <v>18266</v>
      </c>
      <c r="D5751" s="14" t="s">
        <v>18267</v>
      </c>
      <c r="E5751" s="14" t="s">
        <v>1102</v>
      </c>
      <c r="G5751" s="14" t="s">
        <v>187</v>
      </c>
      <c r="H5751" s="14" t="s">
        <v>1105</v>
      </c>
    </row>
    <row r="5752" spans="1:8" x14ac:dyDescent="0.25">
      <c r="A5752">
        <v>15939</v>
      </c>
      <c r="B5752" s="14" t="s">
        <v>18268</v>
      </c>
      <c r="E5752" s="14" t="s">
        <v>18269</v>
      </c>
      <c r="G5752" s="14" t="s">
        <v>91</v>
      </c>
      <c r="H5752" s="14" t="s">
        <v>1105</v>
      </c>
    </row>
    <row r="5753" spans="1:8" x14ac:dyDescent="0.25">
      <c r="A5753">
        <v>15953</v>
      </c>
      <c r="B5753" s="14" t="s">
        <v>18270</v>
      </c>
      <c r="D5753" s="14" t="s">
        <v>18271</v>
      </c>
      <c r="E5753" s="14" t="s">
        <v>1102</v>
      </c>
      <c r="G5753" s="14" t="s">
        <v>72</v>
      </c>
      <c r="H5753" s="14" t="s">
        <v>1105</v>
      </c>
    </row>
    <row r="5754" spans="1:8" x14ac:dyDescent="0.25">
      <c r="A5754">
        <v>15970</v>
      </c>
      <c r="B5754" s="14" t="s">
        <v>18272</v>
      </c>
      <c r="C5754" s="14" t="s">
        <v>18273</v>
      </c>
      <c r="D5754" s="14" t="s">
        <v>18274</v>
      </c>
      <c r="E5754" s="14" t="s">
        <v>18275</v>
      </c>
      <c r="G5754" s="14" t="s">
        <v>1625</v>
      </c>
      <c r="H5754" s="14" t="s">
        <v>1110</v>
      </c>
    </row>
    <row r="5755" spans="1:8" x14ac:dyDescent="0.25">
      <c r="A5755">
        <v>15975</v>
      </c>
      <c r="B5755" s="14" t="s">
        <v>18276</v>
      </c>
      <c r="D5755" s="14" t="s">
        <v>5364</v>
      </c>
      <c r="E5755" s="14" t="s">
        <v>18277</v>
      </c>
      <c r="F5755" s="14" t="s">
        <v>18278</v>
      </c>
      <c r="G5755" s="14" t="s">
        <v>1109</v>
      </c>
      <c r="H5755" s="14" t="s">
        <v>1105</v>
      </c>
    </row>
    <row r="5756" spans="1:8" x14ac:dyDescent="0.25">
      <c r="A5756">
        <v>15984</v>
      </c>
      <c r="B5756" s="14" t="s">
        <v>18279</v>
      </c>
      <c r="C5756" s="14" t="s">
        <v>18280</v>
      </c>
      <c r="D5756" s="14" t="s">
        <v>5101</v>
      </c>
      <c r="E5756" s="14" t="s">
        <v>18281</v>
      </c>
      <c r="G5756" s="14" t="s">
        <v>91</v>
      </c>
      <c r="H5756" s="14" t="s">
        <v>1105</v>
      </c>
    </row>
    <row r="5757" spans="1:8" x14ac:dyDescent="0.25">
      <c r="A5757">
        <v>15985</v>
      </c>
      <c r="B5757" s="14" t="s">
        <v>18282</v>
      </c>
      <c r="D5757" s="14" t="s">
        <v>17695</v>
      </c>
      <c r="E5757" s="14" t="s">
        <v>18283</v>
      </c>
      <c r="G5757" s="14" t="s">
        <v>28</v>
      </c>
      <c r="H5757" s="14" t="s">
        <v>1105</v>
      </c>
    </row>
    <row r="5758" spans="1:8" x14ac:dyDescent="0.25">
      <c r="A5758">
        <v>15989</v>
      </c>
      <c r="B5758" s="14" t="s">
        <v>18284</v>
      </c>
      <c r="D5758" s="14" t="s">
        <v>5476</v>
      </c>
      <c r="E5758" s="14" t="s">
        <v>18285</v>
      </c>
      <c r="G5758" s="14" t="s">
        <v>28</v>
      </c>
      <c r="H5758" s="14" t="s">
        <v>1105</v>
      </c>
    </row>
    <row r="5759" spans="1:8" x14ac:dyDescent="0.25">
      <c r="A5759">
        <v>15999</v>
      </c>
      <c r="B5759" s="14" t="s">
        <v>18286</v>
      </c>
      <c r="C5759" s="14" t="s">
        <v>18287</v>
      </c>
      <c r="D5759" s="14" t="s">
        <v>18288</v>
      </c>
      <c r="E5759" s="14" t="s">
        <v>1102</v>
      </c>
      <c r="G5759" s="14" t="s">
        <v>52</v>
      </c>
      <c r="H5759" s="14" t="s">
        <v>1105</v>
      </c>
    </row>
    <row r="5760" spans="1:8" x14ac:dyDescent="0.25">
      <c r="A5760">
        <v>16025</v>
      </c>
      <c r="B5760" s="14" t="s">
        <v>18289</v>
      </c>
      <c r="D5760" s="14" t="s">
        <v>18290</v>
      </c>
      <c r="E5760" s="14" t="s">
        <v>1102</v>
      </c>
      <c r="G5760" s="14" t="s">
        <v>134</v>
      </c>
      <c r="H5760" s="14" t="s">
        <v>1110</v>
      </c>
    </row>
    <row r="5761" spans="1:8" x14ac:dyDescent="0.25">
      <c r="A5761">
        <v>16084</v>
      </c>
      <c r="B5761" s="14" t="s">
        <v>18291</v>
      </c>
      <c r="E5761" s="14" t="s">
        <v>18292</v>
      </c>
      <c r="G5761" s="14" t="s">
        <v>296</v>
      </c>
      <c r="H5761" s="14" t="s">
        <v>1105</v>
      </c>
    </row>
    <row r="5762" spans="1:8" x14ac:dyDescent="0.25">
      <c r="A5762">
        <v>16093</v>
      </c>
      <c r="B5762" s="14" t="s">
        <v>19010</v>
      </c>
      <c r="D5762" s="14" t="s">
        <v>1097</v>
      </c>
      <c r="E5762" s="14" t="s">
        <v>1102</v>
      </c>
      <c r="F5762" s="14" t="s">
        <v>18293</v>
      </c>
      <c r="G5762" s="14" t="s">
        <v>1682</v>
      </c>
      <c r="H5762" s="14" t="s">
        <v>1110</v>
      </c>
    </row>
    <row r="5763" spans="1:8" x14ac:dyDescent="0.25">
      <c r="A5763">
        <v>16100</v>
      </c>
      <c r="B5763" s="14" t="s">
        <v>18294</v>
      </c>
      <c r="E5763" s="14" t="s">
        <v>18295</v>
      </c>
      <c r="G5763" s="14" t="s">
        <v>226</v>
      </c>
      <c r="H5763" s="14" t="s">
        <v>1105</v>
      </c>
    </row>
    <row r="5764" spans="1:8" x14ac:dyDescent="0.25">
      <c r="A5764">
        <v>16101</v>
      </c>
      <c r="B5764" s="14" t="s">
        <v>18296</v>
      </c>
      <c r="E5764" s="14" t="s">
        <v>18297</v>
      </c>
      <c r="F5764" s="14" t="s">
        <v>18296</v>
      </c>
      <c r="G5764" s="14" t="s">
        <v>226</v>
      </c>
      <c r="H5764" s="14" t="s">
        <v>1105</v>
      </c>
    </row>
    <row r="5765" spans="1:8" x14ac:dyDescent="0.25">
      <c r="A5765">
        <v>16103</v>
      </c>
      <c r="B5765" s="14" t="s">
        <v>18298</v>
      </c>
      <c r="D5765" s="14" t="s">
        <v>12933</v>
      </c>
      <c r="E5765" s="14" t="s">
        <v>18299</v>
      </c>
      <c r="F5765" s="14" t="s">
        <v>18298</v>
      </c>
      <c r="G5765" s="14" t="s">
        <v>296</v>
      </c>
      <c r="H5765" s="14" t="s">
        <v>1105</v>
      </c>
    </row>
    <row r="5766" spans="1:8" x14ac:dyDescent="0.25">
      <c r="A5766">
        <v>16110</v>
      </c>
      <c r="B5766" s="14" t="s">
        <v>18300</v>
      </c>
      <c r="D5766" s="14" t="s">
        <v>18198</v>
      </c>
      <c r="E5766" s="14" t="s">
        <v>1102</v>
      </c>
      <c r="G5766" s="14" t="s">
        <v>40</v>
      </c>
      <c r="H5766" s="14" t="s">
        <v>1105</v>
      </c>
    </row>
    <row r="5767" spans="1:8" x14ac:dyDescent="0.25">
      <c r="A5767">
        <v>16116</v>
      </c>
      <c r="B5767" s="14" t="s">
        <v>18301</v>
      </c>
      <c r="D5767" s="14" t="s">
        <v>9596</v>
      </c>
      <c r="E5767" s="14" t="s">
        <v>18302</v>
      </c>
      <c r="F5767" s="14" t="s">
        <v>18303</v>
      </c>
      <c r="G5767" s="14" t="s">
        <v>91</v>
      </c>
      <c r="H5767" s="14" t="s">
        <v>1105</v>
      </c>
    </row>
    <row r="5768" spans="1:8" x14ac:dyDescent="0.25">
      <c r="A5768">
        <v>16120</v>
      </c>
      <c r="B5768" s="14" t="s">
        <v>18304</v>
      </c>
      <c r="C5768" s="14" t="s">
        <v>18305</v>
      </c>
      <c r="D5768" s="14" t="s">
        <v>18306</v>
      </c>
      <c r="E5768" s="14" t="s">
        <v>18307</v>
      </c>
      <c r="F5768" s="14" t="s">
        <v>18308</v>
      </c>
      <c r="G5768" s="14" t="s">
        <v>178</v>
      </c>
      <c r="H5768" s="14" t="s">
        <v>1105</v>
      </c>
    </row>
    <row r="5769" spans="1:8" x14ac:dyDescent="0.25">
      <c r="A5769">
        <v>16127</v>
      </c>
      <c r="B5769" s="14" t="s">
        <v>18309</v>
      </c>
      <c r="C5769" s="14" t="s">
        <v>18310</v>
      </c>
      <c r="D5769" s="14" t="s">
        <v>16189</v>
      </c>
      <c r="E5769" s="14" t="s">
        <v>18311</v>
      </c>
      <c r="G5769" s="14" t="s">
        <v>28</v>
      </c>
      <c r="H5769" s="14" t="s">
        <v>1105</v>
      </c>
    </row>
    <row r="5770" spans="1:8" x14ac:dyDescent="0.25">
      <c r="A5770">
        <v>16130</v>
      </c>
      <c r="B5770" s="14" t="s">
        <v>18312</v>
      </c>
      <c r="E5770" s="14" t="s">
        <v>18313</v>
      </c>
      <c r="G5770" s="14" t="s">
        <v>9</v>
      </c>
      <c r="H5770" s="14" t="s">
        <v>1105</v>
      </c>
    </row>
    <row r="5771" spans="1:8" x14ac:dyDescent="0.25">
      <c r="A5771">
        <v>16131</v>
      </c>
      <c r="B5771" s="14" t="s">
        <v>18314</v>
      </c>
      <c r="E5771" s="14" t="s">
        <v>18315</v>
      </c>
      <c r="G5771" s="14" t="s">
        <v>3948</v>
      </c>
      <c r="H5771" s="14" t="s">
        <v>1105</v>
      </c>
    </row>
    <row r="5772" spans="1:8" x14ac:dyDescent="0.25">
      <c r="A5772">
        <v>16133</v>
      </c>
      <c r="B5772" s="14" t="s">
        <v>18316</v>
      </c>
      <c r="D5772" s="14" t="s">
        <v>1300</v>
      </c>
      <c r="E5772" s="14" t="s">
        <v>1102</v>
      </c>
      <c r="G5772" s="14" t="s">
        <v>2570</v>
      </c>
      <c r="H5772" s="14" t="s">
        <v>1105</v>
      </c>
    </row>
    <row r="5773" spans="1:8" x14ac:dyDescent="0.25">
      <c r="A5773">
        <v>16134</v>
      </c>
      <c r="B5773" s="14" t="s">
        <v>18317</v>
      </c>
      <c r="E5773" s="14" t="s">
        <v>18318</v>
      </c>
      <c r="G5773" s="14" t="s">
        <v>2853</v>
      </c>
      <c r="H5773" s="14" t="s">
        <v>1110</v>
      </c>
    </row>
    <row r="5774" spans="1:8" x14ac:dyDescent="0.25">
      <c r="A5774">
        <v>16135</v>
      </c>
      <c r="B5774" s="14" t="s">
        <v>18319</v>
      </c>
      <c r="D5774" s="14" t="s">
        <v>18320</v>
      </c>
      <c r="E5774" s="14" t="s">
        <v>1102</v>
      </c>
      <c r="F5774" s="14" t="s">
        <v>18321</v>
      </c>
      <c r="G5774" s="14" t="s">
        <v>1109</v>
      </c>
      <c r="H5774" s="14" t="s">
        <v>1105</v>
      </c>
    </row>
    <row r="5775" spans="1:8" x14ac:dyDescent="0.25">
      <c r="A5775">
        <v>16136</v>
      </c>
      <c r="B5775" s="14" t="s">
        <v>18322</v>
      </c>
      <c r="D5775" s="14" t="s">
        <v>1070</v>
      </c>
      <c r="E5775" s="14" t="s">
        <v>1102</v>
      </c>
      <c r="G5775" s="14" t="s">
        <v>2853</v>
      </c>
      <c r="H5775" s="14" t="s">
        <v>1105</v>
      </c>
    </row>
    <row r="5776" spans="1:8" x14ac:dyDescent="0.25">
      <c r="A5776">
        <v>16139</v>
      </c>
      <c r="B5776" s="14" t="s">
        <v>18323</v>
      </c>
      <c r="D5776" s="14" t="s">
        <v>18324</v>
      </c>
      <c r="E5776" s="14" t="s">
        <v>18325</v>
      </c>
      <c r="G5776" s="14" t="s">
        <v>1671</v>
      </c>
      <c r="H5776" s="14" t="s">
        <v>1105</v>
      </c>
    </row>
    <row r="5777" spans="1:8" x14ac:dyDescent="0.25">
      <c r="A5777">
        <v>16149</v>
      </c>
      <c r="B5777" s="14" t="s">
        <v>18326</v>
      </c>
      <c r="D5777" s="14" t="s">
        <v>18327</v>
      </c>
      <c r="E5777" s="14" t="s">
        <v>1102</v>
      </c>
      <c r="F5777" s="14" t="s">
        <v>17449</v>
      </c>
      <c r="G5777" s="14" t="s">
        <v>160</v>
      </c>
      <c r="H5777" s="14" t="s">
        <v>1105</v>
      </c>
    </row>
    <row r="5778" spans="1:8" x14ac:dyDescent="0.25">
      <c r="A5778">
        <v>16150</v>
      </c>
      <c r="B5778" s="14" t="s">
        <v>18328</v>
      </c>
      <c r="D5778" s="14" t="s">
        <v>18329</v>
      </c>
      <c r="E5778" s="14" t="s">
        <v>18330</v>
      </c>
      <c r="G5778" s="14" t="s">
        <v>28</v>
      </c>
      <c r="H5778" s="14" t="s">
        <v>1105</v>
      </c>
    </row>
    <row r="5779" spans="1:8" x14ac:dyDescent="0.25">
      <c r="A5779">
        <v>16151</v>
      </c>
      <c r="B5779" s="14" t="s">
        <v>18331</v>
      </c>
      <c r="D5779" s="14" t="s">
        <v>17878</v>
      </c>
      <c r="E5779" s="14" t="s">
        <v>18332</v>
      </c>
      <c r="G5779" s="14" t="s">
        <v>1251</v>
      </c>
      <c r="H5779" s="14" t="s">
        <v>1105</v>
      </c>
    </row>
    <row r="5780" spans="1:8" x14ac:dyDescent="0.25">
      <c r="A5780">
        <v>16197</v>
      </c>
      <c r="B5780" s="14" t="s">
        <v>18333</v>
      </c>
      <c r="D5780" s="14" t="s">
        <v>16552</v>
      </c>
      <c r="E5780" s="14" t="s">
        <v>1102</v>
      </c>
      <c r="G5780" s="14" t="s">
        <v>86</v>
      </c>
      <c r="H5780" s="14" t="s">
        <v>1110</v>
      </c>
    </row>
    <row r="5781" spans="1:8" x14ac:dyDescent="0.25">
      <c r="A5781">
        <v>16198</v>
      </c>
      <c r="B5781" s="14" t="s">
        <v>18334</v>
      </c>
      <c r="E5781" s="14" t="s">
        <v>18335</v>
      </c>
      <c r="G5781" s="14" t="s">
        <v>143</v>
      </c>
      <c r="H5781" s="14" t="s">
        <v>1105</v>
      </c>
    </row>
    <row r="5782" spans="1:8" x14ac:dyDescent="0.25">
      <c r="A5782">
        <v>16234</v>
      </c>
      <c r="B5782" s="14" t="s">
        <v>18336</v>
      </c>
      <c r="C5782" s="14" t="s">
        <v>18336</v>
      </c>
      <c r="D5782" s="14" t="s">
        <v>18337</v>
      </c>
      <c r="E5782" s="14" t="s">
        <v>18338</v>
      </c>
      <c r="F5782" s="14" t="s">
        <v>18338</v>
      </c>
      <c r="G5782" s="14" t="s">
        <v>28</v>
      </c>
      <c r="H5782" s="14" t="s">
        <v>1105</v>
      </c>
    </row>
    <row r="5783" spans="1:8" x14ac:dyDescent="0.25">
      <c r="A5783">
        <v>16260</v>
      </c>
      <c r="B5783" s="14" t="s">
        <v>18339</v>
      </c>
      <c r="C5783" s="14" t="s">
        <v>18339</v>
      </c>
      <c r="E5783" s="14" t="s">
        <v>18340</v>
      </c>
      <c r="F5783" s="14" t="s">
        <v>18339</v>
      </c>
      <c r="G5783" s="14" t="s">
        <v>243</v>
      </c>
      <c r="H5783" s="14" t="s">
        <v>1110</v>
      </c>
    </row>
    <row r="5784" spans="1:8" x14ac:dyDescent="0.25">
      <c r="A5784">
        <v>16261</v>
      </c>
      <c r="B5784" s="14" t="s">
        <v>18341</v>
      </c>
      <c r="D5784" s="14" t="s">
        <v>9700</v>
      </c>
      <c r="E5784" s="14" t="s">
        <v>18342</v>
      </c>
      <c r="G5784" s="14" t="s">
        <v>243</v>
      </c>
      <c r="H5784" s="14" t="s">
        <v>1105</v>
      </c>
    </row>
    <row r="5785" spans="1:8" x14ac:dyDescent="0.25">
      <c r="A5785">
        <v>16262</v>
      </c>
      <c r="B5785" s="14" t="s">
        <v>18343</v>
      </c>
      <c r="D5785" s="14" t="s">
        <v>18344</v>
      </c>
      <c r="E5785" s="14" t="s">
        <v>18345</v>
      </c>
      <c r="G5785" s="14" t="s">
        <v>1251</v>
      </c>
      <c r="H5785" s="14" t="s">
        <v>1105</v>
      </c>
    </row>
    <row r="5786" spans="1:8" x14ac:dyDescent="0.25">
      <c r="A5786">
        <v>16264</v>
      </c>
      <c r="B5786" s="14" t="s">
        <v>18346</v>
      </c>
      <c r="D5786" s="14" t="s">
        <v>16442</v>
      </c>
      <c r="E5786" s="14" t="s">
        <v>18347</v>
      </c>
      <c r="G5786" s="14" t="s">
        <v>1109</v>
      </c>
      <c r="H5786" s="14" t="s">
        <v>1105</v>
      </c>
    </row>
    <row r="5787" spans="1:8" x14ac:dyDescent="0.25">
      <c r="A5787">
        <v>16273</v>
      </c>
      <c r="B5787" s="14" t="s">
        <v>10734</v>
      </c>
      <c r="D5787" s="14" t="s">
        <v>19011</v>
      </c>
      <c r="E5787" s="14" t="s">
        <v>1102</v>
      </c>
      <c r="F5787" s="14" t="s">
        <v>18348</v>
      </c>
      <c r="G5787" s="14" t="s">
        <v>178</v>
      </c>
      <c r="H5787" s="14" t="s">
        <v>1105</v>
      </c>
    </row>
    <row r="5788" spans="1:8" x14ac:dyDescent="0.25">
      <c r="A5788">
        <v>16323</v>
      </c>
      <c r="B5788" s="14" t="s">
        <v>18349</v>
      </c>
      <c r="C5788" s="14" t="s">
        <v>18350</v>
      </c>
      <c r="D5788" s="14" t="s">
        <v>2617</v>
      </c>
      <c r="E5788" s="14" t="s">
        <v>18351</v>
      </c>
      <c r="F5788" s="14" t="s">
        <v>18352</v>
      </c>
      <c r="G5788" s="14" t="s">
        <v>2570</v>
      </c>
      <c r="H5788" s="14" t="s">
        <v>1105</v>
      </c>
    </row>
    <row r="5789" spans="1:8" x14ac:dyDescent="0.25">
      <c r="A5789">
        <v>16327</v>
      </c>
      <c r="B5789" s="14" t="s">
        <v>18353</v>
      </c>
      <c r="C5789" s="14" t="s">
        <v>18354</v>
      </c>
      <c r="D5789" s="14" t="s">
        <v>9038</v>
      </c>
      <c r="E5789" s="14" t="s">
        <v>18355</v>
      </c>
      <c r="F5789" s="14" t="s">
        <v>18354</v>
      </c>
      <c r="G5789" s="14" t="s">
        <v>109</v>
      </c>
      <c r="H5789" s="14" t="s">
        <v>1105</v>
      </c>
    </row>
    <row r="5790" spans="1:8" x14ac:dyDescent="0.25">
      <c r="A5790">
        <v>16329</v>
      </c>
      <c r="B5790" s="14" t="s">
        <v>18356</v>
      </c>
      <c r="D5790" s="14" t="s">
        <v>14848</v>
      </c>
      <c r="E5790" s="14" t="s">
        <v>1102</v>
      </c>
      <c r="F5790" s="14" t="s">
        <v>18357</v>
      </c>
      <c r="G5790" s="14" t="s">
        <v>40</v>
      </c>
      <c r="H5790" s="14" t="s">
        <v>1105</v>
      </c>
    </row>
    <row r="5791" spans="1:8" x14ac:dyDescent="0.25">
      <c r="A5791">
        <v>16358</v>
      </c>
      <c r="B5791" s="14" t="s">
        <v>18358</v>
      </c>
      <c r="E5791" s="14" t="s">
        <v>18359</v>
      </c>
      <c r="F5791" s="14" t="s">
        <v>18359</v>
      </c>
      <c r="G5791" s="14" t="s">
        <v>230</v>
      </c>
      <c r="H5791" s="14" t="s">
        <v>1105</v>
      </c>
    </row>
    <row r="5792" spans="1:8" x14ac:dyDescent="0.25">
      <c r="A5792">
        <v>16359</v>
      </c>
      <c r="B5792" s="14" t="s">
        <v>18360</v>
      </c>
      <c r="D5792" s="14" t="s">
        <v>3936</v>
      </c>
      <c r="E5792" s="14" t="s">
        <v>18361</v>
      </c>
      <c r="G5792" s="14" t="s">
        <v>134</v>
      </c>
      <c r="H5792" s="14" t="s">
        <v>1105</v>
      </c>
    </row>
    <row r="5793" spans="1:8" x14ac:dyDescent="0.25">
      <c r="A5793">
        <v>16362</v>
      </c>
      <c r="B5793" s="14" t="s">
        <v>18362</v>
      </c>
      <c r="E5793" s="14" t="s">
        <v>18363</v>
      </c>
      <c r="G5793" s="14" t="s">
        <v>109</v>
      </c>
      <c r="H5793" s="14" t="s">
        <v>1105</v>
      </c>
    </row>
    <row r="5794" spans="1:8" x14ac:dyDescent="0.25">
      <c r="A5794">
        <v>16363</v>
      </c>
      <c r="B5794" s="14" t="s">
        <v>18364</v>
      </c>
      <c r="C5794" s="14" t="s">
        <v>18365</v>
      </c>
      <c r="D5794" s="14" t="s">
        <v>18366</v>
      </c>
      <c r="E5794" s="14" t="s">
        <v>1102</v>
      </c>
      <c r="G5794" s="14" t="s">
        <v>9</v>
      </c>
      <c r="H5794" s="14" t="s">
        <v>1105</v>
      </c>
    </row>
    <row r="5795" spans="1:8" x14ac:dyDescent="0.25">
      <c r="A5795">
        <v>16364</v>
      </c>
      <c r="B5795" s="14" t="s">
        <v>18367</v>
      </c>
      <c r="C5795" s="14" t="s">
        <v>18368</v>
      </c>
      <c r="D5795" s="14" t="s">
        <v>18369</v>
      </c>
      <c r="E5795" s="14" t="s">
        <v>1102</v>
      </c>
      <c r="G5795" s="14" t="s">
        <v>28</v>
      </c>
      <c r="H5795" s="14" t="s">
        <v>1105</v>
      </c>
    </row>
    <row r="5796" spans="1:8" x14ac:dyDescent="0.25">
      <c r="A5796">
        <v>16373</v>
      </c>
      <c r="B5796" s="14" t="s">
        <v>18370</v>
      </c>
      <c r="D5796" s="14" t="s">
        <v>4029</v>
      </c>
      <c r="E5796" s="14" t="s">
        <v>1102</v>
      </c>
      <c r="G5796" s="14" t="s">
        <v>230</v>
      </c>
      <c r="H5796" s="14" t="s">
        <v>1105</v>
      </c>
    </row>
    <row r="5797" spans="1:8" x14ac:dyDescent="0.25">
      <c r="A5797">
        <v>16399</v>
      </c>
      <c r="B5797" s="14" t="s">
        <v>19012</v>
      </c>
      <c r="D5797" s="14" t="s">
        <v>9083</v>
      </c>
      <c r="E5797" s="14" t="s">
        <v>1102</v>
      </c>
      <c r="G5797" s="14" t="s">
        <v>86</v>
      </c>
      <c r="H5797" s="14" t="s">
        <v>1110</v>
      </c>
    </row>
    <row r="5798" spans="1:8" x14ac:dyDescent="0.25">
      <c r="A5798">
        <v>16409</v>
      </c>
      <c r="B5798" s="14" t="s">
        <v>18371</v>
      </c>
      <c r="E5798" s="14" t="s">
        <v>18372</v>
      </c>
      <c r="G5798" s="14" t="s">
        <v>1945</v>
      </c>
      <c r="H5798" s="14" t="s">
        <v>1105</v>
      </c>
    </row>
    <row r="5799" spans="1:8" x14ac:dyDescent="0.25">
      <c r="A5799">
        <v>16415</v>
      </c>
      <c r="B5799" s="14" t="s">
        <v>18373</v>
      </c>
      <c r="D5799" s="14" t="s">
        <v>3545</v>
      </c>
      <c r="E5799" s="14" t="s">
        <v>1102</v>
      </c>
      <c r="G5799" s="14" t="s">
        <v>3896</v>
      </c>
      <c r="H5799" s="14" t="s">
        <v>1105</v>
      </c>
    </row>
    <row r="5800" spans="1:8" x14ac:dyDescent="0.25">
      <c r="A5800">
        <v>16437</v>
      </c>
      <c r="B5800" s="14" t="s">
        <v>18374</v>
      </c>
      <c r="D5800" s="14" t="s">
        <v>10920</v>
      </c>
      <c r="E5800" s="14" t="s">
        <v>1102</v>
      </c>
      <c r="G5800" s="14" t="s">
        <v>1682</v>
      </c>
      <c r="H5800" s="14" t="s">
        <v>1110</v>
      </c>
    </row>
    <row r="5801" spans="1:8" x14ac:dyDescent="0.25">
      <c r="A5801">
        <v>16459</v>
      </c>
      <c r="B5801" s="14" t="s">
        <v>18375</v>
      </c>
      <c r="C5801" s="14" t="s">
        <v>18376</v>
      </c>
      <c r="D5801" s="14" t="s">
        <v>9905</v>
      </c>
      <c r="E5801" s="14" t="s">
        <v>1102</v>
      </c>
      <c r="F5801" s="14" t="s">
        <v>18375</v>
      </c>
      <c r="G5801" s="14" t="s">
        <v>40</v>
      </c>
      <c r="H5801" s="14" t="s">
        <v>1105</v>
      </c>
    </row>
    <row r="5802" spans="1:8" x14ac:dyDescent="0.25">
      <c r="A5802">
        <v>16475</v>
      </c>
      <c r="B5802" s="14" t="s">
        <v>19013</v>
      </c>
      <c r="C5802" s="14" t="s">
        <v>18377</v>
      </c>
      <c r="D5802" s="14" t="s">
        <v>18378</v>
      </c>
      <c r="E5802" s="14" t="s">
        <v>1102</v>
      </c>
      <c r="F5802" s="14" t="s">
        <v>18379</v>
      </c>
      <c r="G5802" s="14" t="s">
        <v>230</v>
      </c>
      <c r="H5802" s="14" t="s">
        <v>1110</v>
      </c>
    </row>
    <row r="5803" spans="1:8" x14ac:dyDescent="0.25">
      <c r="A5803">
        <v>16487</v>
      </c>
      <c r="B5803" s="14" t="s">
        <v>18380</v>
      </c>
      <c r="E5803" s="14" t="s">
        <v>18381</v>
      </c>
      <c r="G5803" s="14" t="s">
        <v>28</v>
      </c>
      <c r="H5803" s="14" t="s">
        <v>1110</v>
      </c>
    </row>
    <row r="5804" spans="1:8" x14ac:dyDescent="0.25">
      <c r="A5804">
        <v>16507</v>
      </c>
      <c r="B5804" s="14" t="s">
        <v>18382</v>
      </c>
      <c r="C5804" s="14" t="s">
        <v>18383</v>
      </c>
      <c r="D5804" s="14" t="s">
        <v>9662</v>
      </c>
      <c r="E5804" s="14" t="s">
        <v>18384</v>
      </c>
      <c r="F5804" s="14" t="s">
        <v>18385</v>
      </c>
      <c r="G5804" s="14" t="s">
        <v>178</v>
      </c>
      <c r="H5804" s="14" t="s">
        <v>1105</v>
      </c>
    </row>
    <row r="5805" spans="1:8" x14ac:dyDescent="0.25">
      <c r="A5805">
        <v>16508</v>
      </c>
      <c r="B5805" s="14" t="s">
        <v>18386</v>
      </c>
      <c r="D5805" s="14" t="s">
        <v>17706</v>
      </c>
      <c r="E5805" s="14" t="s">
        <v>18387</v>
      </c>
      <c r="G5805" s="14" t="s">
        <v>18388</v>
      </c>
      <c r="H5805" s="14" t="s">
        <v>1105</v>
      </c>
    </row>
    <row r="5806" spans="1:8" x14ac:dyDescent="0.25">
      <c r="A5806">
        <v>16511</v>
      </c>
      <c r="B5806" s="14" t="s">
        <v>18389</v>
      </c>
      <c r="C5806" s="14" t="s">
        <v>18390</v>
      </c>
      <c r="D5806" s="14" t="s">
        <v>18391</v>
      </c>
      <c r="E5806" s="14" t="s">
        <v>18392</v>
      </c>
      <c r="F5806" s="14" t="s">
        <v>18393</v>
      </c>
      <c r="G5806" s="14" t="s">
        <v>178</v>
      </c>
      <c r="H5806" s="14" t="s">
        <v>1105</v>
      </c>
    </row>
    <row r="5807" spans="1:8" x14ac:dyDescent="0.25">
      <c r="A5807">
        <v>16556</v>
      </c>
      <c r="B5807" s="14" t="s">
        <v>18394</v>
      </c>
      <c r="E5807" s="14" t="s">
        <v>18395</v>
      </c>
      <c r="G5807" s="14" t="s">
        <v>170</v>
      </c>
      <c r="H5807" s="14" t="s">
        <v>1105</v>
      </c>
    </row>
    <row r="5808" spans="1:8" x14ac:dyDescent="0.25">
      <c r="A5808">
        <v>16570</v>
      </c>
      <c r="B5808" s="14" t="s">
        <v>18396</v>
      </c>
      <c r="D5808" s="14" t="s">
        <v>1345</v>
      </c>
      <c r="E5808" s="14" t="s">
        <v>1102</v>
      </c>
      <c r="G5808" s="14" t="s">
        <v>3039</v>
      </c>
      <c r="H5808" s="14" t="s">
        <v>1110</v>
      </c>
    </row>
    <row r="5809" spans="1:8" x14ac:dyDescent="0.25">
      <c r="A5809">
        <v>16585</v>
      </c>
      <c r="B5809" s="14" t="s">
        <v>18397</v>
      </c>
      <c r="D5809" s="14" t="s">
        <v>5254</v>
      </c>
      <c r="E5809" s="14" t="s">
        <v>1102</v>
      </c>
      <c r="F5809" s="14" t="s">
        <v>18398</v>
      </c>
      <c r="G5809" s="14" t="s">
        <v>91</v>
      </c>
      <c r="H5809" s="14" t="s">
        <v>1105</v>
      </c>
    </row>
    <row r="5810" spans="1:8" x14ac:dyDescent="0.25">
      <c r="A5810">
        <v>16615</v>
      </c>
      <c r="B5810" s="14" t="s">
        <v>18399</v>
      </c>
      <c r="C5810" s="14" t="s">
        <v>18400</v>
      </c>
      <c r="D5810" s="14" t="s">
        <v>18401</v>
      </c>
      <c r="E5810" s="14" t="s">
        <v>18402</v>
      </c>
      <c r="F5810" s="14" t="s">
        <v>18403</v>
      </c>
      <c r="G5810" s="14" t="s">
        <v>4487</v>
      </c>
      <c r="H5810" s="14" t="s">
        <v>1105</v>
      </c>
    </row>
    <row r="5811" spans="1:8" x14ac:dyDescent="0.25">
      <c r="A5811">
        <v>16616</v>
      </c>
      <c r="B5811" s="14" t="s">
        <v>18404</v>
      </c>
      <c r="C5811" s="14" t="s">
        <v>19014</v>
      </c>
      <c r="D5811" s="14" t="s">
        <v>2246</v>
      </c>
      <c r="E5811" s="14" t="s">
        <v>1102</v>
      </c>
      <c r="G5811" s="14" t="s">
        <v>178</v>
      </c>
      <c r="H5811" s="14" t="s">
        <v>1110</v>
      </c>
    </row>
    <row r="5812" spans="1:8" x14ac:dyDescent="0.25">
      <c r="A5812">
        <v>16624</v>
      </c>
      <c r="B5812" s="14" t="s">
        <v>18405</v>
      </c>
      <c r="D5812" s="14" t="s">
        <v>16449</v>
      </c>
      <c r="E5812" s="14" t="s">
        <v>18406</v>
      </c>
      <c r="F5812" s="14" t="s">
        <v>18407</v>
      </c>
      <c r="G5812" s="14" t="s">
        <v>482</v>
      </c>
      <c r="H5812" s="14" t="s">
        <v>1105</v>
      </c>
    </row>
    <row r="5813" spans="1:8" x14ac:dyDescent="0.25">
      <c r="A5813">
        <v>16625</v>
      </c>
      <c r="B5813" s="14" t="s">
        <v>18408</v>
      </c>
      <c r="D5813" s="14" t="s">
        <v>18409</v>
      </c>
      <c r="E5813" s="14" t="s">
        <v>1102</v>
      </c>
      <c r="G5813" s="14" t="s">
        <v>1109</v>
      </c>
      <c r="H5813" s="14" t="s">
        <v>1105</v>
      </c>
    </row>
    <row r="5814" spans="1:8" x14ac:dyDescent="0.25">
      <c r="A5814">
        <v>16628</v>
      </c>
      <c r="B5814" s="14" t="s">
        <v>18410</v>
      </c>
      <c r="D5814" s="14" t="s">
        <v>10414</v>
      </c>
      <c r="E5814" s="14" t="s">
        <v>18411</v>
      </c>
      <c r="G5814" s="14" t="s">
        <v>77</v>
      </c>
      <c r="H5814" s="14" t="s">
        <v>1105</v>
      </c>
    </row>
    <row r="5815" spans="1:8" x14ac:dyDescent="0.25">
      <c r="A5815">
        <v>16645</v>
      </c>
      <c r="B5815" s="14" t="s">
        <v>18412</v>
      </c>
      <c r="C5815" s="14" t="s">
        <v>18413</v>
      </c>
      <c r="D5815" s="14" t="s">
        <v>18414</v>
      </c>
      <c r="E5815" s="14" t="s">
        <v>18415</v>
      </c>
      <c r="F5815" s="14" t="s">
        <v>18414</v>
      </c>
      <c r="G5815" s="14" t="s">
        <v>28</v>
      </c>
      <c r="H5815" s="14" t="s">
        <v>1105</v>
      </c>
    </row>
    <row r="5816" spans="1:8" x14ac:dyDescent="0.25">
      <c r="A5816">
        <v>16660</v>
      </c>
      <c r="B5816" s="14" t="s">
        <v>18416</v>
      </c>
      <c r="C5816" s="14" t="s">
        <v>18417</v>
      </c>
      <c r="D5816" s="14" t="s">
        <v>1843</v>
      </c>
      <c r="E5816" s="14" t="s">
        <v>18418</v>
      </c>
      <c r="F5816" s="14" t="s">
        <v>18419</v>
      </c>
      <c r="G5816" s="14" t="s">
        <v>178</v>
      </c>
      <c r="H5816" s="14" t="s">
        <v>1105</v>
      </c>
    </row>
    <row r="5817" spans="1:8" x14ac:dyDescent="0.25">
      <c r="A5817">
        <v>16671</v>
      </c>
      <c r="B5817" s="14" t="s">
        <v>18420</v>
      </c>
      <c r="D5817" s="14" t="s">
        <v>18421</v>
      </c>
      <c r="E5817" s="14" t="s">
        <v>1102</v>
      </c>
      <c r="G5817" s="14" t="s">
        <v>13913</v>
      </c>
      <c r="H5817" s="14" t="s">
        <v>1110</v>
      </c>
    </row>
    <row r="5818" spans="1:8" x14ac:dyDescent="0.25">
      <c r="A5818">
        <v>16675</v>
      </c>
      <c r="B5818" s="14" t="s">
        <v>18422</v>
      </c>
      <c r="D5818" s="14" t="s">
        <v>3737</v>
      </c>
      <c r="E5818" s="14" t="s">
        <v>1102</v>
      </c>
      <c r="G5818" s="14" t="s">
        <v>1109</v>
      </c>
      <c r="H5818" s="14" t="s">
        <v>1110</v>
      </c>
    </row>
    <row r="5819" spans="1:8" x14ac:dyDescent="0.25">
      <c r="A5819">
        <v>16695</v>
      </c>
      <c r="B5819" s="14" t="s">
        <v>18423</v>
      </c>
      <c r="D5819" s="14" t="s">
        <v>1561</v>
      </c>
      <c r="E5819" s="14" t="s">
        <v>1102</v>
      </c>
      <c r="G5819" s="14" t="s">
        <v>28</v>
      </c>
      <c r="H5819" s="14" t="s">
        <v>1105</v>
      </c>
    </row>
    <row r="5820" spans="1:8" x14ac:dyDescent="0.25">
      <c r="A5820">
        <v>16702</v>
      </c>
      <c r="B5820" s="14" t="s">
        <v>18424</v>
      </c>
      <c r="C5820" s="14" t="s">
        <v>18425</v>
      </c>
      <c r="D5820" s="14" t="s">
        <v>535</v>
      </c>
      <c r="E5820" s="14" t="s">
        <v>18426</v>
      </c>
      <c r="F5820" s="14" t="s">
        <v>18427</v>
      </c>
      <c r="G5820" s="14" t="s">
        <v>1109</v>
      </c>
      <c r="H5820" s="14" t="s">
        <v>1105</v>
      </c>
    </row>
    <row r="5821" spans="1:8" x14ac:dyDescent="0.25">
      <c r="A5821">
        <v>16707</v>
      </c>
      <c r="B5821" s="14" t="s">
        <v>18428</v>
      </c>
      <c r="D5821" s="14" t="s">
        <v>9339</v>
      </c>
      <c r="E5821" s="14" t="s">
        <v>18429</v>
      </c>
      <c r="F5821" s="14" t="s">
        <v>18429</v>
      </c>
      <c r="G5821" s="14" t="s">
        <v>482</v>
      </c>
      <c r="H5821" s="14" t="s">
        <v>1105</v>
      </c>
    </row>
    <row r="5822" spans="1:8" x14ac:dyDescent="0.25">
      <c r="A5822">
        <v>16715</v>
      </c>
      <c r="B5822" s="14" t="s">
        <v>18430</v>
      </c>
      <c r="D5822" s="14" t="s">
        <v>13933</v>
      </c>
      <c r="E5822" s="14" t="s">
        <v>1102</v>
      </c>
      <c r="G5822" s="14" t="s">
        <v>1109</v>
      </c>
      <c r="H5822" s="14" t="s">
        <v>1110</v>
      </c>
    </row>
    <row r="5823" spans="1:8" x14ac:dyDescent="0.25">
      <c r="A5823">
        <v>16717</v>
      </c>
      <c r="B5823" s="14" t="s">
        <v>18431</v>
      </c>
      <c r="D5823" s="14" t="s">
        <v>1345</v>
      </c>
      <c r="E5823" s="14" t="s">
        <v>1102</v>
      </c>
      <c r="G5823" s="14" t="s">
        <v>3182</v>
      </c>
      <c r="H5823" s="14" t="s">
        <v>1105</v>
      </c>
    </row>
    <row r="5824" spans="1:8" x14ac:dyDescent="0.25">
      <c r="A5824">
        <v>16719</v>
      </c>
      <c r="B5824" s="14" t="s">
        <v>18432</v>
      </c>
      <c r="D5824" s="14" t="s">
        <v>15214</v>
      </c>
      <c r="E5824" s="14" t="s">
        <v>18433</v>
      </c>
      <c r="F5824" s="14" t="s">
        <v>18434</v>
      </c>
      <c r="G5824" s="14" t="s">
        <v>103</v>
      </c>
      <c r="H5824" s="14" t="s">
        <v>1110</v>
      </c>
    </row>
    <row r="5825" spans="1:8" x14ac:dyDescent="0.25">
      <c r="A5825">
        <v>16720</v>
      </c>
      <c r="B5825" s="14" t="s">
        <v>18435</v>
      </c>
      <c r="D5825" s="14" t="s">
        <v>6168</v>
      </c>
      <c r="E5825" s="14" t="s">
        <v>1102</v>
      </c>
      <c r="G5825" s="14" t="s">
        <v>1682</v>
      </c>
      <c r="H5825" s="14" t="s">
        <v>1105</v>
      </c>
    </row>
    <row r="5826" spans="1:8" x14ac:dyDescent="0.25">
      <c r="A5826">
        <v>16721</v>
      </c>
      <c r="B5826" s="14" t="s">
        <v>18436</v>
      </c>
      <c r="D5826" s="14" t="s">
        <v>8025</v>
      </c>
      <c r="E5826" s="14" t="s">
        <v>1102</v>
      </c>
      <c r="G5826" s="14" t="s">
        <v>40</v>
      </c>
      <c r="H5826" s="14" t="s">
        <v>1105</v>
      </c>
    </row>
    <row r="5827" spans="1:8" x14ac:dyDescent="0.25">
      <c r="A5827">
        <v>16723</v>
      </c>
      <c r="B5827" s="14" t="s">
        <v>18437</v>
      </c>
      <c r="E5827" s="14" t="s">
        <v>14613</v>
      </c>
      <c r="G5827" s="14" t="s">
        <v>170</v>
      </c>
      <c r="H5827" s="14" t="s">
        <v>1105</v>
      </c>
    </row>
    <row r="5828" spans="1:8" x14ac:dyDescent="0.25">
      <c r="A5828">
        <v>16724</v>
      </c>
      <c r="B5828" s="14" t="s">
        <v>18438</v>
      </c>
      <c r="D5828" s="14" t="s">
        <v>18439</v>
      </c>
      <c r="E5828" s="14" t="s">
        <v>1102</v>
      </c>
      <c r="G5828" s="14" t="s">
        <v>149</v>
      </c>
      <c r="H5828" s="14" t="s">
        <v>1105</v>
      </c>
    </row>
    <row r="5829" spans="1:8" x14ac:dyDescent="0.25">
      <c r="A5829">
        <v>16725</v>
      </c>
      <c r="B5829" s="14" t="s">
        <v>18440</v>
      </c>
      <c r="C5829" s="14" t="s">
        <v>18441</v>
      </c>
      <c r="D5829" s="14" t="s">
        <v>17582</v>
      </c>
      <c r="E5829" s="14" t="s">
        <v>18442</v>
      </c>
      <c r="F5829" s="14" t="s">
        <v>18443</v>
      </c>
      <c r="G5829" s="14" t="s">
        <v>178</v>
      </c>
      <c r="H5829" s="14" t="s">
        <v>1105</v>
      </c>
    </row>
    <row r="5830" spans="1:8" x14ac:dyDescent="0.25">
      <c r="A5830">
        <v>16726</v>
      </c>
      <c r="B5830" s="14" t="s">
        <v>18444</v>
      </c>
      <c r="D5830" s="14" t="s">
        <v>18445</v>
      </c>
      <c r="E5830" s="14" t="s">
        <v>18446</v>
      </c>
      <c r="F5830" s="14" t="s">
        <v>7895</v>
      </c>
      <c r="G5830" s="14" t="s">
        <v>1109</v>
      </c>
      <c r="H5830" s="14" t="s">
        <v>1105</v>
      </c>
    </row>
    <row r="5831" spans="1:8" x14ac:dyDescent="0.25">
      <c r="A5831">
        <v>16728</v>
      </c>
      <c r="B5831" s="14" t="s">
        <v>18447</v>
      </c>
      <c r="C5831" s="14" t="s">
        <v>18448</v>
      </c>
      <c r="D5831" s="14" t="s">
        <v>10816</v>
      </c>
      <c r="E5831" s="14" t="s">
        <v>18449</v>
      </c>
      <c r="F5831" s="14" t="s">
        <v>18450</v>
      </c>
      <c r="G5831" s="14" t="s">
        <v>178</v>
      </c>
      <c r="H5831" s="14" t="s">
        <v>1105</v>
      </c>
    </row>
    <row r="5832" spans="1:8" x14ac:dyDescent="0.25">
      <c r="A5832">
        <v>16735</v>
      </c>
      <c r="B5832" s="14" t="s">
        <v>18451</v>
      </c>
      <c r="D5832" s="14" t="s">
        <v>18452</v>
      </c>
      <c r="E5832" s="14" t="s">
        <v>18453</v>
      </c>
      <c r="G5832" s="14" t="s">
        <v>1109</v>
      </c>
      <c r="H5832" s="14" t="s">
        <v>1105</v>
      </c>
    </row>
    <row r="5833" spans="1:8" x14ac:dyDescent="0.25">
      <c r="A5833">
        <v>16738</v>
      </c>
      <c r="B5833" s="14" t="s">
        <v>18454</v>
      </c>
      <c r="D5833" s="14" t="s">
        <v>540</v>
      </c>
      <c r="E5833" s="14" t="s">
        <v>1102</v>
      </c>
      <c r="G5833" s="14" t="s">
        <v>109</v>
      </c>
      <c r="H5833" s="14" t="s">
        <v>1110</v>
      </c>
    </row>
    <row r="5834" spans="1:8" x14ac:dyDescent="0.25">
      <c r="A5834">
        <v>16753</v>
      </c>
      <c r="B5834" s="14" t="s">
        <v>18455</v>
      </c>
      <c r="D5834" s="14" t="s">
        <v>19015</v>
      </c>
      <c r="E5834" s="14" t="s">
        <v>18456</v>
      </c>
      <c r="F5834" s="14" t="s">
        <v>18457</v>
      </c>
      <c r="G5834" s="14" t="s">
        <v>40</v>
      </c>
      <c r="H5834" s="14" t="s">
        <v>1110</v>
      </c>
    </row>
    <row r="5835" spans="1:8" x14ac:dyDescent="0.25">
      <c r="A5835">
        <v>16760</v>
      </c>
      <c r="B5835" s="14" t="s">
        <v>18458</v>
      </c>
      <c r="E5835" s="14" t="s">
        <v>18459</v>
      </c>
      <c r="F5835" s="14" t="s">
        <v>18458</v>
      </c>
      <c r="G5835" s="14" t="s">
        <v>153</v>
      </c>
      <c r="H5835" s="14" t="s">
        <v>1110</v>
      </c>
    </row>
    <row r="5836" spans="1:8" x14ac:dyDescent="0.25">
      <c r="A5836">
        <v>16794</v>
      </c>
      <c r="B5836" s="14" t="s">
        <v>18460</v>
      </c>
      <c r="E5836" s="14" t="s">
        <v>18461</v>
      </c>
      <c r="F5836" s="14" t="s">
        <v>18462</v>
      </c>
      <c r="G5836" s="14" t="s">
        <v>4925</v>
      </c>
      <c r="H5836" s="14" t="s">
        <v>1105</v>
      </c>
    </row>
    <row r="5837" spans="1:8" x14ac:dyDescent="0.25">
      <c r="A5837">
        <v>16796</v>
      </c>
      <c r="B5837" s="14" t="s">
        <v>18463</v>
      </c>
      <c r="D5837" s="14" t="s">
        <v>9563</v>
      </c>
      <c r="E5837" s="14" t="s">
        <v>18464</v>
      </c>
      <c r="F5837" s="14" t="s">
        <v>18465</v>
      </c>
      <c r="G5837" s="14" t="s">
        <v>178</v>
      </c>
      <c r="H5837" s="14" t="s">
        <v>1105</v>
      </c>
    </row>
    <row r="5838" spans="1:8" x14ac:dyDescent="0.25">
      <c r="A5838">
        <v>16798</v>
      </c>
      <c r="B5838" s="14" t="s">
        <v>18466</v>
      </c>
      <c r="D5838" s="14" t="s">
        <v>9083</v>
      </c>
      <c r="E5838" s="14" t="s">
        <v>1102</v>
      </c>
      <c r="G5838" s="14" t="s">
        <v>86</v>
      </c>
      <c r="H5838" s="14" t="s">
        <v>1110</v>
      </c>
    </row>
    <row r="5839" spans="1:8" x14ac:dyDescent="0.25">
      <c r="A5839">
        <v>16804</v>
      </c>
      <c r="B5839" s="14" t="s">
        <v>18467</v>
      </c>
      <c r="E5839" s="14" t="s">
        <v>18468</v>
      </c>
      <c r="G5839" s="14" t="s">
        <v>1682</v>
      </c>
      <c r="H5839" s="14" t="s">
        <v>1110</v>
      </c>
    </row>
    <row r="5840" spans="1:8" x14ac:dyDescent="0.25">
      <c r="A5840">
        <v>16808</v>
      </c>
      <c r="B5840" s="14" t="s">
        <v>18469</v>
      </c>
      <c r="E5840" s="14" t="s">
        <v>18470</v>
      </c>
      <c r="G5840" s="14" t="s">
        <v>82</v>
      </c>
      <c r="H5840" s="14" t="s">
        <v>1110</v>
      </c>
    </row>
    <row r="5841" spans="1:8" x14ac:dyDescent="0.25">
      <c r="A5841">
        <v>16811</v>
      </c>
      <c r="B5841" s="14" t="s">
        <v>18471</v>
      </c>
      <c r="D5841" s="14" t="s">
        <v>17850</v>
      </c>
      <c r="E5841" s="14" t="s">
        <v>1102</v>
      </c>
      <c r="G5841" s="14" t="s">
        <v>126</v>
      </c>
      <c r="H5841" s="14" t="s">
        <v>1110</v>
      </c>
    </row>
    <row r="5842" spans="1:8" x14ac:dyDescent="0.25">
      <c r="A5842">
        <v>16825</v>
      </c>
      <c r="B5842" s="14" t="s">
        <v>18472</v>
      </c>
      <c r="D5842" s="14" t="s">
        <v>17887</v>
      </c>
      <c r="E5842" s="14" t="s">
        <v>1102</v>
      </c>
      <c r="G5842" s="14" t="s">
        <v>1109</v>
      </c>
      <c r="H5842" s="14" t="s">
        <v>1110</v>
      </c>
    </row>
    <row r="5843" spans="1:8" x14ac:dyDescent="0.25">
      <c r="A5843">
        <v>16826</v>
      </c>
      <c r="B5843" s="14" t="s">
        <v>18473</v>
      </c>
      <c r="E5843" s="14" t="s">
        <v>18474</v>
      </c>
      <c r="F5843" s="14" t="s">
        <v>18475</v>
      </c>
      <c r="G5843" s="14" t="s">
        <v>28</v>
      </c>
      <c r="H5843" s="14" t="s">
        <v>1105</v>
      </c>
    </row>
    <row r="5844" spans="1:8" x14ac:dyDescent="0.25">
      <c r="A5844">
        <v>16837</v>
      </c>
      <c r="B5844" s="14" t="s">
        <v>18476</v>
      </c>
      <c r="D5844" s="14" t="s">
        <v>17866</v>
      </c>
      <c r="E5844" s="14" t="s">
        <v>18477</v>
      </c>
      <c r="F5844" s="14" t="s">
        <v>18478</v>
      </c>
      <c r="G5844" s="14" t="s">
        <v>86</v>
      </c>
      <c r="H5844" s="14" t="s">
        <v>1105</v>
      </c>
    </row>
    <row r="5845" spans="1:8" x14ac:dyDescent="0.25">
      <c r="A5845">
        <v>16844</v>
      </c>
      <c r="B5845" s="14" t="s">
        <v>18479</v>
      </c>
      <c r="D5845" s="14" t="s">
        <v>18480</v>
      </c>
      <c r="E5845" s="14" t="s">
        <v>1102</v>
      </c>
      <c r="G5845" s="14" t="s">
        <v>18481</v>
      </c>
      <c r="H5845" s="14" t="s">
        <v>1105</v>
      </c>
    </row>
    <row r="5846" spans="1:8" x14ac:dyDescent="0.25">
      <c r="A5846">
        <v>16858</v>
      </c>
      <c r="B5846" s="14" t="s">
        <v>18482</v>
      </c>
      <c r="E5846" s="14" t="s">
        <v>18483</v>
      </c>
      <c r="G5846" s="14" t="s">
        <v>91</v>
      </c>
      <c r="H5846" s="14" t="s">
        <v>1105</v>
      </c>
    </row>
    <row r="5847" spans="1:8" x14ac:dyDescent="0.25">
      <c r="A5847">
        <v>16860</v>
      </c>
      <c r="B5847" s="14" t="s">
        <v>18484</v>
      </c>
      <c r="D5847" s="14" t="s">
        <v>456</v>
      </c>
      <c r="E5847" s="14" t="s">
        <v>18485</v>
      </c>
      <c r="F5847" s="14" t="s">
        <v>18486</v>
      </c>
      <c r="G5847" s="14" t="s">
        <v>106</v>
      </c>
      <c r="H5847" s="14" t="s">
        <v>1105</v>
      </c>
    </row>
    <row r="5848" spans="1:8" x14ac:dyDescent="0.25">
      <c r="A5848">
        <v>16867</v>
      </c>
      <c r="B5848" s="14" t="s">
        <v>18487</v>
      </c>
      <c r="D5848" s="14" t="s">
        <v>18488</v>
      </c>
      <c r="E5848" s="14" t="s">
        <v>1102</v>
      </c>
      <c r="G5848" s="14" t="s">
        <v>1622</v>
      </c>
      <c r="H5848" s="14" t="s">
        <v>1105</v>
      </c>
    </row>
    <row r="5849" spans="1:8" x14ac:dyDescent="0.25">
      <c r="A5849">
        <v>16868</v>
      </c>
      <c r="B5849" s="14" t="s">
        <v>18489</v>
      </c>
      <c r="E5849" s="14" t="s">
        <v>18490</v>
      </c>
      <c r="F5849" s="14" t="s">
        <v>18489</v>
      </c>
      <c r="G5849" s="14" t="s">
        <v>226</v>
      </c>
      <c r="H5849" s="14" t="s">
        <v>1105</v>
      </c>
    </row>
    <row r="5850" spans="1:8" x14ac:dyDescent="0.25">
      <c r="A5850">
        <v>16881</v>
      </c>
      <c r="B5850" s="14" t="s">
        <v>18491</v>
      </c>
      <c r="C5850" s="14" t="s">
        <v>18491</v>
      </c>
      <c r="E5850" s="14" t="s">
        <v>18492</v>
      </c>
      <c r="F5850" s="14" t="s">
        <v>18493</v>
      </c>
      <c r="G5850" s="14" t="s">
        <v>243</v>
      </c>
      <c r="H5850" s="14" t="s">
        <v>1105</v>
      </c>
    </row>
    <row r="5851" spans="1:8" x14ac:dyDescent="0.25">
      <c r="A5851">
        <v>16882</v>
      </c>
      <c r="B5851" s="14" t="s">
        <v>18494</v>
      </c>
      <c r="D5851" s="14" t="s">
        <v>18495</v>
      </c>
      <c r="E5851" s="14" t="s">
        <v>1102</v>
      </c>
      <c r="G5851" s="14" t="s">
        <v>178</v>
      </c>
      <c r="H5851" s="14" t="s">
        <v>1105</v>
      </c>
    </row>
    <row r="5852" spans="1:8" x14ac:dyDescent="0.25">
      <c r="A5852">
        <v>16895</v>
      </c>
      <c r="B5852" s="14" t="s">
        <v>18496</v>
      </c>
      <c r="E5852" s="14" t="s">
        <v>18497</v>
      </c>
      <c r="G5852" s="14" t="s">
        <v>1695</v>
      </c>
      <c r="H5852" s="14" t="s">
        <v>1105</v>
      </c>
    </row>
    <row r="5853" spans="1:8" x14ac:dyDescent="0.25">
      <c r="A5853">
        <v>16900</v>
      </c>
      <c r="B5853" s="14" t="s">
        <v>18498</v>
      </c>
      <c r="C5853" s="14" t="s">
        <v>18499</v>
      </c>
      <c r="D5853" s="14" t="s">
        <v>18500</v>
      </c>
      <c r="E5853" s="14" t="s">
        <v>18501</v>
      </c>
      <c r="G5853" s="14" t="s">
        <v>28</v>
      </c>
      <c r="H5853" s="14" t="s">
        <v>1110</v>
      </c>
    </row>
    <row r="5854" spans="1:8" x14ac:dyDescent="0.25">
      <c r="A5854">
        <v>16901</v>
      </c>
      <c r="B5854" s="14" t="s">
        <v>18502</v>
      </c>
      <c r="D5854" s="14" t="s">
        <v>19016</v>
      </c>
      <c r="E5854" s="14" t="s">
        <v>18503</v>
      </c>
      <c r="F5854" s="14" t="s">
        <v>18504</v>
      </c>
      <c r="G5854" s="14" t="s">
        <v>109</v>
      </c>
      <c r="H5854" s="14" t="s">
        <v>1105</v>
      </c>
    </row>
    <row r="5855" spans="1:8" x14ac:dyDescent="0.25">
      <c r="A5855">
        <v>16919</v>
      </c>
      <c r="B5855" s="14" t="s">
        <v>18505</v>
      </c>
      <c r="E5855" s="14" t="s">
        <v>18506</v>
      </c>
      <c r="G5855" s="14" t="s">
        <v>72</v>
      </c>
      <c r="H5855" s="14" t="s">
        <v>1105</v>
      </c>
    </row>
    <row r="5856" spans="1:8" x14ac:dyDescent="0.25">
      <c r="A5856">
        <v>16921</v>
      </c>
      <c r="B5856" s="14" t="s">
        <v>18507</v>
      </c>
      <c r="E5856" s="14" t="s">
        <v>18508</v>
      </c>
      <c r="G5856" s="14" t="s">
        <v>16</v>
      </c>
      <c r="H5856" s="14" t="s">
        <v>1105</v>
      </c>
    </row>
    <row r="5857" spans="1:8" x14ac:dyDescent="0.25">
      <c r="A5857">
        <v>16926</v>
      </c>
      <c r="B5857" s="14" t="s">
        <v>18509</v>
      </c>
      <c r="E5857" s="14" t="s">
        <v>18510</v>
      </c>
      <c r="G5857" s="14" t="s">
        <v>192</v>
      </c>
      <c r="H5857" s="14" t="s">
        <v>1105</v>
      </c>
    </row>
    <row r="5858" spans="1:8" x14ac:dyDescent="0.25">
      <c r="A5858">
        <v>16932</v>
      </c>
      <c r="B5858" s="14" t="s">
        <v>18511</v>
      </c>
      <c r="C5858" s="14" t="s">
        <v>18512</v>
      </c>
      <c r="E5858" s="14" t="s">
        <v>18513</v>
      </c>
      <c r="F5858" s="14" t="s">
        <v>18512</v>
      </c>
      <c r="G5858" s="14" t="s">
        <v>1109</v>
      </c>
      <c r="H5858" s="14" t="s">
        <v>1105</v>
      </c>
    </row>
    <row r="5859" spans="1:8" x14ac:dyDescent="0.25">
      <c r="A5859">
        <v>16939</v>
      </c>
      <c r="B5859" s="14" t="s">
        <v>18514</v>
      </c>
      <c r="E5859" s="14" t="s">
        <v>18515</v>
      </c>
      <c r="G5859" s="14" t="s">
        <v>4925</v>
      </c>
      <c r="H5859" s="14" t="s">
        <v>1105</v>
      </c>
    </row>
    <row r="5860" spans="1:8" x14ac:dyDescent="0.25">
      <c r="A5860">
        <v>16940</v>
      </c>
      <c r="B5860" s="14" t="s">
        <v>18516</v>
      </c>
      <c r="E5860" s="14" t="s">
        <v>18517</v>
      </c>
      <c r="G5860" s="14" t="s">
        <v>192</v>
      </c>
      <c r="H5860" s="14" t="s">
        <v>1105</v>
      </c>
    </row>
    <row r="5861" spans="1:8" x14ac:dyDescent="0.25">
      <c r="A5861">
        <v>16942</v>
      </c>
      <c r="B5861" s="14" t="s">
        <v>18518</v>
      </c>
      <c r="D5861" s="14" t="s">
        <v>18519</v>
      </c>
      <c r="E5861" s="14" t="s">
        <v>11536</v>
      </c>
      <c r="G5861" s="14" t="s">
        <v>3873</v>
      </c>
      <c r="H5861" s="14" t="s">
        <v>1105</v>
      </c>
    </row>
    <row r="5862" spans="1:8" x14ac:dyDescent="0.25">
      <c r="A5862">
        <v>16956</v>
      </c>
      <c r="B5862" s="14" t="s">
        <v>18520</v>
      </c>
      <c r="D5862" s="14" t="s">
        <v>18521</v>
      </c>
      <c r="E5862" s="14" t="s">
        <v>18522</v>
      </c>
      <c r="G5862" s="14" t="s">
        <v>2976</v>
      </c>
      <c r="H5862" s="14" t="s">
        <v>1105</v>
      </c>
    </row>
    <row r="5863" spans="1:8" x14ac:dyDescent="0.25">
      <c r="A5863">
        <v>16960</v>
      </c>
      <c r="B5863" s="14" t="s">
        <v>18523</v>
      </c>
      <c r="D5863" s="14" t="s">
        <v>6022</v>
      </c>
      <c r="E5863" s="14" t="s">
        <v>18524</v>
      </c>
      <c r="F5863" s="14" t="s">
        <v>18525</v>
      </c>
      <c r="G5863" s="14" t="s">
        <v>17686</v>
      </c>
      <c r="H5863" s="14" t="s">
        <v>1105</v>
      </c>
    </row>
    <row r="5864" spans="1:8" x14ac:dyDescent="0.25">
      <c r="A5864">
        <v>16963</v>
      </c>
      <c r="B5864" s="14" t="s">
        <v>18526</v>
      </c>
      <c r="D5864" s="14" t="s">
        <v>538</v>
      </c>
      <c r="E5864" s="14" t="s">
        <v>18527</v>
      </c>
      <c r="G5864" s="14" t="s">
        <v>77</v>
      </c>
      <c r="H5864" s="14" t="s">
        <v>1105</v>
      </c>
    </row>
    <row r="5865" spans="1:8" x14ac:dyDescent="0.25">
      <c r="A5865">
        <v>16967</v>
      </c>
      <c r="B5865" s="14" t="s">
        <v>18528</v>
      </c>
      <c r="E5865" s="14" t="s">
        <v>18529</v>
      </c>
      <c r="F5865" s="14" t="s">
        <v>18530</v>
      </c>
      <c r="G5865" s="14" t="s">
        <v>126</v>
      </c>
      <c r="H5865" s="14" t="s">
        <v>1105</v>
      </c>
    </row>
    <row r="5866" spans="1:8" x14ac:dyDescent="0.25">
      <c r="A5866">
        <v>16973</v>
      </c>
      <c r="B5866" s="14" t="s">
        <v>18531</v>
      </c>
      <c r="E5866" s="14" t="s">
        <v>18532</v>
      </c>
      <c r="G5866" s="14" t="s">
        <v>170</v>
      </c>
      <c r="H5866" s="14" t="s">
        <v>1105</v>
      </c>
    </row>
    <row r="5867" spans="1:8" x14ac:dyDescent="0.25">
      <c r="A5867">
        <v>16975</v>
      </c>
      <c r="B5867" s="14" t="s">
        <v>18533</v>
      </c>
      <c r="D5867" s="14" t="s">
        <v>6681</v>
      </c>
      <c r="E5867" s="14" t="s">
        <v>1102</v>
      </c>
      <c r="G5867" s="14" t="s">
        <v>126</v>
      </c>
      <c r="H5867" s="14" t="s">
        <v>1105</v>
      </c>
    </row>
    <row r="5868" spans="1:8" x14ac:dyDescent="0.25">
      <c r="A5868">
        <v>16983</v>
      </c>
      <c r="B5868" s="14" t="s">
        <v>18534</v>
      </c>
      <c r="E5868" s="14" t="s">
        <v>18535</v>
      </c>
      <c r="G5868" s="14" t="s">
        <v>4925</v>
      </c>
      <c r="H5868" s="14" t="s">
        <v>1105</v>
      </c>
    </row>
    <row r="5869" spans="1:8" x14ac:dyDescent="0.25">
      <c r="A5869">
        <v>16985</v>
      </c>
      <c r="B5869" s="14" t="s">
        <v>18536</v>
      </c>
      <c r="E5869" s="14" t="s">
        <v>18537</v>
      </c>
      <c r="F5869" s="14" t="s">
        <v>18538</v>
      </c>
      <c r="G5869" s="14" t="s">
        <v>4925</v>
      </c>
      <c r="H5869" s="14" t="s">
        <v>1105</v>
      </c>
    </row>
    <row r="5870" spans="1:8" x14ac:dyDescent="0.25">
      <c r="A5870">
        <v>17022</v>
      </c>
      <c r="B5870" s="14" t="s">
        <v>18539</v>
      </c>
      <c r="D5870" s="14" t="s">
        <v>18540</v>
      </c>
      <c r="E5870" s="14" t="s">
        <v>18541</v>
      </c>
      <c r="G5870" s="14" t="s">
        <v>1144</v>
      </c>
      <c r="H5870" s="14" t="s">
        <v>1105</v>
      </c>
    </row>
    <row r="5871" spans="1:8" x14ac:dyDescent="0.25">
      <c r="A5871">
        <v>17023</v>
      </c>
      <c r="B5871" s="14" t="s">
        <v>18542</v>
      </c>
      <c r="D5871" s="14" t="s">
        <v>12772</v>
      </c>
      <c r="E5871" s="14" t="s">
        <v>18543</v>
      </c>
      <c r="G5871" s="14" t="s">
        <v>1938</v>
      </c>
      <c r="H5871" s="14" t="s">
        <v>1105</v>
      </c>
    </row>
    <row r="5872" spans="1:8" x14ac:dyDescent="0.25">
      <c r="A5872">
        <v>17026</v>
      </c>
      <c r="B5872" s="14" t="s">
        <v>18544</v>
      </c>
      <c r="E5872" s="14" t="s">
        <v>18545</v>
      </c>
      <c r="F5872" s="14" t="s">
        <v>18045</v>
      </c>
      <c r="G5872" s="14" t="s">
        <v>2853</v>
      </c>
      <c r="H5872" s="14" t="s">
        <v>1105</v>
      </c>
    </row>
    <row r="5873" spans="1:8" x14ac:dyDescent="0.25">
      <c r="A5873">
        <v>17027</v>
      </c>
      <c r="B5873" s="14" t="s">
        <v>18546</v>
      </c>
      <c r="E5873" s="14" t="s">
        <v>18547</v>
      </c>
      <c r="G5873" s="14" t="s">
        <v>2853</v>
      </c>
      <c r="H5873" s="14" t="s">
        <v>1105</v>
      </c>
    </row>
    <row r="5874" spans="1:8" x14ac:dyDescent="0.25">
      <c r="A5874">
        <v>17082</v>
      </c>
      <c r="B5874" s="14" t="s">
        <v>18548</v>
      </c>
      <c r="D5874" s="14" t="s">
        <v>18549</v>
      </c>
      <c r="E5874" s="14" t="s">
        <v>1102</v>
      </c>
      <c r="G5874" s="14" t="s">
        <v>1144</v>
      </c>
      <c r="H5874" s="14" t="s">
        <v>1105</v>
      </c>
    </row>
    <row r="5875" spans="1:8" x14ac:dyDescent="0.25">
      <c r="A5875">
        <v>17083</v>
      </c>
      <c r="B5875" s="14" t="s">
        <v>18550</v>
      </c>
      <c r="D5875" s="14" t="s">
        <v>18551</v>
      </c>
      <c r="E5875" s="14" t="s">
        <v>18552</v>
      </c>
      <c r="F5875" s="14" t="s">
        <v>18553</v>
      </c>
      <c r="G5875" s="14" t="s">
        <v>77</v>
      </c>
      <c r="H5875" s="14" t="s">
        <v>1105</v>
      </c>
    </row>
    <row r="5876" spans="1:8" x14ac:dyDescent="0.25">
      <c r="A5876">
        <v>17086</v>
      </c>
      <c r="B5876" s="14" t="s">
        <v>18554</v>
      </c>
      <c r="E5876" s="14" t="s">
        <v>18555</v>
      </c>
      <c r="G5876" s="14" t="s">
        <v>2576</v>
      </c>
      <c r="H5876" s="14" t="s">
        <v>1105</v>
      </c>
    </row>
    <row r="5877" spans="1:8" x14ac:dyDescent="0.25">
      <c r="A5877">
        <v>17094</v>
      </c>
      <c r="B5877" s="14" t="s">
        <v>18556</v>
      </c>
      <c r="D5877" s="14" t="s">
        <v>17850</v>
      </c>
      <c r="E5877" s="14" t="s">
        <v>18557</v>
      </c>
      <c r="G5877" s="14" t="s">
        <v>1500</v>
      </c>
      <c r="H5877" s="14" t="s">
        <v>1105</v>
      </c>
    </row>
    <row r="5878" spans="1:8" x14ac:dyDescent="0.25">
      <c r="A5878">
        <v>17095</v>
      </c>
      <c r="B5878" s="14" t="s">
        <v>18558</v>
      </c>
      <c r="D5878" s="14" t="s">
        <v>9953</v>
      </c>
      <c r="E5878" s="14" t="s">
        <v>1102</v>
      </c>
      <c r="G5878" s="14" t="s">
        <v>1493</v>
      </c>
      <c r="H5878" s="14" t="s">
        <v>1105</v>
      </c>
    </row>
    <row r="5879" spans="1:8" x14ac:dyDescent="0.25">
      <c r="A5879">
        <v>17099</v>
      </c>
      <c r="B5879" s="14" t="s">
        <v>18559</v>
      </c>
      <c r="D5879" s="14" t="s">
        <v>7589</v>
      </c>
      <c r="E5879" s="14" t="s">
        <v>1102</v>
      </c>
      <c r="G5879" s="14" t="s">
        <v>1262</v>
      </c>
      <c r="H5879" s="14" t="s">
        <v>1105</v>
      </c>
    </row>
    <row r="5880" spans="1:8" x14ac:dyDescent="0.25">
      <c r="A5880">
        <v>17115</v>
      </c>
      <c r="B5880" s="14" t="s">
        <v>18560</v>
      </c>
      <c r="D5880" s="14" t="s">
        <v>18561</v>
      </c>
      <c r="E5880" s="14" t="s">
        <v>18562</v>
      </c>
      <c r="F5880" s="14" t="s">
        <v>18563</v>
      </c>
      <c r="G5880" s="14" t="s">
        <v>7</v>
      </c>
      <c r="H5880" s="14" t="s">
        <v>1105</v>
      </c>
    </row>
    <row r="5881" spans="1:8" x14ac:dyDescent="0.25">
      <c r="A5881">
        <v>17408</v>
      </c>
      <c r="B5881" s="14" t="s">
        <v>18564</v>
      </c>
      <c r="D5881" s="14" t="s">
        <v>6263</v>
      </c>
      <c r="E5881" s="14" t="s">
        <v>18565</v>
      </c>
      <c r="G5881" s="14" t="s">
        <v>226</v>
      </c>
      <c r="H5881" s="14" t="s">
        <v>1105</v>
      </c>
    </row>
    <row r="5882" spans="1:8" x14ac:dyDescent="0.25">
      <c r="A5882">
        <v>17519</v>
      </c>
      <c r="B5882" s="14" t="s">
        <v>18566</v>
      </c>
      <c r="D5882" s="14" t="s">
        <v>18567</v>
      </c>
      <c r="E5882" s="14" t="s">
        <v>1102</v>
      </c>
      <c r="G5882" s="14" t="s">
        <v>1109</v>
      </c>
      <c r="H5882" s="14" t="s">
        <v>1105</v>
      </c>
    </row>
    <row r="5883" spans="1:8" x14ac:dyDescent="0.25">
      <c r="A5883">
        <v>17557</v>
      </c>
      <c r="B5883" s="14" t="s">
        <v>18568</v>
      </c>
      <c r="C5883" s="14" t="s">
        <v>18569</v>
      </c>
      <c r="E5883" s="14" t="s">
        <v>18570</v>
      </c>
      <c r="F5883" s="14" t="s">
        <v>18571</v>
      </c>
      <c r="G5883" s="14" t="s">
        <v>1144</v>
      </c>
      <c r="H5883" s="14" t="s">
        <v>1110</v>
      </c>
    </row>
    <row r="5884" spans="1:8" x14ac:dyDescent="0.25">
      <c r="A5884">
        <v>17563</v>
      </c>
      <c r="B5884" s="14" t="s">
        <v>18572</v>
      </c>
      <c r="E5884" s="14" t="s">
        <v>18573</v>
      </c>
      <c r="G5884" s="14" t="s">
        <v>1109</v>
      </c>
      <c r="H5884" s="14" t="s">
        <v>1105</v>
      </c>
    </row>
    <row r="5885" spans="1:8" x14ac:dyDescent="0.25">
      <c r="A5885">
        <v>17568</v>
      </c>
      <c r="B5885" s="14" t="s">
        <v>18574</v>
      </c>
      <c r="C5885" s="14" t="s">
        <v>19017</v>
      </c>
      <c r="E5885" s="14" t="s">
        <v>18575</v>
      </c>
      <c r="F5885" s="14" t="s">
        <v>18576</v>
      </c>
      <c r="G5885" s="14" t="s">
        <v>178</v>
      </c>
      <c r="H5885" s="14" t="s">
        <v>1110</v>
      </c>
    </row>
    <row r="5886" spans="1:8" x14ac:dyDescent="0.25">
      <c r="A5886">
        <v>17571</v>
      </c>
      <c r="B5886" s="14" t="s">
        <v>18577</v>
      </c>
      <c r="D5886" s="14" t="s">
        <v>526</v>
      </c>
      <c r="E5886" s="14" t="s">
        <v>817</v>
      </c>
      <c r="G5886" s="14" t="s">
        <v>482</v>
      </c>
      <c r="H5886" s="14" t="s">
        <v>1105</v>
      </c>
    </row>
    <row r="5887" spans="1:8" x14ac:dyDescent="0.25">
      <c r="A5887">
        <v>17572</v>
      </c>
      <c r="B5887" s="14" t="s">
        <v>18578</v>
      </c>
      <c r="E5887" s="14" t="s">
        <v>18579</v>
      </c>
      <c r="G5887" s="14" t="s">
        <v>187</v>
      </c>
      <c r="H5887" s="14" t="s">
        <v>1105</v>
      </c>
    </row>
    <row r="5888" spans="1:8" x14ac:dyDescent="0.25">
      <c r="A5888">
        <v>17574</v>
      </c>
      <c r="B5888" s="14" t="s">
        <v>18580</v>
      </c>
      <c r="C5888" s="14" t="s">
        <v>18581</v>
      </c>
      <c r="D5888" s="14" t="s">
        <v>18582</v>
      </c>
      <c r="E5888" s="14" t="s">
        <v>18583</v>
      </c>
      <c r="F5888" s="14" t="s">
        <v>18584</v>
      </c>
      <c r="G5888" s="14" t="s">
        <v>1196</v>
      </c>
      <c r="H5888" s="14" t="s">
        <v>1105</v>
      </c>
    </row>
    <row r="5889" spans="1:8" x14ac:dyDescent="0.25">
      <c r="A5889">
        <v>17575</v>
      </c>
      <c r="B5889" s="14" t="s">
        <v>18585</v>
      </c>
      <c r="C5889" s="14" t="s">
        <v>18586</v>
      </c>
      <c r="D5889" s="14" t="s">
        <v>19018</v>
      </c>
      <c r="E5889" s="14" t="s">
        <v>19019</v>
      </c>
      <c r="F5889" s="14" t="s">
        <v>18587</v>
      </c>
      <c r="G5889" s="14" t="s">
        <v>1196</v>
      </c>
      <c r="H5889" s="14" t="s">
        <v>1110</v>
      </c>
    </row>
    <row r="5890" spans="1:8" x14ac:dyDescent="0.25">
      <c r="A5890">
        <v>17614</v>
      </c>
      <c r="B5890" s="14" t="s">
        <v>18588</v>
      </c>
      <c r="C5890" s="14" t="s">
        <v>18588</v>
      </c>
      <c r="D5890" s="14" t="s">
        <v>19020</v>
      </c>
      <c r="E5890" s="14" t="s">
        <v>19021</v>
      </c>
      <c r="F5890" s="14" t="s">
        <v>18589</v>
      </c>
      <c r="G5890" s="14" t="s">
        <v>1695</v>
      </c>
      <c r="H5890" s="14" t="s">
        <v>1110</v>
      </c>
    </row>
    <row r="5891" spans="1:8" x14ac:dyDescent="0.25">
      <c r="A5891">
        <v>17618</v>
      </c>
      <c r="B5891" s="14" t="s">
        <v>18590</v>
      </c>
      <c r="C5891" s="14" t="s">
        <v>18590</v>
      </c>
      <c r="D5891" s="14" t="s">
        <v>18591</v>
      </c>
      <c r="E5891" s="14" t="s">
        <v>19022</v>
      </c>
      <c r="F5891" s="14" t="s">
        <v>2235</v>
      </c>
      <c r="G5891" s="14" t="s">
        <v>170</v>
      </c>
      <c r="H5891" s="14" t="s">
        <v>1110</v>
      </c>
    </row>
    <row r="5892" spans="1:8" x14ac:dyDescent="0.25">
      <c r="A5892">
        <v>17628</v>
      </c>
      <c r="B5892" s="14" t="s">
        <v>18592</v>
      </c>
      <c r="E5892" s="14" t="s">
        <v>18593</v>
      </c>
      <c r="F5892" s="14" t="s">
        <v>435</v>
      </c>
      <c r="G5892" s="14" t="s">
        <v>1109</v>
      </c>
      <c r="H5892" s="14" t="s">
        <v>1105</v>
      </c>
    </row>
    <row r="5893" spans="1:8" x14ac:dyDescent="0.25">
      <c r="A5893">
        <v>17629</v>
      </c>
      <c r="B5893" s="14" t="s">
        <v>18594</v>
      </c>
      <c r="E5893" s="14" t="s">
        <v>18595</v>
      </c>
      <c r="F5893" s="14" t="s">
        <v>435</v>
      </c>
      <c r="G5893" s="14" t="s">
        <v>1109</v>
      </c>
      <c r="H5893" s="14" t="s">
        <v>1105</v>
      </c>
    </row>
    <row r="5894" spans="1:8" x14ac:dyDescent="0.25">
      <c r="A5894">
        <v>17630</v>
      </c>
      <c r="B5894" s="14" t="s">
        <v>18596</v>
      </c>
      <c r="E5894" s="14" t="s">
        <v>18597</v>
      </c>
      <c r="G5894" s="14" t="s">
        <v>1109</v>
      </c>
      <c r="H5894" s="14" t="s">
        <v>1105</v>
      </c>
    </row>
    <row r="5895" spans="1:8" x14ac:dyDescent="0.25">
      <c r="A5895">
        <v>17658</v>
      </c>
      <c r="B5895" s="14" t="s">
        <v>18598</v>
      </c>
      <c r="E5895" s="14" t="s">
        <v>18599</v>
      </c>
      <c r="F5895" s="14" t="s">
        <v>18598</v>
      </c>
      <c r="G5895" s="14" t="s">
        <v>192</v>
      </c>
      <c r="H5895" s="14" t="s">
        <v>1105</v>
      </c>
    </row>
    <row r="5896" spans="1:8" x14ac:dyDescent="0.25">
      <c r="A5896">
        <v>17666</v>
      </c>
      <c r="B5896" s="14" t="s">
        <v>18600</v>
      </c>
      <c r="E5896" s="14" t="s">
        <v>18601</v>
      </c>
      <c r="F5896" s="14" t="s">
        <v>18602</v>
      </c>
      <c r="G5896" s="14" t="s">
        <v>243</v>
      </c>
      <c r="H5896" s="14" t="s">
        <v>1110</v>
      </c>
    </row>
    <row r="5897" spans="1:8" x14ac:dyDescent="0.25">
      <c r="A5897">
        <v>17675</v>
      </c>
      <c r="B5897" s="14" t="s">
        <v>18603</v>
      </c>
      <c r="D5897" s="14" t="s">
        <v>7956</v>
      </c>
      <c r="E5897" s="14" t="s">
        <v>1102</v>
      </c>
      <c r="F5897" s="14" t="s">
        <v>18604</v>
      </c>
      <c r="G5897" s="14" t="s">
        <v>134</v>
      </c>
      <c r="H5897" s="14" t="s">
        <v>1105</v>
      </c>
    </row>
    <row r="5898" spans="1:8" x14ac:dyDescent="0.25">
      <c r="A5898">
        <v>17694</v>
      </c>
      <c r="B5898" s="14" t="s">
        <v>19023</v>
      </c>
      <c r="E5898" s="14" t="s">
        <v>18605</v>
      </c>
      <c r="G5898" s="14" t="s">
        <v>192</v>
      </c>
      <c r="H5898" s="14" t="s">
        <v>1105</v>
      </c>
    </row>
    <row r="5899" spans="1:8" x14ac:dyDescent="0.25">
      <c r="A5899">
        <v>17695</v>
      </c>
      <c r="B5899" s="14" t="s">
        <v>18606</v>
      </c>
      <c r="C5899" s="14" t="s">
        <v>18607</v>
      </c>
      <c r="E5899" s="14" t="s">
        <v>18608</v>
      </c>
      <c r="F5899" s="14" t="s">
        <v>18609</v>
      </c>
      <c r="G5899" s="14" t="s">
        <v>178</v>
      </c>
      <c r="H5899" s="14" t="s">
        <v>1105</v>
      </c>
    </row>
    <row r="5900" spans="1:8" x14ac:dyDescent="0.25">
      <c r="A5900">
        <v>17726</v>
      </c>
      <c r="B5900" s="14" t="s">
        <v>18610</v>
      </c>
      <c r="E5900" s="14" t="s">
        <v>18611</v>
      </c>
      <c r="F5900" s="14" t="s">
        <v>18611</v>
      </c>
      <c r="G5900" s="14" t="s">
        <v>1076</v>
      </c>
      <c r="H5900" s="14" t="s">
        <v>1105</v>
      </c>
    </row>
    <row r="5901" spans="1:8" x14ac:dyDescent="0.25">
      <c r="A5901">
        <v>17750</v>
      </c>
      <c r="B5901" s="14" t="s">
        <v>18612</v>
      </c>
      <c r="D5901" s="14" t="s">
        <v>18591</v>
      </c>
      <c r="E5901" s="14" t="s">
        <v>18613</v>
      </c>
      <c r="G5901" s="14" t="s">
        <v>178</v>
      </c>
      <c r="H5901" s="14" t="s">
        <v>1105</v>
      </c>
    </row>
    <row r="5902" spans="1:8" x14ac:dyDescent="0.25">
      <c r="A5902">
        <v>17780</v>
      </c>
      <c r="B5902" s="14" t="s">
        <v>18614</v>
      </c>
      <c r="C5902" s="14" t="s">
        <v>18615</v>
      </c>
      <c r="D5902" s="14" t="s">
        <v>18616</v>
      </c>
      <c r="E5902" s="14" t="s">
        <v>18617</v>
      </c>
      <c r="F5902" s="14" t="s">
        <v>18617</v>
      </c>
      <c r="G5902" s="14" t="s">
        <v>18618</v>
      </c>
      <c r="H5902" s="14" t="s">
        <v>1105</v>
      </c>
    </row>
    <row r="5903" spans="1:8" x14ac:dyDescent="0.25">
      <c r="A5903">
        <v>17786</v>
      </c>
      <c r="B5903" s="14" t="s">
        <v>18619</v>
      </c>
      <c r="D5903" s="14" t="s">
        <v>18620</v>
      </c>
      <c r="E5903" s="14" t="s">
        <v>18621</v>
      </c>
      <c r="F5903" s="14" t="s">
        <v>18622</v>
      </c>
      <c r="G5903" s="14" t="s">
        <v>17993</v>
      </c>
      <c r="H5903" s="14" t="s">
        <v>1105</v>
      </c>
    </row>
    <row r="5904" spans="1:8" x14ac:dyDescent="0.25">
      <c r="A5904">
        <v>17794</v>
      </c>
      <c r="B5904" s="14" t="s">
        <v>18623</v>
      </c>
      <c r="D5904" s="14" t="s">
        <v>18624</v>
      </c>
      <c r="E5904" s="14" t="s">
        <v>18625</v>
      </c>
      <c r="G5904" s="14" t="s">
        <v>114</v>
      </c>
      <c r="H5904" s="14" t="s">
        <v>1105</v>
      </c>
    </row>
    <row r="5905" spans="1:8" x14ac:dyDescent="0.25">
      <c r="A5905">
        <v>17822</v>
      </c>
      <c r="B5905" s="14" t="s">
        <v>18626</v>
      </c>
      <c r="D5905" s="14" t="s">
        <v>18627</v>
      </c>
      <c r="E5905" s="14" t="s">
        <v>1102</v>
      </c>
      <c r="G5905" s="14" t="s">
        <v>1076</v>
      </c>
      <c r="H5905" s="14" t="s">
        <v>1110</v>
      </c>
    </row>
    <row r="5906" spans="1:8" x14ac:dyDescent="0.25">
      <c r="A5906">
        <v>17841</v>
      </c>
      <c r="B5906" s="14" t="s">
        <v>18628</v>
      </c>
      <c r="D5906" s="14" t="s">
        <v>18629</v>
      </c>
      <c r="E5906" s="14" t="s">
        <v>19024</v>
      </c>
      <c r="F5906" s="14" t="s">
        <v>18630</v>
      </c>
      <c r="G5906" s="14" t="s">
        <v>1109</v>
      </c>
      <c r="H5906" s="14" t="s">
        <v>1105</v>
      </c>
    </row>
    <row r="5907" spans="1:8" x14ac:dyDescent="0.25">
      <c r="A5907">
        <v>17859</v>
      </c>
      <c r="B5907" s="14" t="s">
        <v>18631</v>
      </c>
      <c r="D5907" s="14" t="s">
        <v>19025</v>
      </c>
      <c r="E5907" s="14" t="s">
        <v>18632</v>
      </c>
      <c r="G5907" s="14" t="s">
        <v>1109</v>
      </c>
      <c r="H5907" s="14" t="s">
        <v>1105</v>
      </c>
    </row>
    <row r="5908" spans="1:8" x14ac:dyDescent="0.25">
      <c r="A5908">
        <v>17860</v>
      </c>
      <c r="B5908" s="14" t="s">
        <v>18633</v>
      </c>
      <c r="D5908" s="14" t="s">
        <v>19026</v>
      </c>
      <c r="E5908" s="14" t="s">
        <v>18634</v>
      </c>
      <c r="G5908" s="14" t="s">
        <v>1109</v>
      </c>
      <c r="H5908" s="14" t="s">
        <v>1105</v>
      </c>
    </row>
    <row r="5909" spans="1:8" x14ac:dyDescent="0.25">
      <c r="A5909">
        <v>17861</v>
      </c>
      <c r="B5909" s="14" t="s">
        <v>18635</v>
      </c>
      <c r="D5909" s="14" t="s">
        <v>10705</v>
      </c>
      <c r="E5909" s="14" t="s">
        <v>1102</v>
      </c>
      <c r="G5909" s="14" t="s">
        <v>187</v>
      </c>
      <c r="H5909" s="14" t="s">
        <v>1110</v>
      </c>
    </row>
    <row r="5910" spans="1:8" x14ac:dyDescent="0.25">
      <c r="A5910">
        <v>17862</v>
      </c>
      <c r="B5910" s="14" t="s">
        <v>18636</v>
      </c>
      <c r="D5910" s="14" t="s">
        <v>19027</v>
      </c>
      <c r="E5910" s="14" t="s">
        <v>18637</v>
      </c>
      <c r="G5910" s="14" t="s">
        <v>1109</v>
      </c>
      <c r="H5910" s="14" t="s">
        <v>1105</v>
      </c>
    </row>
    <row r="5911" spans="1:8" x14ac:dyDescent="0.25">
      <c r="A5911">
        <v>17881</v>
      </c>
      <c r="B5911" s="14" t="s">
        <v>18638</v>
      </c>
      <c r="D5911" s="14" t="s">
        <v>18639</v>
      </c>
      <c r="E5911" s="14" t="s">
        <v>18640</v>
      </c>
      <c r="G5911" s="14" t="s">
        <v>192</v>
      </c>
      <c r="H5911" s="14" t="s">
        <v>1105</v>
      </c>
    </row>
    <row r="5912" spans="1:8" x14ac:dyDescent="0.25">
      <c r="A5912">
        <v>17885</v>
      </c>
      <c r="B5912" s="14" t="s">
        <v>18641</v>
      </c>
      <c r="D5912" s="14" t="s">
        <v>18642</v>
      </c>
      <c r="E5912" s="14" t="s">
        <v>1102</v>
      </c>
      <c r="F5912" s="14" t="s">
        <v>9932</v>
      </c>
      <c r="G5912" s="14" t="s">
        <v>149</v>
      </c>
      <c r="H5912" s="14" t="s">
        <v>1105</v>
      </c>
    </row>
    <row r="5913" spans="1:8" x14ac:dyDescent="0.25">
      <c r="A5913">
        <v>17889</v>
      </c>
      <c r="B5913" s="14" t="s">
        <v>18643</v>
      </c>
      <c r="D5913" s="14" t="s">
        <v>17759</v>
      </c>
      <c r="E5913" s="14" t="s">
        <v>1102</v>
      </c>
      <c r="G5913" s="14" t="s">
        <v>236</v>
      </c>
      <c r="H5913" s="14" t="s">
        <v>1105</v>
      </c>
    </row>
    <row r="5914" spans="1:8" x14ac:dyDescent="0.25">
      <c r="A5914">
        <v>17890</v>
      </c>
      <c r="B5914" s="14" t="s">
        <v>18644</v>
      </c>
      <c r="D5914" s="14" t="s">
        <v>18290</v>
      </c>
      <c r="E5914" s="14" t="s">
        <v>18645</v>
      </c>
      <c r="F5914" s="14" t="s">
        <v>18646</v>
      </c>
      <c r="G5914" s="14" t="s">
        <v>82</v>
      </c>
      <c r="H5914" s="14" t="s">
        <v>1105</v>
      </c>
    </row>
    <row r="5915" spans="1:8" x14ac:dyDescent="0.25">
      <c r="A5915">
        <v>17891</v>
      </c>
      <c r="B5915" s="14" t="s">
        <v>18647</v>
      </c>
      <c r="D5915" s="14" t="s">
        <v>18648</v>
      </c>
      <c r="E5915" s="14" t="s">
        <v>9457</v>
      </c>
      <c r="G5915" s="14" t="s">
        <v>485</v>
      </c>
      <c r="H5915" s="14" t="s">
        <v>1105</v>
      </c>
    </row>
    <row r="5916" spans="1:8" x14ac:dyDescent="0.25">
      <c r="A5916">
        <v>17893</v>
      </c>
      <c r="B5916" s="14" t="s">
        <v>18649</v>
      </c>
      <c r="D5916" s="14" t="s">
        <v>14603</v>
      </c>
      <c r="E5916" s="14" t="s">
        <v>18650</v>
      </c>
      <c r="F5916" s="14" t="s">
        <v>18651</v>
      </c>
      <c r="G5916" s="14" t="s">
        <v>192</v>
      </c>
      <c r="H5916" s="14" t="s">
        <v>1110</v>
      </c>
    </row>
    <row r="5917" spans="1:8" x14ac:dyDescent="0.25">
      <c r="A5917">
        <v>17909</v>
      </c>
      <c r="B5917" s="14" t="s">
        <v>18652</v>
      </c>
      <c r="D5917" s="14" t="s">
        <v>9538</v>
      </c>
      <c r="E5917" s="14" t="s">
        <v>1102</v>
      </c>
      <c r="G5917" s="14" t="s">
        <v>174</v>
      </c>
      <c r="H5917" s="14" t="s">
        <v>1105</v>
      </c>
    </row>
    <row r="5918" spans="1:8" x14ac:dyDescent="0.25">
      <c r="A5918">
        <v>17911</v>
      </c>
      <c r="B5918" s="14" t="s">
        <v>18653</v>
      </c>
      <c r="D5918" s="14" t="s">
        <v>6566</v>
      </c>
      <c r="E5918" s="14" t="s">
        <v>1102</v>
      </c>
      <c r="G5918" s="14" t="s">
        <v>52</v>
      </c>
      <c r="H5918" s="14" t="s">
        <v>1105</v>
      </c>
    </row>
    <row r="5919" spans="1:8" x14ac:dyDescent="0.25">
      <c r="A5919">
        <v>17935</v>
      </c>
      <c r="B5919" s="14" t="s">
        <v>18654</v>
      </c>
      <c r="C5919" s="14" t="s">
        <v>18655</v>
      </c>
      <c r="D5919" s="14" t="s">
        <v>18656</v>
      </c>
      <c r="E5919" s="14" t="s">
        <v>18657</v>
      </c>
      <c r="F5919" s="14" t="s">
        <v>18658</v>
      </c>
      <c r="G5919" s="14" t="s">
        <v>226</v>
      </c>
      <c r="H5919" s="14" t="s">
        <v>1105</v>
      </c>
    </row>
    <row r="5920" spans="1:8" x14ac:dyDescent="0.25">
      <c r="A5920">
        <v>17936</v>
      </c>
      <c r="B5920" s="14" t="s">
        <v>18659</v>
      </c>
      <c r="C5920" s="14" t="s">
        <v>18660</v>
      </c>
      <c r="D5920" s="14" t="s">
        <v>18661</v>
      </c>
      <c r="E5920" s="14" t="s">
        <v>18662</v>
      </c>
      <c r="F5920" s="14" t="s">
        <v>18663</v>
      </c>
      <c r="G5920" s="14" t="s">
        <v>1703</v>
      </c>
      <c r="H5920" s="14" t="s">
        <v>1105</v>
      </c>
    </row>
    <row r="5921" spans="1:8" x14ac:dyDescent="0.25">
      <c r="A5921">
        <v>17955</v>
      </c>
      <c r="B5921" s="14" t="s">
        <v>18664</v>
      </c>
      <c r="C5921" s="14" t="s">
        <v>18664</v>
      </c>
      <c r="E5921" s="14" t="s">
        <v>18665</v>
      </c>
      <c r="F5921" s="14" t="s">
        <v>18666</v>
      </c>
      <c r="G5921" s="14" t="s">
        <v>215</v>
      </c>
      <c r="H5921" s="14" t="s">
        <v>1110</v>
      </c>
    </row>
    <row r="5922" spans="1:8" x14ac:dyDescent="0.25">
      <c r="A5922">
        <v>17963</v>
      </c>
      <c r="B5922" s="14" t="s">
        <v>18667</v>
      </c>
      <c r="E5922" s="14" t="s">
        <v>18668</v>
      </c>
      <c r="F5922" s="14" t="s">
        <v>18669</v>
      </c>
      <c r="G5922" s="14" t="s">
        <v>24</v>
      </c>
      <c r="H5922" s="14" t="s">
        <v>1110</v>
      </c>
    </row>
    <row r="5923" spans="1:8" x14ac:dyDescent="0.25">
      <c r="A5923">
        <v>17989</v>
      </c>
      <c r="B5923" s="14" t="s">
        <v>18670</v>
      </c>
      <c r="D5923" s="14" t="s">
        <v>517</v>
      </c>
      <c r="E5923" s="14" t="s">
        <v>1102</v>
      </c>
      <c r="F5923" s="14" t="s">
        <v>4351</v>
      </c>
      <c r="G5923" s="14" t="s">
        <v>16</v>
      </c>
      <c r="H5923" s="14" t="s">
        <v>1105</v>
      </c>
    </row>
    <row r="5924" spans="1:8" x14ac:dyDescent="0.25">
      <c r="A5924">
        <v>18011</v>
      </c>
      <c r="B5924" s="14" t="s">
        <v>18671</v>
      </c>
      <c r="E5924" s="14" t="s">
        <v>18672</v>
      </c>
      <c r="G5924" s="14" t="s">
        <v>16</v>
      </c>
      <c r="H5924" s="14" t="s">
        <v>1110</v>
      </c>
    </row>
    <row r="5925" spans="1:8" x14ac:dyDescent="0.25">
      <c r="A5925">
        <v>18076</v>
      </c>
      <c r="B5925" s="14" t="s">
        <v>18673</v>
      </c>
      <c r="C5925" s="14" t="s">
        <v>18674</v>
      </c>
      <c r="E5925" s="14" t="s">
        <v>18675</v>
      </c>
      <c r="F5925" s="14" t="s">
        <v>18674</v>
      </c>
      <c r="G5925" s="14" t="s">
        <v>1144</v>
      </c>
      <c r="H5925" s="14" t="s">
        <v>1105</v>
      </c>
    </row>
    <row r="5926" spans="1:8" x14ac:dyDescent="0.25">
      <c r="A5926">
        <v>18083</v>
      </c>
      <c r="B5926" s="14" t="s">
        <v>18676</v>
      </c>
      <c r="E5926" s="14" t="s">
        <v>18677</v>
      </c>
      <c r="G5926" s="14" t="s">
        <v>178</v>
      </c>
      <c r="H5926" s="14" t="s">
        <v>1105</v>
      </c>
    </row>
    <row r="5927" spans="1:8" x14ac:dyDescent="0.25">
      <c r="A5927">
        <v>18118</v>
      </c>
      <c r="B5927" s="14" t="s">
        <v>18678</v>
      </c>
      <c r="C5927" s="14" t="s">
        <v>18679</v>
      </c>
      <c r="E5927" s="14" t="s">
        <v>18680</v>
      </c>
      <c r="F5927" s="14" t="s">
        <v>18681</v>
      </c>
      <c r="G5927" s="14" t="s">
        <v>296</v>
      </c>
      <c r="H5927" s="14" t="s">
        <v>1105</v>
      </c>
    </row>
    <row r="5928" spans="1:8" x14ac:dyDescent="0.25">
      <c r="A5928">
        <v>18140</v>
      </c>
      <c r="B5928" s="14" t="s">
        <v>18682</v>
      </c>
      <c r="E5928" s="14" t="s">
        <v>18683</v>
      </c>
      <c r="G5928" s="14" t="s">
        <v>192</v>
      </c>
      <c r="H5928" s="14" t="s">
        <v>1110</v>
      </c>
    </row>
    <row r="5929" spans="1:8" x14ac:dyDescent="0.25">
      <c r="A5929">
        <v>18169</v>
      </c>
      <c r="B5929" s="14" t="s">
        <v>18684</v>
      </c>
      <c r="D5929" s="14" t="s">
        <v>18685</v>
      </c>
      <c r="E5929" s="14" t="s">
        <v>1102</v>
      </c>
      <c r="G5929" s="14" t="s">
        <v>1109</v>
      </c>
      <c r="H5929" s="14" t="s">
        <v>1105</v>
      </c>
    </row>
    <row r="5930" spans="1:8" x14ac:dyDescent="0.25">
      <c r="A5930">
        <v>18178</v>
      </c>
      <c r="B5930" s="14" t="s">
        <v>18686</v>
      </c>
      <c r="D5930" s="14" t="s">
        <v>10555</v>
      </c>
      <c r="E5930" s="14" t="s">
        <v>18687</v>
      </c>
      <c r="F5930" s="14" t="s">
        <v>18688</v>
      </c>
      <c r="G5930" s="14" t="s">
        <v>1109</v>
      </c>
      <c r="H5930" s="14" t="s">
        <v>1105</v>
      </c>
    </row>
    <row r="5931" spans="1:8" x14ac:dyDescent="0.25">
      <c r="A5931">
        <v>18228</v>
      </c>
      <c r="B5931" s="14" t="s">
        <v>18689</v>
      </c>
      <c r="C5931" s="14" t="s">
        <v>18690</v>
      </c>
      <c r="D5931" s="14" t="s">
        <v>6523</v>
      </c>
      <c r="E5931" s="14" t="s">
        <v>1102</v>
      </c>
      <c r="G5931" s="14" t="s">
        <v>1109</v>
      </c>
      <c r="H5931" s="14" t="s">
        <v>1110</v>
      </c>
    </row>
    <row r="5932" spans="1:8" x14ac:dyDescent="0.25">
      <c r="A5932">
        <v>18232</v>
      </c>
      <c r="B5932" s="14" t="s">
        <v>18691</v>
      </c>
      <c r="C5932" s="14" t="s">
        <v>18692</v>
      </c>
      <c r="D5932" s="14" t="s">
        <v>18693</v>
      </c>
      <c r="E5932" s="14" t="s">
        <v>1102</v>
      </c>
      <c r="G5932" s="14" t="s">
        <v>2715</v>
      </c>
      <c r="H5932" s="14" t="s">
        <v>1105</v>
      </c>
    </row>
    <row r="5933" spans="1:8" x14ac:dyDescent="0.25">
      <c r="A5933">
        <v>18237</v>
      </c>
      <c r="B5933" s="14" t="s">
        <v>18694</v>
      </c>
      <c r="E5933" s="14" t="s">
        <v>18695</v>
      </c>
      <c r="F5933" s="14" t="s">
        <v>18696</v>
      </c>
      <c r="G5933" s="14" t="s">
        <v>134</v>
      </c>
      <c r="H5933" s="14" t="s">
        <v>1105</v>
      </c>
    </row>
    <row r="5934" spans="1:8" x14ac:dyDescent="0.25">
      <c r="A5934">
        <v>18239</v>
      </c>
      <c r="B5934" s="14" t="s">
        <v>18697</v>
      </c>
      <c r="D5934" s="14" t="s">
        <v>18698</v>
      </c>
      <c r="E5934" s="14" t="s">
        <v>18699</v>
      </c>
      <c r="G5934" s="14" t="s">
        <v>1109</v>
      </c>
      <c r="H5934" s="14" t="s">
        <v>1105</v>
      </c>
    </row>
    <row r="5935" spans="1:8" x14ac:dyDescent="0.25">
      <c r="A5935">
        <v>18241</v>
      </c>
      <c r="B5935" s="14" t="s">
        <v>18700</v>
      </c>
      <c r="C5935" s="14" t="s">
        <v>18701</v>
      </c>
      <c r="D5935" s="14" t="s">
        <v>10854</v>
      </c>
      <c r="E5935" s="14" t="s">
        <v>18702</v>
      </c>
      <c r="F5935" s="14" t="s">
        <v>18702</v>
      </c>
      <c r="G5935" s="14" t="s">
        <v>1109</v>
      </c>
      <c r="H5935" s="14" t="s">
        <v>1105</v>
      </c>
    </row>
    <row r="5936" spans="1:8" x14ac:dyDescent="0.25">
      <c r="A5936">
        <v>18252</v>
      </c>
      <c r="B5936" s="14" t="s">
        <v>18703</v>
      </c>
      <c r="D5936" s="14" t="s">
        <v>8709</v>
      </c>
      <c r="E5936" s="14" t="s">
        <v>18704</v>
      </c>
      <c r="F5936" s="14" t="s">
        <v>18705</v>
      </c>
      <c r="G5936" s="14" t="s">
        <v>120</v>
      </c>
      <c r="H5936" s="14" t="s">
        <v>1105</v>
      </c>
    </row>
    <row r="5937" spans="1:8" x14ac:dyDescent="0.25">
      <c r="A5937">
        <v>18257</v>
      </c>
      <c r="B5937" s="14" t="s">
        <v>18706</v>
      </c>
      <c r="E5937" s="14" t="s">
        <v>18707</v>
      </c>
      <c r="G5937" s="14" t="s">
        <v>1109</v>
      </c>
      <c r="H5937" s="14" t="s">
        <v>1105</v>
      </c>
    </row>
    <row r="5938" spans="1:8" x14ac:dyDescent="0.25">
      <c r="A5938">
        <v>18475</v>
      </c>
      <c r="B5938" s="14" t="s">
        <v>18708</v>
      </c>
      <c r="E5938" s="14" t="s">
        <v>18709</v>
      </c>
      <c r="F5938" s="14" t="s">
        <v>18710</v>
      </c>
      <c r="G5938" s="14" t="s">
        <v>52</v>
      </c>
      <c r="H5938" s="14" t="s">
        <v>1105</v>
      </c>
    </row>
    <row r="5939" spans="1:8" x14ac:dyDescent="0.25">
      <c r="A5939">
        <v>18476</v>
      </c>
      <c r="B5939" s="14" t="s">
        <v>18711</v>
      </c>
      <c r="E5939" s="14" t="s">
        <v>18712</v>
      </c>
      <c r="F5939" s="14" t="s">
        <v>18711</v>
      </c>
      <c r="G5939" s="14" t="s">
        <v>17686</v>
      </c>
      <c r="H5939" s="14" t="s">
        <v>1105</v>
      </c>
    </row>
    <row r="5940" spans="1:8" x14ac:dyDescent="0.25">
      <c r="A5940">
        <v>18477</v>
      </c>
      <c r="B5940" s="14" t="s">
        <v>18713</v>
      </c>
      <c r="D5940" s="14" t="s">
        <v>2246</v>
      </c>
      <c r="E5940" s="14" t="s">
        <v>1102</v>
      </c>
      <c r="G5940" s="14" t="s">
        <v>174</v>
      </c>
      <c r="H5940" s="14" t="s">
        <v>1105</v>
      </c>
    </row>
    <row r="5941" spans="1:8" x14ac:dyDescent="0.25">
      <c r="A5941">
        <v>18497</v>
      </c>
      <c r="B5941" s="14" t="s">
        <v>18714</v>
      </c>
      <c r="D5941" s="14" t="s">
        <v>18715</v>
      </c>
      <c r="E5941" s="14" t="s">
        <v>1102</v>
      </c>
      <c r="G5941" s="14" t="s">
        <v>17686</v>
      </c>
      <c r="H5941" s="14" t="s">
        <v>1105</v>
      </c>
    </row>
    <row r="5942" spans="1:8" x14ac:dyDescent="0.25">
      <c r="A5942">
        <v>18529</v>
      </c>
      <c r="B5942" s="14" t="s">
        <v>18716</v>
      </c>
      <c r="D5942" s="14" t="s">
        <v>1097</v>
      </c>
      <c r="E5942" s="14" t="s">
        <v>18717</v>
      </c>
      <c r="F5942" s="14" t="s">
        <v>18716</v>
      </c>
      <c r="G5942" s="14" t="s">
        <v>1109</v>
      </c>
      <c r="H5942" s="14" t="s">
        <v>1105</v>
      </c>
    </row>
    <row r="5943" spans="1:8" x14ac:dyDescent="0.25">
      <c r="A5943">
        <v>18543</v>
      </c>
      <c r="B5943" s="14" t="s">
        <v>18718</v>
      </c>
      <c r="D5943" s="14" t="s">
        <v>14603</v>
      </c>
      <c r="E5943" s="14" t="s">
        <v>1102</v>
      </c>
      <c r="F5943" s="14" t="s">
        <v>14605</v>
      </c>
      <c r="G5943" s="14" t="s">
        <v>215</v>
      </c>
      <c r="H5943" s="14" t="s">
        <v>1105</v>
      </c>
    </row>
    <row r="5944" spans="1:8" x14ac:dyDescent="0.25">
      <c r="A5944">
        <v>18545</v>
      </c>
      <c r="B5944" s="14" t="s">
        <v>18719</v>
      </c>
      <c r="D5944" s="14" t="s">
        <v>6406</v>
      </c>
      <c r="E5944" s="14" t="s">
        <v>18720</v>
      </c>
      <c r="F5944" s="14" t="s">
        <v>18721</v>
      </c>
      <c r="G5944" s="14" t="s">
        <v>1109</v>
      </c>
      <c r="H5944" s="14" t="s">
        <v>1110</v>
      </c>
    </row>
    <row r="5945" spans="1:8" x14ac:dyDescent="0.25">
      <c r="A5945">
        <v>18553</v>
      </c>
      <c r="B5945" s="14" t="s">
        <v>18722</v>
      </c>
      <c r="D5945" s="14" t="s">
        <v>6137</v>
      </c>
      <c r="E5945" s="14" t="s">
        <v>1102</v>
      </c>
      <c r="G5945" s="14" t="s">
        <v>153</v>
      </c>
      <c r="H5945" s="14" t="s">
        <v>1105</v>
      </c>
    </row>
    <row r="5946" spans="1:8" x14ac:dyDescent="0.25">
      <c r="A5946">
        <v>18592</v>
      </c>
      <c r="B5946" s="14" t="s">
        <v>18723</v>
      </c>
      <c r="C5946" s="14" t="s">
        <v>18724</v>
      </c>
      <c r="D5946" s="14" t="s">
        <v>18725</v>
      </c>
      <c r="E5946" s="14" t="s">
        <v>18726</v>
      </c>
      <c r="F5946" s="14" t="s">
        <v>18727</v>
      </c>
      <c r="G5946" s="14" t="s">
        <v>86</v>
      </c>
      <c r="H5946" s="14" t="s">
        <v>1110</v>
      </c>
    </row>
    <row r="5947" spans="1:8" x14ac:dyDescent="0.25">
      <c r="A5947">
        <v>18616</v>
      </c>
      <c r="B5947" s="14" t="s">
        <v>18728</v>
      </c>
      <c r="D5947" s="14" t="s">
        <v>5472</v>
      </c>
      <c r="E5947" s="14" t="s">
        <v>1102</v>
      </c>
      <c r="G5947" s="14" t="s">
        <v>178</v>
      </c>
      <c r="H5947" s="14" t="s">
        <v>1110</v>
      </c>
    </row>
    <row r="5948" spans="1:8" x14ac:dyDescent="0.25">
      <c r="A5948">
        <v>18617</v>
      </c>
      <c r="B5948" s="14" t="s">
        <v>18729</v>
      </c>
      <c r="D5948" s="14" t="s">
        <v>19028</v>
      </c>
      <c r="E5948" s="14" t="s">
        <v>1102</v>
      </c>
      <c r="G5948" s="14" t="s">
        <v>91</v>
      </c>
      <c r="H5948" s="14" t="s">
        <v>1105</v>
      </c>
    </row>
    <row r="5949" spans="1:8" x14ac:dyDescent="0.25">
      <c r="A5949">
        <v>18621</v>
      </c>
      <c r="B5949" s="14" t="s">
        <v>18730</v>
      </c>
      <c r="E5949" s="14" t="s">
        <v>18731</v>
      </c>
      <c r="G5949" s="14" t="s">
        <v>236</v>
      </c>
      <c r="H5949" s="14" t="s">
        <v>1105</v>
      </c>
    </row>
    <row r="5950" spans="1:8" x14ac:dyDescent="0.25">
      <c r="A5950">
        <v>18637</v>
      </c>
      <c r="B5950" s="14" t="s">
        <v>18732</v>
      </c>
      <c r="C5950" s="14" t="s">
        <v>18733</v>
      </c>
      <c r="D5950" s="14" t="s">
        <v>19020</v>
      </c>
      <c r="E5950" s="14" t="s">
        <v>18734</v>
      </c>
      <c r="G5950" s="14" t="s">
        <v>1695</v>
      </c>
      <c r="H5950" s="14" t="s">
        <v>1110</v>
      </c>
    </row>
    <row r="5951" spans="1:8" x14ac:dyDescent="0.25">
      <c r="A5951">
        <v>18643</v>
      </c>
      <c r="B5951" s="14" t="s">
        <v>18735</v>
      </c>
      <c r="D5951" s="14" t="s">
        <v>9309</v>
      </c>
      <c r="E5951" s="14" t="s">
        <v>1102</v>
      </c>
      <c r="F5951" s="14" t="s">
        <v>18736</v>
      </c>
      <c r="G5951" s="14" t="s">
        <v>1109</v>
      </c>
      <c r="H5951" s="14" t="s">
        <v>1110</v>
      </c>
    </row>
    <row r="5952" spans="1:8" x14ac:dyDescent="0.25">
      <c r="A5952">
        <v>18668</v>
      </c>
      <c r="B5952" s="14" t="s">
        <v>18737</v>
      </c>
      <c r="E5952" s="14" t="s">
        <v>18738</v>
      </c>
      <c r="F5952" s="14" t="s">
        <v>18737</v>
      </c>
      <c r="G5952" s="14" t="s">
        <v>77</v>
      </c>
      <c r="H5952" s="14" t="s">
        <v>1105</v>
      </c>
    </row>
    <row r="5953" spans="1:8" x14ac:dyDescent="0.25">
      <c r="A5953">
        <v>18672</v>
      </c>
      <c r="B5953" s="14" t="s">
        <v>18739</v>
      </c>
      <c r="E5953" s="14" t="s">
        <v>18740</v>
      </c>
      <c r="F5953" s="14" t="s">
        <v>18741</v>
      </c>
      <c r="G5953" s="14" t="s">
        <v>1507</v>
      </c>
      <c r="H5953" s="14" t="s">
        <v>1105</v>
      </c>
    </row>
    <row r="5954" spans="1:8" x14ac:dyDescent="0.25">
      <c r="A5954">
        <v>18673</v>
      </c>
      <c r="B5954" s="14" t="s">
        <v>18742</v>
      </c>
      <c r="C5954" s="14" t="s">
        <v>18743</v>
      </c>
      <c r="D5954" s="14" t="s">
        <v>15729</v>
      </c>
      <c r="E5954" s="14" t="s">
        <v>18744</v>
      </c>
      <c r="F5954" s="14" t="s">
        <v>7776</v>
      </c>
      <c r="G5954" s="14" t="s">
        <v>1251</v>
      </c>
      <c r="H5954" s="14" t="s">
        <v>1110</v>
      </c>
    </row>
    <row r="5955" spans="1:8" x14ac:dyDescent="0.25">
      <c r="A5955">
        <v>18676</v>
      </c>
      <c r="B5955" s="14" t="s">
        <v>18745</v>
      </c>
      <c r="E5955" s="14" t="s">
        <v>18746</v>
      </c>
      <c r="F5955" s="14" t="s">
        <v>18745</v>
      </c>
      <c r="G5955" s="14" t="s">
        <v>1682</v>
      </c>
      <c r="H5955" s="14" t="s">
        <v>1105</v>
      </c>
    </row>
    <row r="5956" spans="1:8" x14ac:dyDescent="0.25">
      <c r="A5956">
        <v>18681</v>
      </c>
      <c r="B5956" s="14" t="s">
        <v>18747</v>
      </c>
      <c r="E5956" s="14" t="s">
        <v>18748</v>
      </c>
      <c r="G5956" s="14" t="s">
        <v>243</v>
      </c>
      <c r="H5956" s="14" t="s">
        <v>1110</v>
      </c>
    </row>
    <row r="5957" spans="1:8" x14ac:dyDescent="0.25">
      <c r="A5957">
        <v>18692</v>
      </c>
      <c r="B5957" s="14" t="s">
        <v>18749</v>
      </c>
      <c r="E5957" s="14" t="s">
        <v>18750</v>
      </c>
      <c r="F5957" s="14" t="s">
        <v>18751</v>
      </c>
      <c r="G5957" s="14" t="s">
        <v>239</v>
      </c>
      <c r="H5957" s="14" t="s">
        <v>1105</v>
      </c>
    </row>
    <row r="5958" spans="1:8" x14ac:dyDescent="0.25">
      <c r="A5958">
        <v>18700</v>
      </c>
      <c r="B5958" s="14" t="s">
        <v>18752</v>
      </c>
      <c r="C5958" s="14" t="s">
        <v>18753</v>
      </c>
      <c r="D5958" s="14" t="s">
        <v>17619</v>
      </c>
      <c r="E5958" s="14" t="s">
        <v>18754</v>
      </c>
      <c r="F5958" s="14" t="s">
        <v>18755</v>
      </c>
      <c r="G5958" s="14" t="s">
        <v>178</v>
      </c>
      <c r="H5958" s="14" t="s">
        <v>1105</v>
      </c>
    </row>
    <row r="5959" spans="1:8" x14ac:dyDescent="0.25">
      <c r="A5959">
        <v>18702</v>
      </c>
      <c r="B5959" s="14" t="s">
        <v>18756</v>
      </c>
      <c r="C5959" s="14" t="s">
        <v>18757</v>
      </c>
      <c r="D5959" s="14" t="s">
        <v>6406</v>
      </c>
      <c r="E5959" s="14" t="s">
        <v>1102</v>
      </c>
      <c r="F5959" s="14" t="s">
        <v>7316</v>
      </c>
      <c r="G5959" s="14" t="s">
        <v>163</v>
      </c>
      <c r="H5959" s="14" t="s">
        <v>1105</v>
      </c>
    </row>
    <row r="5960" spans="1:8" x14ac:dyDescent="0.25">
      <c r="A5960">
        <v>18722</v>
      </c>
      <c r="B5960" s="14" t="s">
        <v>18758</v>
      </c>
      <c r="D5960" s="14" t="s">
        <v>2305</v>
      </c>
      <c r="E5960" s="14" t="s">
        <v>1102</v>
      </c>
      <c r="G5960" s="14" t="s">
        <v>1109</v>
      </c>
      <c r="H5960" s="14" t="s">
        <v>1110</v>
      </c>
    </row>
    <row r="5961" spans="1:8" x14ac:dyDescent="0.25">
      <c r="A5961">
        <v>18723</v>
      </c>
      <c r="B5961" s="14" t="s">
        <v>18759</v>
      </c>
      <c r="D5961" s="14" t="s">
        <v>2305</v>
      </c>
      <c r="E5961" s="14" t="s">
        <v>1102</v>
      </c>
      <c r="G5961" s="14" t="s">
        <v>1109</v>
      </c>
      <c r="H5961" s="14" t="s">
        <v>1110</v>
      </c>
    </row>
    <row r="5962" spans="1:8" x14ac:dyDescent="0.25">
      <c r="A5962">
        <v>18724</v>
      </c>
      <c r="B5962" s="14" t="s">
        <v>18760</v>
      </c>
      <c r="D5962" s="14" t="s">
        <v>2305</v>
      </c>
      <c r="E5962" s="14" t="s">
        <v>1102</v>
      </c>
      <c r="G5962" s="14" t="s">
        <v>1109</v>
      </c>
      <c r="H5962" s="14" t="s">
        <v>1110</v>
      </c>
    </row>
    <row r="5963" spans="1:8" x14ac:dyDescent="0.25">
      <c r="A5963">
        <v>18727</v>
      </c>
      <c r="B5963" s="14" t="s">
        <v>18761</v>
      </c>
      <c r="D5963" s="14" t="s">
        <v>2729</v>
      </c>
      <c r="E5963" s="14" t="s">
        <v>1102</v>
      </c>
      <c r="G5963" s="14" t="s">
        <v>1109</v>
      </c>
      <c r="H5963" s="14" t="s">
        <v>1110</v>
      </c>
    </row>
    <row r="5964" spans="1:8" x14ac:dyDescent="0.25">
      <c r="A5964">
        <v>18732</v>
      </c>
      <c r="B5964" s="14" t="s">
        <v>18762</v>
      </c>
      <c r="D5964" s="14" t="s">
        <v>18274</v>
      </c>
      <c r="E5964" s="14" t="s">
        <v>18763</v>
      </c>
      <c r="F5964" s="14" t="s">
        <v>18764</v>
      </c>
      <c r="G5964" s="14" t="s">
        <v>1076</v>
      </c>
      <c r="H5964" s="14" t="s">
        <v>1105</v>
      </c>
    </row>
    <row r="5965" spans="1:8" x14ac:dyDescent="0.25">
      <c r="A5965">
        <v>18749</v>
      </c>
      <c r="B5965" s="14" t="s">
        <v>18765</v>
      </c>
      <c r="C5965" s="14" t="s">
        <v>18765</v>
      </c>
      <c r="D5965" s="14" t="s">
        <v>18766</v>
      </c>
      <c r="E5965" s="14" t="s">
        <v>18767</v>
      </c>
      <c r="F5965" s="14" t="s">
        <v>18766</v>
      </c>
      <c r="G5965" s="14" t="s">
        <v>160</v>
      </c>
      <c r="H5965" s="14" t="s">
        <v>1110</v>
      </c>
    </row>
    <row r="5966" spans="1:8" x14ac:dyDescent="0.25">
      <c r="A5966">
        <v>18762</v>
      </c>
      <c r="B5966" s="14" t="s">
        <v>18768</v>
      </c>
      <c r="D5966" s="14" t="s">
        <v>8803</v>
      </c>
      <c r="E5966" s="14" t="s">
        <v>1102</v>
      </c>
      <c r="G5966" s="14" t="s">
        <v>18769</v>
      </c>
      <c r="H5966" s="14" t="s">
        <v>1110</v>
      </c>
    </row>
    <row r="5967" spans="1:8" x14ac:dyDescent="0.25">
      <c r="A5967">
        <v>18781</v>
      </c>
      <c r="B5967" s="14" t="s">
        <v>18770</v>
      </c>
      <c r="E5967" s="14" t="s">
        <v>18771</v>
      </c>
      <c r="F5967" s="14" t="s">
        <v>18772</v>
      </c>
      <c r="G5967" s="14" t="s">
        <v>103</v>
      </c>
      <c r="H5967" s="14" t="s">
        <v>1105</v>
      </c>
    </row>
    <row r="5968" spans="1:8" x14ac:dyDescent="0.25">
      <c r="A5968">
        <v>18825</v>
      </c>
      <c r="B5968" s="14" t="s">
        <v>18773</v>
      </c>
      <c r="C5968" s="14" t="s">
        <v>18774</v>
      </c>
      <c r="D5968" s="14" t="s">
        <v>18775</v>
      </c>
      <c r="E5968" s="14" t="s">
        <v>1102</v>
      </c>
      <c r="G5968" s="14" t="s">
        <v>223</v>
      </c>
      <c r="H5968" s="14" t="s">
        <v>1105</v>
      </c>
    </row>
    <row r="5969" spans="1:8" x14ac:dyDescent="0.25">
      <c r="A5969">
        <v>18828</v>
      </c>
      <c r="B5969" s="14" t="s">
        <v>18776</v>
      </c>
      <c r="D5969" s="14" t="s">
        <v>18777</v>
      </c>
      <c r="E5969" s="14" t="s">
        <v>1102</v>
      </c>
      <c r="G5969" s="14" t="s">
        <v>178</v>
      </c>
      <c r="H5969" s="14" t="s">
        <v>1105</v>
      </c>
    </row>
    <row r="5970" spans="1:8" x14ac:dyDescent="0.25">
      <c r="A5970">
        <v>18860</v>
      </c>
      <c r="B5970" s="14" t="s">
        <v>19029</v>
      </c>
      <c r="E5970" s="14" t="s">
        <v>19030</v>
      </c>
      <c r="G5970" s="14" t="s">
        <v>178</v>
      </c>
      <c r="H5970" s="14" t="s">
        <v>1105</v>
      </c>
    </row>
    <row r="5971" spans="1:8" x14ac:dyDescent="0.25">
      <c r="A5971">
        <v>18863</v>
      </c>
      <c r="B5971" s="14" t="s">
        <v>19031</v>
      </c>
      <c r="C5971" s="14" t="s">
        <v>19032</v>
      </c>
      <c r="E5971" s="14" t="s">
        <v>18778</v>
      </c>
      <c r="G5971" s="14" t="s">
        <v>178</v>
      </c>
      <c r="H5971" s="14" t="s">
        <v>1105</v>
      </c>
    </row>
    <row r="5972" spans="1:8" x14ac:dyDescent="0.25">
      <c r="A5972">
        <v>18896</v>
      </c>
      <c r="B5972" s="14" t="s">
        <v>18779</v>
      </c>
      <c r="D5972" s="14" t="s">
        <v>15778</v>
      </c>
      <c r="E5972" s="14" t="s">
        <v>18780</v>
      </c>
      <c r="F5972" s="14" t="s">
        <v>18781</v>
      </c>
      <c r="G5972" s="14" t="s">
        <v>86</v>
      </c>
      <c r="H5972" s="14" t="s">
        <v>1110</v>
      </c>
    </row>
    <row r="5973" spans="1:8" x14ac:dyDescent="0.25">
      <c r="A5973">
        <v>18930</v>
      </c>
      <c r="B5973" s="14" t="s">
        <v>18782</v>
      </c>
      <c r="C5973" s="14" t="s">
        <v>18783</v>
      </c>
      <c r="D5973" s="14" t="s">
        <v>18784</v>
      </c>
      <c r="E5973" s="14" t="s">
        <v>18785</v>
      </c>
      <c r="F5973" s="14" t="s">
        <v>18786</v>
      </c>
      <c r="G5973" s="14" t="s">
        <v>1109</v>
      </c>
      <c r="H5973" s="14" t="s">
        <v>1105</v>
      </c>
    </row>
    <row r="5974" spans="1:8" x14ac:dyDescent="0.25">
      <c r="A5974">
        <v>18944</v>
      </c>
      <c r="B5974" s="14" t="s">
        <v>18787</v>
      </c>
      <c r="D5974" s="14" t="s">
        <v>18788</v>
      </c>
      <c r="E5974" s="14" t="s">
        <v>1102</v>
      </c>
      <c r="G5974" s="14" t="s">
        <v>160</v>
      </c>
      <c r="H5974" s="14" t="s">
        <v>1105</v>
      </c>
    </row>
    <row r="5975" spans="1:8" x14ac:dyDescent="0.25">
      <c r="A5975">
        <v>18946</v>
      </c>
      <c r="B5975" s="14" t="s">
        <v>18789</v>
      </c>
      <c r="D5975" s="14" t="s">
        <v>5587</v>
      </c>
      <c r="E5975" s="14" t="s">
        <v>18790</v>
      </c>
      <c r="G5975" s="14" t="s">
        <v>1251</v>
      </c>
      <c r="H5975" s="14" t="s">
        <v>1105</v>
      </c>
    </row>
    <row r="5976" spans="1:8" x14ac:dyDescent="0.25">
      <c r="A5976">
        <v>18952</v>
      </c>
      <c r="B5976" s="14" t="s">
        <v>18791</v>
      </c>
      <c r="E5976" s="14" t="s">
        <v>18792</v>
      </c>
      <c r="F5976" s="14" t="s">
        <v>18793</v>
      </c>
      <c r="G5976" s="14" t="s">
        <v>82</v>
      </c>
      <c r="H5976" s="14" t="s">
        <v>1105</v>
      </c>
    </row>
    <row r="5977" spans="1:8" x14ac:dyDescent="0.25">
      <c r="A5977">
        <v>18959</v>
      </c>
      <c r="B5977" s="14" t="s">
        <v>18794</v>
      </c>
      <c r="C5977" s="14" t="s">
        <v>18795</v>
      </c>
      <c r="E5977" s="14" t="s">
        <v>18796</v>
      </c>
      <c r="G5977" s="14" t="s">
        <v>170</v>
      </c>
      <c r="H5977" s="14" t="s">
        <v>1105</v>
      </c>
    </row>
    <row r="5978" spans="1:8" x14ac:dyDescent="0.25">
      <c r="A5978">
        <v>19007</v>
      </c>
      <c r="B5978" s="14" t="s">
        <v>18797</v>
      </c>
      <c r="E5978" s="14" t="s">
        <v>18798</v>
      </c>
      <c r="G5978" s="14" t="s">
        <v>103</v>
      </c>
      <c r="H5978" s="14" t="s">
        <v>1105</v>
      </c>
    </row>
    <row r="5979" spans="1:8" x14ac:dyDescent="0.25">
      <c r="A5979">
        <v>19016</v>
      </c>
      <c r="B5979" s="14" t="s">
        <v>18799</v>
      </c>
      <c r="C5979" s="14" t="s">
        <v>18800</v>
      </c>
      <c r="D5979" s="14" t="s">
        <v>18801</v>
      </c>
      <c r="E5979" s="14" t="s">
        <v>18802</v>
      </c>
      <c r="F5979" s="14" t="s">
        <v>18803</v>
      </c>
      <c r="G5979" s="14" t="s">
        <v>1109</v>
      </c>
      <c r="H5979" s="14" t="s">
        <v>1105</v>
      </c>
    </row>
    <row r="5980" spans="1:8" x14ac:dyDescent="0.25">
      <c r="A5980">
        <v>19025</v>
      </c>
      <c r="B5980" s="14" t="s">
        <v>18804</v>
      </c>
      <c r="E5980" s="14" t="s">
        <v>18805</v>
      </c>
      <c r="F5980" s="14" t="s">
        <v>18806</v>
      </c>
      <c r="G5980" s="14" t="s">
        <v>91</v>
      </c>
      <c r="H5980" s="14" t="s">
        <v>1110</v>
      </c>
    </row>
    <row r="5981" spans="1:8" x14ac:dyDescent="0.25">
      <c r="A5981">
        <v>19026</v>
      </c>
      <c r="B5981" s="14" t="s">
        <v>18807</v>
      </c>
      <c r="D5981" s="14" t="s">
        <v>11368</v>
      </c>
      <c r="E5981" s="14" t="s">
        <v>1102</v>
      </c>
      <c r="G5981" s="14" t="s">
        <v>91</v>
      </c>
      <c r="H5981" s="14" t="s">
        <v>1105</v>
      </c>
    </row>
    <row r="5982" spans="1:8" x14ac:dyDescent="0.25">
      <c r="A5982">
        <v>19030</v>
      </c>
      <c r="B5982" s="14" t="s">
        <v>18808</v>
      </c>
      <c r="C5982" s="14" t="s">
        <v>18809</v>
      </c>
      <c r="D5982" s="14" t="s">
        <v>12877</v>
      </c>
      <c r="E5982" s="14" t="s">
        <v>18810</v>
      </c>
      <c r="F5982" s="14" t="s">
        <v>18811</v>
      </c>
      <c r="G5982" s="14" t="s">
        <v>108</v>
      </c>
      <c r="H5982" s="14" t="s">
        <v>1105</v>
      </c>
    </row>
    <row r="5983" spans="1:8" x14ac:dyDescent="0.25">
      <c r="A5983">
        <v>19204</v>
      </c>
      <c r="B5983" s="14" t="s">
        <v>18812</v>
      </c>
      <c r="E5983" s="14" t="s">
        <v>18813</v>
      </c>
      <c r="G5983" s="14" t="s">
        <v>1109</v>
      </c>
      <c r="H5983" s="14" t="s">
        <v>1110</v>
      </c>
    </row>
    <row r="5984" spans="1:8" x14ac:dyDescent="0.25">
      <c r="A5984">
        <v>19208</v>
      </c>
      <c r="B5984" s="14" t="s">
        <v>18814</v>
      </c>
      <c r="D5984" s="14" t="s">
        <v>1697</v>
      </c>
      <c r="E5984" s="14" t="s">
        <v>18815</v>
      </c>
      <c r="G5984" s="14" t="s">
        <v>153</v>
      </c>
      <c r="H5984" s="14" t="s">
        <v>1110</v>
      </c>
    </row>
    <row r="5985" spans="1:8" x14ac:dyDescent="0.25">
      <c r="A5985">
        <v>19215</v>
      </c>
      <c r="B5985" s="14" t="s">
        <v>18816</v>
      </c>
      <c r="E5985" s="14" t="s">
        <v>18817</v>
      </c>
      <c r="G5985" s="14" t="s">
        <v>2082</v>
      </c>
      <c r="H5985" s="14" t="s">
        <v>1105</v>
      </c>
    </row>
    <row r="5986" spans="1:8" x14ac:dyDescent="0.25">
      <c r="A5986">
        <v>19225</v>
      </c>
      <c r="B5986" s="14" t="s">
        <v>18818</v>
      </c>
      <c r="D5986" s="14" t="s">
        <v>13832</v>
      </c>
      <c r="E5986" s="14" t="s">
        <v>1102</v>
      </c>
      <c r="G5986" s="14" t="s">
        <v>226</v>
      </c>
      <c r="H5986" s="14" t="s">
        <v>1105</v>
      </c>
    </row>
    <row r="5987" spans="1:8" x14ac:dyDescent="0.25">
      <c r="A5987">
        <v>19231</v>
      </c>
      <c r="B5987" s="14" t="s">
        <v>18819</v>
      </c>
      <c r="D5987" s="14" t="s">
        <v>5247</v>
      </c>
      <c r="E5987" s="14" t="s">
        <v>18820</v>
      </c>
      <c r="G5987" s="14" t="s">
        <v>91</v>
      </c>
      <c r="H5987" s="14" t="s">
        <v>1110</v>
      </c>
    </row>
    <row r="5988" spans="1:8" x14ac:dyDescent="0.25">
      <c r="A5988">
        <v>19232</v>
      </c>
      <c r="B5988" s="14" t="s">
        <v>19033</v>
      </c>
      <c r="E5988" s="14" t="s">
        <v>18821</v>
      </c>
      <c r="G5988" s="14" t="s">
        <v>91</v>
      </c>
      <c r="H5988" s="14" t="s">
        <v>1110</v>
      </c>
    </row>
    <row r="5989" spans="1:8" x14ac:dyDescent="0.25">
      <c r="A5989">
        <v>19244</v>
      </c>
      <c r="B5989" s="14" t="s">
        <v>18822</v>
      </c>
      <c r="E5989" s="14" t="s">
        <v>18823</v>
      </c>
      <c r="F5989" s="14" t="s">
        <v>18824</v>
      </c>
      <c r="G5989" s="14" t="s">
        <v>17686</v>
      </c>
      <c r="H5989" s="14" t="s">
        <v>1105</v>
      </c>
    </row>
    <row r="5990" spans="1:8" x14ac:dyDescent="0.25">
      <c r="A5990">
        <v>19262</v>
      </c>
      <c r="B5990" s="14" t="s">
        <v>18825</v>
      </c>
      <c r="E5990" s="14" t="s">
        <v>18826</v>
      </c>
      <c r="F5990" s="14" t="s">
        <v>18827</v>
      </c>
      <c r="G5990" s="14" t="s">
        <v>1109</v>
      </c>
      <c r="H5990" s="14" t="s">
        <v>1110</v>
      </c>
    </row>
    <row r="5991" spans="1:8" x14ac:dyDescent="0.25">
      <c r="A5991">
        <v>19276</v>
      </c>
      <c r="B5991" s="14" t="s">
        <v>18828</v>
      </c>
      <c r="E5991" s="14" t="s">
        <v>18829</v>
      </c>
      <c r="G5991" s="14" t="s">
        <v>192</v>
      </c>
      <c r="H5991" s="14" t="s">
        <v>1105</v>
      </c>
    </row>
    <row r="5992" spans="1:8" x14ac:dyDescent="0.25">
      <c r="A5992">
        <v>19280</v>
      </c>
      <c r="B5992" s="14" t="s">
        <v>18830</v>
      </c>
      <c r="E5992" s="14" t="s">
        <v>18831</v>
      </c>
      <c r="G5992" s="14" t="s">
        <v>106</v>
      </c>
      <c r="H5992" s="14" t="s">
        <v>1105</v>
      </c>
    </row>
    <row r="5993" spans="1:8" x14ac:dyDescent="0.25">
      <c r="A5993">
        <v>19287</v>
      </c>
      <c r="B5993" s="14" t="s">
        <v>18832</v>
      </c>
      <c r="D5993" s="14" t="s">
        <v>8304</v>
      </c>
      <c r="E5993" s="14" t="s">
        <v>18833</v>
      </c>
      <c r="G5993" s="14" t="s">
        <v>1109</v>
      </c>
      <c r="H5993" s="14" t="s">
        <v>1105</v>
      </c>
    </row>
    <row r="5994" spans="1:8" x14ac:dyDescent="0.25">
      <c r="A5994">
        <v>19290</v>
      </c>
      <c r="B5994" s="14" t="s">
        <v>18834</v>
      </c>
      <c r="D5994" s="14" t="s">
        <v>19034</v>
      </c>
      <c r="E5994" s="14" t="s">
        <v>18835</v>
      </c>
      <c r="F5994" s="14" t="s">
        <v>18836</v>
      </c>
      <c r="G5994" s="14" t="s">
        <v>1109</v>
      </c>
      <c r="H5994" s="14" t="s">
        <v>1105</v>
      </c>
    </row>
    <row r="5995" spans="1:8" x14ac:dyDescent="0.25">
      <c r="A5995">
        <v>19305</v>
      </c>
      <c r="B5995" s="14" t="s">
        <v>18837</v>
      </c>
      <c r="D5995" s="14" t="s">
        <v>18838</v>
      </c>
      <c r="E5995" s="14" t="s">
        <v>1102</v>
      </c>
      <c r="F5995" s="14" t="s">
        <v>18839</v>
      </c>
      <c r="G5995" s="14" t="s">
        <v>114</v>
      </c>
      <c r="H5995" s="14" t="s">
        <v>1105</v>
      </c>
    </row>
    <row r="5996" spans="1:8" x14ac:dyDescent="0.25">
      <c r="A5996">
        <v>19317</v>
      </c>
      <c r="B5996" s="14" t="s">
        <v>18840</v>
      </c>
      <c r="D5996" s="14" t="s">
        <v>18841</v>
      </c>
      <c r="E5996" s="14" t="s">
        <v>18842</v>
      </c>
      <c r="G5996" s="14" t="s">
        <v>126</v>
      </c>
      <c r="H5996" s="14" t="s">
        <v>1110</v>
      </c>
    </row>
    <row r="5997" spans="1:8" x14ac:dyDescent="0.25">
      <c r="A5997">
        <v>19337</v>
      </c>
      <c r="B5997" s="14" t="s">
        <v>18843</v>
      </c>
      <c r="E5997" s="14" t="s">
        <v>18844</v>
      </c>
      <c r="G5997" s="14" t="s">
        <v>40</v>
      </c>
      <c r="H5997" s="14" t="s">
        <v>1105</v>
      </c>
    </row>
    <row r="5998" spans="1:8" x14ac:dyDescent="0.25">
      <c r="A5998">
        <v>19350</v>
      </c>
      <c r="B5998" s="14" t="s">
        <v>18845</v>
      </c>
      <c r="E5998" s="14" t="s">
        <v>18846</v>
      </c>
      <c r="F5998" s="14" t="s">
        <v>18847</v>
      </c>
      <c r="G5998" s="14" t="s">
        <v>1109</v>
      </c>
      <c r="H5998" s="14" t="s">
        <v>1105</v>
      </c>
    </row>
    <row r="5999" spans="1:8" x14ac:dyDescent="0.25">
      <c r="A5999">
        <v>19351</v>
      </c>
      <c r="B5999" s="14" t="s">
        <v>18848</v>
      </c>
      <c r="E5999" s="14" t="s">
        <v>18849</v>
      </c>
      <c r="G5999" s="14" t="s">
        <v>1109</v>
      </c>
      <c r="H5999" s="14" t="s">
        <v>1105</v>
      </c>
    </row>
    <row r="6000" spans="1:8" x14ac:dyDescent="0.25">
      <c r="A6000">
        <v>19358</v>
      </c>
      <c r="B6000" s="14" t="s">
        <v>18850</v>
      </c>
      <c r="D6000" s="14" t="s">
        <v>17565</v>
      </c>
      <c r="E6000" s="14" t="s">
        <v>18851</v>
      </c>
      <c r="F6000" s="14" t="s">
        <v>18852</v>
      </c>
      <c r="G6000" s="14" t="s">
        <v>5130</v>
      </c>
      <c r="H6000" s="14" t="s">
        <v>1110</v>
      </c>
    </row>
    <row r="6001" spans="1:8" x14ac:dyDescent="0.25">
      <c r="A6001">
        <v>19359</v>
      </c>
      <c r="B6001" s="14" t="s">
        <v>18853</v>
      </c>
      <c r="E6001" s="14" t="s">
        <v>18854</v>
      </c>
      <c r="F6001" s="14" t="s">
        <v>18855</v>
      </c>
      <c r="G6001" s="14" t="s">
        <v>170</v>
      </c>
      <c r="H6001" s="14" t="s">
        <v>1105</v>
      </c>
    </row>
    <row r="6002" spans="1:8" x14ac:dyDescent="0.25">
      <c r="A6002">
        <v>19361</v>
      </c>
      <c r="B6002" s="14" t="s">
        <v>18856</v>
      </c>
      <c r="D6002" s="14" t="s">
        <v>6473</v>
      </c>
      <c r="E6002" s="14" t="s">
        <v>18857</v>
      </c>
      <c r="G6002" s="14" t="s">
        <v>82</v>
      </c>
      <c r="H6002" s="14" t="s">
        <v>1105</v>
      </c>
    </row>
    <row r="6003" spans="1:8" x14ac:dyDescent="0.25">
      <c r="A6003">
        <v>19363</v>
      </c>
      <c r="B6003" s="14" t="s">
        <v>18858</v>
      </c>
      <c r="E6003" s="14" t="s">
        <v>18859</v>
      </c>
      <c r="G6003" s="14" t="s">
        <v>178</v>
      </c>
      <c r="H6003" s="14" t="s">
        <v>1105</v>
      </c>
    </row>
    <row r="6004" spans="1:8" x14ac:dyDescent="0.25">
      <c r="A6004">
        <v>19367</v>
      </c>
      <c r="B6004" s="14" t="s">
        <v>18860</v>
      </c>
      <c r="D6004" s="14" t="s">
        <v>18421</v>
      </c>
      <c r="E6004" s="14" t="s">
        <v>18861</v>
      </c>
      <c r="G6004" s="14" t="s">
        <v>236</v>
      </c>
      <c r="H6004" s="14" t="s">
        <v>1105</v>
      </c>
    </row>
    <row r="6005" spans="1:8" x14ac:dyDescent="0.25">
      <c r="A6005">
        <v>19423</v>
      </c>
      <c r="B6005" s="14" t="s">
        <v>18862</v>
      </c>
      <c r="E6005" s="14" t="s">
        <v>18863</v>
      </c>
      <c r="F6005" s="14" t="s">
        <v>18864</v>
      </c>
      <c r="G6005" s="14" t="s">
        <v>1109</v>
      </c>
      <c r="H6005" s="14" t="s">
        <v>1110</v>
      </c>
    </row>
    <row r="6006" spans="1:8" x14ac:dyDescent="0.25">
      <c r="A6006">
        <v>19433</v>
      </c>
      <c r="B6006" s="14" t="s">
        <v>18865</v>
      </c>
      <c r="D6006" s="14" t="s">
        <v>18866</v>
      </c>
      <c r="E6006" s="14" t="s">
        <v>18867</v>
      </c>
      <c r="F6006" s="14" t="s">
        <v>18868</v>
      </c>
      <c r="G6006" s="14" t="s">
        <v>1109</v>
      </c>
      <c r="H6006" s="14" t="s">
        <v>1105</v>
      </c>
    </row>
    <row r="6007" spans="1:8" x14ac:dyDescent="0.25">
      <c r="A6007">
        <v>19451</v>
      </c>
      <c r="B6007" s="14" t="s">
        <v>18869</v>
      </c>
      <c r="D6007" s="14" t="s">
        <v>11141</v>
      </c>
      <c r="E6007" s="14" t="s">
        <v>1102</v>
      </c>
      <c r="G6007" s="14" t="s">
        <v>109</v>
      </c>
      <c r="H6007" s="14" t="s">
        <v>1105</v>
      </c>
    </row>
    <row r="6008" spans="1:8" x14ac:dyDescent="0.25">
      <c r="A6008">
        <v>19459</v>
      </c>
      <c r="B6008" s="14" t="s">
        <v>18870</v>
      </c>
      <c r="E6008" s="14" t="s">
        <v>18871</v>
      </c>
      <c r="G6008" s="14" t="s">
        <v>2570</v>
      </c>
      <c r="H6008" s="14" t="s">
        <v>1105</v>
      </c>
    </row>
    <row r="6009" spans="1:8" x14ac:dyDescent="0.25">
      <c r="A6009">
        <v>19465</v>
      </c>
      <c r="B6009" s="14" t="s">
        <v>18872</v>
      </c>
      <c r="D6009" s="14" t="s">
        <v>7009</v>
      </c>
      <c r="E6009" s="14" t="s">
        <v>18873</v>
      </c>
      <c r="F6009" s="14" t="s">
        <v>18874</v>
      </c>
      <c r="G6009" s="14" t="s">
        <v>1109</v>
      </c>
      <c r="H6009" s="14" t="s">
        <v>1110</v>
      </c>
    </row>
    <row r="6010" spans="1:8" x14ac:dyDescent="0.25">
      <c r="A6010">
        <v>19473</v>
      </c>
      <c r="B6010" s="14" t="s">
        <v>18875</v>
      </c>
      <c r="C6010" s="14" t="s">
        <v>18876</v>
      </c>
      <c r="D6010" s="14" t="s">
        <v>17565</v>
      </c>
      <c r="E6010" s="14" t="s">
        <v>18877</v>
      </c>
      <c r="F6010" s="14" t="s">
        <v>18875</v>
      </c>
      <c r="G6010" s="14" t="s">
        <v>174</v>
      </c>
      <c r="H6010" s="14" t="s">
        <v>1105</v>
      </c>
    </row>
    <row r="6011" spans="1:8" x14ac:dyDescent="0.25">
      <c r="A6011">
        <v>19474</v>
      </c>
      <c r="B6011" s="14" t="s">
        <v>18878</v>
      </c>
      <c r="E6011" s="14" t="s">
        <v>18879</v>
      </c>
      <c r="G6011" s="14" t="s">
        <v>178</v>
      </c>
      <c r="H6011" s="14" t="s">
        <v>1105</v>
      </c>
    </row>
    <row r="6012" spans="1:8" x14ac:dyDescent="0.25">
      <c r="A6012">
        <v>19525</v>
      </c>
      <c r="B6012" s="14" t="s">
        <v>18880</v>
      </c>
      <c r="C6012" s="14" t="s">
        <v>18881</v>
      </c>
      <c r="E6012" s="14" t="s">
        <v>18882</v>
      </c>
      <c r="F6012" s="14" t="s">
        <v>18883</v>
      </c>
      <c r="G6012" s="14" t="s">
        <v>243</v>
      </c>
      <c r="H6012" s="14" t="s">
        <v>1105</v>
      </c>
    </row>
    <row r="6013" spans="1:8" x14ac:dyDescent="0.25">
      <c r="A6013">
        <v>19531</v>
      </c>
      <c r="B6013" s="14" t="s">
        <v>18884</v>
      </c>
      <c r="E6013" s="14" t="s">
        <v>18885</v>
      </c>
      <c r="G6013" s="14" t="s">
        <v>178</v>
      </c>
      <c r="H6013" s="14" t="s">
        <v>1105</v>
      </c>
    </row>
    <row r="6014" spans="1:8" x14ac:dyDescent="0.25">
      <c r="A6014">
        <v>19538</v>
      </c>
      <c r="B6014" s="14" t="s">
        <v>18886</v>
      </c>
      <c r="E6014" s="14" t="s">
        <v>18887</v>
      </c>
      <c r="F6014" s="14" t="s">
        <v>18888</v>
      </c>
      <c r="G6014" s="14" t="s">
        <v>1109</v>
      </c>
      <c r="H6014" s="14" t="s">
        <v>1110</v>
      </c>
    </row>
    <row r="6015" spans="1:8" x14ac:dyDescent="0.25">
      <c r="A6015">
        <v>19541</v>
      </c>
      <c r="B6015" s="14" t="s">
        <v>18889</v>
      </c>
      <c r="D6015" s="14" t="s">
        <v>8006</v>
      </c>
      <c r="E6015" s="14" t="s">
        <v>1102</v>
      </c>
      <c r="G6015" s="14" t="s">
        <v>2093</v>
      </c>
      <c r="H6015" s="14" t="s">
        <v>1105</v>
      </c>
    </row>
    <row r="6016" spans="1:8" x14ac:dyDescent="0.25">
      <c r="A6016">
        <v>19548</v>
      </c>
      <c r="B6016" s="14" t="s">
        <v>18890</v>
      </c>
      <c r="E6016" s="14" t="s">
        <v>18891</v>
      </c>
      <c r="G6016" s="14" t="s">
        <v>2570</v>
      </c>
      <c r="H6016" s="14" t="s">
        <v>1105</v>
      </c>
    </row>
    <row r="6017" spans="1:8" x14ac:dyDescent="0.25">
      <c r="A6017">
        <v>19567</v>
      </c>
      <c r="B6017" s="14" t="s">
        <v>18892</v>
      </c>
      <c r="C6017" s="14" t="s">
        <v>18893</v>
      </c>
      <c r="D6017" s="14" t="s">
        <v>18894</v>
      </c>
      <c r="E6017" s="14" t="s">
        <v>18895</v>
      </c>
      <c r="G6017" s="14" t="s">
        <v>215</v>
      </c>
      <c r="H6017" s="14" t="s">
        <v>1105</v>
      </c>
    </row>
    <row r="6018" spans="1:8" x14ac:dyDescent="0.25">
      <c r="A6018">
        <v>19599</v>
      </c>
      <c r="B6018" s="14" t="s">
        <v>18896</v>
      </c>
      <c r="C6018" s="14" t="s">
        <v>18896</v>
      </c>
      <c r="E6018" s="14" t="s">
        <v>18897</v>
      </c>
      <c r="F6018" s="14" t="s">
        <v>18898</v>
      </c>
      <c r="G6018" s="14" t="s">
        <v>230</v>
      </c>
      <c r="H6018" s="14" t="s">
        <v>1105</v>
      </c>
    </row>
    <row r="6019" spans="1:8" x14ac:dyDescent="0.25">
      <c r="A6019">
        <v>19619</v>
      </c>
      <c r="B6019" s="14" t="s">
        <v>18899</v>
      </c>
      <c r="E6019" s="14" t="s">
        <v>18900</v>
      </c>
      <c r="F6019" s="14" t="s">
        <v>18901</v>
      </c>
      <c r="G6019" s="14" t="s">
        <v>1109</v>
      </c>
      <c r="H6019" s="14" t="s">
        <v>1105</v>
      </c>
    </row>
    <row r="6020" spans="1:8" x14ac:dyDescent="0.25">
      <c r="A6020">
        <v>19651</v>
      </c>
      <c r="B6020" s="14" t="s">
        <v>18902</v>
      </c>
      <c r="C6020" s="14" t="s">
        <v>18903</v>
      </c>
      <c r="E6020" s="14" t="s">
        <v>18904</v>
      </c>
      <c r="G6020" s="14" t="s">
        <v>3182</v>
      </c>
      <c r="H6020" s="14" t="s">
        <v>1105</v>
      </c>
    </row>
    <row r="6021" spans="1:8" x14ac:dyDescent="0.25">
      <c r="A6021">
        <v>19674</v>
      </c>
      <c r="B6021" s="14" t="s">
        <v>18905</v>
      </c>
      <c r="C6021" s="14" t="s">
        <v>18905</v>
      </c>
      <c r="D6021" s="14" t="s">
        <v>18906</v>
      </c>
      <c r="E6021" s="14" t="s">
        <v>18907</v>
      </c>
      <c r="F6021" s="14" t="s">
        <v>18908</v>
      </c>
      <c r="G6021" s="14" t="s">
        <v>1109</v>
      </c>
      <c r="H6021" s="14" t="s">
        <v>1105</v>
      </c>
    </row>
    <row r="6022" spans="1:8" x14ac:dyDescent="0.25">
      <c r="A6022">
        <v>19675</v>
      </c>
      <c r="B6022" s="14" t="s">
        <v>18909</v>
      </c>
      <c r="C6022" s="14" t="s">
        <v>18910</v>
      </c>
      <c r="D6022" s="14" t="s">
        <v>17880</v>
      </c>
      <c r="E6022" s="14" t="s">
        <v>18911</v>
      </c>
      <c r="F6022" s="14" t="s">
        <v>18912</v>
      </c>
      <c r="G6022" s="14" t="s">
        <v>40</v>
      </c>
      <c r="H6022" s="14" t="s">
        <v>1105</v>
      </c>
    </row>
    <row r="6023" spans="1:8" x14ac:dyDescent="0.25">
      <c r="A6023">
        <v>19676</v>
      </c>
      <c r="B6023" s="14" t="s">
        <v>18913</v>
      </c>
      <c r="C6023" s="14" t="s">
        <v>18914</v>
      </c>
      <c r="D6023" s="14" t="s">
        <v>3144</v>
      </c>
      <c r="E6023" s="14" t="s">
        <v>18915</v>
      </c>
      <c r="F6023" s="14" t="s">
        <v>18916</v>
      </c>
      <c r="G6023" s="14" t="s">
        <v>1109</v>
      </c>
      <c r="H6023" s="14" t="s">
        <v>1105</v>
      </c>
    </row>
    <row r="6024" spans="1:8" x14ac:dyDescent="0.25">
      <c r="A6024">
        <v>19677</v>
      </c>
      <c r="B6024" s="14" t="s">
        <v>18917</v>
      </c>
      <c r="C6024" s="14" t="s">
        <v>18918</v>
      </c>
      <c r="D6024" s="14" t="s">
        <v>2687</v>
      </c>
      <c r="E6024" s="14" t="s">
        <v>18919</v>
      </c>
      <c r="F6024" s="14" t="s">
        <v>18916</v>
      </c>
      <c r="G6024" s="14" t="s">
        <v>243</v>
      </c>
      <c r="H6024" s="14" t="s">
        <v>1105</v>
      </c>
    </row>
    <row r="6025" spans="1:8" x14ac:dyDescent="0.25">
      <c r="A6025">
        <v>19678</v>
      </c>
      <c r="B6025" s="14" t="s">
        <v>18920</v>
      </c>
      <c r="C6025" s="14" t="s">
        <v>18920</v>
      </c>
      <c r="D6025" s="14" t="s">
        <v>18921</v>
      </c>
      <c r="E6025" s="14" t="s">
        <v>18922</v>
      </c>
      <c r="F6025" s="14" t="s">
        <v>18916</v>
      </c>
      <c r="G6025" s="14" t="s">
        <v>1109</v>
      </c>
      <c r="H6025" s="14" t="s">
        <v>1105</v>
      </c>
    </row>
    <row r="6026" spans="1:8" x14ac:dyDescent="0.25">
      <c r="A6026">
        <v>19745</v>
      </c>
      <c r="B6026" s="14" t="s">
        <v>18923</v>
      </c>
      <c r="E6026" s="14" t="s">
        <v>18924</v>
      </c>
      <c r="G6026" s="14" t="s">
        <v>4925</v>
      </c>
      <c r="H6026" s="14" t="s">
        <v>1105</v>
      </c>
    </row>
    <row r="6027" spans="1:8" x14ac:dyDescent="0.25">
      <c r="A6027">
        <v>19751</v>
      </c>
      <c r="B6027" s="14" t="s">
        <v>18925</v>
      </c>
      <c r="C6027" s="14" t="s">
        <v>19035</v>
      </c>
      <c r="D6027" s="14" t="s">
        <v>4715</v>
      </c>
      <c r="E6027" s="14" t="s">
        <v>18926</v>
      </c>
      <c r="F6027" s="14" t="s">
        <v>18927</v>
      </c>
      <c r="G6027" s="14" t="s">
        <v>178</v>
      </c>
      <c r="H6027" s="14" t="s">
        <v>1105</v>
      </c>
    </row>
    <row r="6028" spans="1:8" x14ac:dyDescent="0.25">
      <c r="A6028">
        <v>19774</v>
      </c>
      <c r="B6028" s="14" t="s">
        <v>18928</v>
      </c>
      <c r="C6028" s="14" t="s">
        <v>18929</v>
      </c>
      <c r="D6028" s="14" t="s">
        <v>15255</v>
      </c>
      <c r="E6028" s="14" t="s">
        <v>18930</v>
      </c>
      <c r="F6028" s="14" t="s">
        <v>18931</v>
      </c>
      <c r="G6028" s="14" t="s">
        <v>1109</v>
      </c>
      <c r="H6028" s="14" t="s">
        <v>1105</v>
      </c>
    </row>
    <row r="6029" spans="1:8" x14ac:dyDescent="0.25">
      <c r="A6029">
        <v>19776</v>
      </c>
      <c r="B6029" s="14" t="s">
        <v>18932</v>
      </c>
      <c r="E6029" s="14" t="s">
        <v>18933</v>
      </c>
      <c r="G6029" s="14" t="s">
        <v>143</v>
      </c>
      <c r="H6029" s="14" t="s">
        <v>1105</v>
      </c>
    </row>
    <row r="6030" spans="1:8" x14ac:dyDescent="0.25">
      <c r="A6030">
        <v>19785</v>
      </c>
      <c r="B6030" s="14" t="s">
        <v>18934</v>
      </c>
      <c r="E6030" s="14" t="s">
        <v>18935</v>
      </c>
      <c r="F6030" s="14" t="s">
        <v>15052</v>
      </c>
      <c r="G6030" s="14" t="s">
        <v>1695</v>
      </c>
      <c r="H6030" s="14" t="s">
        <v>1105</v>
      </c>
    </row>
    <row r="6031" spans="1:8" x14ac:dyDescent="0.25">
      <c r="A6031">
        <v>19803</v>
      </c>
      <c r="B6031" s="14" t="s">
        <v>18936</v>
      </c>
      <c r="C6031" s="14" t="s">
        <v>18936</v>
      </c>
      <c r="D6031" s="14" t="s">
        <v>11226</v>
      </c>
      <c r="E6031" s="14" t="s">
        <v>18937</v>
      </c>
      <c r="G6031" s="14" t="s">
        <v>9</v>
      </c>
      <c r="H6031" s="14" t="s">
        <v>1105</v>
      </c>
    </row>
    <row r="6032" spans="1:8" x14ac:dyDescent="0.25">
      <c r="A6032">
        <v>19804</v>
      </c>
      <c r="B6032" s="14" t="s">
        <v>18938</v>
      </c>
      <c r="C6032" s="14" t="s">
        <v>18938</v>
      </c>
      <c r="D6032" s="14" t="s">
        <v>514</v>
      </c>
      <c r="E6032" s="14" t="s">
        <v>18939</v>
      </c>
      <c r="G6032" s="14" t="s">
        <v>1109</v>
      </c>
      <c r="H6032" s="14" t="s">
        <v>1105</v>
      </c>
    </row>
    <row r="6033" spans="1:8" x14ac:dyDescent="0.25">
      <c r="A6033">
        <v>19805</v>
      </c>
      <c r="B6033" s="14" t="s">
        <v>18940</v>
      </c>
      <c r="C6033" s="14" t="s">
        <v>18940</v>
      </c>
      <c r="D6033" s="14" t="s">
        <v>15879</v>
      </c>
      <c r="E6033" s="14" t="s">
        <v>18941</v>
      </c>
      <c r="G6033" s="14" t="s">
        <v>52</v>
      </c>
      <c r="H6033" s="14" t="s">
        <v>1105</v>
      </c>
    </row>
    <row r="6034" spans="1:8" x14ac:dyDescent="0.25">
      <c r="A6034">
        <v>19806</v>
      </c>
      <c r="B6034" s="14" t="s">
        <v>18942</v>
      </c>
      <c r="C6034" s="14" t="s">
        <v>18942</v>
      </c>
      <c r="D6034" s="14" t="s">
        <v>18234</v>
      </c>
      <c r="E6034" s="14" t="s">
        <v>18943</v>
      </c>
      <c r="G6034" s="14" t="s">
        <v>187</v>
      </c>
      <c r="H6034" s="14" t="s">
        <v>1105</v>
      </c>
    </row>
    <row r="6035" spans="1:8" x14ac:dyDescent="0.25">
      <c r="A6035">
        <v>19807</v>
      </c>
      <c r="B6035" s="14" t="s">
        <v>19036</v>
      </c>
      <c r="C6035" s="14" t="s">
        <v>19036</v>
      </c>
      <c r="D6035" s="14" t="s">
        <v>11899</v>
      </c>
      <c r="E6035" s="14" t="s">
        <v>18944</v>
      </c>
      <c r="G6035" s="14" t="s">
        <v>149</v>
      </c>
      <c r="H6035" s="14" t="s">
        <v>1105</v>
      </c>
    </row>
    <row r="6036" spans="1:8" x14ac:dyDescent="0.25">
      <c r="A6036">
        <v>19808</v>
      </c>
      <c r="B6036" s="14" t="s">
        <v>18945</v>
      </c>
      <c r="C6036" s="14" t="s">
        <v>18945</v>
      </c>
      <c r="D6036" s="14" t="s">
        <v>12341</v>
      </c>
      <c r="E6036" s="14" t="s">
        <v>18946</v>
      </c>
      <c r="G6036" s="14" t="s">
        <v>243</v>
      </c>
      <c r="H6036" s="14" t="s">
        <v>1105</v>
      </c>
    </row>
    <row r="6037" spans="1:8" x14ac:dyDescent="0.25">
      <c r="A6037">
        <v>19809</v>
      </c>
      <c r="B6037" s="14" t="s">
        <v>18947</v>
      </c>
      <c r="C6037" s="14" t="s">
        <v>18947</v>
      </c>
      <c r="D6037" s="14" t="s">
        <v>12034</v>
      </c>
      <c r="E6037" s="14" t="s">
        <v>18948</v>
      </c>
      <c r="G6037" s="14" t="s">
        <v>192</v>
      </c>
      <c r="H6037" s="14" t="s">
        <v>1105</v>
      </c>
    </row>
    <row r="6038" spans="1:8" x14ac:dyDescent="0.25">
      <c r="A6038">
        <v>19810</v>
      </c>
      <c r="B6038" s="14" t="s">
        <v>18949</v>
      </c>
      <c r="C6038" s="14" t="s">
        <v>18949</v>
      </c>
      <c r="D6038" s="14" t="s">
        <v>18950</v>
      </c>
      <c r="E6038" s="14" t="s">
        <v>18951</v>
      </c>
      <c r="G6038" s="14" t="s">
        <v>1827</v>
      </c>
      <c r="H6038" s="14" t="s">
        <v>1105</v>
      </c>
    </row>
    <row r="6039" spans="1:8" x14ac:dyDescent="0.25">
      <c r="A6039">
        <v>19811</v>
      </c>
      <c r="B6039" s="14" t="s">
        <v>18952</v>
      </c>
      <c r="D6039" s="14" t="s">
        <v>18151</v>
      </c>
      <c r="E6039" s="14" t="s">
        <v>18953</v>
      </c>
      <c r="G6039" s="14" t="s">
        <v>243</v>
      </c>
      <c r="H6039" s="14" t="s">
        <v>1110</v>
      </c>
    </row>
    <row r="6040" spans="1:8" x14ac:dyDescent="0.25">
      <c r="A6040">
        <v>19812</v>
      </c>
      <c r="B6040" s="14" t="s">
        <v>18954</v>
      </c>
      <c r="C6040" s="14" t="s">
        <v>18955</v>
      </c>
      <c r="D6040" s="14" t="s">
        <v>18956</v>
      </c>
      <c r="E6040" s="14" t="s">
        <v>18957</v>
      </c>
      <c r="G6040" s="14" t="s">
        <v>28</v>
      </c>
      <c r="H6040" s="14" t="s">
        <v>1105</v>
      </c>
    </row>
    <row r="6041" spans="1:8" x14ac:dyDescent="0.25">
      <c r="A6041">
        <v>19813</v>
      </c>
      <c r="B6041" s="14" t="s">
        <v>18958</v>
      </c>
      <c r="C6041" s="14" t="s">
        <v>18958</v>
      </c>
      <c r="D6041" s="14" t="s">
        <v>8788</v>
      </c>
      <c r="E6041" s="14" t="s">
        <v>18959</v>
      </c>
      <c r="G6041" s="14" t="s">
        <v>1251</v>
      </c>
      <c r="H6041" s="14" t="s">
        <v>1105</v>
      </c>
    </row>
    <row r="6042" spans="1:8" x14ac:dyDescent="0.25">
      <c r="A6042">
        <v>19814</v>
      </c>
      <c r="B6042" s="14" t="s">
        <v>18960</v>
      </c>
      <c r="C6042" s="14" t="s">
        <v>18960</v>
      </c>
      <c r="D6042" s="14" t="s">
        <v>18961</v>
      </c>
      <c r="E6042" s="14" t="s">
        <v>18962</v>
      </c>
      <c r="G6042" s="14" t="s">
        <v>2715</v>
      </c>
      <c r="H6042" s="14" t="s">
        <v>1105</v>
      </c>
    </row>
    <row r="6043" spans="1:8" x14ac:dyDescent="0.25">
      <c r="A6043">
        <v>19815</v>
      </c>
      <c r="B6043" s="14" t="s">
        <v>18963</v>
      </c>
      <c r="C6043" s="14" t="s">
        <v>18963</v>
      </c>
      <c r="D6043" s="14" t="s">
        <v>10116</v>
      </c>
      <c r="E6043" s="14" t="s">
        <v>18964</v>
      </c>
      <c r="G6043" s="14" t="s">
        <v>1625</v>
      </c>
      <c r="H6043" s="14" t="s">
        <v>1105</v>
      </c>
    </row>
    <row r="6044" spans="1:8" x14ac:dyDescent="0.25">
      <c r="A6044">
        <v>19827</v>
      </c>
      <c r="B6044" s="14" t="s">
        <v>18965</v>
      </c>
      <c r="C6044" s="14" t="s">
        <v>18965</v>
      </c>
      <c r="D6044" s="14" t="s">
        <v>18966</v>
      </c>
      <c r="E6044" s="14" t="s">
        <v>823</v>
      </c>
      <c r="G6044" s="14" t="s">
        <v>1413</v>
      </c>
      <c r="H6044" s="14" t="s">
        <v>1105</v>
      </c>
    </row>
    <row r="6045" spans="1:8" x14ac:dyDescent="0.25">
      <c r="A6045">
        <v>19828</v>
      </c>
      <c r="B6045" s="14" t="s">
        <v>18967</v>
      </c>
      <c r="C6045" s="14" t="s">
        <v>18967</v>
      </c>
      <c r="D6045" s="14" t="s">
        <v>18968</v>
      </c>
      <c r="E6045" s="14" t="s">
        <v>18969</v>
      </c>
      <c r="G6045" s="14" t="s">
        <v>65</v>
      </c>
      <c r="H6045" s="14" t="s">
        <v>1105</v>
      </c>
    </row>
    <row r="6046" spans="1:8" x14ac:dyDescent="0.25">
      <c r="A6046">
        <v>19830</v>
      </c>
      <c r="B6046" s="14" t="s">
        <v>18970</v>
      </c>
      <c r="C6046" s="14" t="s">
        <v>18970</v>
      </c>
      <c r="D6046" s="14" t="s">
        <v>19006</v>
      </c>
      <c r="E6046" s="14" t="s">
        <v>18971</v>
      </c>
      <c r="G6046" s="14" t="s">
        <v>1144</v>
      </c>
      <c r="H6046" s="14" t="s">
        <v>1105</v>
      </c>
    </row>
    <row r="6047" spans="1:8" x14ac:dyDescent="0.25">
      <c r="A6047">
        <v>19831</v>
      </c>
      <c r="B6047" s="14" t="s">
        <v>18972</v>
      </c>
      <c r="D6047" s="14" t="s">
        <v>3621</v>
      </c>
      <c r="E6047" s="14" t="s">
        <v>18973</v>
      </c>
      <c r="G6047" s="14" t="s">
        <v>192</v>
      </c>
      <c r="H6047" s="14" t="s">
        <v>1105</v>
      </c>
    </row>
    <row r="6048" spans="1:8" x14ac:dyDescent="0.25">
      <c r="A6048">
        <v>19834</v>
      </c>
      <c r="B6048" s="14" t="s">
        <v>18974</v>
      </c>
      <c r="D6048" s="14" t="s">
        <v>13201</v>
      </c>
      <c r="E6048" s="14" t="s">
        <v>18975</v>
      </c>
      <c r="F6048" s="14" t="s">
        <v>18974</v>
      </c>
      <c r="G6048" s="14" t="s">
        <v>174</v>
      </c>
      <c r="H6048" s="14" t="s">
        <v>1105</v>
      </c>
    </row>
    <row r="6049" spans="1:8" x14ac:dyDescent="0.25">
      <c r="A6049">
        <v>19845</v>
      </c>
      <c r="B6049" s="14" t="s">
        <v>18976</v>
      </c>
      <c r="E6049" s="14" t="s">
        <v>18977</v>
      </c>
      <c r="G6049" s="14" t="s">
        <v>91</v>
      </c>
      <c r="H6049" s="14" t="s">
        <v>1110</v>
      </c>
    </row>
  </sheetData>
  <autoFilter ref="A1:H6049"/>
  <sortState ref="A2:H6049">
    <sortCondition descending="1" ref="H2:H6049"/>
    <sortCondition ref="B2:B604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2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1.5703125" customWidth="1"/>
    <col min="3" max="3" width="6.140625" customWidth="1"/>
    <col min="4" max="4" width="7.42578125" customWidth="1"/>
    <col min="5" max="5" width="5.5703125" customWidth="1"/>
    <col min="6" max="6" width="11.5703125" style="15" customWidth="1"/>
    <col min="7" max="7" width="8.5703125" bestFit="1" customWidth="1"/>
    <col min="8" max="8" width="7.85546875" customWidth="1"/>
    <col min="9" max="9" width="4" bestFit="1" customWidth="1"/>
    <col min="10" max="10" width="5" bestFit="1" customWidth="1"/>
    <col min="11" max="11" width="6.28515625" bestFit="1" customWidth="1"/>
    <col min="12" max="12" width="5.28515625" bestFit="1" customWidth="1"/>
    <col min="13" max="13" width="6.5703125" bestFit="1" customWidth="1"/>
    <col min="14" max="14" width="4.85546875" bestFit="1" customWidth="1"/>
    <col min="15" max="15" width="6.140625" bestFit="1" customWidth="1"/>
    <col min="16" max="17" width="4.7109375" bestFit="1" customWidth="1"/>
    <col min="18" max="18" width="5.28515625" bestFit="1" customWidth="1"/>
    <col min="19" max="19" width="4" bestFit="1" customWidth="1"/>
    <col min="20" max="20" width="5" bestFit="1" customWidth="1"/>
    <col min="21" max="21" width="7" bestFit="1" customWidth="1"/>
    <col min="22" max="22" width="6.28515625" bestFit="1" customWidth="1"/>
    <col min="23" max="23" width="4" bestFit="1" customWidth="1"/>
    <col min="24" max="24" width="3.7109375" bestFit="1" customWidth="1"/>
    <col min="25" max="25" width="5" bestFit="1" customWidth="1"/>
    <col min="26" max="27" width="4" bestFit="1" customWidth="1"/>
    <col min="28" max="28" width="5.140625" bestFit="1" customWidth="1"/>
    <col min="29" max="29" width="6.42578125" bestFit="1" customWidth="1"/>
    <col min="30" max="31" width="6" bestFit="1" customWidth="1"/>
    <col min="32" max="32" width="5.140625" bestFit="1" customWidth="1"/>
    <col min="33" max="33" width="6" bestFit="1" customWidth="1"/>
    <col min="34" max="34" width="5.42578125" bestFit="1" customWidth="1"/>
    <col min="35" max="35" width="5.5703125" bestFit="1" customWidth="1"/>
    <col min="36" max="36" width="6.85546875" bestFit="1" customWidth="1"/>
    <col min="37" max="37" width="5.28515625" bestFit="1" customWidth="1"/>
    <col min="38" max="38" width="6.5703125" bestFit="1" customWidth="1"/>
    <col min="39" max="39" width="4.28515625" bestFit="1" customWidth="1"/>
    <col min="40" max="40" width="4.140625" bestFit="1" customWidth="1"/>
    <col min="41" max="41" width="4" bestFit="1" customWidth="1"/>
    <col min="42" max="42" width="5.28515625" bestFit="1" customWidth="1"/>
    <col min="43" max="43" width="4.28515625" bestFit="1" customWidth="1"/>
    <col min="44" max="44" width="5.5703125" bestFit="1" customWidth="1"/>
    <col min="45" max="45" width="5.28515625" bestFit="1" customWidth="1"/>
  </cols>
  <sheetData>
    <row r="1" spans="1:45" x14ac:dyDescent="0.25">
      <c r="A1" t="s">
        <v>1019</v>
      </c>
      <c r="B1" t="s">
        <v>980</v>
      </c>
      <c r="C1" t="s">
        <v>547</v>
      </c>
      <c r="D1" t="s">
        <v>1017</v>
      </c>
      <c r="E1" t="s">
        <v>1018</v>
      </c>
      <c r="F1" s="15" t="s">
        <v>1016</v>
      </c>
      <c r="G1" t="s">
        <v>981</v>
      </c>
      <c r="H1" t="s">
        <v>982</v>
      </c>
      <c r="I1" t="s">
        <v>983</v>
      </c>
      <c r="J1" t="s">
        <v>984</v>
      </c>
      <c r="K1" t="s">
        <v>985</v>
      </c>
      <c r="L1" t="s">
        <v>986</v>
      </c>
      <c r="M1" t="s">
        <v>987</v>
      </c>
      <c r="N1" t="s">
        <v>988</v>
      </c>
      <c r="O1" t="s">
        <v>989</v>
      </c>
      <c r="P1" t="s">
        <v>990</v>
      </c>
      <c r="Q1" t="s">
        <v>991</v>
      </c>
      <c r="R1" t="s">
        <v>992</v>
      </c>
      <c r="S1" t="s">
        <v>288</v>
      </c>
      <c r="T1" t="s">
        <v>993</v>
      </c>
      <c r="U1" t="s">
        <v>994</v>
      </c>
      <c r="V1" t="s">
        <v>995</v>
      </c>
      <c r="W1" t="s">
        <v>439</v>
      </c>
      <c r="X1" t="s">
        <v>996</v>
      </c>
      <c r="Y1" t="s">
        <v>997</v>
      </c>
      <c r="Z1" t="s">
        <v>998</v>
      </c>
      <c r="AA1" t="s">
        <v>999</v>
      </c>
      <c r="AB1" t="s">
        <v>1000</v>
      </c>
      <c r="AC1" t="s">
        <v>1001</v>
      </c>
      <c r="AD1" t="s">
        <v>1002</v>
      </c>
      <c r="AE1" t="s">
        <v>1003</v>
      </c>
      <c r="AF1" t="s">
        <v>1004</v>
      </c>
      <c r="AG1" t="s">
        <v>1005</v>
      </c>
      <c r="AH1" t="s">
        <v>34</v>
      </c>
      <c r="AI1" t="s">
        <v>1006</v>
      </c>
      <c r="AJ1" t="s">
        <v>1007</v>
      </c>
      <c r="AK1" t="s">
        <v>1008</v>
      </c>
      <c r="AL1" t="s">
        <v>1009</v>
      </c>
      <c r="AM1" t="s">
        <v>1010</v>
      </c>
      <c r="AN1" t="s">
        <v>1011</v>
      </c>
      <c r="AO1" t="s">
        <v>392</v>
      </c>
      <c r="AP1" t="s">
        <v>1012</v>
      </c>
      <c r="AQ1" t="s">
        <v>1013</v>
      </c>
      <c r="AR1" t="s">
        <v>1014</v>
      </c>
      <c r="AS1" t="s">
        <v>1015</v>
      </c>
    </row>
    <row r="2" spans="1:45" x14ac:dyDescent="0.25">
      <c r="A2">
        <v>20100101</v>
      </c>
      <c r="B2">
        <f>A2+40000</f>
        <v>20140101</v>
      </c>
      <c r="C2">
        <f>FLOOR(B2/10000,1)</f>
        <v>2014</v>
      </c>
      <c r="D2">
        <f>FLOOR(B2/100 - 100 * C2, 1)</f>
        <v>1</v>
      </c>
      <c r="E2">
        <f>FLOOR(B2-10000*C2-100*D2,1)</f>
        <v>1</v>
      </c>
      <c r="F2" s="15">
        <f>DATE(C2,D2,E2)</f>
        <v>41640</v>
      </c>
      <c r="G2">
        <v>24</v>
      </c>
      <c r="H2">
        <v>35</v>
      </c>
      <c r="I2">
        <v>38</v>
      </c>
      <c r="J2">
        <v>60</v>
      </c>
      <c r="K2">
        <v>1</v>
      </c>
      <c r="L2">
        <v>0</v>
      </c>
      <c r="M2">
        <v>23</v>
      </c>
      <c r="N2">
        <v>110</v>
      </c>
      <c r="O2">
        <v>1</v>
      </c>
      <c r="P2">
        <v>-16</v>
      </c>
      <c r="Q2">
        <v>-63</v>
      </c>
      <c r="R2">
        <v>24</v>
      </c>
      <c r="S2">
        <v>7</v>
      </c>
      <c r="T2">
        <v>14</v>
      </c>
      <c r="U2">
        <v>-91</v>
      </c>
      <c r="V2">
        <v>24</v>
      </c>
      <c r="W2">
        <v>42</v>
      </c>
      <c r="X2">
        <v>54</v>
      </c>
      <c r="Y2">
        <v>318</v>
      </c>
      <c r="Z2">
        <v>0</v>
      </c>
      <c r="AA2">
        <v>-1</v>
      </c>
      <c r="AB2">
        <v>-1</v>
      </c>
      <c r="AC2">
        <v>2</v>
      </c>
      <c r="AD2">
        <v>10026</v>
      </c>
      <c r="AE2">
        <v>10094</v>
      </c>
      <c r="AF2">
        <v>24</v>
      </c>
      <c r="AG2">
        <v>9978</v>
      </c>
      <c r="AH2">
        <v>3</v>
      </c>
      <c r="AI2">
        <v>57</v>
      </c>
      <c r="AJ2">
        <v>23</v>
      </c>
      <c r="AK2">
        <v>75</v>
      </c>
      <c r="AL2">
        <v>2</v>
      </c>
      <c r="AM2">
        <v>4</v>
      </c>
      <c r="AN2">
        <v>78</v>
      </c>
      <c r="AO2">
        <v>93</v>
      </c>
      <c r="AP2">
        <v>23</v>
      </c>
      <c r="AQ2">
        <v>67</v>
      </c>
      <c r="AR2">
        <v>12</v>
      </c>
      <c r="AS2">
        <v>3</v>
      </c>
    </row>
    <row r="3" spans="1:45" x14ac:dyDescent="0.25">
      <c r="A3">
        <v>20100102</v>
      </c>
      <c r="B3">
        <f t="shared" ref="B3:B66" si="0">A3+40000</f>
        <v>20140102</v>
      </c>
      <c r="C3">
        <f t="shared" ref="C3:C66" si="1">FLOOR(B3/10000,1)</f>
        <v>2014</v>
      </c>
      <c r="D3">
        <f t="shared" ref="D3:D66" si="2">FLOOR(B3/100 - 100 * C3, 1)</f>
        <v>1</v>
      </c>
      <c r="E3">
        <f t="shared" ref="E3:E66" si="3">FLOOR(B3-10000*C3-100*D3,1)</f>
        <v>2</v>
      </c>
      <c r="F3" s="15">
        <f t="shared" ref="F3:F66" si="4">DATE(C3,D3,E3)</f>
        <v>41641</v>
      </c>
      <c r="G3">
        <v>212</v>
      </c>
      <c r="H3">
        <v>22</v>
      </c>
      <c r="I3">
        <v>31</v>
      </c>
      <c r="J3">
        <v>50</v>
      </c>
      <c r="K3">
        <v>18</v>
      </c>
      <c r="L3">
        <v>10</v>
      </c>
      <c r="M3">
        <v>1</v>
      </c>
      <c r="N3">
        <v>80</v>
      </c>
      <c r="O3">
        <v>21</v>
      </c>
      <c r="P3">
        <v>-11</v>
      </c>
      <c r="Q3">
        <v>-64</v>
      </c>
      <c r="R3">
        <v>1</v>
      </c>
      <c r="S3">
        <v>12</v>
      </c>
      <c r="T3">
        <v>19</v>
      </c>
      <c r="U3">
        <v>-86</v>
      </c>
      <c r="V3">
        <v>6</v>
      </c>
      <c r="W3">
        <v>0</v>
      </c>
      <c r="X3">
        <v>0</v>
      </c>
      <c r="Y3">
        <v>117</v>
      </c>
      <c r="Z3">
        <v>8</v>
      </c>
      <c r="AA3">
        <v>1</v>
      </c>
      <c r="AB3">
        <v>1</v>
      </c>
      <c r="AC3">
        <v>17</v>
      </c>
      <c r="AD3">
        <v>10140</v>
      </c>
      <c r="AE3">
        <v>10172</v>
      </c>
      <c r="AF3">
        <v>24</v>
      </c>
      <c r="AG3">
        <v>10101</v>
      </c>
      <c r="AH3">
        <v>1</v>
      </c>
      <c r="AI3">
        <v>37</v>
      </c>
      <c r="AJ3">
        <v>23</v>
      </c>
      <c r="AK3">
        <v>61</v>
      </c>
      <c r="AL3">
        <v>5</v>
      </c>
      <c r="AM3">
        <v>8</v>
      </c>
      <c r="AN3">
        <v>91</v>
      </c>
      <c r="AO3">
        <v>94</v>
      </c>
      <c r="AP3">
        <v>9</v>
      </c>
      <c r="AQ3">
        <v>89</v>
      </c>
      <c r="AR3">
        <v>14</v>
      </c>
      <c r="AS3">
        <v>1</v>
      </c>
    </row>
    <row r="4" spans="1:45" x14ac:dyDescent="0.25">
      <c r="A4">
        <v>20100103</v>
      </c>
      <c r="B4">
        <f t="shared" si="0"/>
        <v>20140103</v>
      </c>
      <c r="C4">
        <f t="shared" si="1"/>
        <v>2014</v>
      </c>
      <c r="D4">
        <f t="shared" si="2"/>
        <v>1</v>
      </c>
      <c r="E4">
        <f t="shared" si="3"/>
        <v>3</v>
      </c>
      <c r="F4" s="15">
        <f t="shared" si="4"/>
        <v>41642</v>
      </c>
      <c r="G4">
        <v>33</v>
      </c>
      <c r="H4">
        <v>17</v>
      </c>
      <c r="I4">
        <v>25</v>
      </c>
      <c r="J4">
        <v>60</v>
      </c>
      <c r="K4">
        <v>1</v>
      </c>
      <c r="L4">
        <v>0</v>
      </c>
      <c r="M4">
        <v>18</v>
      </c>
      <c r="N4">
        <v>100</v>
      </c>
      <c r="O4">
        <v>2</v>
      </c>
      <c r="P4">
        <v>-39</v>
      </c>
      <c r="Q4">
        <v>-65</v>
      </c>
      <c r="R4">
        <v>21</v>
      </c>
      <c r="S4">
        <v>-10</v>
      </c>
      <c r="T4">
        <v>14</v>
      </c>
      <c r="U4">
        <v>-89</v>
      </c>
      <c r="V4">
        <v>24</v>
      </c>
      <c r="W4">
        <v>62</v>
      </c>
      <c r="X4">
        <v>79</v>
      </c>
      <c r="Y4">
        <v>388</v>
      </c>
      <c r="Z4">
        <v>0</v>
      </c>
      <c r="AA4">
        <v>0</v>
      </c>
      <c r="AB4">
        <v>0</v>
      </c>
      <c r="AC4">
        <v>1</v>
      </c>
      <c r="AD4">
        <v>10220</v>
      </c>
      <c r="AE4">
        <v>10238</v>
      </c>
      <c r="AF4">
        <v>20</v>
      </c>
      <c r="AG4">
        <v>10176</v>
      </c>
      <c r="AH4">
        <v>1</v>
      </c>
      <c r="AI4">
        <v>50</v>
      </c>
      <c r="AJ4">
        <v>21</v>
      </c>
      <c r="AK4">
        <v>75</v>
      </c>
      <c r="AL4">
        <v>14</v>
      </c>
      <c r="AM4">
        <v>4</v>
      </c>
      <c r="AN4">
        <v>84</v>
      </c>
      <c r="AO4">
        <v>92</v>
      </c>
      <c r="AP4">
        <v>20</v>
      </c>
      <c r="AQ4">
        <v>69</v>
      </c>
      <c r="AR4">
        <v>13</v>
      </c>
      <c r="AS4">
        <v>4</v>
      </c>
    </row>
    <row r="5" spans="1:45" x14ac:dyDescent="0.25">
      <c r="A5">
        <v>20100104</v>
      </c>
      <c r="B5">
        <f t="shared" si="0"/>
        <v>20140104</v>
      </c>
      <c r="C5">
        <f t="shared" si="1"/>
        <v>2014</v>
      </c>
      <c r="D5">
        <f t="shared" si="2"/>
        <v>1</v>
      </c>
      <c r="E5">
        <f t="shared" si="3"/>
        <v>4</v>
      </c>
      <c r="F5" s="15">
        <f t="shared" si="4"/>
        <v>41643</v>
      </c>
      <c r="G5">
        <v>199</v>
      </c>
      <c r="H5">
        <v>30</v>
      </c>
      <c r="I5">
        <v>31</v>
      </c>
      <c r="J5">
        <v>50</v>
      </c>
      <c r="K5">
        <v>14</v>
      </c>
      <c r="L5">
        <v>20</v>
      </c>
      <c r="M5">
        <v>1</v>
      </c>
      <c r="N5">
        <v>80</v>
      </c>
      <c r="O5">
        <v>12</v>
      </c>
      <c r="P5">
        <v>-29</v>
      </c>
      <c r="Q5">
        <v>-54</v>
      </c>
      <c r="R5">
        <v>8</v>
      </c>
      <c r="S5">
        <v>-6</v>
      </c>
      <c r="T5">
        <v>24</v>
      </c>
      <c r="U5">
        <v>-57</v>
      </c>
      <c r="V5">
        <v>6</v>
      </c>
      <c r="W5">
        <v>10</v>
      </c>
      <c r="X5">
        <v>13</v>
      </c>
      <c r="Y5">
        <v>179</v>
      </c>
      <c r="Z5">
        <v>0</v>
      </c>
      <c r="AA5">
        <v>-1</v>
      </c>
      <c r="AB5">
        <v>-1</v>
      </c>
      <c r="AC5">
        <v>1</v>
      </c>
      <c r="AD5">
        <v>10159</v>
      </c>
      <c r="AE5">
        <v>10222</v>
      </c>
      <c r="AF5">
        <v>1</v>
      </c>
      <c r="AG5">
        <v>10099</v>
      </c>
      <c r="AH5">
        <v>24</v>
      </c>
      <c r="AI5">
        <v>2</v>
      </c>
      <c r="AJ5">
        <v>22</v>
      </c>
      <c r="AK5">
        <v>57</v>
      </c>
      <c r="AL5">
        <v>12</v>
      </c>
      <c r="AM5">
        <v>8</v>
      </c>
      <c r="AN5">
        <v>90</v>
      </c>
      <c r="AO5">
        <v>99</v>
      </c>
      <c r="AP5">
        <v>21</v>
      </c>
      <c r="AQ5">
        <v>83</v>
      </c>
      <c r="AR5">
        <v>13</v>
      </c>
      <c r="AS5">
        <v>2</v>
      </c>
    </row>
    <row r="6" spans="1:45" x14ac:dyDescent="0.25">
      <c r="A6">
        <v>20100105</v>
      </c>
      <c r="B6">
        <f t="shared" si="0"/>
        <v>20140105</v>
      </c>
      <c r="C6">
        <f t="shared" si="1"/>
        <v>2014</v>
      </c>
      <c r="D6">
        <f t="shared" si="2"/>
        <v>1</v>
      </c>
      <c r="E6">
        <f t="shared" si="3"/>
        <v>5</v>
      </c>
      <c r="F6" s="15">
        <f t="shared" si="4"/>
        <v>41644</v>
      </c>
      <c r="G6">
        <v>194</v>
      </c>
      <c r="H6">
        <v>28</v>
      </c>
      <c r="I6">
        <v>28</v>
      </c>
      <c r="J6">
        <v>40</v>
      </c>
      <c r="K6">
        <v>14</v>
      </c>
      <c r="L6">
        <v>20</v>
      </c>
      <c r="M6">
        <v>2</v>
      </c>
      <c r="N6">
        <v>60</v>
      </c>
      <c r="O6">
        <v>9</v>
      </c>
      <c r="P6">
        <v>-7</v>
      </c>
      <c r="Q6">
        <v>-30</v>
      </c>
      <c r="R6">
        <v>22</v>
      </c>
      <c r="S6">
        <v>19</v>
      </c>
      <c r="T6">
        <v>13</v>
      </c>
      <c r="U6">
        <v>-40</v>
      </c>
      <c r="V6">
        <v>24</v>
      </c>
      <c r="W6">
        <v>33</v>
      </c>
      <c r="X6">
        <v>42</v>
      </c>
      <c r="Y6">
        <v>253</v>
      </c>
      <c r="Z6">
        <v>8</v>
      </c>
      <c r="AA6">
        <v>9</v>
      </c>
      <c r="AB6">
        <v>8</v>
      </c>
      <c r="AC6">
        <v>2</v>
      </c>
      <c r="AD6">
        <v>10053</v>
      </c>
      <c r="AE6">
        <v>10094</v>
      </c>
      <c r="AF6">
        <v>1</v>
      </c>
      <c r="AG6">
        <v>10030</v>
      </c>
      <c r="AH6">
        <v>24</v>
      </c>
      <c r="AI6">
        <v>2</v>
      </c>
      <c r="AJ6">
        <v>3</v>
      </c>
      <c r="AK6">
        <v>63</v>
      </c>
      <c r="AL6">
        <v>14</v>
      </c>
      <c r="AM6">
        <v>7</v>
      </c>
      <c r="AN6">
        <v>91</v>
      </c>
      <c r="AO6">
        <v>97</v>
      </c>
      <c r="AP6">
        <v>1</v>
      </c>
      <c r="AQ6">
        <v>82</v>
      </c>
      <c r="AR6">
        <v>13</v>
      </c>
      <c r="AS6">
        <v>3</v>
      </c>
    </row>
    <row r="7" spans="1:45" x14ac:dyDescent="0.25">
      <c r="A7">
        <v>20100106</v>
      </c>
      <c r="B7">
        <f t="shared" si="0"/>
        <v>20140106</v>
      </c>
      <c r="C7">
        <f t="shared" si="1"/>
        <v>2014</v>
      </c>
      <c r="D7">
        <f t="shared" si="2"/>
        <v>1</v>
      </c>
      <c r="E7">
        <f t="shared" si="3"/>
        <v>6</v>
      </c>
      <c r="F7" s="15">
        <f t="shared" si="4"/>
        <v>41645</v>
      </c>
      <c r="G7">
        <v>196</v>
      </c>
      <c r="H7">
        <v>24</v>
      </c>
      <c r="I7">
        <v>25</v>
      </c>
      <c r="J7">
        <v>40</v>
      </c>
      <c r="K7">
        <v>19</v>
      </c>
      <c r="L7">
        <v>20</v>
      </c>
      <c r="M7">
        <v>2</v>
      </c>
      <c r="N7">
        <v>60</v>
      </c>
      <c r="O7">
        <v>16</v>
      </c>
      <c r="P7">
        <v>-30</v>
      </c>
      <c r="Q7">
        <v>-52</v>
      </c>
      <c r="R7">
        <v>3</v>
      </c>
      <c r="S7">
        <v>-5</v>
      </c>
      <c r="T7">
        <v>13</v>
      </c>
      <c r="U7">
        <v>-75</v>
      </c>
      <c r="V7">
        <v>6</v>
      </c>
      <c r="W7">
        <v>65</v>
      </c>
      <c r="X7">
        <v>82</v>
      </c>
      <c r="Y7">
        <v>455</v>
      </c>
      <c r="Z7">
        <v>9</v>
      </c>
      <c r="AA7">
        <v>1</v>
      </c>
      <c r="AB7">
        <v>1</v>
      </c>
      <c r="AC7">
        <v>23</v>
      </c>
      <c r="AD7">
        <v>10040</v>
      </c>
      <c r="AE7">
        <v>10059</v>
      </c>
      <c r="AF7">
        <v>23</v>
      </c>
      <c r="AG7">
        <v>10027</v>
      </c>
      <c r="AH7">
        <v>3</v>
      </c>
      <c r="AI7">
        <v>24</v>
      </c>
      <c r="AJ7">
        <v>23</v>
      </c>
      <c r="AK7">
        <v>58</v>
      </c>
      <c r="AL7">
        <v>14</v>
      </c>
      <c r="AM7">
        <v>5</v>
      </c>
      <c r="AN7">
        <v>86</v>
      </c>
      <c r="AO7">
        <v>93</v>
      </c>
      <c r="AP7">
        <v>3</v>
      </c>
      <c r="AQ7">
        <v>76</v>
      </c>
      <c r="AR7">
        <v>12</v>
      </c>
      <c r="AS7">
        <v>4</v>
      </c>
    </row>
    <row r="8" spans="1:45" x14ac:dyDescent="0.25">
      <c r="A8">
        <v>20100107</v>
      </c>
      <c r="B8">
        <f t="shared" si="0"/>
        <v>20140107</v>
      </c>
      <c r="C8">
        <f t="shared" si="1"/>
        <v>2014</v>
      </c>
      <c r="D8">
        <f t="shared" si="2"/>
        <v>1</v>
      </c>
      <c r="E8">
        <f t="shared" si="3"/>
        <v>7</v>
      </c>
      <c r="F8" s="15">
        <f t="shared" si="4"/>
        <v>41646</v>
      </c>
      <c r="G8">
        <v>160</v>
      </c>
      <c r="H8">
        <v>16</v>
      </c>
      <c r="I8">
        <v>20</v>
      </c>
      <c r="J8">
        <v>40</v>
      </c>
      <c r="K8">
        <v>12</v>
      </c>
      <c r="L8">
        <v>10</v>
      </c>
      <c r="M8">
        <v>16</v>
      </c>
      <c r="N8">
        <v>60</v>
      </c>
      <c r="O8">
        <v>12</v>
      </c>
      <c r="P8">
        <v>-49</v>
      </c>
      <c r="Q8">
        <v>-100</v>
      </c>
      <c r="R8">
        <v>24</v>
      </c>
      <c r="S8">
        <v>-21</v>
      </c>
      <c r="T8">
        <v>14</v>
      </c>
      <c r="U8">
        <v>-123</v>
      </c>
      <c r="V8">
        <v>24</v>
      </c>
      <c r="W8">
        <v>56</v>
      </c>
      <c r="X8">
        <v>70</v>
      </c>
      <c r="Y8">
        <v>408</v>
      </c>
      <c r="Z8">
        <v>0</v>
      </c>
      <c r="AA8">
        <v>-1</v>
      </c>
      <c r="AB8">
        <v>-1</v>
      </c>
      <c r="AC8">
        <v>1</v>
      </c>
      <c r="AD8">
        <v>10110</v>
      </c>
      <c r="AE8">
        <v>10175</v>
      </c>
      <c r="AF8">
        <v>24</v>
      </c>
      <c r="AG8">
        <v>10061</v>
      </c>
      <c r="AH8">
        <v>1</v>
      </c>
      <c r="AI8">
        <v>4</v>
      </c>
      <c r="AJ8">
        <v>23</v>
      </c>
      <c r="AK8">
        <v>56</v>
      </c>
      <c r="AL8">
        <v>13</v>
      </c>
      <c r="AM8">
        <v>3</v>
      </c>
      <c r="AN8">
        <v>89</v>
      </c>
      <c r="AO8">
        <v>99</v>
      </c>
      <c r="AP8">
        <v>23</v>
      </c>
      <c r="AQ8">
        <v>76</v>
      </c>
      <c r="AR8">
        <v>13</v>
      </c>
      <c r="AS8">
        <v>4</v>
      </c>
    </row>
    <row r="9" spans="1:45" x14ac:dyDescent="0.25">
      <c r="A9">
        <v>20100108</v>
      </c>
      <c r="B9">
        <f t="shared" si="0"/>
        <v>20140108</v>
      </c>
      <c r="C9">
        <f t="shared" si="1"/>
        <v>2014</v>
      </c>
      <c r="D9">
        <f t="shared" si="2"/>
        <v>1</v>
      </c>
      <c r="E9">
        <f t="shared" si="3"/>
        <v>8</v>
      </c>
      <c r="F9" s="15">
        <f t="shared" si="4"/>
        <v>41647</v>
      </c>
      <c r="G9">
        <v>43</v>
      </c>
      <c r="H9">
        <v>35</v>
      </c>
      <c r="I9">
        <v>36</v>
      </c>
      <c r="J9">
        <v>60</v>
      </c>
      <c r="K9">
        <v>20</v>
      </c>
      <c r="L9">
        <v>10</v>
      </c>
      <c r="M9">
        <v>1</v>
      </c>
      <c r="N9">
        <v>110</v>
      </c>
      <c r="O9">
        <v>20</v>
      </c>
      <c r="P9">
        <v>-50</v>
      </c>
      <c r="Q9">
        <v>-107</v>
      </c>
      <c r="R9">
        <v>2</v>
      </c>
      <c r="S9">
        <v>-21</v>
      </c>
      <c r="T9">
        <v>24</v>
      </c>
      <c r="U9">
        <v>-131</v>
      </c>
      <c r="V9">
        <v>6</v>
      </c>
      <c r="W9">
        <v>29</v>
      </c>
      <c r="X9">
        <v>36</v>
      </c>
      <c r="Y9">
        <v>216</v>
      </c>
      <c r="Z9">
        <v>0</v>
      </c>
      <c r="AA9">
        <v>0</v>
      </c>
      <c r="AB9">
        <v>0</v>
      </c>
      <c r="AC9">
        <v>1</v>
      </c>
      <c r="AD9">
        <v>10216</v>
      </c>
      <c r="AE9">
        <v>10232</v>
      </c>
      <c r="AF9">
        <v>21</v>
      </c>
      <c r="AG9">
        <v>10178</v>
      </c>
      <c r="AH9">
        <v>1</v>
      </c>
      <c r="AI9">
        <v>18</v>
      </c>
      <c r="AJ9">
        <v>1</v>
      </c>
      <c r="AK9">
        <v>68</v>
      </c>
      <c r="AL9">
        <v>24</v>
      </c>
      <c r="AM9">
        <v>6</v>
      </c>
      <c r="AN9">
        <v>87</v>
      </c>
      <c r="AO9">
        <v>93</v>
      </c>
      <c r="AP9">
        <v>4</v>
      </c>
      <c r="AQ9">
        <v>77</v>
      </c>
      <c r="AR9">
        <v>21</v>
      </c>
      <c r="AS9">
        <v>2</v>
      </c>
    </row>
    <row r="10" spans="1:45" x14ac:dyDescent="0.25">
      <c r="A10">
        <v>20100109</v>
      </c>
      <c r="B10">
        <f t="shared" si="0"/>
        <v>20140109</v>
      </c>
      <c r="C10">
        <f t="shared" si="1"/>
        <v>2014</v>
      </c>
      <c r="D10">
        <f t="shared" si="2"/>
        <v>1</v>
      </c>
      <c r="E10">
        <f t="shared" si="3"/>
        <v>9</v>
      </c>
      <c r="F10" s="15">
        <f t="shared" si="4"/>
        <v>41648</v>
      </c>
      <c r="G10">
        <v>32</v>
      </c>
      <c r="H10">
        <v>73</v>
      </c>
      <c r="I10">
        <v>73</v>
      </c>
      <c r="J10">
        <v>80</v>
      </c>
      <c r="K10">
        <v>8</v>
      </c>
      <c r="L10">
        <v>70</v>
      </c>
      <c r="M10">
        <v>1</v>
      </c>
      <c r="N10">
        <v>150</v>
      </c>
      <c r="O10">
        <v>14</v>
      </c>
      <c r="P10">
        <v>-22</v>
      </c>
      <c r="Q10">
        <v>-49</v>
      </c>
      <c r="R10">
        <v>3</v>
      </c>
      <c r="S10">
        <v>-5</v>
      </c>
      <c r="T10">
        <v>24</v>
      </c>
      <c r="U10">
        <v>-54</v>
      </c>
      <c r="V10">
        <v>6</v>
      </c>
      <c r="W10">
        <v>0</v>
      </c>
      <c r="X10">
        <v>0</v>
      </c>
      <c r="Y10">
        <v>166</v>
      </c>
      <c r="Z10">
        <v>58</v>
      </c>
      <c r="AA10">
        <v>10</v>
      </c>
      <c r="AB10">
        <v>3</v>
      </c>
      <c r="AC10">
        <v>16</v>
      </c>
      <c r="AD10">
        <v>10196</v>
      </c>
      <c r="AE10">
        <v>10228</v>
      </c>
      <c r="AF10">
        <v>1</v>
      </c>
      <c r="AG10">
        <v>10158</v>
      </c>
      <c r="AH10">
        <v>24</v>
      </c>
      <c r="AI10">
        <v>23</v>
      </c>
      <c r="AJ10">
        <v>15</v>
      </c>
      <c r="AK10">
        <v>75</v>
      </c>
      <c r="AL10">
        <v>4</v>
      </c>
      <c r="AM10">
        <v>8</v>
      </c>
      <c r="AN10">
        <v>84</v>
      </c>
      <c r="AO10">
        <v>90</v>
      </c>
      <c r="AP10">
        <v>20</v>
      </c>
      <c r="AQ10">
        <v>78</v>
      </c>
      <c r="AR10">
        <v>13</v>
      </c>
      <c r="AS10">
        <v>2</v>
      </c>
    </row>
    <row r="11" spans="1:45" x14ac:dyDescent="0.25">
      <c r="A11">
        <v>20100110</v>
      </c>
      <c r="B11">
        <f t="shared" si="0"/>
        <v>20140110</v>
      </c>
      <c r="C11">
        <f t="shared" si="1"/>
        <v>2014</v>
      </c>
      <c r="D11">
        <f t="shared" si="2"/>
        <v>1</v>
      </c>
      <c r="E11">
        <f t="shared" si="3"/>
        <v>10</v>
      </c>
      <c r="F11" s="15">
        <f t="shared" si="4"/>
        <v>41649</v>
      </c>
      <c r="G11">
        <v>51</v>
      </c>
      <c r="H11">
        <v>35</v>
      </c>
      <c r="I11">
        <v>35</v>
      </c>
      <c r="J11">
        <v>60</v>
      </c>
      <c r="K11">
        <v>1</v>
      </c>
      <c r="L11">
        <v>10</v>
      </c>
      <c r="M11">
        <v>16</v>
      </c>
      <c r="N11">
        <v>120</v>
      </c>
      <c r="O11">
        <v>1</v>
      </c>
      <c r="P11">
        <v>-5</v>
      </c>
      <c r="Q11">
        <v>-10</v>
      </c>
      <c r="R11">
        <v>21</v>
      </c>
      <c r="S11">
        <v>2</v>
      </c>
      <c r="T11">
        <v>12</v>
      </c>
      <c r="U11">
        <v>-15</v>
      </c>
      <c r="V11">
        <v>24</v>
      </c>
      <c r="W11">
        <v>0</v>
      </c>
      <c r="X11">
        <v>0</v>
      </c>
      <c r="Y11">
        <v>149</v>
      </c>
      <c r="Z11">
        <v>49</v>
      </c>
      <c r="AA11">
        <v>11</v>
      </c>
      <c r="AB11">
        <v>3</v>
      </c>
      <c r="AC11">
        <v>14</v>
      </c>
      <c r="AD11">
        <v>10171</v>
      </c>
      <c r="AE11">
        <v>10194</v>
      </c>
      <c r="AF11">
        <v>24</v>
      </c>
      <c r="AG11">
        <v>10153</v>
      </c>
      <c r="AH11">
        <v>5</v>
      </c>
      <c r="AI11">
        <v>31</v>
      </c>
      <c r="AJ11">
        <v>9</v>
      </c>
      <c r="AK11">
        <v>70</v>
      </c>
      <c r="AL11">
        <v>1</v>
      </c>
      <c r="AM11">
        <v>8</v>
      </c>
      <c r="AN11">
        <v>87</v>
      </c>
      <c r="AO11">
        <v>94</v>
      </c>
      <c r="AP11">
        <v>17</v>
      </c>
      <c r="AQ11">
        <v>82</v>
      </c>
      <c r="AR11">
        <v>11</v>
      </c>
      <c r="AS11">
        <v>2</v>
      </c>
    </row>
    <row r="12" spans="1:45" x14ac:dyDescent="0.25">
      <c r="A12">
        <v>20100111</v>
      </c>
      <c r="B12">
        <f t="shared" si="0"/>
        <v>20140111</v>
      </c>
      <c r="C12">
        <f t="shared" si="1"/>
        <v>2014</v>
      </c>
      <c r="D12">
        <f t="shared" si="2"/>
        <v>1</v>
      </c>
      <c r="E12">
        <f t="shared" si="3"/>
        <v>11</v>
      </c>
      <c r="F12" s="15">
        <f t="shared" si="4"/>
        <v>41650</v>
      </c>
      <c r="G12">
        <v>32</v>
      </c>
      <c r="H12">
        <v>25</v>
      </c>
      <c r="I12">
        <v>25</v>
      </c>
      <c r="J12">
        <v>40</v>
      </c>
      <c r="K12">
        <v>5</v>
      </c>
      <c r="L12">
        <v>20</v>
      </c>
      <c r="M12">
        <v>1</v>
      </c>
      <c r="N12">
        <v>70</v>
      </c>
      <c r="O12">
        <v>5</v>
      </c>
      <c r="P12">
        <v>-4</v>
      </c>
      <c r="Q12">
        <v>-9</v>
      </c>
      <c r="R12">
        <v>24</v>
      </c>
      <c r="S12">
        <v>0</v>
      </c>
      <c r="T12">
        <v>12</v>
      </c>
      <c r="U12">
        <v>-12</v>
      </c>
      <c r="V12">
        <v>24</v>
      </c>
      <c r="W12">
        <v>0</v>
      </c>
      <c r="X12">
        <v>0</v>
      </c>
      <c r="Y12">
        <v>125</v>
      </c>
      <c r="Z12">
        <v>0</v>
      </c>
      <c r="AA12">
        <v>-1</v>
      </c>
      <c r="AB12">
        <v>-1</v>
      </c>
      <c r="AC12">
        <v>3</v>
      </c>
      <c r="AD12">
        <v>10193</v>
      </c>
      <c r="AE12">
        <v>10197</v>
      </c>
      <c r="AF12">
        <v>10</v>
      </c>
      <c r="AG12">
        <v>10190</v>
      </c>
      <c r="AH12">
        <v>24</v>
      </c>
      <c r="AI12">
        <v>15</v>
      </c>
      <c r="AJ12">
        <v>3</v>
      </c>
      <c r="AK12">
        <v>67</v>
      </c>
      <c r="AL12">
        <v>15</v>
      </c>
      <c r="AM12">
        <v>8</v>
      </c>
      <c r="AN12">
        <v>87</v>
      </c>
      <c r="AO12">
        <v>94</v>
      </c>
      <c r="AP12">
        <v>3</v>
      </c>
      <c r="AQ12">
        <v>83</v>
      </c>
      <c r="AR12">
        <v>12</v>
      </c>
      <c r="AS12">
        <v>1</v>
      </c>
    </row>
    <row r="13" spans="1:45" x14ac:dyDescent="0.25">
      <c r="A13">
        <v>20100112</v>
      </c>
      <c r="B13">
        <f t="shared" si="0"/>
        <v>20140112</v>
      </c>
      <c r="C13">
        <f t="shared" si="1"/>
        <v>2014</v>
      </c>
      <c r="D13">
        <f t="shared" si="2"/>
        <v>1</v>
      </c>
      <c r="E13">
        <f t="shared" si="3"/>
        <v>12</v>
      </c>
      <c r="F13" s="15">
        <f t="shared" si="4"/>
        <v>41651</v>
      </c>
      <c r="G13">
        <v>94</v>
      </c>
      <c r="H13">
        <v>35</v>
      </c>
      <c r="I13">
        <v>38</v>
      </c>
      <c r="J13">
        <v>60</v>
      </c>
      <c r="K13">
        <v>19</v>
      </c>
      <c r="L13">
        <v>10</v>
      </c>
      <c r="M13">
        <v>1</v>
      </c>
      <c r="N13">
        <v>100</v>
      </c>
      <c r="O13">
        <v>23</v>
      </c>
      <c r="P13">
        <v>-17</v>
      </c>
      <c r="Q13">
        <v>-42</v>
      </c>
      <c r="R13">
        <v>24</v>
      </c>
      <c r="S13">
        <v>-7</v>
      </c>
      <c r="T13">
        <v>10</v>
      </c>
      <c r="U13">
        <v>-48</v>
      </c>
      <c r="V13">
        <v>24</v>
      </c>
      <c r="W13">
        <v>19</v>
      </c>
      <c r="X13">
        <v>23</v>
      </c>
      <c r="Y13">
        <v>222</v>
      </c>
      <c r="Z13">
        <v>0</v>
      </c>
      <c r="AA13">
        <v>-1</v>
      </c>
      <c r="AB13">
        <v>-1</v>
      </c>
      <c r="AC13">
        <v>2</v>
      </c>
      <c r="AD13">
        <v>10135</v>
      </c>
      <c r="AE13">
        <v>10189</v>
      </c>
      <c r="AF13">
        <v>1</v>
      </c>
      <c r="AG13">
        <v>10070</v>
      </c>
      <c r="AH13">
        <v>24</v>
      </c>
      <c r="AI13">
        <v>27</v>
      </c>
      <c r="AJ13">
        <v>8</v>
      </c>
      <c r="AK13">
        <v>61</v>
      </c>
      <c r="AL13">
        <v>18</v>
      </c>
      <c r="AM13">
        <v>7</v>
      </c>
      <c r="AN13">
        <v>83</v>
      </c>
      <c r="AO13">
        <v>94</v>
      </c>
      <c r="AP13">
        <v>6</v>
      </c>
      <c r="AQ13">
        <v>74</v>
      </c>
      <c r="AR13">
        <v>20</v>
      </c>
      <c r="AS13">
        <v>2</v>
      </c>
    </row>
    <row r="14" spans="1:45" x14ac:dyDescent="0.25">
      <c r="A14">
        <v>20100113</v>
      </c>
      <c r="B14">
        <f t="shared" si="0"/>
        <v>20140113</v>
      </c>
      <c r="C14">
        <f t="shared" si="1"/>
        <v>2014</v>
      </c>
      <c r="D14">
        <f t="shared" si="2"/>
        <v>1</v>
      </c>
      <c r="E14">
        <f t="shared" si="3"/>
        <v>13</v>
      </c>
      <c r="F14" s="15">
        <f t="shared" si="4"/>
        <v>41652</v>
      </c>
      <c r="G14">
        <v>103</v>
      </c>
      <c r="H14">
        <v>47</v>
      </c>
      <c r="I14">
        <v>48</v>
      </c>
      <c r="J14">
        <v>60</v>
      </c>
      <c r="K14">
        <v>1</v>
      </c>
      <c r="L14">
        <v>30</v>
      </c>
      <c r="M14">
        <v>23</v>
      </c>
      <c r="N14">
        <v>90</v>
      </c>
      <c r="O14">
        <v>1</v>
      </c>
      <c r="P14">
        <v>-30</v>
      </c>
      <c r="Q14">
        <v>-50</v>
      </c>
      <c r="R14">
        <v>9</v>
      </c>
      <c r="S14">
        <v>-12</v>
      </c>
      <c r="T14">
        <v>24</v>
      </c>
      <c r="U14">
        <v>-58</v>
      </c>
      <c r="V14">
        <v>12</v>
      </c>
      <c r="W14">
        <v>0</v>
      </c>
      <c r="X14">
        <v>0</v>
      </c>
      <c r="Y14">
        <v>223</v>
      </c>
      <c r="Z14">
        <v>0</v>
      </c>
      <c r="AA14">
        <v>-1</v>
      </c>
      <c r="AB14">
        <v>-1</v>
      </c>
      <c r="AC14">
        <v>16</v>
      </c>
      <c r="AD14">
        <v>10049</v>
      </c>
      <c r="AE14">
        <v>10068</v>
      </c>
      <c r="AF14">
        <v>1</v>
      </c>
      <c r="AG14">
        <v>10038</v>
      </c>
      <c r="AH14">
        <v>15</v>
      </c>
      <c r="AI14">
        <v>24</v>
      </c>
      <c r="AJ14">
        <v>18</v>
      </c>
      <c r="AK14">
        <v>59</v>
      </c>
      <c r="AL14">
        <v>5</v>
      </c>
      <c r="AM14">
        <v>6</v>
      </c>
      <c r="AN14">
        <v>78</v>
      </c>
      <c r="AO14">
        <v>92</v>
      </c>
      <c r="AP14">
        <v>24</v>
      </c>
      <c r="AQ14">
        <v>68</v>
      </c>
      <c r="AR14">
        <v>14</v>
      </c>
      <c r="AS14">
        <v>2</v>
      </c>
    </row>
    <row r="15" spans="1:45" x14ac:dyDescent="0.25">
      <c r="A15">
        <v>20100114</v>
      </c>
      <c r="B15">
        <f t="shared" si="0"/>
        <v>20140114</v>
      </c>
      <c r="C15">
        <f t="shared" si="1"/>
        <v>2014</v>
      </c>
      <c r="D15">
        <f t="shared" si="2"/>
        <v>1</v>
      </c>
      <c r="E15">
        <f t="shared" si="3"/>
        <v>14</v>
      </c>
      <c r="F15" s="15">
        <f t="shared" si="4"/>
        <v>41653</v>
      </c>
      <c r="G15">
        <v>114</v>
      </c>
      <c r="H15">
        <v>22</v>
      </c>
      <c r="I15">
        <v>25</v>
      </c>
      <c r="J15">
        <v>30</v>
      </c>
      <c r="K15">
        <v>1</v>
      </c>
      <c r="L15">
        <v>20</v>
      </c>
      <c r="M15">
        <v>3</v>
      </c>
      <c r="N15">
        <v>50</v>
      </c>
      <c r="O15">
        <v>1</v>
      </c>
      <c r="P15">
        <v>6</v>
      </c>
      <c r="Q15">
        <v>-30</v>
      </c>
      <c r="R15">
        <v>23</v>
      </c>
      <c r="S15">
        <v>48</v>
      </c>
      <c r="T15">
        <v>13</v>
      </c>
      <c r="U15">
        <v>-67</v>
      </c>
      <c r="V15">
        <v>24</v>
      </c>
      <c r="W15">
        <v>49</v>
      </c>
      <c r="X15">
        <v>60</v>
      </c>
      <c r="Y15">
        <v>393</v>
      </c>
      <c r="Z15">
        <v>0</v>
      </c>
      <c r="AA15">
        <v>0</v>
      </c>
      <c r="AB15">
        <v>0</v>
      </c>
      <c r="AC15">
        <v>1</v>
      </c>
      <c r="AD15">
        <v>10087</v>
      </c>
      <c r="AE15">
        <v>10144</v>
      </c>
      <c r="AF15">
        <v>24</v>
      </c>
      <c r="AG15">
        <v>10050</v>
      </c>
      <c r="AH15">
        <v>1</v>
      </c>
      <c r="AI15">
        <v>14</v>
      </c>
      <c r="AJ15">
        <v>1</v>
      </c>
      <c r="AK15">
        <v>59</v>
      </c>
      <c r="AL15">
        <v>13</v>
      </c>
      <c r="AM15">
        <v>4</v>
      </c>
      <c r="AN15">
        <v>89</v>
      </c>
      <c r="AO15">
        <v>96</v>
      </c>
      <c r="AP15">
        <v>6</v>
      </c>
      <c r="AQ15">
        <v>76</v>
      </c>
      <c r="AR15">
        <v>13</v>
      </c>
      <c r="AS15">
        <v>4</v>
      </c>
    </row>
    <row r="16" spans="1:45" x14ac:dyDescent="0.25">
      <c r="A16">
        <v>20100115</v>
      </c>
      <c r="B16">
        <f t="shared" si="0"/>
        <v>20140115</v>
      </c>
      <c r="C16">
        <f t="shared" si="1"/>
        <v>2014</v>
      </c>
      <c r="D16">
        <f t="shared" si="2"/>
        <v>1</v>
      </c>
      <c r="E16">
        <f t="shared" si="3"/>
        <v>15</v>
      </c>
      <c r="F16" s="15">
        <f t="shared" si="4"/>
        <v>41654</v>
      </c>
      <c r="G16">
        <v>145</v>
      </c>
      <c r="H16">
        <v>22</v>
      </c>
      <c r="I16">
        <v>24</v>
      </c>
      <c r="J16">
        <v>40</v>
      </c>
      <c r="K16">
        <v>23</v>
      </c>
      <c r="L16">
        <v>10</v>
      </c>
      <c r="M16">
        <v>3</v>
      </c>
      <c r="N16">
        <v>70</v>
      </c>
      <c r="O16">
        <v>23</v>
      </c>
      <c r="P16">
        <v>13</v>
      </c>
      <c r="Q16">
        <v>1</v>
      </c>
      <c r="R16">
        <v>1</v>
      </c>
      <c r="S16">
        <v>18</v>
      </c>
      <c r="T16">
        <v>24</v>
      </c>
      <c r="U16">
        <v>-3</v>
      </c>
      <c r="V16">
        <v>6</v>
      </c>
      <c r="W16">
        <v>0</v>
      </c>
      <c r="X16">
        <v>0</v>
      </c>
      <c r="Y16">
        <v>114</v>
      </c>
      <c r="Z16">
        <v>0</v>
      </c>
      <c r="AA16">
        <v>0</v>
      </c>
      <c r="AB16">
        <v>0</v>
      </c>
      <c r="AC16">
        <v>1</v>
      </c>
      <c r="AD16">
        <v>10210</v>
      </c>
      <c r="AE16">
        <v>10244</v>
      </c>
      <c r="AF16">
        <v>21</v>
      </c>
      <c r="AG16">
        <v>10149</v>
      </c>
      <c r="AH16">
        <v>1</v>
      </c>
      <c r="AI16">
        <v>8</v>
      </c>
      <c r="AJ16">
        <v>17</v>
      </c>
      <c r="AK16">
        <v>56</v>
      </c>
      <c r="AL16">
        <v>9</v>
      </c>
      <c r="AM16">
        <v>8</v>
      </c>
      <c r="AN16">
        <v>92</v>
      </c>
      <c r="AO16">
        <v>99</v>
      </c>
      <c r="AP16">
        <v>17</v>
      </c>
      <c r="AQ16">
        <v>86</v>
      </c>
      <c r="AR16">
        <v>11</v>
      </c>
      <c r="AS16">
        <v>1</v>
      </c>
    </row>
    <row r="17" spans="1:45" x14ac:dyDescent="0.25">
      <c r="A17">
        <v>20100116</v>
      </c>
      <c r="B17">
        <f t="shared" si="0"/>
        <v>20140116</v>
      </c>
      <c r="C17">
        <f t="shared" si="1"/>
        <v>2014</v>
      </c>
      <c r="D17">
        <f t="shared" si="2"/>
        <v>1</v>
      </c>
      <c r="E17">
        <f t="shared" si="3"/>
        <v>16</v>
      </c>
      <c r="F17" s="15">
        <f t="shared" si="4"/>
        <v>41655</v>
      </c>
      <c r="G17">
        <v>141</v>
      </c>
      <c r="H17">
        <v>53</v>
      </c>
      <c r="I17">
        <v>54</v>
      </c>
      <c r="J17">
        <v>70</v>
      </c>
      <c r="K17">
        <v>11</v>
      </c>
      <c r="L17">
        <v>30</v>
      </c>
      <c r="M17">
        <v>2</v>
      </c>
      <c r="N17">
        <v>120</v>
      </c>
      <c r="O17">
        <v>15</v>
      </c>
      <c r="P17">
        <v>10</v>
      </c>
      <c r="Q17">
        <v>-1</v>
      </c>
      <c r="R17">
        <v>20</v>
      </c>
      <c r="S17">
        <v>19</v>
      </c>
      <c r="T17">
        <v>1</v>
      </c>
      <c r="U17">
        <v>1</v>
      </c>
      <c r="V17">
        <v>24</v>
      </c>
      <c r="W17">
        <v>0</v>
      </c>
      <c r="X17">
        <v>0</v>
      </c>
      <c r="Y17">
        <v>150</v>
      </c>
      <c r="Z17">
        <v>52</v>
      </c>
      <c r="AA17">
        <v>77</v>
      </c>
      <c r="AB17">
        <v>21</v>
      </c>
      <c r="AC17">
        <v>19</v>
      </c>
      <c r="AD17">
        <v>10141</v>
      </c>
      <c r="AE17">
        <v>10236</v>
      </c>
      <c r="AF17">
        <v>1</v>
      </c>
      <c r="AG17">
        <v>10062</v>
      </c>
      <c r="AH17">
        <v>24</v>
      </c>
      <c r="AI17">
        <v>12</v>
      </c>
      <c r="AJ17">
        <v>20</v>
      </c>
      <c r="AK17">
        <v>60</v>
      </c>
      <c r="AL17">
        <v>15</v>
      </c>
      <c r="AM17">
        <v>8</v>
      </c>
      <c r="AN17">
        <v>90</v>
      </c>
      <c r="AO17">
        <v>96</v>
      </c>
      <c r="AP17">
        <v>20</v>
      </c>
      <c r="AQ17">
        <v>81</v>
      </c>
      <c r="AR17">
        <v>16</v>
      </c>
      <c r="AS17">
        <v>2</v>
      </c>
    </row>
    <row r="18" spans="1:45" x14ac:dyDescent="0.25">
      <c r="A18">
        <v>20100117</v>
      </c>
      <c r="B18">
        <f t="shared" si="0"/>
        <v>20140117</v>
      </c>
      <c r="C18">
        <f t="shared" si="1"/>
        <v>2014</v>
      </c>
      <c r="D18">
        <f t="shared" si="2"/>
        <v>1</v>
      </c>
      <c r="E18">
        <f t="shared" si="3"/>
        <v>17</v>
      </c>
      <c r="F18" s="15">
        <f t="shared" si="4"/>
        <v>41656</v>
      </c>
      <c r="G18">
        <v>253</v>
      </c>
      <c r="H18">
        <v>21</v>
      </c>
      <c r="I18">
        <v>28</v>
      </c>
      <c r="J18">
        <v>50</v>
      </c>
      <c r="K18">
        <v>11</v>
      </c>
      <c r="L18">
        <v>10</v>
      </c>
      <c r="M18">
        <v>4</v>
      </c>
      <c r="N18">
        <v>100</v>
      </c>
      <c r="O18">
        <v>13</v>
      </c>
      <c r="P18">
        <v>39</v>
      </c>
      <c r="Q18">
        <v>8</v>
      </c>
      <c r="R18">
        <v>1</v>
      </c>
      <c r="S18">
        <v>67</v>
      </c>
      <c r="T18">
        <v>15</v>
      </c>
      <c r="U18">
        <v>6</v>
      </c>
      <c r="V18">
        <v>6</v>
      </c>
      <c r="W18">
        <v>18</v>
      </c>
      <c r="X18">
        <v>22</v>
      </c>
      <c r="Y18">
        <v>183</v>
      </c>
      <c r="Z18">
        <v>24</v>
      </c>
      <c r="AA18">
        <v>14</v>
      </c>
      <c r="AB18">
        <v>7</v>
      </c>
      <c r="AC18">
        <v>9</v>
      </c>
      <c r="AD18">
        <v>10138</v>
      </c>
      <c r="AE18">
        <v>10219</v>
      </c>
      <c r="AF18">
        <v>24</v>
      </c>
      <c r="AG18">
        <v>10061</v>
      </c>
      <c r="AH18">
        <v>1</v>
      </c>
      <c r="AI18">
        <v>1</v>
      </c>
      <c r="AJ18">
        <v>7</v>
      </c>
      <c r="AK18">
        <v>63</v>
      </c>
      <c r="AL18">
        <v>10</v>
      </c>
      <c r="AM18">
        <v>7</v>
      </c>
      <c r="AN18">
        <v>93</v>
      </c>
      <c r="AO18">
        <v>99</v>
      </c>
      <c r="AP18">
        <v>3</v>
      </c>
      <c r="AQ18">
        <v>86</v>
      </c>
      <c r="AR18">
        <v>14</v>
      </c>
      <c r="AS18">
        <v>2</v>
      </c>
    </row>
    <row r="19" spans="1:45" x14ac:dyDescent="0.25">
      <c r="A19">
        <v>20100118</v>
      </c>
      <c r="B19">
        <f t="shared" si="0"/>
        <v>20140118</v>
      </c>
      <c r="C19">
        <f t="shared" si="1"/>
        <v>2014</v>
      </c>
      <c r="D19">
        <f>FLOOR(B19/100 - 100 * C19, 1)</f>
        <v>1</v>
      </c>
      <c r="E19">
        <f t="shared" si="3"/>
        <v>18</v>
      </c>
      <c r="F19" s="15">
        <f t="shared" si="4"/>
        <v>41657</v>
      </c>
      <c r="G19">
        <v>234</v>
      </c>
      <c r="H19">
        <v>31</v>
      </c>
      <c r="I19">
        <v>32</v>
      </c>
      <c r="J19">
        <v>40</v>
      </c>
      <c r="K19">
        <v>11</v>
      </c>
      <c r="L19">
        <v>20</v>
      </c>
      <c r="M19">
        <v>6</v>
      </c>
      <c r="N19">
        <v>90</v>
      </c>
      <c r="O19">
        <v>14</v>
      </c>
      <c r="P19">
        <v>40</v>
      </c>
      <c r="Q19">
        <v>2</v>
      </c>
      <c r="R19">
        <v>8</v>
      </c>
      <c r="S19">
        <v>53</v>
      </c>
      <c r="T19">
        <v>19</v>
      </c>
      <c r="U19">
        <v>-15</v>
      </c>
      <c r="V19">
        <v>12</v>
      </c>
      <c r="W19">
        <v>0</v>
      </c>
      <c r="X19">
        <v>0</v>
      </c>
      <c r="Y19">
        <v>110</v>
      </c>
      <c r="Z19">
        <v>23</v>
      </c>
      <c r="AA19">
        <v>12</v>
      </c>
      <c r="AB19">
        <v>5</v>
      </c>
      <c r="AC19">
        <v>23</v>
      </c>
      <c r="AD19">
        <v>10240</v>
      </c>
      <c r="AE19">
        <v>10249</v>
      </c>
      <c r="AF19">
        <v>10</v>
      </c>
      <c r="AG19">
        <v>10222</v>
      </c>
      <c r="AH19">
        <v>1</v>
      </c>
      <c r="AI19">
        <v>2</v>
      </c>
      <c r="AJ19">
        <v>9</v>
      </c>
      <c r="AK19">
        <v>60</v>
      </c>
      <c r="AL19">
        <v>1</v>
      </c>
      <c r="AM19">
        <v>7</v>
      </c>
      <c r="AN19">
        <v>97</v>
      </c>
      <c r="AO19">
        <v>99</v>
      </c>
      <c r="AP19">
        <v>9</v>
      </c>
      <c r="AQ19">
        <v>91</v>
      </c>
      <c r="AR19">
        <v>1</v>
      </c>
      <c r="AS19">
        <v>1</v>
      </c>
    </row>
    <row r="20" spans="1:45" x14ac:dyDescent="0.25">
      <c r="A20">
        <v>20100119</v>
      </c>
      <c r="B20">
        <f t="shared" si="0"/>
        <v>20140119</v>
      </c>
      <c r="C20">
        <f t="shared" si="1"/>
        <v>2014</v>
      </c>
      <c r="D20">
        <f t="shared" si="2"/>
        <v>1</v>
      </c>
      <c r="E20">
        <f t="shared" si="3"/>
        <v>19</v>
      </c>
      <c r="F20" s="15">
        <f t="shared" si="4"/>
        <v>41658</v>
      </c>
      <c r="G20">
        <v>337</v>
      </c>
      <c r="H20">
        <v>7</v>
      </c>
      <c r="I20">
        <v>16</v>
      </c>
      <c r="J20">
        <v>30</v>
      </c>
      <c r="K20">
        <v>1</v>
      </c>
      <c r="L20">
        <v>10</v>
      </c>
      <c r="M20">
        <v>3</v>
      </c>
      <c r="N20">
        <v>50</v>
      </c>
      <c r="O20">
        <v>1</v>
      </c>
      <c r="P20">
        <v>40</v>
      </c>
      <c r="Q20">
        <v>19</v>
      </c>
      <c r="R20">
        <v>22</v>
      </c>
      <c r="S20">
        <v>58</v>
      </c>
      <c r="T20">
        <v>11</v>
      </c>
      <c r="U20">
        <v>21</v>
      </c>
      <c r="V20">
        <v>24</v>
      </c>
      <c r="W20">
        <v>0</v>
      </c>
      <c r="X20">
        <v>0</v>
      </c>
      <c r="Y20">
        <v>133</v>
      </c>
      <c r="Z20">
        <v>7</v>
      </c>
      <c r="AA20">
        <v>3</v>
      </c>
      <c r="AB20">
        <v>2</v>
      </c>
      <c r="AC20">
        <v>13</v>
      </c>
      <c r="AD20">
        <v>10226</v>
      </c>
      <c r="AE20">
        <v>10243</v>
      </c>
      <c r="AF20">
        <v>2</v>
      </c>
      <c r="AG20">
        <v>10199</v>
      </c>
      <c r="AH20">
        <v>24</v>
      </c>
      <c r="AI20">
        <v>2</v>
      </c>
      <c r="AJ20">
        <v>3</v>
      </c>
      <c r="AK20">
        <v>59</v>
      </c>
      <c r="AL20">
        <v>13</v>
      </c>
      <c r="AM20">
        <v>8</v>
      </c>
      <c r="AN20">
        <v>96</v>
      </c>
      <c r="AO20">
        <v>99</v>
      </c>
      <c r="AP20">
        <v>3</v>
      </c>
      <c r="AQ20">
        <v>91</v>
      </c>
      <c r="AR20">
        <v>11</v>
      </c>
      <c r="AS20">
        <v>2</v>
      </c>
    </row>
    <row r="21" spans="1:45" x14ac:dyDescent="0.25">
      <c r="A21">
        <v>20100120</v>
      </c>
      <c r="B21">
        <f t="shared" si="0"/>
        <v>20140120</v>
      </c>
      <c r="C21">
        <f t="shared" si="1"/>
        <v>2014</v>
      </c>
      <c r="D21">
        <f t="shared" si="2"/>
        <v>1</v>
      </c>
      <c r="E21">
        <f t="shared" si="3"/>
        <v>20</v>
      </c>
      <c r="F21" s="15">
        <f t="shared" si="4"/>
        <v>41659</v>
      </c>
      <c r="G21">
        <v>87</v>
      </c>
      <c r="H21">
        <v>39</v>
      </c>
      <c r="I21">
        <v>39</v>
      </c>
      <c r="J21">
        <v>60</v>
      </c>
      <c r="K21">
        <v>13</v>
      </c>
      <c r="L21">
        <v>20</v>
      </c>
      <c r="M21">
        <v>1</v>
      </c>
      <c r="N21">
        <v>90</v>
      </c>
      <c r="O21">
        <v>12</v>
      </c>
      <c r="P21">
        <v>27</v>
      </c>
      <c r="Q21">
        <v>16</v>
      </c>
      <c r="R21">
        <v>5</v>
      </c>
      <c r="S21">
        <v>55</v>
      </c>
      <c r="T21">
        <v>13</v>
      </c>
      <c r="U21">
        <v>9</v>
      </c>
      <c r="V21">
        <v>24</v>
      </c>
      <c r="W21">
        <v>47</v>
      </c>
      <c r="X21">
        <v>56</v>
      </c>
      <c r="Y21">
        <v>417</v>
      </c>
      <c r="Z21">
        <v>0</v>
      </c>
      <c r="AA21">
        <v>-1</v>
      </c>
      <c r="AB21">
        <v>-1</v>
      </c>
      <c r="AC21">
        <v>1</v>
      </c>
      <c r="AD21">
        <v>10156</v>
      </c>
      <c r="AE21">
        <v>10192</v>
      </c>
      <c r="AF21">
        <v>1</v>
      </c>
      <c r="AG21">
        <v>10129</v>
      </c>
      <c r="AH21">
        <v>14</v>
      </c>
      <c r="AI21">
        <v>8</v>
      </c>
      <c r="AJ21">
        <v>1</v>
      </c>
      <c r="AK21">
        <v>67</v>
      </c>
      <c r="AL21">
        <v>13</v>
      </c>
      <c r="AM21">
        <v>6</v>
      </c>
      <c r="AN21">
        <v>90</v>
      </c>
      <c r="AO21">
        <v>99</v>
      </c>
      <c r="AP21">
        <v>1</v>
      </c>
      <c r="AQ21">
        <v>71</v>
      </c>
      <c r="AR21">
        <v>13</v>
      </c>
      <c r="AS21">
        <v>5</v>
      </c>
    </row>
    <row r="22" spans="1:45" x14ac:dyDescent="0.25">
      <c r="A22">
        <v>20100121</v>
      </c>
      <c r="B22">
        <f t="shared" si="0"/>
        <v>20140121</v>
      </c>
      <c r="C22">
        <f t="shared" si="1"/>
        <v>2014</v>
      </c>
      <c r="D22">
        <f t="shared" si="2"/>
        <v>1</v>
      </c>
      <c r="E22">
        <f>FLOOR(B22-10000*C22-100*D22,1)</f>
        <v>21</v>
      </c>
      <c r="F22" s="15">
        <f t="shared" si="4"/>
        <v>41660</v>
      </c>
      <c r="G22">
        <v>95</v>
      </c>
      <c r="H22">
        <v>29</v>
      </c>
      <c r="I22">
        <v>31</v>
      </c>
      <c r="J22">
        <v>40</v>
      </c>
      <c r="K22">
        <v>10</v>
      </c>
      <c r="L22">
        <v>20</v>
      </c>
      <c r="M22">
        <v>6</v>
      </c>
      <c r="N22">
        <v>70</v>
      </c>
      <c r="O22">
        <v>12</v>
      </c>
      <c r="P22">
        <v>27</v>
      </c>
      <c r="Q22">
        <v>19</v>
      </c>
      <c r="R22">
        <v>24</v>
      </c>
      <c r="S22">
        <v>38</v>
      </c>
      <c r="T22">
        <v>12</v>
      </c>
      <c r="U22">
        <v>18</v>
      </c>
      <c r="V22">
        <v>24</v>
      </c>
      <c r="W22">
        <v>0</v>
      </c>
      <c r="X22">
        <v>0</v>
      </c>
      <c r="Y22">
        <v>156</v>
      </c>
      <c r="Z22">
        <v>0</v>
      </c>
      <c r="AA22">
        <v>-1</v>
      </c>
      <c r="AB22">
        <v>-1</v>
      </c>
      <c r="AC22">
        <v>15</v>
      </c>
      <c r="AD22">
        <v>10215</v>
      </c>
      <c r="AE22">
        <v>10237</v>
      </c>
      <c r="AF22">
        <v>23</v>
      </c>
      <c r="AG22">
        <v>10175</v>
      </c>
      <c r="AH22">
        <v>1</v>
      </c>
      <c r="AI22">
        <v>37</v>
      </c>
      <c r="AJ22">
        <v>22</v>
      </c>
      <c r="AK22">
        <v>65</v>
      </c>
      <c r="AL22">
        <v>1</v>
      </c>
      <c r="AM22">
        <v>8</v>
      </c>
      <c r="AN22">
        <v>87</v>
      </c>
      <c r="AO22">
        <v>93</v>
      </c>
      <c r="AP22">
        <v>22</v>
      </c>
      <c r="AQ22">
        <v>79</v>
      </c>
      <c r="AR22">
        <v>12</v>
      </c>
      <c r="AS22">
        <v>2</v>
      </c>
    </row>
    <row r="23" spans="1:45" x14ac:dyDescent="0.25">
      <c r="A23">
        <v>20100122</v>
      </c>
      <c r="B23">
        <f t="shared" si="0"/>
        <v>20140122</v>
      </c>
      <c r="C23">
        <f t="shared" si="1"/>
        <v>2014</v>
      </c>
      <c r="D23">
        <f t="shared" si="2"/>
        <v>1</v>
      </c>
      <c r="E23">
        <f t="shared" si="3"/>
        <v>22</v>
      </c>
      <c r="F23" s="15">
        <f t="shared" si="4"/>
        <v>41661</v>
      </c>
      <c r="G23">
        <v>120</v>
      </c>
      <c r="H23">
        <v>33</v>
      </c>
      <c r="I23">
        <v>34</v>
      </c>
      <c r="J23">
        <v>40</v>
      </c>
      <c r="K23">
        <v>8</v>
      </c>
      <c r="L23">
        <v>30</v>
      </c>
      <c r="M23">
        <v>1</v>
      </c>
      <c r="N23">
        <v>70</v>
      </c>
      <c r="O23">
        <v>15</v>
      </c>
      <c r="P23">
        <v>22</v>
      </c>
      <c r="Q23">
        <v>2</v>
      </c>
      <c r="R23">
        <v>22</v>
      </c>
      <c r="S23">
        <v>49</v>
      </c>
      <c r="T23">
        <v>14</v>
      </c>
      <c r="U23">
        <v>-10</v>
      </c>
      <c r="V23">
        <v>24</v>
      </c>
      <c r="W23">
        <v>50</v>
      </c>
      <c r="X23">
        <v>58</v>
      </c>
      <c r="Y23">
        <v>408</v>
      </c>
      <c r="Z23">
        <v>0</v>
      </c>
      <c r="AA23">
        <v>0</v>
      </c>
      <c r="AB23">
        <v>0</v>
      </c>
      <c r="AC23">
        <v>1</v>
      </c>
      <c r="AD23">
        <v>10241</v>
      </c>
      <c r="AE23">
        <v>10247</v>
      </c>
      <c r="AF23">
        <v>10</v>
      </c>
      <c r="AG23">
        <v>10234</v>
      </c>
      <c r="AH23">
        <v>14</v>
      </c>
      <c r="AI23">
        <v>35</v>
      </c>
      <c r="AJ23">
        <v>22</v>
      </c>
      <c r="AK23">
        <v>57</v>
      </c>
      <c r="AL23">
        <v>12</v>
      </c>
      <c r="AM23">
        <v>6</v>
      </c>
      <c r="AN23">
        <v>88</v>
      </c>
      <c r="AO23">
        <v>94</v>
      </c>
      <c r="AP23">
        <v>22</v>
      </c>
      <c r="AQ23">
        <v>81</v>
      </c>
      <c r="AR23">
        <v>12</v>
      </c>
      <c r="AS23">
        <v>5</v>
      </c>
    </row>
    <row r="24" spans="1:45" x14ac:dyDescent="0.25">
      <c r="A24">
        <v>20100123</v>
      </c>
      <c r="B24">
        <f t="shared" si="0"/>
        <v>20140123</v>
      </c>
      <c r="C24">
        <f t="shared" si="1"/>
        <v>2014</v>
      </c>
      <c r="D24">
        <f t="shared" si="2"/>
        <v>1</v>
      </c>
      <c r="E24">
        <f t="shared" si="3"/>
        <v>23</v>
      </c>
      <c r="F24" s="15">
        <f t="shared" si="4"/>
        <v>41662</v>
      </c>
      <c r="G24">
        <v>127</v>
      </c>
      <c r="H24">
        <v>34</v>
      </c>
      <c r="I24">
        <v>35</v>
      </c>
      <c r="J24">
        <v>40</v>
      </c>
      <c r="K24">
        <v>1</v>
      </c>
      <c r="L24">
        <v>20</v>
      </c>
      <c r="M24">
        <v>24</v>
      </c>
      <c r="N24">
        <v>70</v>
      </c>
      <c r="O24">
        <v>9</v>
      </c>
      <c r="P24">
        <v>13</v>
      </c>
      <c r="Q24">
        <v>-5</v>
      </c>
      <c r="R24">
        <v>24</v>
      </c>
      <c r="S24">
        <v>24</v>
      </c>
      <c r="T24">
        <v>13</v>
      </c>
      <c r="U24">
        <v>-4</v>
      </c>
      <c r="V24">
        <v>24</v>
      </c>
      <c r="W24">
        <v>0</v>
      </c>
      <c r="X24">
        <v>0</v>
      </c>
      <c r="Y24">
        <v>143</v>
      </c>
      <c r="Z24">
        <v>89</v>
      </c>
      <c r="AA24">
        <v>50</v>
      </c>
      <c r="AB24">
        <v>9</v>
      </c>
      <c r="AC24">
        <v>24</v>
      </c>
      <c r="AD24">
        <v>10226</v>
      </c>
      <c r="AE24">
        <v>10236</v>
      </c>
      <c r="AF24">
        <v>1</v>
      </c>
      <c r="AG24">
        <v>10218</v>
      </c>
      <c r="AH24">
        <v>15</v>
      </c>
      <c r="AI24">
        <v>14</v>
      </c>
      <c r="AJ24">
        <v>21</v>
      </c>
      <c r="AK24">
        <v>58</v>
      </c>
      <c r="AL24">
        <v>9</v>
      </c>
      <c r="AM24">
        <v>8</v>
      </c>
      <c r="AN24">
        <v>88</v>
      </c>
      <c r="AO24">
        <v>95</v>
      </c>
      <c r="AP24">
        <v>19</v>
      </c>
      <c r="AQ24">
        <v>81</v>
      </c>
      <c r="AR24">
        <v>14</v>
      </c>
      <c r="AS24">
        <v>2</v>
      </c>
    </row>
    <row r="25" spans="1:45" x14ac:dyDescent="0.25">
      <c r="A25">
        <v>20100124</v>
      </c>
      <c r="B25">
        <f t="shared" si="0"/>
        <v>20140124</v>
      </c>
      <c r="C25">
        <f t="shared" si="1"/>
        <v>2014</v>
      </c>
      <c r="D25">
        <f t="shared" si="2"/>
        <v>1</v>
      </c>
      <c r="E25">
        <f t="shared" si="3"/>
        <v>24</v>
      </c>
      <c r="F25" s="15">
        <f t="shared" si="4"/>
        <v>41663</v>
      </c>
      <c r="G25">
        <v>93</v>
      </c>
      <c r="H25">
        <v>16</v>
      </c>
      <c r="I25">
        <v>18</v>
      </c>
      <c r="J25">
        <v>30</v>
      </c>
      <c r="K25">
        <v>1</v>
      </c>
      <c r="L25">
        <v>10</v>
      </c>
      <c r="M25">
        <v>12</v>
      </c>
      <c r="N25">
        <v>40</v>
      </c>
      <c r="O25">
        <v>1</v>
      </c>
      <c r="P25">
        <v>-2</v>
      </c>
      <c r="Q25">
        <v>-7</v>
      </c>
      <c r="R25">
        <v>2</v>
      </c>
      <c r="S25">
        <v>6</v>
      </c>
      <c r="T25">
        <v>13</v>
      </c>
      <c r="U25">
        <v>-5</v>
      </c>
      <c r="V25">
        <v>6</v>
      </c>
      <c r="W25">
        <v>0</v>
      </c>
      <c r="X25">
        <v>0</v>
      </c>
      <c r="Y25">
        <v>134</v>
      </c>
      <c r="Z25">
        <v>33</v>
      </c>
      <c r="AA25">
        <v>11</v>
      </c>
      <c r="AB25">
        <v>5</v>
      </c>
      <c r="AC25">
        <v>1</v>
      </c>
      <c r="AD25">
        <v>10238</v>
      </c>
      <c r="AE25">
        <v>10255</v>
      </c>
      <c r="AF25">
        <v>24</v>
      </c>
      <c r="AG25">
        <v>10224</v>
      </c>
      <c r="AH25">
        <v>1</v>
      </c>
      <c r="AI25">
        <v>18</v>
      </c>
      <c r="AJ25">
        <v>15</v>
      </c>
      <c r="AK25">
        <v>38</v>
      </c>
      <c r="AL25">
        <v>3</v>
      </c>
      <c r="AM25">
        <v>8</v>
      </c>
      <c r="AN25">
        <v>93</v>
      </c>
      <c r="AO25">
        <v>95</v>
      </c>
      <c r="AP25">
        <v>1</v>
      </c>
      <c r="AQ25">
        <v>92</v>
      </c>
      <c r="AR25">
        <v>10</v>
      </c>
      <c r="AS25">
        <v>1</v>
      </c>
    </row>
    <row r="26" spans="1:45" x14ac:dyDescent="0.25">
      <c r="A26">
        <v>20100125</v>
      </c>
      <c r="B26">
        <f t="shared" si="0"/>
        <v>20140125</v>
      </c>
      <c r="C26">
        <f t="shared" si="1"/>
        <v>2014</v>
      </c>
      <c r="D26">
        <f t="shared" si="2"/>
        <v>1</v>
      </c>
      <c r="E26">
        <f t="shared" si="3"/>
        <v>25</v>
      </c>
      <c r="F26" s="15">
        <f t="shared" si="4"/>
        <v>41664</v>
      </c>
      <c r="G26">
        <v>30</v>
      </c>
      <c r="H26">
        <v>23</v>
      </c>
      <c r="I26">
        <v>23</v>
      </c>
      <c r="J26">
        <v>40</v>
      </c>
      <c r="K26">
        <v>17</v>
      </c>
      <c r="L26">
        <v>20</v>
      </c>
      <c r="M26">
        <v>1</v>
      </c>
      <c r="N26">
        <v>60</v>
      </c>
      <c r="O26">
        <v>17</v>
      </c>
      <c r="P26">
        <v>-32</v>
      </c>
      <c r="Q26">
        <v>-75</v>
      </c>
      <c r="R26">
        <v>24</v>
      </c>
      <c r="S26">
        <v>-6</v>
      </c>
      <c r="T26">
        <v>1</v>
      </c>
      <c r="U26">
        <v>-85</v>
      </c>
      <c r="V26">
        <v>24</v>
      </c>
      <c r="W26">
        <v>0</v>
      </c>
      <c r="X26">
        <v>0</v>
      </c>
      <c r="Y26">
        <v>160</v>
      </c>
      <c r="Z26">
        <v>0</v>
      </c>
      <c r="AA26">
        <v>0</v>
      </c>
      <c r="AB26">
        <v>0</v>
      </c>
      <c r="AC26">
        <v>1</v>
      </c>
      <c r="AD26">
        <v>10313</v>
      </c>
      <c r="AE26">
        <v>10371</v>
      </c>
      <c r="AF26">
        <v>23</v>
      </c>
      <c r="AG26">
        <v>10258</v>
      </c>
      <c r="AH26">
        <v>1</v>
      </c>
      <c r="AI26">
        <v>18</v>
      </c>
      <c r="AJ26">
        <v>3</v>
      </c>
      <c r="AK26">
        <v>33</v>
      </c>
      <c r="AL26">
        <v>22</v>
      </c>
      <c r="AM26">
        <v>6</v>
      </c>
      <c r="AN26">
        <v>86</v>
      </c>
      <c r="AO26">
        <v>93</v>
      </c>
      <c r="AP26">
        <v>1</v>
      </c>
      <c r="AQ26">
        <v>82</v>
      </c>
      <c r="AR26">
        <v>13</v>
      </c>
      <c r="AS26">
        <v>1</v>
      </c>
    </row>
    <row r="27" spans="1:45" x14ac:dyDescent="0.25">
      <c r="A27">
        <v>20100126</v>
      </c>
      <c r="B27">
        <f t="shared" si="0"/>
        <v>20140126</v>
      </c>
      <c r="C27">
        <f t="shared" si="1"/>
        <v>2014</v>
      </c>
      <c r="D27">
        <f t="shared" si="2"/>
        <v>1</v>
      </c>
      <c r="E27">
        <f t="shared" si="3"/>
        <v>26</v>
      </c>
      <c r="F27" s="15">
        <f t="shared" si="4"/>
        <v>41665</v>
      </c>
      <c r="G27">
        <v>39</v>
      </c>
      <c r="H27">
        <v>25</v>
      </c>
      <c r="I27">
        <v>25</v>
      </c>
      <c r="J27">
        <v>30</v>
      </c>
      <c r="K27">
        <v>1</v>
      </c>
      <c r="L27">
        <v>10</v>
      </c>
      <c r="M27">
        <v>23</v>
      </c>
      <c r="N27">
        <v>70</v>
      </c>
      <c r="O27">
        <v>4</v>
      </c>
      <c r="P27">
        <v>-75</v>
      </c>
      <c r="Q27">
        <v>-101</v>
      </c>
      <c r="R27">
        <v>24</v>
      </c>
      <c r="S27">
        <v>-37</v>
      </c>
      <c r="T27">
        <v>14</v>
      </c>
      <c r="U27">
        <v>-123</v>
      </c>
      <c r="V27">
        <v>24</v>
      </c>
      <c r="W27">
        <v>77</v>
      </c>
      <c r="X27">
        <v>88</v>
      </c>
      <c r="Y27">
        <v>689</v>
      </c>
      <c r="Z27">
        <v>0</v>
      </c>
      <c r="AA27">
        <v>0</v>
      </c>
      <c r="AB27">
        <v>0</v>
      </c>
      <c r="AC27">
        <v>1</v>
      </c>
      <c r="AD27">
        <v>10407</v>
      </c>
      <c r="AE27">
        <v>10425</v>
      </c>
      <c r="AF27">
        <v>20</v>
      </c>
      <c r="AG27">
        <v>10374</v>
      </c>
      <c r="AH27">
        <v>1</v>
      </c>
      <c r="AI27">
        <v>34</v>
      </c>
      <c r="AJ27">
        <v>3</v>
      </c>
      <c r="AK27">
        <v>56</v>
      </c>
      <c r="AL27">
        <v>13</v>
      </c>
      <c r="AM27">
        <v>0</v>
      </c>
      <c r="AN27">
        <v>78</v>
      </c>
      <c r="AO27">
        <v>89</v>
      </c>
      <c r="AP27">
        <v>24</v>
      </c>
      <c r="AQ27">
        <v>66</v>
      </c>
      <c r="AR27">
        <v>13</v>
      </c>
      <c r="AS27">
        <v>5</v>
      </c>
    </row>
    <row r="28" spans="1:45" x14ac:dyDescent="0.25">
      <c r="A28">
        <v>20100127</v>
      </c>
      <c r="B28">
        <f t="shared" si="0"/>
        <v>20140127</v>
      </c>
      <c r="C28">
        <f t="shared" si="1"/>
        <v>2014</v>
      </c>
      <c r="D28">
        <f t="shared" si="2"/>
        <v>1</v>
      </c>
      <c r="E28">
        <f t="shared" si="3"/>
        <v>27</v>
      </c>
      <c r="F28" s="15">
        <f t="shared" si="4"/>
        <v>41666</v>
      </c>
      <c r="G28">
        <v>237</v>
      </c>
      <c r="H28">
        <v>31</v>
      </c>
      <c r="I28">
        <v>38</v>
      </c>
      <c r="J28">
        <v>70</v>
      </c>
      <c r="K28">
        <v>15</v>
      </c>
      <c r="L28">
        <v>10</v>
      </c>
      <c r="M28">
        <v>1</v>
      </c>
      <c r="N28">
        <v>120</v>
      </c>
      <c r="O28">
        <v>17</v>
      </c>
      <c r="P28">
        <v>-23</v>
      </c>
      <c r="Q28">
        <v>-111</v>
      </c>
      <c r="R28">
        <v>4</v>
      </c>
      <c r="S28">
        <v>45</v>
      </c>
      <c r="T28">
        <v>22</v>
      </c>
      <c r="U28">
        <v>-127</v>
      </c>
      <c r="V28">
        <v>6</v>
      </c>
      <c r="W28">
        <v>0</v>
      </c>
      <c r="X28">
        <v>0</v>
      </c>
      <c r="Y28">
        <v>197</v>
      </c>
      <c r="Z28">
        <v>39</v>
      </c>
      <c r="AA28">
        <v>39</v>
      </c>
      <c r="AB28">
        <v>15</v>
      </c>
      <c r="AC28">
        <v>20</v>
      </c>
      <c r="AD28">
        <v>10248</v>
      </c>
      <c r="AE28">
        <v>10398</v>
      </c>
      <c r="AF28">
        <v>1</v>
      </c>
      <c r="AG28">
        <v>10091</v>
      </c>
      <c r="AH28">
        <v>24</v>
      </c>
      <c r="AI28">
        <v>15</v>
      </c>
      <c r="AJ28">
        <v>18</v>
      </c>
      <c r="AK28">
        <v>60</v>
      </c>
      <c r="AL28">
        <v>23</v>
      </c>
      <c r="AM28">
        <v>7</v>
      </c>
      <c r="AN28">
        <v>82</v>
      </c>
      <c r="AO28">
        <v>97</v>
      </c>
      <c r="AP28">
        <v>21</v>
      </c>
      <c r="AQ28">
        <v>65</v>
      </c>
      <c r="AR28">
        <v>13</v>
      </c>
      <c r="AS28">
        <v>2</v>
      </c>
    </row>
    <row r="29" spans="1:45" x14ac:dyDescent="0.25">
      <c r="A29">
        <v>20100128</v>
      </c>
      <c r="B29">
        <f t="shared" si="0"/>
        <v>20140128</v>
      </c>
      <c r="C29">
        <f t="shared" si="1"/>
        <v>2014</v>
      </c>
      <c r="D29">
        <f t="shared" si="2"/>
        <v>1</v>
      </c>
      <c r="E29">
        <f t="shared" si="3"/>
        <v>28</v>
      </c>
      <c r="F29" s="15">
        <f t="shared" si="4"/>
        <v>41667</v>
      </c>
      <c r="G29">
        <v>292</v>
      </c>
      <c r="H29">
        <v>32</v>
      </c>
      <c r="I29">
        <v>34</v>
      </c>
      <c r="J29">
        <v>50</v>
      </c>
      <c r="K29">
        <v>14</v>
      </c>
      <c r="L29">
        <v>20</v>
      </c>
      <c r="M29">
        <v>10</v>
      </c>
      <c r="N29">
        <v>100</v>
      </c>
      <c r="O29">
        <v>2</v>
      </c>
      <c r="P29">
        <v>32</v>
      </c>
      <c r="Q29">
        <v>9</v>
      </c>
      <c r="R29">
        <v>24</v>
      </c>
      <c r="S29">
        <v>52</v>
      </c>
      <c r="T29">
        <v>15</v>
      </c>
      <c r="U29">
        <v>9</v>
      </c>
      <c r="V29">
        <v>24</v>
      </c>
      <c r="W29">
        <v>29</v>
      </c>
      <c r="X29">
        <v>33</v>
      </c>
      <c r="Y29">
        <v>341</v>
      </c>
      <c r="Z29">
        <v>10</v>
      </c>
      <c r="AA29">
        <v>13</v>
      </c>
      <c r="AB29">
        <v>10</v>
      </c>
      <c r="AC29">
        <v>24</v>
      </c>
      <c r="AD29">
        <v>10055</v>
      </c>
      <c r="AE29">
        <v>10091</v>
      </c>
      <c r="AF29">
        <v>2</v>
      </c>
      <c r="AG29">
        <v>9988</v>
      </c>
      <c r="AH29">
        <v>24</v>
      </c>
      <c r="AI29">
        <v>60</v>
      </c>
      <c r="AJ29">
        <v>1</v>
      </c>
      <c r="AK29">
        <v>75</v>
      </c>
      <c r="AL29">
        <v>14</v>
      </c>
      <c r="AM29">
        <v>7</v>
      </c>
      <c r="AN29">
        <v>82</v>
      </c>
      <c r="AO29">
        <v>94</v>
      </c>
      <c r="AP29">
        <v>24</v>
      </c>
      <c r="AQ29">
        <v>71</v>
      </c>
      <c r="AR29">
        <v>14</v>
      </c>
      <c r="AS29">
        <v>4</v>
      </c>
    </row>
    <row r="30" spans="1:45" x14ac:dyDescent="0.25">
      <c r="A30">
        <v>20100129</v>
      </c>
      <c r="B30">
        <f t="shared" si="0"/>
        <v>20140129</v>
      </c>
      <c r="C30">
        <f t="shared" si="1"/>
        <v>2014</v>
      </c>
      <c r="D30">
        <f t="shared" si="2"/>
        <v>1</v>
      </c>
      <c r="E30">
        <f t="shared" si="3"/>
        <v>29</v>
      </c>
      <c r="F30" s="15">
        <f t="shared" si="4"/>
        <v>41668</v>
      </c>
      <c r="G30">
        <v>267</v>
      </c>
      <c r="H30">
        <v>26</v>
      </c>
      <c r="I30">
        <v>35</v>
      </c>
      <c r="J30">
        <v>50</v>
      </c>
      <c r="K30">
        <v>5</v>
      </c>
      <c r="L30">
        <v>20</v>
      </c>
      <c r="M30">
        <v>2</v>
      </c>
      <c r="N30">
        <v>100</v>
      </c>
      <c r="O30">
        <v>10</v>
      </c>
      <c r="P30">
        <v>19</v>
      </c>
      <c r="Q30">
        <v>-3</v>
      </c>
      <c r="R30">
        <v>23</v>
      </c>
      <c r="S30">
        <v>46</v>
      </c>
      <c r="T30">
        <v>12</v>
      </c>
      <c r="U30">
        <v>-17</v>
      </c>
      <c r="V30">
        <v>24</v>
      </c>
      <c r="W30">
        <v>5</v>
      </c>
      <c r="X30">
        <v>6</v>
      </c>
      <c r="Y30">
        <v>130</v>
      </c>
      <c r="Z30">
        <v>140</v>
      </c>
      <c r="AA30">
        <v>85</v>
      </c>
      <c r="AB30">
        <v>12</v>
      </c>
      <c r="AC30">
        <v>12</v>
      </c>
      <c r="AD30">
        <v>9873</v>
      </c>
      <c r="AE30">
        <v>9974</v>
      </c>
      <c r="AF30">
        <v>1</v>
      </c>
      <c r="AG30">
        <v>9833</v>
      </c>
      <c r="AH30">
        <v>14</v>
      </c>
      <c r="AI30">
        <v>43</v>
      </c>
      <c r="AJ30">
        <v>2</v>
      </c>
      <c r="AK30">
        <v>70</v>
      </c>
      <c r="AL30">
        <v>16</v>
      </c>
      <c r="AM30">
        <v>6</v>
      </c>
      <c r="AN30">
        <v>90</v>
      </c>
      <c r="AO30">
        <v>95</v>
      </c>
      <c r="AP30">
        <v>2</v>
      </c>
      <c r="AQ30">
        <v>81</v>
      </c>
      <c r="AR30">
        <v>22</v>
      </c>
      <c r="AS30">
        <v>1</v>
      </c>
    </row>
    <row r="31" spans="1:45" x14ac:dyDescent="0.25">
      <c r="A31">
        <v>20100130</v>
      </c>
      <c r="B31">
        <f t="shared" si="0"/>
        <v>20140130</v>
      </c>
      <c r="C31">
        <f t="shared" si="1"/>
        <v>2014</v>
      </c>
      <c r="D31">
        <f t="shared" si="2"/>
        <v>1</v>
      </c>
      <c r="E31">
        <f t="shared" si="3"/>
        <v>30</v>
      </c>
      <c r="F31" s="15">
        <f t="shared" si="4"/>
        <v>41669</v>
      </c>
      <c r="G31">
        <v>290</v>
      </c>
      <c r="H31">
        <v>18</v>
      </c>
      <c r="I31">
        <v>28</v>
      </c>
      <c r="J31">
        <v>40</v>
      </c>
      <c r="K31">
        <v>19</v>
      </c>
      <c r="L31">
        <v>10</v>
      </c>
      <c r="M31">
        <v>24</v>
      </c>
      <c r="N31">
        <v>70</v>
      </c>
      <c r="O31">
        <v>19</v>
      </c>
      <c r="P31">
        <v>0</v>
      </c>
      <c r="Q31">
        <v>-16</v>
      </c>
      <c r="R31">
        <v>9</v>
      </c>
      <c r="S31">
        <v>17</v>
      </c>
      <c r="T31">
        <v>15</v>
      </c>
      <c r="U31">
        <v>-22</v>
      </c>
      <c r="V31">
        <v>12</v>
      </c>
      <c r="W31">
        <v>70</v>
      </c>
      <c r="X31">
        <v>78</v>
      </c>
      <c r="Y31">
        <v>710</v>
      </c>
      <c r="Z31">
        <v>53</v>
      </c>
      <c r="AA31">
        <v>75</v>
      </c>
      <c r="AB31">
        <v>28</v>
      </c>
      <c r="AC31">
        <v>20</v>
      </c>
      <c r="AD31">
        <v>9943</v>
      </c>
      <c r="AE31">
        <v>9993</v>
      </c>
      <c r="AF31">
        <v>24</v>
      </c>
      <c r="AG31">
        <v>9856</v>
      </c>
      <c r="AH31">
        <v>2</v>
      </c>
      <c r="AI31">
        <v>16</v>
      </c>
      <c r="AJ31">
        <v>20</v>
      </c>
      <c r="AK31">
        <v>70</v>
      </c>
      <c r="AL31">
        <v>6</v>
      </c>
      <c r="AM31">
        <v>6</v>
      </c>
      <c r="AN31">
        <v>86</v>
      </c>
      <c r="AO31">
        <v>96</v>
      </c>
      <c r="AP31">
        <v>20</v>
      </c>
      <c r="AQ31">
        <v>67</v>
      </c>
      <c r="AR31">
        <v>14</v>
      </c>
      <c r="AS31">
        <v>8</v>
      </c>
    </row>
    <row r="32" spans="1:45" x14ac:dyDescent="0.25">
      <c r="A32">
        <v>20100131</v>
      </c>
      <c r="B32">
        <f t="shared" si="0"/>
        <v>20140131</v>
      </c>
      <c r="C32">
        <f t="shared" si="1"/>
        <v>2014</v>
      </c>
      <c r="D32">
        <f t="shared" si="2"/>
        <v>1</v>
      </c>
      <c r="E32">
        <f t="shared" si="3"/>
        <v>31</v>
      </c>
      <c r="F32" s="15">
        <f t="shared" si="4"/>
        <v>41670</v>
      </c>
      <c r="G32">
        <v>244</v>
      </c>
      <c r="H32">
        <v>33</v>
      </c>
      <c r="I32">
        <v>34</v>
      </c>
      <c r="J32">
        <v>40</v>
      </c>
      <c r="K32">
        <v>8</v>
      </c>
      <c r="L32">
        <v>20</v>
      </c>
      <c r="M32">
        <v>1</v>
      </c>
      <c r="N32">
        <v>90</v>
      </c>
      <c r="O32">
        <v>15</v>
      </c>
      <c r="P32">
        <v>12</v>
      </c>
      <c r="Q32">
        <v>-5</v>
      </c>
      <c r="R32">
        <v>7</v>
      </c>
      <c r="S32">
        <v>37</v>
      </c>
      <c r="T32">
        <v>13</v>
      </c>
      <c r="U32">
        <v>-11</v>
      </c>
      <c r="V32">
        <v>12</v>
      </c>
      <c r="W32">
        <v>61</v>
      </c>
      <c r="X32">
        <v>68</v>
      </c>
      <c r="Y32">
        <v>538</v>
      </c>
      <c r="Z32">
        <v>1</v>
      </c>
      <c r="AA32">
        <v>1</v>
      </c>
      <c r="AB32">
        <v>1</v>
      </c>
      <c r="AC32">
        <v>1</v>
      </c>
      <c r="AD32">
        <v>10025</v>
      </c>
      <c r="AE32">
        <v>10050</v>
      </c>
      <c r="AF32">
        <v>23</v>
      </c>
      <c r="AG32">
        <v>9994</v>
      </c>
      <c r="AH32">
        <v>1</v>
      </c>
      <c r="AI32">
        <v>62</v>
      </c>
      <c r="AJ32">
        <v>24</v>
      </c>
      <c r="AK32">
        <v>79</v>
      </c>
      <c r="AL32">
        <v>13</v>
      </c>
      <c r="AM32">
        <v>5</v>
      </c>
      <c r="AN32">
        <v>81</v>
      </c>
      <c r="AO32">
        <v>93</v>
      </c>
      <c r="AP32">
        <v>2</v>
      </c>
      <c r="AQ32">
        <v>67</v>
      </c>
      <c r="AR32">
        <v>13</v>
      </c>
      <c r="AS32">
        <v>6</v>
      </c>
    </row>
    <row r="33" spans="1:45" x14ac:dyDescent="0.25">
      <c r="A33">
        <v>20100201</v>
      </c>
      <c r="B33">
        <f t="shared" si="0"/>
        <v>20140201</v>
      </c>
      <c r="C33">
        <f t="shared" si="1"/>
        <v>2014</v>
      </c>
      <c r="D33">
        <f t="shared" si="2"/>
        <v>2</v>
      </c>
      <c r="E33">
        <f t="shared" si="3"/>
        <v>1</v>
      </c>
      <c r="F33" s="15">
        <f t="shared" si="4"/>
        <v>41671</v>
      </c>
      <c r="G33">
        <v>242</v>
      </c>
      <c r="H33">
        <v>22</v>
      </c>
      <c r="I33">
        <v>32</v>
      </c>
      <c r="J33">
        <v>50</v>
      </c>
      <c r="K33">
        <v>3</v>
      </c>
      <c r="L33">
        <v>10</v>
      </c>
      <c r="M33">
        <v>19</v>
      </c>
      <c r="N33">
        <v>90</v>
      </c>
      <c r="O33">
        <v>4</v>
      </c>
      <c r="P33">
        <v>1</v>
      </c>
      <c r="Q33">
        <v>-41</v>
      </c>
      <c r="R33">
        <v>21</v>
      </c>
      <c r="S33">
        <v>34</v>
      </c>
      <c r="T33">
        <v>12</v>
      </c>
      <c r="U33">
        <v>-68</v>
      </c>
      <c r="V33">
        <v>24</v>
      </c>
      <c r="W33">
        <v>25</v>
      </c>
      <c r="X33">
        <v>28</v>
      </c>
      <c r="Y33">
        <v>343</v>
      </c>
      <c r="Z33">
        <v>27</v>
      </c>
      <c r="AA33">
        <v>31</v>
      </c>
      <c r="AB33">
        <v>10</v>
      </c>
      <c r="AC33">
        <v>12</v>
      </c>
      <c r="AD33">
        <v>10085</v>
      </c>
      <c r="AE33">
        <v>10143</v>
      </c>
      <c r="AF33">
        <v>22</v>
      </c>
      <c r="AG33">
        <v>10042</v>
      </c>
      <c r="AH33">
        <v>5</v>
      </c>
      <c r="AI33">
        <v>23</v>
      </c>
      <c r="AJ33">
        <v>9</v>
      </c>
      <c r="AK33">
        <v>70</v>
      </c>
      <c r="AL33">
        <v>14</v>
      </c>
      <c r="AM33">
        <v>6</v>
      </c>
      <c r="AN33">
        <v>91</v>
      </c>
      <c r="AO33">
        <v>95</v>
      </c>
      <c r="AP33">
        <v>9</v>
      </c>
      <c r="AQ33">
        <v>84</v>
      </c>
      <c r="AR33">
        <v>11</v>
      </c>
      <c r="AS33">
        <v>4</v>
      </c>
    </row>
    <row r="34" spans="1:45" x14ac:dyDescent="0.25">
      <c r="A34">
        <v>20100202</v>
      </c>
      <c r="B34">
        <f t="shared" si="0"/>
        <v>20140202</v>
      </c>
      <c r="C34">
        <f t="shared" si="1"/>
        <v>2014</v>
      </c>
      <c r="D34">
        <f t="shared" si="2"/>
        <v>2</v>
      </c>
      <c r="E34">
        <f t="shared" si="3"/>
        <v>2</v>
      </c>
      <c r="F34" s="15">
        <f t="shared" si="4"/>
        <v>41672</v>
      </c>
      <c r="G34">
        <v>230</v>
      </c>
      <c r="H34">
        <v>46</v>
      </c>
      <c r="I34">
        <v>53</v>
      </c>
      <c r="J34">
        <v>90</v>
      </c>
      <c r="K34">
        <v>11</v>
      </c>
      <c r="L34">
        <v>10</v>
      </c>
      <c r="M34">
        <v>22</v>
      </c>
      <c r="N34">
        <v>150</v>
      </c>
      <c r="O34">
        <v>11</v>
      </c>
      <c r="P34">
        <v>23</v>
      </c>
      <c r="Q34">
        <v>-6</v>
      </c>
      <c r="R34">
        <v>1</v>
      </c>
      <c r="S34">
        <v>52</v>
      </c>
      <c r="T34">
        <v>17</v>
      </c>
      <c r="U34">
        <v>-13</v>
      </c>
      <c r="V34">
        <v>6</v>
      </c>
      <c r="W34">
        <v>0</v>
      </c>
      <c r="X34">
        <v>0</v>
      </c>
      <c r="Y34">
        <v>85</v>
      </c>
      <c r="Z34">
        <v>130</v>
      </c>
      <c r="AA34">
        <v>182</v>
      </c>
      <c r="AB34">
        <v>34</v>
      </c>
      <c r="AC34">
        <v>19</v>
      </c>
      <c r="AD34">
        <v>10040</v>
      </c>
      <c r="AE34">
        <v>10132</v>
      </c>
      <c r="AF34">
        <v>1</v>
      </c>
      <c r="AG34">
        <v>9977</v>
      </c>
      <c r="AH34">
        <v>19</v>
      </c>
      <c r="AI34">
        <v>41</v>
      </c>
      <c r="AJ34">
        <v>18</v>
      </c>
      <c r="AK34">
        <v>66</v>
      </c>
      <c r="AL34">
        <v>5</v>
      </c>
      <c r="AM34">
        <v>8</v>
      </c>
      <c r="AN34">
        <v>92</v>
      </c>
      <c r="AO34">
        <v>96</v>
      </c>
      <c r="AP34">
        <v>21</v>
      </c>
      <c r="AQ34">
        <v>86</v>
      </c>
      <c r="AR34">
        <v>5</v>
      </c>
      <c r="AS34">
        <v>1</v>
      </c>
    </row>
    <row r="35" spans="1:45" x14ac:dyDescent="0.25">
      <c r="A35">
        <v>20100203</v>
      </c>
      <c r="B35">
        <f t="shared" si="0"/>
        <v>20140203</v>
      </c>
      <c r="C35">
        <f t="shared" si="1"/>
        <v>2014</v>
      </c>
      <c r="D35">
        <f t="shared" si="2"/>
        <v>2</v>
      </c>
      <c r="E35">
        <f t="shared" si="3"/>
        <v>3</v>
      </c>
      <c r="F35" s="15">
        <f t="shared" si="4"/>
        <v>41673</v>
      </c>
      <c r="G35">
        <v>243</v>
      </c>
      <c r="H35">
        <v>21</v>
      </c>
      <c r="I35">
        <v>30</v>
      </c>
      <c r="J35">
        <v>50</v>
      </c>
      <c r="K35">
        <v>12</v>
      </c>
      <c r="L35">
        <v>20</v>
      </c>
      <c r="M35">
        <v>1</v>
      </c>
      <c r="N35">
        <v>80</v>
      </c>
      <c r="O35">
        <v>12</v>
      </c>
      <c r="P35">
        <v>22</v>
      </c>
      <c r="Q35">
        <v>-11</v>
      </c>
      <c r="R35">
        <v>21</v>
      </c>
      <c r="S35">
        <v>62</v>
      </c>
      <c r="T35">
        <v>14</v>
      </c>
      <c r="U35">
        <v>-39</v>
      </c>
      <c r="V35">
        <v>24</v>
      </c>
      <c r="W35">
        <v>67</v>
      </c>
      <c r="X35">
        <v>73</v>
      </c>
      <c r="Y35">
        <v>603</v>
      </c>
      <c r="Z35">
        <v>13</v>
      </c>
      <c r="AA35">
        <v>3</v>
      </c>
      <c r="AB35">
        <v>2</v>
      </c>
      <c r="AC35">
        <v>24</v>
      </c>
      <c r="AD35">
        <v>10086</v>
      </c>
      <c r="AE35">
        <v>10124</v>
      </c>
      <c r="AF35">
        <v>19</v>
      </c>
      <c r="AG35">
        <v>10025</v>
      </c>
      <c r="AH35">
        <v>1</v>
      </c>
      <c r="AI35">
        <v>50</v>
      </c>
      <c r="AJ35">
        <v>24</v>
      </c>
      <c r="AK35">
        <v>80</v>
      </c>
      <c r="AL35">
        <v>14</v>
      </c>
      <c r="AM35">
        <v>4</v>
      </c>
      <c r="AN35">
        <v>85</v>
      </c>
      <c r="AO35">
        <v>94</v>
      </c>
      <c r="AP35">
        <v>1</v>
      </c>
      <c r="AQ35">
        <v>67</v>
      </c>
      <c r="AR35">
        <v>14</v>
      </c>
      <c r="AS35">
        <v>7</v>
      </c>
    </row>
    <row r="36" spans="1:45" x14ac:dyDescent="0.25">
      <c r="A36">
        <v>20100204</v>
      </c>
      <c r="B36">
        <f t="shared" si="0"/>
        <v>20140204</v>
      </c>
      <c r="C36">
        <f t="shared" si="1"/>
        <v>2014</v>
      </c>
      <c r="D36">
        <f t="shared" si="2"/>
        <v>2</v>
      </c>
      <c r="E36">
        <f t="shared" si="3"/>
        <v>4</v>
      </c>
      <c r="F36" s="15">
        <f t="shared" si="4"/>
        <v>41674</v>
      </c>
      <c r="G36">
        <v>180</v>
      </c>
      <c r="H36">
        <v>27</v>
      </c>
      <c r="I36">
        <v>36</v>
      </c>
      <c r="J36">
        <v>50</v>
      </c>
      <c r="K36">
        <v>4</v>
      </c>
      <c r="L36">
        <v>20</v>
      </c>
      <c r="M36">
        <v>15</v>
      </c>
      <c r="N36">
        <v>90</v>
      </c>
      <c r="O36">
        <v>6</v>
      </c>
      <c r="P36">
        <v>58</v>
      </c>
      <c r="Q36">
        <v>17</v>
      </c>
      <c r="R36">
        <v>1</v>
      </c>
      <c r="S36">
        <v>82</v>
      </c>
      <c r="T36">
        <v>13</v>
      </c>
      <c r="U36">
        <v>14</v>
      </c>
      <c r="V36">
        <v>6</v>
      </c>
      <c r="W36">
        <v>0</v>
      </c>
      <c r="X36">
        <v>0</v>
      </c>
      <c r="Y36">
        <v>210</v>
      </c>
      <c r="Z36">
        <v>44</v>
      </c>
      <c r="AA36">
        <v>23</v>
      </c>
      <c r="AB36">
        <v>8</v>
      </c>
      <c r="AC36">
        <v>2</v>
      </c>
      <c r="AD36">
        <v>10096</v>
      </c>
      <c r="AE36">
        <v>10110</v>
      </c>
      <c r="AF36">
        <v>11</v>
      </c>
      <c r="AG36">
        <v>10069</v>
      </c>
      <c r="AH36">
        <v>24</v>
      </c>
      <c r="AI36">
        <v>12</v>
      </c>
      <c r="AJ36">
        <v>3</v>
      </c>
      <c r="AK36">
        <v>62</v>
      </c>
      <c r="AL36">
        <v>7</v>
      </c>
      <c r="AM36">
        <v>7</v>
      </c>
      <c r="AN36">
        <v>92</v>
      </c>
      <c r="AO36">
        <v>97</v>
      </c>
      <c r="AP36">
        <v>3</v>
      </c>
      <c r="AQ36">
        <v>86</v>
      </c>
      <c r="AR36">
        <v>13</v>
      </c>
      <c r="AS36">
        <v>3</v>
      </c>
    </row>
    <row r="37" spans="1:45" x14ac:dyDescent="0.25">
      <c r="A37">
        <v>20100205</v>
      </c>
      <c r="B37">
        <f t="shared" si="0"/>
        <v>20140205</v>
      </c>
      <c r="C37">
        <f t="shared" si="1"/>
        <v>2014</v>
      </c>
      <c r="D37">
        <f t="shared" si="2"/>
        <v>2</v>
      </c>
      <c r="E37">
        <f t="shared" si="3"/>
        <v>5</v>
      </c>
      <c r="F37" s="15">
        <f t="shared" si="4"/>
        <v>41675</v>
      </c>
      <c r="G37">
        <v>143</v>
      </c>
      <c r="H37">
        <v>32</v>
      </c>
      <c r="I37">
        <v>34</v>
      </c>
      <c r="J37">
        <v>50</v>
      </c>
      <c r="K37">
        <v>1</v>
      </c>
      <c r="L37">
        <v>10</v>
      </c>
      <c r="M37">
        <v>23</v>
      </c>
      <c r="N37">
        <v>80</v>
      </c>
      <c r="O37">
        <v>5</v>
      </c>
      <c r="P37">
        <v>44</v>
      </c>
      <c r="Q37">
        <v>25</v>
      </c>
      <c r="R37">
        <v>3</v>
      </c>
      <c r="S37">
        <v>65</v>
      </c>
      <c r="T37">
        <v>20</v>
      </c>
      <c r="U37">
        <v>16</v>
      </c>
      <c r="V37">
        <v>6</v>
      </c>
      <c r="W37">
        <v>0</v>
      </c>
      <c r="X37">
        <v>0</v>
      </c>
      <c r="Y37">
        <v>137</v>
      </c>
      <c r="Z37">
        <v>42</v>
      </c>
      <c r="AA37">
        <v>11</v>
      </c>
      <c r="AB37">
        <v>3</v>
      </c>
      <c r="AC37">
        <v>11</v>
      </c>
      <c r="AD37">
        <v>10052</v>
      </c>
      <c r="AE37">
        <v>10092</v>
      </c>
      <c r="AF37">
        <v>24</v>
      </c>
      <c r="AG37">
        <v>10031</v>
      </c>
      <c r="AH37">
        <v>13</v>
      </c>
      <c r="AI37">
        <v>1</v>
      </c>
      <c r="AJ37">
        <v>22</v>
      </c>
      <c r="AK37">
        <v>62</v>
      </c>
      <c r="AL37">
        <v>10</v>
      </c>
      <c r="AM37">
        <v>7</v>
      </c>
      <c r="AN37">
        <v>93</v>
      </c>
      <c r="AO37">
        <v>99</v>
      </c>
      <c r="AP37">
        <v>22</v>
      </c>
      <c r="AQ37">
        <v>85</v>
      </c>
      <c r="AR37">
        <v>9</v>
      </c>
      <c r="AS37">
        <v>2</v>
      </c>
    </row>
    <row r="38" spans="1:45" x14ac:dyDescent="0.25">
      <c r="A38">
        <v>20100206</v>
      </c>
      <c r="B38">
        <f t="shared" si="0"/>
        <v>20140206</v>
      </c>
      <c r="C38">
        <f t="shared" si="1"/>
        <v>2014</v>
      </c>
      <c r="D38">
        <f t="shared" si="2"/>
        <v>2</v>
      </c>
      <c r="E38">
        <f t="shared" si="3"/>
        <v>6</v>
      </c>
      <c r="F38" s="15">
        <f t="shared" si="4"/>
        <v>41676</v>
      </c>
      <c r="G38">
        <v>49</v>
      </c>
      <c r="H38">
        <v>16</v>
      </c>
      <c r="I38">
        <v>21</v>
      </c>
      <c r="J38">
        <v>40</v>
      </c>
      <c r="K38">
        <v>17</v>
      </c>
      <c r="L38">
        <v>10</v>
      </c>
      <c r="M38">
        <v>2</v>
      </c>
      <c r="N38">
        <v>70</v>
      </c>
      <c r="O38">
        <v>17</v>
      </c>
      <c r="P38">
        <v>28</v>
      </c>
      <c r="Q38">
        <v>11</v>
      </c>
      <c r="R38">
        <v>24</v>
      </c>
      <c r="S38">
        <v>57</v>
      </c>
      <c r="T38">
        <v>14</v>
      </c>
      <c r="U38">
        <v>10</v>
      </c>
      <c r="V38">
        <v>24</v>
      </c>
      <c r="W38">
        <v>0</v>
      </c>
      <c r="X38">
        <v>0</v>
      </c>
      <c r="Y38">
        <v>252</v>
      </c>
      <c r="Z38">
        <v>0</v>
      </c>
      <c r="AA38">
        <v>-1</v>
      </c>
      <c r="AB38">
        <v>-1</v>
      </c>
      <c r="AC38">
        <v>18</v>
      </c>
      <c r="AD38">
        <v>10144</v>
      </c>
      <c r="AE38">
        <v>10211</v>
      </c>
      <c r="AF38">
        <v>24</v>
      </c>
      <c r="AG38">
        <v>10094</v>
      </c>
      <c r="AH38">
        <v>1</v>
      </c>
      <c r="AI38">
        <v>0</v>
      </c>
      <c r="AJ38">
        <v>2</v>
      </c>
      <c r="AK38">
        <v>56</v>
      </c>
      <c r="AL38">
        <v>14</v>
      </c>
      <c r="AM38">
        <v>8</v>
      </c>
      <c r="AN38">
        <v>97</v>
      </c>
      <c r="AO38">
        <v>99</v>
      </c>
      <c r="AP38">
        <v>1</v>
      </c>
      <c r="AQ38">
        <v>90</v>
      </c>
      <c r="AR38">
        <v>24</v>
      </c>
      <c r="AS38">
        <v>3</v>
      </c>
    </row>
    <row r="39" spans="1:45" x14ac:dyDescent="0.25">
      <c r="A39">
        <v>20100207</v>
      </c>
      <c r="B39">
        <f t="shared" si="0"/>
        <v>20140207</v>
      </c>
      <c r="C39">
        <f t="shared" si="1"/>
        <v>2014</v>
      </c>
      <c r="D39">
        <f t="shared" si="2"/>
        <v>2</v>
      </c>
      <c r="E39">
        <f t="shared" si="3"/>
        <v>7</v>
      </c>
      <c r="F39" s="15">
        <f t="shared" si="4"/>
        <v>41677</v>
      </c>
      <c r="G39">
        <v>53</v>
      </c>
      <c r="H39">
        <v>20</v>
      </c>
      <c r="I39">
        <v>21</v>
      </c>
      <c r="J39">
        <v>30</v>
      </c>
      <c r="K39">
        <v>12</v>
      </c>
      <c r="L39">
        <v>10</v>
      </c>
      <c r="M39">
        <v>4</v>
      </c>
      <c r="N39">
        <v>60</v>
      </c>
      <c r="O39">
        <v>24</v>
      </c>
      <c r="P39">
        <v>12</v>
      </c>
      <c r="Q39">
        <v>2</v>
      </c>
      <c r="R39">
        <v>24</v>
      </c>
      <c r="S39">
        <v>24</v>
      </c>
      <c r="T39">
        <v>14</v>
      </c>
      <c r="U39">
        <v>3</v>
      </c>
      <c r="V39">
        <v>24</v>
      </c>
      <c r="W39">
        <v>0</v>
      </c>
      <c r="X39">
        <v>0</v>
      </c>
      <c r="Y39">
        <v>153</v>
      </c>
      <c r="Z39">
        <v>0</v>
      </c>
      <c r="AA39">
        <v>0</v>
      </c>
      <c r="AB39">
        <v>0</v>
      </c>
      <c r="AC39">
        <v>1</v>
      </c>
      <c r="AD39">
        <v>10211</v>
      </c>
      <c r="AE39">
        <v>10229</v>
      </c>
      <c r="AF39">
        <v>9</v>
      </c>
      <c r="AG39">
        <v>10181</v>
      </c>
      <c r="AH39">
        <v>24</v>
      </c>
      <c r="AI39">
        <v>12</v>
      </c>
      <c r="AJ39">
        <v>7</v>
      </c>
      <c r="AK39">
        <v>34</v>
      </c>
      <c r="AL39">
        <v>14</v>
      </c>
      <c r="AM39">
        <v>8</v>
      </c>
      <c r="AN39">
        <v>91</v>
      </c>
      <c r="AO39">
        <v>94</v>
      </c>
      <c r="AP39">
        <v>7</v>
      </c>
      <c r="AQ39">
        <v>83</v>
      </c>
      <c r="AR39">
        <v>14</v>
      </c>
      <c r="AS39">
        <v>2</v>
      </c>
    </row>
    <row r="40" spans="1:45" x14ac:dyDescent="0.25">
      <c r="A40">
        <v>20100208</v>
      </c>
      <c r="B40">
        <f t="shared" si="0"/>
        <v>20140208</v>
      </c>
      <c r="C40">
        <f t="shared" si="1"/>
        <v>2014</v>
      </c>
      <c r="D40">
        <f t="shared" si="2"/>
        <v>2</v>
      </c>
      <c r="E40">
        <f t="shared" si="3"/>
        <v>8</v>
      </c>
      <c r="F40" s="15">
        <f t="shared" si="4"/>
        <v>41678</v>
      </c>
      <c r="G40">
        <v>68</v>
      </c>
      <c r="H40">
        <v>43</v>
      </c>
      <c r="I40">
        <v>44</v>
      </c>
      <c r="J40">
        <v>50</v>
      </c>
      <c r="K40">
        <v>7</v>
      </c>
      <c r="L40">
        <v>40</v>
      </c>
      <c r="M40">
        <v>1</v>
      </c>
      <c r="N40">
        <v>90</v>
      </c>
      <c r="O40">
        <v>24</v>
      </c>
      <c r="P40">
        <v>-32</v>
      </c>
      <c r="Q40">
        <v>-45</v>
      </c>
      <c r="R40">
        <v>24</v>
      </c>
      <c r="S40">
        <v>2</v>
      </c>
      <c r="T40">
        <v>1</v>
      </c>
      <c r="U40">
        <v>-43</v>
      </c>
      <c r="V40">
        <v>24</v>
      </c>
      <c r="W40">
        <v>21</v>
      </c>
      <c r="X40">
        <v>22</v>
      </c>
      <c r="Y40">
        <v>400</v>
      </c>
      <c r="Z40">
        <v>0</v>
      </c>
      <c r="AA40">
        <v>0</v>
      </c>
      <c r="AB40">
        <v>0</v>
      </c>
      <c r="AC40">
        <v>1</v>
      </c>
      <c r="AD40">
        <v>10128</v>
      </c>
      <c r="AE40">
        <v>10174</v>
      </c>
      <c r="AF40">
        <v>1</v>
      </c>
      <c r="AG40">
        <v>10098</v>
      </c>
      <c r="AH40">
        <v>23</v>
      </c>
      <c r="AI40">
        <v>11</v>
      </c>
      <c r="AJ40">
        <v>2</v>
      </c>
      <c r="AK40">
        <v>56</v>
      </c>
      <c r="AL40">
        <v>18</v>
      </c>
      <c r="AM40">
        <v>8</v>
      </c>
      <c r="AN40">
        <v>82</v>
      </c>
      <c r="AO40">
        <v>94</v>
      </c>
      <c r="AP40">
        <v>2</v>
      </c>
      <c r="AQ40">
        <v>75</v>
      </c>
      <c r="AR40">
        <v>12</v>
      </c>
      <c r="AS40">
        <v>4</v>
      </c>
    </row>
    <row r="41" spans="1:45" x14ac:dyDescent="0.25">
      <c r="A41">
        <v>20100209</v>
      </c>
      <c r="B41">
        <f t="shared" si="0"/>
        <v>20140209</v>
      </c>
      <c r="C41">
        <f t="shared" si="1"/>
        <v>2014</v>
      </c>
      <c r="D41">
        <f t="shared" si="2"/>
        <v>2</v>
      </c>
      <c r="E41">
        <f t="shared" si="3"/>
        <v>9</v>
      </c>
      <c r="F41" s="15">
        <f t="shared" si="4"/>
        <v>41679</v>
      </c>
      <c r="G41">
        <v>38</v>
      </c>
      <c r="H41">
        <v>38</v>
      </c>
      <c r="I41">
        <v>40</v>
      </c>
      <c r="J41">
        <v>50</v>
      </c>
      <c r="K41">
        <v>1</v>
      </c>
      <c r="L41">
        <v>20</v>
      </c>
      <c r="M41">
        <v>23</v>
      </c>
      <c r="N41">
        <v>90</v>
      </c>
      <c r="O41">
        <v>14</v>
      </c>
      <c r="P41">
        <v>-33</v>
      </c>
      <c r="Q41">
        <v>-50</v>
      </c>
      <c r="R41">
        <v>7</v>
      </c>
      <c r="S41">
        <v>-15</v>
      </c>
      <c r="T41">
        <v>17</v>
      </c>
      <c r="U41">
        <v>-51</v>
      </c>
      <c r="V41">
        <v>24</v>
      </c>
      <c r="W41">
        <v>28</v>
      </c>
      <c r="X41">
        <v>29</v>
      </c>
      <c r="Y41">
        <v>496</v>
      </c>
      <c r="Z41">
        <v>0</v>
      </c>
      <c r="AA41">
        <v>-1</v>
      </c>
      <c r="AB41">
        <v>-1</v>
      </c>
      <c r="AC41">
        <v>19</v>
      </c>
      <c r="AD41">
        <v>10095</v>
      </c>
      <c r="AE41">
        <v>10104</v>
      </c>
      <c r="AF41">
        <v>21</v>
      </c>
      <c r="AG41">
        <v>10088</v>
      </c>
      <c r="AH41">
        <v>4</v>
      </c>
      <c r="AI41">
        <v>50</v>
      </c>
      <c r="AJ41">
        <v>2</v>
      </c>
      <c r="AK41">
        <v>77</v>
      </c>
      <c r="AL41">
        <v>17</v>
      </c>
      <c r="AM41">
        <v>8</v>
      </c>
      <c r="AN41">
        <v>73</v>
      </c>
      <c r="AO41">
        <v>81</v>
      </c>
      <c r="AP41">
        <v>4</v>
      </c>
      <c r="AQ41">
        <v>64</v>
      </c>
      <c r="AR41">
        <v>17</v>
      </c>
      <c r="AS41">
        <v>5</v>
      </c>
    </row>
    <row r="42" spans="1:45" x14ac:dyDescent="0.25">
      <c r="A42">
        <v>20100210</v>
      </c>
      <c r="B42">
        <f t="shared" si="0"/>
        <v>20140210</v>
      </c>
      <c r="C42">
        <f t="shared" si="1"/>
        <v>2014</v>
      </c>
      <c r="D42">
        <f t="shared" si="2"/>
        <v>2</v>
      </c>
      <c r="E42">
        <f t="shared" si="3"/>
        <v>10</v>
      </c>
      <c r="F42" s="15">
        <f t="shared" si="4"/>
        <v>41680</v>
      </c>
      <c r="G42">
        <v>33</v>
      </c>
      <c r="H42">
        <v>36</v>
      </c>
      <c r="I42">
        <v>38</v>
      </c>
      <c r="J42">
        <v>70</v>
      </c>
      <c r="K42">
        <v>18</v>
      </c>
      <c r="L42">
        <v>10</v>
      </c>
      <c r="M42">
        <v>2</v>
      </c>
      <c r="N42">
        <v>120</v>
      </c>
      <c r="O42">
        <v>18</v>
      </c>
      <c r="P42">
        <v>-31</v>
      </c>
      <c r="Q42">
        <v>-55</v>
      </c>
      <c r="R42">
        <v>7</v>
      </c>
      <c r="S42">
        <v>-12</v>
      </c>
      <c r="T42">
        <v>17</v>
      </c>
      <c r="U42">
        <v>-64</v>
      </c>
      <c r="V42">
        <v>12</v>
      </c>
      <c r="W42">
        <v>31</v>
      </c>
      <c r="X42">
        <v>32</v>
      </c>
      <c r="Y42">
        <v>380</v>
      </c>
      <c r="Z42">
        <v>55</v>
      </c>
      <c r="AA42">
        <v>17</v>
      </c>
      <c r="AB42">
        <v>7</v>
      </c>
      <c r="AC42">
        <v>14</v>
      </c>
      <c r="AD42">
        <v>10125</v>
      </c>
      <c r="AE42">
        <v>10155</v>
      </c>
      <c r="AF42">
        <v>24</v>
      </c>
      <c r="AG42">
        <v>10095</v>
      </c>
      <c r="AH42">
        <v>3</v>
      </c>
      <c r="AI42">
        <v>12</v>
      </c>
      <c r="AJ42">
        <v>14</v>
      </c>
      <c r="AK42">
        <v>64</v>
      </c>
      <c r="AL42">
        <v>1</v>
      </c>
      <c r="AM42">
        <v>7</v>
      </c>
      <c r="AN42">
        <v>84</v>
      </c>
      <c r="AO42">
        <v>92</v>
      </c>
      <c r="AP42">
        <v>14</v>
      </c>
      <c r="AQ42">
        <v>70</v>
      </c>
      <c r="AR42">
        <v>1</v>
      </c>
      <c r="AS42">
        <v>4</v>
      </c>
    </row>
    <row r="43" spans="1:45" x14ac:dyDescent="0.25">
      <c r="A43">
        <v>20100211</v>
      </c>
      <c r="B43">
        <f t="shared" si="0"/>
        <v>20140211</v>
      </c>
      <c r="C43">
        <f t="shared" si="1"/>
        <v>2014</v>
      </c>
      <c r="D43">
        <f t="shared" si="2"/>
        <v>2</v>
      </c>
      <c r="E43">
        <f t="shared" si="3"/>
        <v>11</v>
      </c>
      <c r="F43" s="15">
        <f t="shared" si="4"/>
        <v>41681</v>
      </c>
      <c r="G43">
        <v>29</v>
      </c>
      <c r="H43">
        <v>53</v>
      </c>
      <c r="I43">
        <v>54</v>
      </c>
      <c r="J43">
        <v>70</v>
      </c>
      <c r="K43">
        <v>7</v>
      </c>
      <c r="L43">
        <v>30</v>
      </c>
      <c r="M43">
        <v>24</v>
      </c>
      <c r="N43">
        <v>120</v>
      </c>
      <c r="O43">
        <v>7</v>
      </c>
      <c r="P43">
        <v>-25</v>
      </c>
      <c r="Q43">
        <v>-53</v>
      </c>
      <c r="R43">
        <v>24</v>
      </c>
      <c r="S43">
        <v>-8</v>
      </c>
      <c r="T43">
        <v>13</v>
      </c>
      <c r="U43">
        <v>-65</v>
      </c>
      <c r="V43">
        <v>24</v>
      </c>
      <c r="W43">
        <v>56</v>
      </c>
      <c r="X43">
        <v>58</v>
      </c>
      <c r="Y43">
        <v>620</v>
      </c>
      <c r="Z43">
        <v>0</v>
      </c>
      <c r="AA43">
        <v>-1</v>
      </c>
      <c r="AB43">
        <v>-1</v>
      </c>
      <c r="AC43">
        <v>1</v>
      </c>
      <c r="AD43">
        <v>10179</v>
      </c>
      <c r="AE43">
        <v>10195</v>
      </c>
      <c r="AF43">
        <v>21</v>
      </c>
      <c r="AG43">
        <v>10154</v>
      </c>
      <c r="AH43">
        <v>1</v>
      </c>
      <c r="AI43">
        <v>58</v>
      </c>
      <c r="AJ43">
        <v>1</v>
      </c>
      <c r="AK43">
        <v>80</v>
      </c>
      <c r="AL43">
        <v>15</v>
      </c>
      <c r="AM43">
        <v>4</v>
      </c>
      <c r="AN43">
        <v>75</v>
      </c>
      <c r="AO43">
        <v>86</v>
      </c>
      <c r="AP43">
        <v>2</v>
      </c>
      <c r="AQ43">
        <v>64</v>
      </c>
      <c r="AR43">
        <v>13</v>
      </c>
      <c r="AS43">
        <v>6</v>
      </c>
    </row>
    <row r="44" spans="1:45" x14ac:dyDescent="0.25">
      <c r="A44">
        <v>20100212</v>
      </c>
      <c r="B44">
        <f t="shared" si="0"/>
        <v>20140212</v>
      </c>
      <c r="C44">
        <f t="shared" si="1"/>
        <v>2014</v>
      </c>
      <c r="D44">
        <f t="shared" si="2"/>
        <v>2</v>
      </c>
      <c r="E44">
        <f t="shared" si="3"/>
        <v>12</v>
      </c>
      <c r="F44" s="15">
        <f t="shared" si="4"/>
        <v>41682</v>
      </c>
      <c r="G44">
        <v>27</v>
      </c>
      <c r="H44">
        <v>39</v>
      </c>
      <c r="I44">
        <v>39</v>
      </c>
      <c r="J44">
        <v>60</v>
      </c>
      <c r="K44">
        <v>11</v>
      </c>
      <c r="L44">
        <v>20</v>
      </c>
      <c r="M44">
        <v>5</v>
      </c>
      <c r="N44">
        <v>100</v>
      </c>
      <c r="O44">
        <v>11</v>
      </c>
      <c r="P44">
        <v>-28</v>
      </c>
      <c r="Q44">
        <v>-65</v>
      </c>
      <c r="R44">
        <v>5</v>
      </c>
      <c r="S44">
        <v>9</v>
      </c>
      <c r="T44">
        <v>15</v>
      </c>
      <c r="U44">
        <v>-80</v>
      </c>
      <c r="V44">
        <v>6</v>
      </c>
      <c r="W44">
        <v>84</v>
      </c>
      <c r="X44">
        <v>86</v>
      </c>
      <c r="Y44">
        <v>911</v>
      </c>
      <c r="Z44">
        <v>0</v>
      </c>
      <c r="AA44">
        <v>0</v>
      </c>
      <c r="AB44">
        <v>0</v>
      </c>
      <c r="AC44">
        <v>1</v>
      </c>
      <c r="AD44">
        <v>10208</v>
      </c>
      <c r="AE44">
        <v>10221</v>
      </c>
      <c r="AF44">
        <v>22</v>
      </c>
      <c r="AG44">
        <v>10193</v>
      </c>
      <c r="AH44">
        <v>1</v>
      </c>
      <c r="AI44">
        <v>59</v>
      </c>
      <c r="AJ44">
        <v>8</v>
      </c>
      <c r="AK44">
        <v>82</v>
      </c>
      <c r="AL44">
        <v>17</v>
      </c>
      <c r="AM44">
        <v>4</v>
      </c>
      <c r="AN44">
        <v>77</v>
      </c>
      <c r="AO44">
        <v>89</v>
      </c>
      <c r="AP44">
        <v>4</v>
      </c>
      <c r="AQ44">
        <v>58</v>
      </c>
      <c r="AR44">
        <v>13</v>
      </c>
      <c r="AS44">
        <v>9</v>
      </c>
    </row>
    <row r="45" spans="1:45" x14ac:dyDescent="0.25">
      <c r="A45">
        <v>20100213</v>
      </c>
      <c r="B45">
        <f t="shared" si="0"/>
        <v>20140213</v>
      </c>
      <c r="C45">
        <f t="shared" si="1"/>
        <v>2014</v>
      </c>
      <c r="D45">
        <f t="shared" si="2"/>
        <v>2</v>
      </c>
      <c r="E45">
        <f t="shared" si="3"/>
        <v>13</v>
      </c>
      <c r="F45" s="15">
        <f t="shared" si="4"/>
        <v>41683</v>
      </c>
      <c r="G45">
        <v>7</v>
      </c>
      <c r="H45">
        <v>25</v>
      </c>
      <c r="I45">
        <v>28</v>
      </c>
      <c r="J45">
        <v>50</v>
      </c>
      <c r="K45">
        <v>2</v>
      </c>
      <c r="L45">
        <v>20</v>
      </c>
      <c r="M45">
        <v>5</v>
      </c>
      <c r="N45">
        <v>90</v>
      </c>
      <c r="O45">
        <v>3</v>
      </c>
      <c r="P45">
        <v>-17</v>
      </c>
      <c r="Q45">
        <v>-43</v>
      </c>
      <c r="R45">
        <v>23</v>
      </c>
      <c r="S45">
        <v>0</v>
      </c>
      <c r="T45">
        <v>14</v>
      </c>
      <c r="U45">
        <v>-55</v>
      </c>
      <c r="V45">
        <v>24</v>
      </c>
      <c r="W45">
        <v>7</v>
      </c>
      <c r="X45">
        <v>7</v>
      </c>
      <c r="Y45">
        <v>229</v>
      </c>
      <c r="Z45">
        <v>0</v>
      </c>
      <c r="AA45">
        <v>-1</v>
      </c>
      <c r="AB45">
        <v>-1</v>
      </c>
      <c r="AC45">
        <v>5</v>
      </c>
      <c r="AD45">
        <v>10194</v>
      </c>
      <c r="AE45">
        <v>10217</v>
      </c>
      <c r="AF45">
        <v>2</v>
      </c>
      <c r="AG45">
        <v>10171</v>
      </c>
      <c r="AH45">
        <v>24</v>
      </c>
      <c r="AI45">
        <v>65</v>
      </c>
      <c r="AJ45">
        <v>5</v>
      </c>
      <c r="AK45">
        <v>82</v>
      </c>
      <c r="AL45">
        <v>15</v>
      </c>
      <c r="AM45">
        <v>8</v>
      </c>
      <c r="AN45">
        <v>75</v>
      </c>
      <c r="AO45">
        <v>91</v>
      </c>
      <c r="AP45">
        <v>24</v>
      </c>
      <c r="AQ45">
        <v>62</v>
      </c>
      <c r="AR45">
        <v>15</v>
      </c>
      <c r="AS45">
        <v>2</v>
      </c>
    </row>
    <row r="46" spans="1:45" x14ac:dyDescent="0.25">
      <c r="A46">
        <v>20100214</v>
      </c>
      <c r="B46">
        <f t="shared" si="0"/>
        <v>20140214</v>
      </c>
      <c r="C46">
        <f t="shared" si="1"/>
        <v>2014</v>
      </c>
      <c r="D46">
        <f t="shared" si="2"/>
        <v>2</v>
      </c>
      <c r="E46">
        <f t="shared" si="3"/>
        <v>14</v>
      </c>
      <c r="F46" s="15">
        <f t="shared" si="4"/>
        <v>41684</v>
      </c>
      <c r="G46">
        <v>41</v>
      </c>
      <c r="H46">
        <v>15</v>
      </c>
      <c r="I46">
        <v>22</v>
      </c>
      <c r="J46">
        <v>40</v>
      </c>
      <c r="K46">
        <v>10</v>
      </c>
      <c r="L46">
        <v>10</v>
      </c>
      <c r="M46">
        <v>3</v>
      </c>
      <c r="N46">
        <v>60</v>
      </c>
      <c r="O46">
        <v>10</v>
      </c>
      <c r="P46">
        <v>-23</v>
      </c>
      <c r="Q46">
        <v>-46</v>
      </c>
      <c r="R46">
        <v>1</v>
      </c>
      <c r="S46">
        <v>-13</v>
      </c>
      <c r="T46">
        <v>8</v>
      </c>
      <c r="U46">
        <v>-55</v>
      </c>
      <c r="V46">
        <v>6</v>
      </c>
      <c r="W46">
        <v>0</v>
      </c>
      <c r="X46">
        <v>0</v>
      </c>
      <c r="Y46">
        <v>221</v>
      </c>
      <c r="Z46">
        <v>31</v>
      </c>
      <c r="AA46">
        <v>5</v>
      </c>
      <c r="AB46">
        <v>1</v>
      </c>
      <c r="AC46">
        <v>5</v>
      </c>
      <c r="AD46">
        <v>10141</v>
      </c>
      <c r="AE46">
        <v>10167</v>
      </c>
      <c r="AF46">
        <v>1</v>
      </c>
      <c r="AG46">
        <v>10123</v>
      </c>
      <c r="AH46">
        <v>24</v>
      </c>
      <c r="AI46">
        <v>31</v>
      </c>
      <c r="AJ46">
        <v>8</v>
      </c>
      <c r="AK46">
        <v>67</v>
      </c>
      <c r="AL46">
        <v>3</v>
      </c>
      <c r="AM46">
        <v>8</v>
      </c>
      <c r="AN46">
        <v>82</v>
      </c>
      <c r="AO46">
        <v>93</v>
      </c>
      <c r="AP46">
        <v>1</v>
      </c>
      <c r="AQ46">
        <v>70</v>
      </c>
      <c r="AR46">
        <v>23</v>
      </c>
      <c r="AS46">
        <v>2</v>
      </c>
    </row>
    <row r="47" spans="1:45" x14ac:dyDescent="0.25">
      <c r="A47">
        <v>20100215</v>
      </c>
      <c r="B47">
        <f t="shared" si="0"/>
        <v>20140215</v>
      </c>
      <c r="C47">
        <f t="shared" si="1"/>
        <v>2014</v>
      </c>
      <c r="D47">
        <f t="shared" si="2"/>
        <v>2</v>
      </c>
      <c r="E47">
        <f t="shared" si="3"/>
        <v>15</v>
      </c>
      <c r="F47" s="15">
        <f t="shared" si="4"/>
        <v>41685</v>
      </c>
      <c r="G47">
        <v>118</v>
      </c>
      <c r="H47">
        <v>11</v>
      </c>
      <c r="I47">
        <v>21</v>
      </c>
      <c r="J47">
        <v>30</v>
      </c>
      <c r="K47">
        <v>2</v>
      </c>
      <c r="L47">
        <v>0</v>
      </c>
      <c r="M47">
        <v>11</v>
      </c>
      <c r="N47">
        <v>50</v>
      </c>
      <c r="O47">
        <v>2</v>
      </c>
      <c r="P47">
        <v>-36</v>
      </c>
      <c r="Q47">
        <v>-53</v>
      </c>
      <c r="R47">
        <v>8</v>
      </c>
      <c r="S47">
        <v>-10</v>
      </c>
      <c r="T47">
        <v>13</v>
      </c>
      <c r="U47">
        <v>-63</v>
      </c>
      <c r="V47">
        <v>24</v>
      </c>
      <c r="W47">
        <v>31</v>
      </c>
      <c r="X47">
        <v>31</v>
      </c>
      <c r="Y47">
        <v>514</v>
      </c>
      <c r="Z47">
        <v>29</v>
      </c>
      <c r="AA47">
        <v>5</v>
      </c>
      <c r="AB47">
        <v>1</v>
      </c>
      <c r="AC47">
        <v>7</v>
      </c>
      <c r="AD47">
        <v>10075</v>
      </c>
      <c r="AE47">
        <v>10118</v>
      </c>
      <c r="AF47">
        <v>1</v>
      </c>
      <c r="AG47">
        <v>10037</v>
      </c>
      <c r="AH47">
        <v>24</v>
      </c>
      <c r="AI47">
        <v>15</v>
      </c>
      <c r="AJ47">
        <v>11</v>
      </c>
      <c r="AK47">
        <v>61</v>
      </c>
      <c r="AL47">
        <v>1</v>
      </c>
      <c r="AM47">
        <v>8</v>
      </c>
      <c r="AN47">
        <v>79</v>
      </c>
      <c r="AO47">
        <v>87</v>
      </c>
      <c r="AP47">
        <v>8</v>
      </c>
      <c r="AQ47">
        <v>70</v>
      </c>
      <c r="AR47">
        <v>1</v>
      </c>
      <c r="AS47">
        <v>5</v>
      </c>
    </row>
    <row r="48" spans="1:45" x14ac:dyDescent="0.25">
      <c r="A48">
        <v>20100216</v>
      </c>
      <c r="B48">
        <f t="shared" si="0"/>
        <v>20140216</v>
      </c>
      <c r="C48">
        <f t="shared" si="1"/>
        <v>2014</v>
      </c>
      <c r="D48">
        <f t="shared" si="2"/>
        <v>2</v>
      </c>
      <c r="E48">
        <f t="shared" si="3"/>
        <v>16</v>
      </c>
      <c r="F48" s="15">
        <f t="shared" si="4"/>
        <v>41686</v>
      </c>
      <c r="G48">
        <v>155</v>
      </c>
      <c r="H48">
        <v>44</v>
      </c>
      <c r="I48">
        <v>45</v>
      </c>
      <c r="J48">
        <v>60</v>
      </c>
      <c r="K48">
        <v>14</v>
      </c>
      <c r="L48">
        <v>30</v>
      </c>
      <c r="M48">
        <v>1</v>
      </c>
      <c r="N48">
        <v>100</v>
      </c>
      <c r="O48">
        <v>13</v>
      </c>
      <c r="P48">
        <v>-9</v>
      </c>
      <c r="Q48">
        <v>-32</v>
      </c>
      <c r="R48">
        <v>1</v>
      </c>
      <c r="S48">
        <v>17</v>
      </c>
      <c r="T48">
        <v>16</v>
      </c>
      <c r="U48">
        <v>-38</v>
      </c>
      <c r="V48">
        <v>24</v>
      </c>
      <c r="W48">
        <v>21</v>
      </c>
      <c r="X48">
        <v>21</v>
      </c>
      <c r="Y48">
        <v>372</v>
      </c>
      <c r="Z48">
        <v>3</v>
      </c>
      <c r="AA48">
        <v>1</v>
      </c>
      <c r="AB48">
        <v>1</v>
      </c>
      <c r="AC48">
        <v>7</v>
      </c>
      <c r="AD48">
        <v>9998</v>
      </c>
      <c r="AE48">
        <v>10033</v>
      </c>
      <c r="AF48">
        <v>1</v>
      </c>
      <c r="AG48">
        <v>9975</v>
      </c>
      <c r="AH48">
        <v>24</v>
      </c>
      <c r="AI48">
        <v>29</v>
      </c>
      <c r="AJ48">
        <v>4</v>
      </c>
      <c r="AK48">
        <v>70</v>
      </c>
      <c r="AL48">
        <v>17</v>
      </c>
      <c r="AM48">
        <v>5</v>
      </c>
      <c r="AN48">
        <v>77</v>
      </c>
      <c r="AO48">
        <v>88</v>
      </c>
      <c r="AP48">
        <v>4</v>
      </c>
      <c r="AQ48">
        <v>66</v>
      </c>
      <c r="AR48">
        <v>16</v>
      </c>
      <c r="AS48">
        <v>4</v>
      </c>
    </row>
    <row r="49" spans="1:45" x14ac:dyDescent="0.25">
      <c r="A49">
        <v>20100217</v>
      </c>
      <c r="B49">
        <f t="shared" si="0"/>
        <v>20140217</v>
      </c>
      <c r="C49">
        <f t="shared" si="1"/>
        <v>2014</v>
      </c>
      <c r="D49">
        <f t="shared" si="2"/>
        <v>2</v>
      </c>
      <c r="E49">
        <f t="shared" si="3"/>
        <v>17</v>
      </c>
      <c r="F49" s="15">
        <f t="shared" si="4"/>
        <v>41687</v>
      </c>
      <c r="G49">
        <v>120</v>
      </c>
      <c r="H49">
        <v>26</v>
      </c>
      <c r="I49">
        <v>28</v>
      </c>
      <c r="J49">
        <v>40</v>
      </c>
      <c r="K49">
        <v>1</v>
      </c>
      <c r="L49">
        <v>10</v>
      </c>
      <c r="M49">
        <v>24</v>
      </c>
      <c r="N49">
        <v>60</v>
      </c>
      <c r="O49">
        <v>1</v>
      </c>
      <c r="P49">
        <v>-2</v>
      </c>
      <c r="Q49">
        <v>-45</v>
      </c>
      <c r="R49">
        <v>7</v>
      </c>
      <c r="S49">
        <v>26</v>
      </c>
      <c r="T49">
        <v>14</v>
      </c>
      <c r="U49">
        <v>-60</v>
      </c>
      <c r="V49">
        <v>12</v>
      </c>
      <c r="W49">
        <v>37</v>
      </c>
      <c r="X49">
        <v>37</v>
      </c>
      <c r="Y49">
        <v>576</v>
      </c>
      <c r="Z49">
        <v>6</v>
      </c>
      <c r="AA49">
        <v>1</v>
      </c>
      <c r="AB49">
        <v>1</v>
      </c>
      <c r="AC49">
        <v>21</v>
      </c>
      <c r="AD49">
        <v>9939</v>
      </c>
      <c r="AE49">
        <v>9972</v>
      </c>
      <c r="AF49">
        <v>1</v>
      </c>
      <c r="AG49">
        <v>9921</v>
      </c>
      <c r="AH49">
        <v>24</v>
      </c>
      <c r="AI49">
        <v>37</v>
      </c>
      <c r="AJ49">
        <v>22</v>
      </c>
      <c r="AK49">
        <v>59</v>
      </c>
      <c r="AL49">
        <v>13</v>
      </c>
      <c r="AM49">
        <v>6</v>
      </c>
      <c r="AN49">
        <v>75</v>
      </c>
      <c r="AO49">
        <v>91</v>
      </c>
      <c r="AP49">
        <v>22</v>
      </c>
      <c r="AQ49">
        <v>63</v>
      </c>
      <c r="AR49">
        <v>12</v>
      </c>
      <c r="AS49">
        <v>6</v>
      </c>
    </row>
    <row r="50" spans="1:45" x14ac:dyDescent="0.25">
      <c r="A50">
        <v>20100218</v>
      </c>
      <c r="B50">
        <f t="shared" si="0"/>
        <v>20140218</v>
      </c>
      <c r="C50">
        <f t="shared" si="1"/>
        <v>2014</v>
      </c>
      <c r="D50">
        <f t="shared" si="2"/>
        <v>2</v>
      </c>
      <c r="E50">
        <f t="shared" si="3"/>
        <v>18</v>
      </c>
      <c r="F50" s="15">
        <f t="shared" si="4"/>
        <v>41688</v>
      </c>
      <c r="G50">
        <v>188</v>
      </c>
      <c r="H50">
        <v>26</v>
      </c>
      <c r="I50">
        <v>30</v>
      </c>
      <c r="J50">
        <v>40</v>
      </c>
      <c r="K50">
        <v>10</v>
      </c>
      <c r="L50">
        <v>10</v>
      </c>
      <c r="M50">
        <v>3</v>
      </c>
      <c r="N50">
        <v>90</v>
      </c>
      <c r="O50">
        <v>22</v>
      </c>
      <c r="P50">
        <v>32</v>
      </c>
      <c r="Q50">
        <v>10</v>
      </c>
      <c r="R50">
        <v>3</v>
      </c>
      <c r="S50">
        <v>57</v>
      </c>
      <c r="T50">
        <v>22</v>
      </c>
      <c r="U50">
        <v>9</v>
      </c>
      <c r="V50">
        <v>6</v>
      </c>
      <c r="W50">
        <v>4</v>
      </c>
      <c r="X50">
        <v>4</v>
      </c>
      <c r="Y50">
        <v>269</v>
      </c>
      <c r="Z50">
        <v>10</v>
      </c>
      <c r="AA50">
        <v>7</v>
      </c>
      <c r="AB50">
        <v>3</v>
      </c>
      <c r="AC50">
        <v>22</v>
      </c>
      <c r="AD50">
        <v>9937</v>
      </c>
      <c r="AE50">
        <v>9960</v>
      </c>
      <c r="AF50">
        <v>11</v>
      </c>
      <c r="AG50">
        <v>9916</v>
      </c>
      <c r="AH50">
        <v>24</v>
      </c>
      <c r="AI50">
        <v>15</v>
      </c>
      <c r="AJ50">
        <v>5</v>
      </c>
      <c r="AK50">
        <v>65</v>
      </c>
      <c r="AL50">
        <v>24</v>
      </c>
      <c r="AM50">
        <v>8</v>
      </c>
      <c r="AN50">
        <v>87</v>
      </c>
      <c r="AO50">
        <v>95</v>
      </c>
      <c r="AP50">
        <v>4</v>
      </c>
      <c r="AQ50">
        <v>76</v>
      </c>
      <c r="AR50">
        <v>16</v>
      </c>
      <c r="AS50">
        <v>3</v>
      </c>
    </row>
    <row r="51" spans="1:45" x14ac:dyDescent="0.25">
      <c r="A51">
        <v>20100219</v>
      </c>
      <c r="B51">
        <f t="shared" si="0"/>
        <v>20140219</v>
      </c>
      <c r="C51">
        <f t="shared" si="1"/>
        <v>2014</v>
      </c>
      <c r="D51">
        <f t="shared" si="2"/>
        <v>2</v>
      </c>
      <c r="E51">
        <f t="shared" si="3"/>
        <v>19</v>
      </c>
      <c r="F51" s="15">
        <f t="shared" si="4"/>
        <v>41689</v>
      </c>
      <c r="G51">
        <v>220</v>
      </c>
      <c r="H51">
        <v>44</v>
      </c>
      <c r="I51">
        <v>49</v>
      </c>
      <c r="J51">
        <v>70</v>
      </c>
      <c r="K51">
        <v>10</v>
      </c>
      <c r="L51">
        <v>30</v>
      </c>
      <c r="M51">
        <v>2</v>
      </c>
      <c r="N51">
        <v>110</v>
      </c>
      <c r="O51">
        <v>16</v>
      </c>
      <c r="P51">
        <v>33</v>
      </c>
      <c r="Q51">
        <v>10</v>
      </c>
      <c r="R51">
        <v>24</v>
      </c>
      <c r="S51">
        <v>53</v>
      </c>
      <c r="T51">
        <v>1</v>
      </c>
      <c r="U51">
        <v>4</v>
      </c>
      <c r="V51">
        <v>24</v>
      </c>
      <c r="W51">
        <v>0</v>
      </c>
      <c r="X51">
        <v>0</v>
      </c>
      <c r="Y51">
        <v>127</v>
      </c>
      <c r="Z51">
        <v>5</v>
      </c>
      <c r="AA51">
        <v>2</v>
      </c>
      <c r="AB51">
        <v>2</v>
      </c>
      <c r="AC51">
        <v>2</v>
      </c>
      <c r="AD51">
        <v>9914</v>
      </c>
      <c r="AE51">
        <v>9950</v>
      </c>
      <c r="AF51">
        <v>24</v>
      </c>
      <c r="AG51">
        <v>9890</v>
      </c>
      <c r="AH51">
        <v>7</v>
      </c>
      <c r="AI51">
        <v>57</v>
      </c>
      <c r="AJ51">
        <v>14</v>
      </c>
      <c r="AK51">
        <v>72</v>
      </c>
      <c r="AL51">
        <v>8</v>
      </c>
      <c r="AM51">
        <v>7</v>
      </c>
      <c r="AN51">
        <v>86</v>
      </c>
      <c r="AO51">
        <v>90</v>
      </c>
      <c r="AP51">
        <v>13</v>
      </c>
      <c r="AQ51">
        <v>74</v>
      </c>
      <c r="AR51">
        <v>9</v>
      </c>
      <c r="AS51">
        <v>2</v>
      </c>
    </row>
    <row r="52" spans="1:45" x14ac:dyDescent="0.25">
      <c r="A52">
        <v>20100220</v>
      </c>
      <c r="B52">
        <f t="shared" si="0"/>
        <v>20140220</v>
      </c>
      <c r="C52">
        <f t="shared" si="1"/>
        <v>2014</v>
      </c>
      <c r="D52">
        <f t="shared" si="2"/>
        <v>2</v>
      </c>
      <c r="E52">
        <f t="shared" si="3"/>
        <v>20</v>
      </c>
      <c r="F52" s="15">
        <f t="shared" si="4"/>
        <v>41690</v>
      </c>
      <c r="G52">
        <v>236</v>
      </c>
      <c r="H52">
        <v>34</v>
      </c>
      <c r="I52">
        <v>37</v>
      </c>
      <c r="J52">
        <v>50</v>
      </c>
      <c r="K52">
        <v>1</v>
      </c>
      <c r="L52">
        <v>10</v>
      </c>
      <c r="M52">
        <v>22</v>
      </c>
      <c r="N52">
        <v>100</v>
      </c>
      <c r="O52">
        <v>3</v>
      </c>
      <c r="P52">
        <v>14</v>
      </c>
      <c r="Q52">
        <v>-32</v>
      </c>
      <c r="R52">
        <v>24</v>
      </c>
      <c r="S52">
        <v>51</v>
      </c>
      <c r="T52">
        <v>14</v>
      </c>
      <c r="U52">
        <v>-59</v>
      </c>
      <c r="V52">
        <v>24</v>
      </c>
      <c r="W52">
        <v>64</v>
      </c>
      <c r="X52">
        <v>62</v>
      </c>
      <c r="Y52">
        <v>645</v>
      </c>
      <c r="Z52">
        <v>4</v>
      </c>
      <c r="AA52">
        <v>2</v>
      </c>
      <c r="AB52">
        <v>1</v>
      </c>
      <c r="AC52">
        <v>4</v>
      </c>
      <c r="AD52">
        <v>9968</v>
      </c>
      <c r="AE52">
        <v>9998</v>
      </c>
      <c r="AF52">
        <v>24</v>
      </c>
      <c r="AG52">
        <v>9944</v>
      </c>
      <c r="AH52">
        <v>4</v>
      </c>
      <c r="AI52">
        <v>23</v>
      </c>
      <c r="AJ52">
        <v>24</v>
      </c>
      <c r="AK52">
        <v>79</v>
      </c>
      <c r="AL52">
        <v>12</v>
      </c>
      <c r="AM52">
        <v>4</v>
      </c>
      <c r="AN52">
        <v>81</v>
      </c>
      <c r="AO52">
        <v>93</v>
      </c>
      <c r="AP52">
        <v>7</v>
      </c>
      <c r="AQ52">
        <v>64</v>
      </c>
      <c r="AR52">
        <v>13</v>
      </c>
      <c r="AS52">
        <v>7</v>
      </c>
    </row>
    <row r="53" spans="1:45" x14ac:dyDescent="0.25">
      <c r="A53">
        <v>20100221</v>
      </c>
      <c r="B53">
        <f t="shared" si="0"/>
        <v>20140221</v>
      </c>
      <c r="C53">
        <f t="shared" si="1"/>
        <v>2014</v>
      </c>
      <c r="D53">
        <f t="shared" si="2"/>
        <v>2</v>
      </c>
      <c r="E53">
        <f t="shared" si="3"/>
        <v>21</v>
      </c>
      <c r="F53" s="15">
        <f t="shared" si="4"/>
        <v>41691</v>
      </c>
      <c r="G53">
        <v>171</v>
      </c>
      <c r="H53">
        <v>28</v>
      </c>
      <c r="I53">
        <v>31</v>
      </c>
      <c r="J53">
        <v>50</v>
      </c>
      <c r="K53">
        <v>16</v>
      </c>
      <c r="L53">
        <v>10</v>
      </c>
      <c r="M53">
        <v>1</v>
      </c>
      <c r="N53">
        <v>110</v>
      </c>
      <c r="O53">
        <v>19</v>
      </c>
      <c r="P53">
        <v>6</v>
      </c>
      <c r="Q53">
        <v>-45</v>
      </c>
      <c r="R53">
        <v>5</v>
      </c>
      <c r="S53">
        <v>42</v>
      </c>
      <c r="T53">
        <v>18</v>
      </c>
      <c r="U53">
        <v>-78</v>
      </c>
      <c r="V53">
        <v>6</v>
      </c>
      <c r="W53">
        <v>0</v>
      </c>
      <c r="X53">
        <v>0</v>
      </c>
      <c r="Y53">
        <v>262</v>
      </c>
      <c r="Z53">
        <v>50</v>
      </c>
      <c r="AA53">
        <v>39</v>
      </c>
      <c r="AB53">
        <v>15</v>
      </c>
      <c r="AC53">
        <v>19</v>
      </c>
      <c r="AD53">
        <v>9969</v>
      </c>
      <c r="AE53">
        <v>9999</v>
      </c>
      <c r="AF53">
        <v>1</v>
      </c>
      <c r="AG53">
        <v>9932</v>
      </c>
      <c r="AH53">
        <v>24</v>
      </c>
      <c r="AI53">
        <v>1</v>
      </c>
      <c r="AJ53">
        <v>7</v>
      </c>
      <c r="AK53">
        <v>75</v>
      </c>
      <c r="AL53">
        <v>16</v>
      </c>
      <c r="AM53">
        <v>6</v>
      </c>
      <c r="AN53">
        <v>90</v>
      </c>
      <c r="AO53">
        <v>98</v>
      </c>
      <c r="AP53">
        <v>7</v>
      </c>
      <c r="AQ53">
        <v>78</v>
      </c>
      <c r="AR53">
        <v>16</v>
      </c>
      <c r="AS53">
        <v>3</v>
      </c>
    </row>
    <row r="54" spans="1:45" x14ac:dyDescent="0.25">
      <c r="A54">
        <v>20100222</v>
      </c>
      <c r="B54">
        <f t="shared" si="0"/>
        <v>20140222</v>
      </c>
      <c r="C54">
        <f t="shared" si="1"/>
        <v>2014</v>
      </c>
      <c r="D54">
        <f t="shared" si="2"/>
        <v>2</v>
      </c>
      <c r="E54">
        <f t="shared" si="3"/>
        <v>22</v>
      </c>
      <c r="F54" s="15">
        <f t="shared" si="4"/>
        <v>41692</v>
      </c>
      <c r="G54">
        <v>144</v>
      </c>
      <c r="H54">
        <v>15</v>
      </c>
      <c r="I54">
        <v>30</v>
      </c>
      <c r="J54">
        <v>40</v>
      </c>
      <c r="K54">
        <v>12</v>
      </c>
      <c r="L54">
        <v>20</v>
      </c>
      <c r="M54">
        <v>2</v>
      </c>
      <c r="N54">
        <v>100</v>
      </c>
      <c r="O54">
        <v>18</v>
      </c>
      <c r="P54">
        <v>40</v>
      </c>
      <c r="Q54">
        <v>17</v>
      </c>
      <c r="R54">
        <v>4</v>
      </c>
      <c r="S54">
        <v>83</v>
      </c>
      <c r="T54">
        <v>17</v>
      </c>
      <c r="U54">
        <v>9</v>
      </c>
      <c r="V54">
        <v>6</v>
      </c>
      <c r="W54">
        <v>0</v>
      </c>
      <c r="X54">
        <v>0</v>
      </c>
      <c r="Y54">
        <v>133</v>
      </c>
      <c r="Z54">
        <v>143</v>
      </c>
      <c r="AA54">
        <v>131</v>
      </c>
      <c r="AB54">
        <v>15</v>
      </c>
      <c r="AC54">
        <v>16</v>
      </c>
      <c r="AD54">
        <v>9872</v>
      </c>
      <c r="AE54">
        <v>9929</v>
      </c>
      <c r="AF54">
        <v>1</v>
      </c>
      <c r="AG54">
        <v>9825</v>
      </c>
      <c r="AH54">
        <v>19</v>
      </c>
      <c r="AI54">
        <v>23</v>
      </c>
      <c r="AJ54">
        <v>20</v>
      </c>
      <c r="AK54">
        <v>70</v>
      </c>
      <c r="AL54">
        <v>5</v>
      </c>
      <c r="AM54">
        <v>8</v>
      </c>
      <c r="AN54">
        <v>94</v>
      </c>
      <c r="AO54">
        <v>97</v>
      </c>
      <c r="AP54">
        <v>16</v>
      </c>
      <c r="AQ54">
        <v>89</v>
      </c>
      <c r="AR54">
        <v>6</v>
      </c>
      <c r="AS54">
        <v>2</v>
      </c>
    </row>
    <row r="55" spans="1:45" x14ac:dyDescent="0.25">
      <c r="A55">
        <v>20100223</v>
      </c>
      <c r="B55">
        <f t="shared" si="0"/>
        <v>20140223</v>
      </c>
      <c r="C55">
        <f t="shared" si="1"/>
        <v>2014</v>
      </c>
      <c r="D55">
        <f t="shared" si="2"/>
        <v>2</v>
      </c>
      <c r="E55">
        <f t="shared" si="3"/>
        <v>23</v>
      </c>
      <c r="F55" s="15">
        <f t="shared" si="4"/>
        <v>41693</v>
      </c>
      <c r="G55">
        <v>56</v>
      </c>
      <c r="H55">
        <v>41</v>
      </c>
      <c r="I55">
        <v>45</v>
      </c>
      <c r="J55">
        <v>60</v>
      </c>
      <c r="K55">
        <v>11</v>
      </c>
      <c r="L55">
        <v>30</v>
      </c>
      <c r="M55">
        <v>23</v>
      </c>
      <c r="N55">
        <v>80</v>
      </c>
      <c r="O55">
        <v>1</v>
      </c>
      <c r="P55">
        <v>21</v>
      </c>
      <c r="Q55">
        <v>8</v>
      </c>
      <c r="R55">
        <v>10</v>
      </c>
      <c r="S55">
        <v>44</v>
      </c>
      <c r="T55">
        <v>15</v>
      </c>
      <c r="U55">
        <v>10</v>
      </c>
      <c r="V55">
        <v>12</v>
      </c>
      <c r="W55">
        <v>32</v>
      </c>
      <c r="X55">
        <v>31</v>
      </c>
      <c r="Y55">
        <v>546</v>
      </c>
      <c r="Z55">
        <v>27</v>
      </c>
      <c r="AA55">
        <v>5</v>
      </c>
      <c r="AB55">
        <v>3</v>
      </c>
      <c r="AC55">
        <v>22</v>
      </c>
      <c r="AD55">
        <v>9946</v>
      </c>
      <c r="AE55">
        <v>9965</v>
      </c>
      <c r="AF55">
        <v>19</v>
      </c>
      <c r="AG55">
        <v>9895</v>
      </c>
      <c r="AH55">
        <v>1</v>
      </c>
      <c r="AI55">
        <v>17</v>
      </c>
      <c r="AJ55">
        <v>23</v>
      </c>
      <c r="AK55">
        <v>66</v>
      </c>
      <c r="AL55">
        <v>14</v>
      </c>
      <c r="AM55">
        <v>8</v>
      </c>
      <c r="AN55">
        <v>86</v>
      </c>
      <c r="AO55">
        <v>95</v>
      </c>
      <c r="AP55">
        <v>2</v>
      </c>
      <c r="AQ55">
        <v>71</v>
      </c>
      <c r="AR55">
        <v>14</v>
      </c>
      <c r="AS55">
        <v>6</v>
      </c>
    </row>
    <row r="56" spans="1:45" x14ac:dyDescent="0.25">
      <c r="A56">
        <v>20100224</v>
      </c>
      <c r="B56">
        <f t="shared" si="0"/>
        <v>20140224</v>
      </c>
      <c r="C56">
        <f t="shared" si="1"/>
        <v>2014</v>
      </c>
      <c r="D56">
        <f t="shared" si="2"/>
        <v>2</v>
      </c>
      <c r="E56">
        <f t="shared" si="3"/>
        <v>24</v>
      </c>
      <c r="F56" s="15">
        <f t="shared" si="4"/>
        <v>41694</v>
      </c>
      <c r="G56">
        <v>156</v>
      </c>
      <c r="H56">
        <v>29</v>
      </c>
      <c r="I56">
        <v>33</v>
      </c>
      <c r="J56">
        <v>50</v>
      </c>
      <c r="K56">
        <v>23</v>
      </c>
      <c r="L56">
        <v>20</v>
      </c>
      <c r="M56">
        <v>4</v>
      </c>
      <c r="N56">
        <v>80</v>
      </c>
      <c r="O56">
        <v>16</v>
      </c>
      <c r="P56">
        <v>63</v>
      </c>
      <c r="Q56">
        <v>15</v>
      </c>
      <c r="R56">
        <v>1</v>
      </c>
      <c r="S56">
        <v>102</v>
      </c>
      <c r="T56">
        <v>13</v>
      </c>
      <c r="U56">
        <v>15</v>
      </c>
      <c r="V56">
        <v>6</v>
      </c>
      <c r="W56">
        <v>7</v>
      </c>
      <c r="X56">
        <v>7</v>
      </c>
      <c r="Y56">
        <v>372</v>
      </c>
      <c r="Z56">
        <v>33</v>
      </c>
      <c r="AA56">
        <v>18</v>
      </c>
      <c r="AB56">
        <v>6</v>
      </c>
      <c r="AC56">
        <v>24</v>
      </c>
      <c r="AD56">
        <v>9956</v>
      </c>
      <c r="AE56">
        <v>9970</v>
      </c>
      <c r="AF56">
        <v>11</v>
      </c>
      <c r="AG56">
        <v>9919</v>
      </c>
      <c r="AH56">
        <v>24</v>
      </c>
      <c r="AI56">
        <v>2</v>
      </c>
      <c r="AJ56">
        <v>5</v>
      </c>
      <c r="AK56">
        <v>70</v>
      </c>
      <c r="AL56">
        <v>22</v>
      </c>
      <c r="AM56">
        <v>7</v>
      </c>
      <c r="AN56">
        <v>92</v>
      </c>
      <c r="AO56">
        <v>98</v>
      </c>
      <c r="AP56">
        <v>5</v>
      </c>
      <c r="AQ56">
        <v>80</v>
      </c>
      <c r="AR56">
        <v>13</v>
      </c>
      <c r="AS56">
        <v>5</v>
      </c>
    </row>
    <row r="57" spans="1:45" x14ac:dyDescent="0.25">
      <c r="A57">
        <v>20100225</v>
      </c>
      <c r="B57">
        <f t="shared" si="0"/>
        <v>20140225</v>
      </c>
      <c r="C57">
        <f t="shared" si="1"/>
        <v>2014</v>
      </c>
      <c r="D57">
        <f t="shared" si="2"/>
        <v>2</v>
      </c>
      <c r="E57">
        <f t="shared" si="3"/>
        <v>25</v>
      </c>
      <c r="F57" s="15">
        <f t="shared" si="4"/>
        <v>41695</v>
      </c>
      <c r="G57">
        <v>193</v>
      </c>
      <c r="H57">
        <v>42</v>
      </c>
      <c r="I57">
        <v>52</v>
      </c>
      <c r="J57">
        <v>80</v>
      </c>
      <c r="K57">
        <v>8</v>
      </c>
      <c r="L57">
        <v>30</v>
      </c>
      <c r="M57">
        <v>16</v>
      </c>
      <c r="N57">
        <v>140</v>
      </c>
      <c r="O57">
        <v>8</v>
      </c>
      <c r="P57">
        <v>82</v>
      </c>
      <c r="Q57">
        <v>68</v>
      </c>
      <c r="R57">
        <v>8</v>
      </c>
      <c r="S57">
        <v>110</v>
      </c>
      <c r="T57">
        <v>14</v>
      </c>
      <c r="U57">
        <v>67</v>
      </c>
      <c r="V57">
        <v>12</v>
      </c>
      <c r="W57">
        <v>8</v>
      </c>
      <c r="X57">
        <v>8</v>
      </c>
      <c r="Y57">
        <v>271</v>
      </c>
      <c r="Z57">
        <v>81</v>
      </c>
      <c r="AA57">
        <v>53</v>
      </c>
      <c r="AB57">
        <v>15</v>
      </c>
      <c r="AC57">
        <v>5</v>
      </c>
      <c r="AD57">
        <v>9904</v>
      </c>
      <c r="AE57">
        <v>9935</v>
      </c>
      <c r="AF57">
        <v>11</v>
      </c>
      <c r="AG57">
        <v>9860</v>
      </c>
      <c r="AH57">
        <v>24</v>
      </c>
      <c r="AI57">
        <v>27</v>
      </c>
      <c r="AJ57">
        <v>11</v>
      </c>
      <c r="AK57">
        <v>75</v>
      </c>
      <c r="AL57">
        <v>17</v>
      </c>
      <c r="AM57">
        <v>8</v>
      </c>
      <c r="AN57">
        <v>89</v>
      </c>
      <c r="AO57">
        <v>95</v>
      </c>
      <c r="AP57">
        <v>6</v>
      </c>
      <c r="AQ57">
        <v>72</v>
      </c>
      <c r="AR57">
        <v>14</v>
      </c>
      <c r="AS57">
        <v>4</v>
      </c>
    </row>
    <row r="58" spans="1:45" x14ac:dyDescent="0.25">
      <c r="A58">
        <v>20100226</v>
      </c>
      <c r="B58">
        <f t="shared" si="0"/>
        <v>20140226</v>
      </c>
      <c r="C58">
        <f t="shared" si="1"/>
        <v>2014</v>
      </c>
      <c r="D58">
        <f t="shared" si="2"/>
        <v>2</v>
      </c>
      <c r="E58">
        <f t="shared" si="3"/>
        <v>26</v>
      </c>
      <c r="F58" s="15">
        <f t="shared" si="4"/>
        <v>41696</v>
      </c>
      <c r="G58">
        <v>224</v>
      </c>
      <c r="H58">
        <v>49</v>
      </c>
      <c r="I58">
        <v>60</v>
      </c>
      <c r="J58">
        <v>80</v>
      </c>
      <c r="K58">
        <v>15</v>
      </c>
      <c r="L58">
        <v>30</v>
      </c>
      <c r="M58">
        <v>3</v>
      </c>
      <c r="N58">
        <v>160</v>
      </c>
      <c r="O58">
        <v>18</v>
      </c>
      <c r="P58">
        <v>73</v>
      </c>
      <c r="Q58">
        <v>57</v>
      </c>
      <c r="R58">
        <v>24</v>
      </c>
      <c r="S58">
        <v>103</v>
      </c>
      <c r="T58">
        <v>11</v>
      </c>
      <c r="U58">
        <v>51</v>
      </c>
      <c r="V58">
        <v>24</v>
      </c>
      <c r="W58">
        <v>1</v>
      </c>
      <c r="X58">
        <v>1</v>
      </c>
      <c r="Y58">
        <v>258</v>
      </c>
      <c r="Z58">
        <v>16</v>
      </c>
      <c r="AA58">
        <v>11</v>
      </c>
      <c r="AB58">
        <v>7</v>
      </c>
      <c r="AC58">
        <v>12</v>
      </c>
      <c r="AD58">
        <v>9892</v>
      </c>
      <c r="AE58">
        <v>9979</v>
      </c>
      <c r="AF58">
        <v>24</v>
      </c>
      <c r="AG58">
        <v>9840</v>
      </c>
      <c r="AH58">
        <v>6</v>
      </c>
      <c r="AI58">
        <v>60</v>
      </c>
      <c r="AJ58">
        <v>3</v>
      </c>
      <c r="AK58">
        <v>76</v>
      </c>
      <c r="AL58">
        <v>22</v>
      </c>
      <c r="AM58">
        <v>7</v>
      </c>
      <c r="AN58">
        <v>81</v>
      </c>
      <c r="AO58">
        <v>95</v>
      </c>
      <c r="AP58">
        <v>4</v>
      </c>
      <c r="AQ58">
        <v>63</v>
      </c>
      <c r="AR58">
        <v>22</v>
      </c>
      <c r="AS58">
        <v>4</v>
      </c>
    </row>
    <row r="59" spans="1:45" x14ac:dyDescent="0.25">
      <c r="A59">
        <v>20100227</v>
      </c>
      <c r="B59">
        <f t="shared" si="0"/>
        <v>20140227</v>
      </c>
      <c r="C59">
        <f t="shared" si="1"/>
        <v>2014</v>
      </c>
      <c r="D59">
        <f t="shared" si="2"/>
        <v>2</v>
      </c>
      <c r="E59">
        <f t="shared" si="3"/>
        <v>27</v>
      </c>
      <c r="F59" s="15">
        <f t="shared" si="4"/>
        <v>41697</v>
      </c>
      <c r="G59">
        <v>202</v>
      </c>
      <c r="H59">
        <v>41</v>
      </c>
      <c r="I59">
        <v>48</v>
      </c>
      <c r="J59">
        <v>70</v>
      </c>
      <c r="K59">
        <v>1</v>
      </c>
      <c r="L59">
        <v>20</v>
      </c>
      <c r="M59">
        <v>18</v>
      </c>
      <c r="N59">
        <v>140</v>
      </c>
      <c r="O59">
        <v>1</v>
      </c>
      <c r="P59">
        <v>68</v>
      </c>
      <c r="Q59">
        <v>43</v>
      </c>
      <c r="R59">
        <v>7</v>
      </c>
      <c r="S59">
        <v>91</v>
      </c>
      <c r="T59">
        <v>13</v>
      </c>
      <c r="U59">
        <v>36</v>
      </c>
      <c r="V59">
        <v>12</v>
      </c>
      <c r="W59">
        <v>4</v>
      </c>
      <c r="X59">
        <v>4</v>
      </c>
      <c r="Y59">
        <v>350</v>
      </c>
      <c r="Z59">
        <v>41</v>
      </c>
      <c r="AA59">
        <v>21</v>
      </c>
      <c r="AB59">
        <v>11</v>
      </c>
      <c r="AC59">
        <v>11</v>
      </c>
      <c r="AD59">
        <v>9969</v>
      </c>
      <c r="AE59">
        <v>9997</v>
      </c>
      <c r="AF59">
        <v>5</v>
      </c>
      <c r="AG59">
        <v>9897</v>
      </c>
      <c r="AH59">
        <v>24</v>
      </c>
      <c r="AI59">
        <v>56</v>
      </c>
      <c r="AJ59">
        <v>9</v>
      </c>
      <c r="AK59">
        <v>75</v>
      </c>
      <c r="AL59">
        <v>13</v>
      </c>
      <c r="AM59">
        <v>7</v>
      </c>
      <c r="AN59">
        <v>79</v>
      </c>
      <c r="AO59">
        <v>91</v>
      </c>
      <c r="AP59">
        <v>9</v>
      </c>
      <c r="AQ59">
        <v>68</v>
      </c>
      <c r="AR59">
        <v>1</v>
      </c>
      <c r="AS59">
        <v>5</v>
      </c>
    </row>
    <row r="60" spans="1:45" x14ac:dyDescent="0.25">
      <c r="A60">
        <v>20100228</v>
      </c>
      <c r="B60">
        <f t="shared" si="0"/>
        <v>20140228</v>
      </c>
      <c r="C60">
        <f t="shared" si="1"/>
        <v>2014</v>
      </c>
      <c r="D60">
        <f t="shared" si="2"/>
        <v>2</v>
      </c>
      <c r="E60">
        <f t="shared" si="3"/>
        <v>28</v>
      </c>
      <c r="F60" s="15">
        <f t="shared" si="4"/>
        <v>41698</v>
      </c>
      <c r="G60">
        <v>215</v>
      </c>
      <c r="H60">
        <v>16</v>
      </c>
      <c r="I60">
        <v>56</v>
      </c>
      <c r="J60">
        <v>90</v>
      </c>
      <c r="K60">
        <v>17</v>
      </c>
      <c r="L60">
        <v>30</v>
      </c>
      <c r="M60">
        <v>1</v>
      </c>
      <c r="N60">
        <v>180</v>
      </c>
      <c r="O60">
        <v>17</v>
      </c>
      <c r="P60">
        <v>64</v>
      </c>
      <c r="Q60">
        <v>34</v>
      </c>
      <c r="R60">
        <v>17</v>
      </c>
      <c r="S60">
        <v>109</v>
      </c>
      <c r="T60">
        <v>12</v>
      </c>
      <c r="U60">
        <v>33</v>
      </c>
      <c r="V60">
        <v>18</v>
      </c>
      <c r="W60">
        <v>0</v>
      </c>
      <c r="X60">
        <v>0</v>
      </c>
      <c r="Y60">
        <v>152</v>
      </c>
      <c r="Z60">
        <v>163</v>
      </c>
      <c r="AA60">
        <v>202</v>
      </c>
      <c r="AB60">
        <v>31</v>
      </c>
      <c r="AC60">
        <v>8</v>
      </c>
      <c r="AD60">
        <v>9838</v>
      </c>
      <c r="AE60">
        <v>9977</v>
      </c>
      <c r="AF60">
        <v>24</v>
      </c>
      <c r="AG60">
        <v>9746</v>
      </c>
      <c r="AH60">
        <v>14</v>
      </c>
      <c r="AI60">
        <v>38</v>
      </c>
      <c r="AJ60">
        <v>16</v>
      </c>
      <c r="AK60">
        <v>80</v>
      </c>
      <c r="AL60">
        <v>1</v>
      </c>
      <c r="AM60">
        <v>8</v>
      </c>
      <c r="AN60">
        <v>87</v>
      </c>
      <c r="AO60">
        <v>95</v>
      </c>
      <c r="AP60">
        <v>9</v>
      </c>
      <c r="AQ60">
        <v>67</v>
      </c>
      <c r="AR60">
        <v>1</v>
      </c>
      <c r="AS60">
        <v>2</v>
      </c>
    </row>
    <row r="61" spans="1:45" x14ac:dyDescent="0.25">
      <c r="A61">
        <v>20100301</v>
      </c>
      <c r="B61">
        <f t="shared" si="0"/>
        <v>20140301</v>
      </c>
      <c r="C61">
        <f t="shared" si="1"/>
        <v>2014</v>
      </c>
      <c r="D61">
        <f t="shared" si="2"/>
        <v>3</v>
      </c>
      <c r="E61">
        <f t="shared" si="3"/>
        <v>1</v>
      </c>
      <c r="F61" s="15">
        <f t="shared" si="4"/>
        <v>41699</v>
      </c>
      <c r="G61">
        <v>273</v>
      </c>
      <c r="H61">
        <v>41</v>
      </c>
      <c r="I61">
        <v>41</v>
      </c>
      <c r="J61">
        <v>60</v>
      </c>
      <c r="K61">
        <v>1</v>
      </c>
      <c r="L61">
        <v>20</v>
      </c>
      <c r="M61">
        <v>20</v>
      </c>
      <c r="N61">
        <v>130</v>
      </c>
      <c r="O61">
        <v>1</v>
      </c>
      <c r="P61">
        <v>42</v>
      </c>
      <c r="Q61">
        <v>11</v>
      </c>
      <c r="R61">
        <v>24</v>
      </c>
      <c r="S61">
        <v>70</v>
      </c>
      <c r="T61">
        <v>14</v>
      </c>
      <c r="U61">
        <v>-24</v>
      </c>
      <c r="V61">
        <v>24</v>
      </c>
      <c r="W61">
        <v>57</v>
      </c>
      <c r="X61">
        <v>53</v>
      </c>
      <c r="Y61">
        <v>766</v>
      </c>
      <c r="Z61">
        <v>45</v>
      </c>
      <c r="AA61">
        <v>27</v>
      </c>
      <c r="AB61">
        <v>8</v>
      </c>
      <c r="AC61">
        <v>1</v>
      </c>
      <c r="AD61">
        <v>10090</v>
      </c>
      <c r="AE61">
        <v>10164</v>
      </c>
      <c r="AF61">
        <v>24</v>
      </c>
      <c r="AG61">
        <v>9986</v>
      </c>
      <c r="AH61">
        <v>1</v>
      </c>
      <c r="AI61">
        <v>58</v>
      </c>
      <c r="AJ61">
        <v>4</v>
      </c>
      <c r="AK61">
        <v>76</v>
      </c>
      <c r="AL61">
        <v>12</v>
      </c>
      <c r="AM61">
        <v>5</v>
      </c>
      <c r="AN61">
        <v>82</v>
      </c>
      <c r="AO61">
        <v>94</v>
      </c>
      <c r="AP61">
        <v>24</v>
      </c>
      <c r="AQ61">
        <v>61</v>
      </c>
      <c r="AR61">
        <v>14</v>
      </c>
      <c r="AS61">
        <v>9</v>
      </c>
    </row>
    <row r="62" spans="1:45" x14ac:dyDescent="0.25">
      <c r="A62">
        <v>20100302</v>
      </c>
      <c r="B62">
        <f t="shared" si="0"/>
        <v>20140302</v>
      </c>
      <c r="C62">
        <f t="shared" si="1"/>
        <v>2014</v>
      </c>
      <c r="D62">
        <f t="shared" si="2"/>
        <v>3</v>
      </c>
      <c r="E62">
        <f t="shared" si="3"/>
        <v>2</v>
      </c>
      <c r="F62" s="15">
        <f t="shared" si="4"/>
        <v>41700</v>
      </c>
      <c r="G62">
        <v>278</v>
      </c>
      <c r="H62">
        <v>20</v>
      </c>
      <c r="I62">
        <v>24</v>
      </c>
      <c r="J62">
        <v>50</v>
      </c>
      <c r="K62">
        <v>14</v>
      </c>
      <c r="L62">
        <v>10</v>
      </c>
      <c r="M62">
        <v>6</v>
      </c>
      <c r="N62">
        <v>80</v>
      </c>
      <c r="O62">
        <v>13</v>
      </c>
      <c r="P62">
        <v>29</v>
      </c>
      <c r="Q62">
        <v>-18</v>
      </c>
      <c r="R62">
        <v>3</v>
      </c>
      <c r="S62">
        <v>80</v>
      </c>
      <c r="T62">
        <v>13</v>
      </c>
      <c r="U62">
        <v>-50</v>
      </c>
      <c r="V62">
        <v>6</v>
      </c>
      <c r="W62">
        <v>50</v>
      </c>
      <c r="X62">
        <v>46</v>
      </c>
      <c r="Y62">
        <v>732</v>
      </c>
      <c r="Z62">
        <v>0</v>
      </c>
      <c r="AA62">
        <v>0</v>
      </c>
      <c r="AB62">
        <v>0</v>
      </c>
      <c r="AC62">
        <v>1</v>
      </c>
      <c r="AD62">
        <v>10218</v>
      </c>
      <c r="AE62">
        <v>10261</v>
      </c>
      <c r="AF62">
        <v>24</v>
      </c>
      <c r="AG62">
        <v>10170</v>
      </c>
      <c r="AH62">
        <v>1</v>
      </c>
      <c r="AI62">
        <v>44</v>
      </c>
      <c r="AJ62">
        <v>10</v>
      </c>
      <c r="AK62">
        <v>82</v>
      </c>
      <c r="AL62">
        <v>14</v>
      </c>
      <c r="AM62">
        <v>3</v>
      </c>
      <c r="AN62">
        <v>82</v>
      </c>
      <c r="AO62">
        <v>96</v>
      </c>
      <c r="AP62">
        <v>4</v>
      </c>
      <c r="AQ62">
        <v>48</v>
      </c>
      <c r="AR62">
        <v>13</v>
      </c>
      <c r="AS62">
        <v>9</v>
      </c>
    </row>
    <row r="63" spans="1:45" x14ac:dyDescent="0.25">
      <c r="A63">
        <v>20100303</v>
      </c>
      <c r="B63">
        <f t="shared" si="0"/>
        <v>20140303</v>
      </c>
      <c r="C63">
        <f t="shared" si="1"/>
        <v>2014</v>
      </c>
      <c r="D63">
        <f t="shared" si="2"/>
        <v>3</v>
      </c>
      <c r="E63">
        <f t="shared" si="3"/>
        <v>3</v>
      </c>
      <c r="F63" s="15">
        <f t="shared" si="4"/>
        <v>41701</v>
      </c>
      <c r="G63">
        <v>39</v>
      </c>
      <c r="H63">
        <v>20</v>
      </c>
      <c r="I63">
        <v>23</v>
      </c>
      <c r="J63">
        <v>40</v>
      </c>
      <c r="K63">
        <v>12</v>
      </c>
      <c r="L63">
        <v>0</v>
      </c>
      <c r="M63">
        <v>5</v>
      </c>
      <c r="N63">
        <v>70</v>
      </c>
      <c r="O63">
        <v>14</v>
      </c>
      <c r="P63">
        <v>20</v>
      </c>
      <c r="Q63">
        <v>-32</v>
      </c>
      <c r="R63">
        <v>5</v>
      </c>
      <c r="S63">
        <v>71</v>
      </c>
      <c r="T63">
        <v>14</v>
      </c>
      <c r="U63">
        <v>-66</v>
      </c>
      <c r="V63">
        <v>6</v>
      </c>
      <c r="W63">
        <v>84</v>
      </c>
      <c r="X63">
        <v>77</v>
      </c>
      <c r="Y63">
        <v>1084</v>
      </c>
      <c r="Z63">
        <v>0</v>
      </c>
      <c r="AA63">
        <v>0</v>
      </c>
      <c r="AB63">
        <v>0</v>
      </c>
      <c r="AC63">
        <v>1</v>
      </c>
      <c r="AD63">
        <v>10232</v>
      </c>
      <c r="AE63">
        <v>10259</v>
      </c>
      <c r="AF63">
        <v>1</v>
      </c>
      <c r="AG63">
        <v>10209</v>
      </c>
      <c r="AH63">
        <v>20</v>
      </c>
      <c r="AI63">
        <v>5</v>
      </c>
      <c r="AJ63">
        <v>4</v>
      </c>
      <c r="AK63">
        <v>82</v>
      </c>
      <c r="AL63">
        <v>14</v>
      </c>
      <c r="AM63">
        <v>4</v>
      </c>
      <c r="AN63">
        <v>80</v>
      </c>
      <c r="AO63">
        <v>98</v>
      </c>
      <c r="AP63">
        <v>4</v>
      </c>
      <c r="AQ63">
        <v>52</v>
      </c>
      <c r="AR63">
        <v>14</v>
      </c>
      <c r="AS63">
        <v>12</v>
      </c>
    </row>
    <row r="64" spans="1:45" x14ac:dyDescent="0.25">
      <c r="A64">
        <v>20100304</v>
      </c>
      <c r="B64">
        <f t="shared" si="0"/>
        <v>20140304</v>
      </c>
      <c r="C64">
        <f t="shared" si="1"/>
        <v>2014</v>
      </c>
      <c r="D64">
        <f t="shared" si="2"/>
        <v>3</v>
      </c>
      <c r="E64">
        <f t="shared" si="3"/>
        <v>4</v>
      </c>
      <c r="F64" s="15">
        <f t="shared" si="4"/>
        <v>41702</v>
      </c>
      <c r="G64">
        <v>7</v>
      </c>
      <c r="H64">
        <v>31</v>
      </c>
      <c r="I64">
        <v>34</v>
      </c>
      <c r="J64">
        <v>60</v>
      </c>
      <c r="K64">
        <v>12</v>
      </c>
      <c r="L64">
        <v>10</v>
      </c>
      <c r="M64">
        <v>6</v>
      </c>
      <c r="N64">
        <v>100</v>
      </c>
      <c r="O64">
        <v>11</v>
      </c>
      <c r="P64">
        <v>15</v>
      </c>
      <c r="Q64">
        <v>-13</v>
      </c>
      <c r="R64">
        <v>7</v>
      </c>
      <c r="S64">
        <v>58</v>
      </c>
      <c r="T64">
        <v>14</v>
      </c>
      <c r="U64">
        <v>-41</v>
      </c>
      <c r="V64">
        <v>24</v>
      </c>
      <c r="W64">
        <v>90</v>
      </c>
      <c r="X64">
        <v>82</v>
      </c>
      <c r="Y64">
        <v>1181</v>
      </c>
      <c r="Z64">
        <v>0</v>
      </c>
      <c r="AA64">
        <v>0</v>
      </c>
      <c r="AB64">
        <v>0</v>
      </c>
      <c r="AC64">
        <v>1</v>
      </c>
      <c r="AD64">
        <v>10231</v>
      </c>
      <c r="AE64">
        <v>10270</v>
      </c>
      <c r="AF64">
        <v>24</v>
      </c>
      <c r="AG64">
        <v>10204</v>
      </c>
      <c r="AH64">
        <v>3</v>
      </c>
      <c r="AI64">
        <v>1</v>
      </c>
      <c r="AJ64">
        <v>6</v>
      </c>
      <c r="AK64">
        <v>83</v>
      </c>
      <c r="AL64">
        <v>18</v>
      </c>
      <c r="AM64">
        <v>3</v>
      </c>
      <c r="AN64">
        <v>77</v>
      </c>
      <c r="AO64">
        <v>98</v>
      </c>
      <c r="AP64">
        <v>3</v>
      </c>
      <c r="AQ64">
        <v>53</v>
      </c>
      <c r="AR64">
        <v>13</v>
      </c>
      <c r="AS64">
        <v>13</v>
      </c>
    </row>
    <row r="65" spans="1:45" x14ac:dyDescent="0.25">
      <c r="A65">
        <v>20100305</v>
      </c>
      <c r="B65">
        <f t="shared" si="0"/>
        <v>20140305</v>
      </c>
      <c r="C65">
        <f t="shared" si="1"/>
        <v>2014</v>
      </c>
      <c r="D65">
        <f t="shared" si="2"/>
        <v>3</v>
      </c>
      <c r="E65">
        <f t="shared" si="3"/>
        <v>5</v>
      </c>
      <c r="F65" s="15">
        <f t="shared" si="4"/>
        <v>41703</v>
      </c>
      <c r="G65">
        <v>286</v>
      </c>
      <c r="H65">
        <v>33</v>
      </c>
      <c r="I65">
        <v>37</v>
      </c>
      <c r="J65">
        <v>60</v>
      </c>
      <c r="K65">
        <v>15</v>
      </c>
      <c r="L65">
        <v>10</v>
      </c>
      <c r="M65">
        <v>3</v>
      </c>
      <c r="N65">
        <v>120</v>
      </c>
      <c r="O65">
        <v>18</v>
      </c>
      <c r="P65">
        <v>18</v>
      </c>
      <c r="Q65">
        <v>-46</v>
      </c>
      <c r="R65">
        <v>5</v>
      </c>
      <c r="S65">
        <v>60</v>
      </c>
      <c r="T65">
        <v>12</v>
      </c>
      <c r="U65">
        <v>-76</v>
      </c>
      <c r="V65">
        <v>6</v>
      </c>
      <c r="W65">
        <v>33</v>
      </c>
      <c r="X65">
        <v>30</v>
      </c>
      <c r="Y65">
        <v>681</v>
      </c>
      <c r="Z65">
        <v>72</v>
      </c>
      <c r="AA65">
        <v>56</v>
      </c>
      <c r="AB65">
        <v>17</v>
      </c>
      <c r="AC65">
        <v>18</v>
      </c>
      <c r="AD65">
        <v>10238</v>
      </c>
      <c r="AE65">
        <v>10275</v>
      </c>
      <c r="AF65">
        <v>3</v>
      </c>
      <c r="AG65">
        <v>10170</v>
      </c>
      <c r="AH65">
        <v>24</v>
      </c>
      <c r="AI65">
        <v>41</v>
      </c>
      <c r="AJ65">
        <v>17</v>
      </c>
      <c r="AK65">
        <v>83</v>
      </c>
      <c r="AL65">
        <v>11</v>
      </c>
      <c r="AM65">
        <v>6</v>
      </c>
      <c r="AN65">
        <v>82</v>
      </c>
      <c r="AO65">
        <v>94</v>
      </c>
      <c r="AP65">
        <v>3</v>
      </c>
      <c r="AQ65">
        <v>48</v>
      </c>
      <c r="AR65">
        <v>11</v>
      </c>
      <c r="AS65">
        <v>8</v>
      </c>
    </row>
    <row r="66" spans="1:45" x14ac:dyDescent="0.25">
      <c r="A66">
        <v>20100306</v>
      </c>
      <c r="B66">
        <f t="shared" si="0"/>
        <v>20140306</v>
      </c>
      <c r="C66">
        <f t="shared" si="1"/>
        <v>2014</v>
      </c>
      <c r="D66">
        <f t="shared" si="2"/>
        <v>3</v>
      </c>
      <c r="E66">
        <f t="shared" si="3"/>
        <v>6</v>
      </c>
      <c r="F66" s="15">
        <f t="shared" si="4"/>
        <v>41704</v>
      </c>
      <c r="G66">
        <v>30</v>
      </c>
      <c r="H66">
        <v>47</v>
      </c>
      <c r="I66">
        <v>53</v>
      </c>
      <c r="J66">
        <v>70</v>
      </c>
      <c r="K66">
        <v>3</v>
      </c>
      <c r="L66">
        <v>30</v>
      </c>
      <c r="M66">
        <v>19</v>
      </c>
      <c r="N66">
        <v>160</v>
      </c>
      <c r="O66">
        <v>3</v>
      </c>
      <c r="P66">
        <v>8</v>
      </c>
      <c r="Q66">
        <v>-25</v>
      </c>
      <c r="R66">
        <v>24</v>
      </c>
      <c r="S66">
        <v>32</v>
      </c>
      <c r="T66">
        <v>2</v>
      </c>
      <c r="U66">
        <v>-37</v>
      </c>
      <c r="V66">
        <v>24</v>
      </c>
      <c r="W66">
        <v>90</v>
      </c>
      <c r="X66">
        <v>81</v>
      </c>
      <c r="Y66">
        <v>1275</v>
      </c>
      <c r="Z66">
        <v>4</v>
      </c>
      <c r="AA66">
        <v>2</v>
      </c>
      <c r="AB66">
        <v>2</v>
      </c>
      <c r="AC66">
        <v>1</v>
      </c>
      <c r="AD66">
        <v>10259</v>
      </c>
      <c r="AE66">
        <v>10340</v>
      </c>
      <c r="AF66">
        <v>24</v>
      </c>
      <c r="AG66">
        <v>10165</v>
      </c>
      <c r="AH66">
        <v>2</v>
      </c>
      <c r="AI66">
        <v>68</v>
      </c>
      <c r="AJ66">
        <v>1</v>
      </c>
      <c r="AK66">
        <v>83</v>
      </c>
      <c r="AL66">
        <v>16</v>
      </c>
      <c r="AM66">
        <v>3</v>
      </c>
      <c r="AN66">
        <v>64</v>
      </c>
      <c r="AO66">
        <v>83</v>
      </c>
      <c r="AP66">
        <v>1</v>
      </c>
      <c r="AQ66">
        <v>47</v>
      </c>
      <c r="AR66">
        <v>12</v>
      </c>
      <c r="AS66">
        <v>14</v>
      </c>
    </row>
    <row r="67" spans="1:45" x14ac:dyDescent="0.25">
      <c r="A67">
        <v>20100307</v>
      </c>
      <c r="B67">
        <f t="shared" ref="B67:B130" si="5">A67+40000</f>
        <v>20140307</v>
      </c>
      <c r="C67">
        <f t="shared" ref="C67:C130" si="6">FLOOR(B67/10000,1)</f>
        <v>2014</v>
      </c>
      <c r="D67">
        <f t="shared" ref="D67:D130" si="7">FLOOR(B67/100 - 100 * C67, 1)</f>
        <v>3</v>
      </c>
      <c r="E67">
        <f t="shared" ref="E67:E130" si="8">FLOOR(B67-10000*C67-100*D67,1)</f>
        <v>7</v>
      </c>
      <c r="F67" s="15">
        <f t="shared" ref="F67:F130" si="9">DATE(C67,D67,E67)</f>
        <v>41705</v>
      </c>
      <c r="G67">
        <v>57</v>
      </c>
      <c r="H67">
        <v>33</v>
      </c>
      <c r="I67">
        <v>34</v>
      </c>
      <c r="J67">
        <v>50</v>
      </c>
      <c r="K67">
        <v>11</v>
      </c>
      <c r="L67">
        <v>20</v>
      </c>
      <c r="M67">
        <v>21</v>
      </c>
      <c r="N67">
        <v>90</v>
      </c>
      <c r="O67">
        <v>13</v>
      </c>
      <c r="P67">
        <v>-10</v>
      </c>
      <c r="Q67">
        <v>-50</v>
      </c>
      <c r="R67">
        <v>7</v>
      </c>
      <c r="S67">
        <v>39</v>
      </c>
      <c r="T67">
        <v>15</v>
      </c>
      <c r="U67">
        <v>-76</v>
      </c>
      <c r="V67">
        <v>24</v>
      </c>
      <c r="W67">
        <v>100</v>
      </c>
      <c r="X67">
        <v>89</v>
      </c>
      <c r="Y67">
        <v>1350</v>
      </c>
      <c r="Z67">
        <v>0</v>
      </c>
      <c r="AA67">
        <v>0</v>
      </c>
      <c r="AB67">
        <v>0</v>
      </c>
      <c r="AC67">
        <v>1</v>
      </c>
      <c r="AD67">
        <v>10343</v>
      </c>
      <c r="AE67">
        <v>10359</v>
      </c>
      <c r="AF67">
        <v>9</v>
      </c>
      <c r="AG67">
        <v>10330</v>
      </c>
      <c r="AH67">
        <v>23</v>
      </c>
      <c r="AI67">
        <v>75</v>
      </c>
      <c r="AJ67">
        <v>1</v>
      </c>
      <c r="AK67">
        <v>83</v>
      </c>
      <c r="AL67">
        <v>15</v>
      </c>
      <c r="AM67">
        <v>2</v>
      </c>
      <c r="AN67">
        <v>57</v>
      </c>
      <c r="AO67">
        <v>76</v>
      </c>
      <c r="AP67">
        <v>6</v>
      </c>
      <c r="AQ67">
        <v>37</v>
      </c>
      <c r="AR67">
        <v>15</v>
      </c>
      <c r="AS67">
        <v>14</v>
      </c>
    </row>
    <row r="68" spans="1:45" x14ac:dyDescent="0.25">
      <c r="A68">
        <v>20100308</v>
      </c>
      <c r="B68">
        <f t="shared" si="5"/>
        <v>20140308</v>
      </c>
      <c r="C68">
        <f t="shared" si="6"/>
        <v>2014</v>
      </c>
      <c r="D68">
        <f t="shared" si="7"/>
        <v>3</v>
      </c>
      <c r="E68">
        <f t="shared" si="8"/>
        <v>8</v>
      </c>
      <c r="F68" s="15">
        <f t="shared" si="9"/>
        <v>41706</v>
      </c>
      <c r="G68">
        <v>36</v>
      </c>
      <c r="H68">
        <v>16</v>
      </c>
      <c r="I68">
        <v>23</v>
      </c>
      <c r="J68">
        <v>50</v>
      </c>
      <c r="K68">
        <v>15</v>
      </c>
      <c r="L68">
        <v>10</v>
      </c>
      <c r="M68">
        <v>1</v>
      </c>
      <c r="N68">
        <v>80</v>
      </c>
      <c r="O68">
        <v>15</v>
      </c>
      <c r="P68">
        <v>1</v>
      </c>
      <c r="Q68">
        <v>-51</v>
      </c>
      <c r="R68">
        <v>1</v>
      </c>
      <c r="S68">
        <v>52</v>
      </c>
      <c r="T68">
        <v>16</v>
      </c>
      <c r="U68">
        <v>-75</v>
      </c>
      <c r="V68">
        <v>6</v>
      </c>
      <c r="W68">
        <v>21</v>
      </c>
      <c r="X68">
        <v>19</v>
      </c>
      <c r="Y68">
        <v>467</v>
      </c>
      <c r="Z68">
        <v>45</v>
      </c>
      <c r="AA68">
        <v>9</v>
      </c>
      <c r="AB68">
        <v>2</v>
      </c>
      <c r="AC68">
        <v>7</v>
      </c>
      <c r="AD68">
        <v>10284</v>
      </c>
      <c r="AE68">
        <v>10325</v>
      </c>
      <c r="AF68">
        <v>1</v>
      </c>
      <c r="AG68">
        <v>10260</v>
      </c>
      <c r="AH68">
        <v>15</v>
      </c>
      <c r="AI68">
        <v>27</v>
      </c>
      <c r="AJ68">
        <v>6</v>
      </c>
      <c r="AK68">
        <v>80</v>
      </c>
      <c r="AL68">
        <v>15</v>
      </c>
      <c r="AM68">
        <v>5</v>
      </c>
      <c r="AN68">
        <v>83</v>
      </c>
      <c r="AO68">
        <v>96</v>
      </c>
      <c r="AP68">
        <v>11</v>
      </c>
      <c r="AQ68">
        <v>64</v>
      </c>
      <c r="AR68">
        <v>15</v>
      </c>
      <c r="AS68">
        <v>5</v>
      </c>
    </row>
    <row r="69" spans="1:45" x14ac:dyDescent="0.25">
      <c r="A69">
        <v>20100309</v>
      </c>
      <c r="B69">
        <f t="shared" si="5"/>
        <v>20140309</v>
      </c>
      <c r="C69">
        <f t="shared" si="6"/>
        <v>2014</v>
      </c>
      <c r="D69">
        <f t="shared" si="7"/>
        <v>3</v>
      </c>
      <c r="E69">
        <f t="shared" si="8"/>
        <v>9</v>
      </c>
      <c r="F69" s="15">
        <f t="shared" si="9"/>
        <v>41707</v>
      </c>
      <c r="G69">
        <v>44</v>
      </c>
      <c r="H69">
        <v>26</v>
      </c>
      <c r="I69">
        <v>27</v>
      </c>
      <c r="J69">
        <v>40</v>
      </c>
      <c r="K69">
        <v>15</v>
      </c>
      <c r="L69">
        <v>20</v>
      </c>
      <c r="M69">
        <v>1</v>
      </c>
      <c r="N69">
        <v>70</v>
      </c>
      <c r="O69">
        <v>15</v>
      </c>
      <c r="P69">
        <v>5</v>
      </c>
      <c r="Q69">
        <v>-38</v>
      </c>
      <c r="R69">
        <v>4</v>
      </c>
      <c r="S69">
        <v>56</v>
      </c>
      <c r="T69">
        <v>15</v>
      </c>
      <c r="U69">
        <v>-68</v>
      </c>
      <c r="V69">
        <v>6</v>
      </c>
      <c r="W69">
        <v>103</v>
      </c>
      <c r="X69">
        <v>91</v>
      </c>
      <c r="Y69">
        <v>1411</v>
      </c>
      <c r="Z69">
        <v>0</v>
      </c>
      <c r="AA69">
        <v>0</v>
      </c>
      <c r="AB69">
        <v>0</v>
      </c>
      <c r="AC69">
        <v>1</v>
      </c>
      <c r="AD69">
        <v>10290</v>
      </c>
      <c r="AE69">
        <v>10304</v>
      </c>
      <c r="AF69">
        <v>21</v>
      </c>
      <c r="AG69">
        <v>10279</v>
      </c>
      <c r="AH69">
        <v>1</v>
      </c>
      <c r="AI69">
        <v>40</v>
      </c>
      <c r="AJ69">
        <v>6</v>
      </c>
      <c r="AK69">
        <v>74</v>
      </c>
      <c r="AL69">
        <v>16</v>
      </c>
      <c r="AM69">
        <v>0</v>
      </c>
      <c r="AN69">
        <v>72</v>
      </c>
      <c r="AO69">
        <v>90</v>
      </c>
      <c r="AP69">
        <v>4</v>
      </c>
      <c r="AQ69">
        <v>52</v>
      </c>
      <c r="AR69">
        <v>14</v>
      </c>
      <c r="AS69">
        <v>15</v>
      </c>
    </row>
    <row r="70" spans="1:45" x14ac:dyDescent="0.25">
      <c r="A70">
        <v>20100310</v>
      </c>
      <c r="B70">
        <f t="shared" si="5"/>
        <v>20140310</v>
      </c>
      <c r="C70">
        <f t="shared" si="6"/>
        <v>2014</v>
      </c>
      <c r="D70">
        <f t="shared" si="7"/>
        <v>3</v>
      </c>
      <c r="E70">
        <f t="shared" si="8"/>
        <v>10</v>
      </c>
      <c r="F70" s="15">
        <f t="shared" si="9"/>
        <v>41708</v>
      </c>
      <c r="G70">
        <v>34</v>
      </c>
      <c r="H70">
        <v>46</v>
      </c>
      <c r="I70">
        <v>46</v>
      </c>
      <c r="J70">
        <v>70</v>
      </c>
      <c r="K70">
        <v>18</v>
      </c>
      <c r="L70">
        <v>20</v>
      </c>
      <c r="M70">
        <v>1</v>
      </c>
      <c r="N70">
        <v>110</v>
      </c>
      <c r="O70">
        <v>17</v>
      </c>
      <c r="P70">
        <v>7</v>
      </c>
      <c r="Q70">
        <v>-27</v>
      </c>
      <c r="R70">
        <v>5</v>
      </c>
      <c r="S70">
        <v>48</v>
      </c>
      <c r="T70">
        <v>14</v>
      </c>
      <c r="U70">
        <v>-49</v>
      </c>
      <c r="V70">
        <v>6</v>
      </c>
      <c r="W70">
        <v>100</v>
      </c>
      <c r="X70">
        <v>87</v>
      </c>
      <c r="Y70">
        <v>1351</v>
      </c>
      <c r="Z70">
        <v>0</v>
      </c>
      <c r="AA70">
        <v>0</v>
      </c>
      <c r="AB70">
        <v>0</v>
      </c>
      <c r="AC70">
        <v>1</v>
      </c>
      <c r="AD70">
        <v>10274</v>
      </c>
      <c r="AE70">
        <v>10300</v>
      </c>
      <c r="AF70">
        <v>1</v>
      </c>
      <c r="AG70">
        <v>10242</v>
      </c>
      <c r="AH70">
        <v>24</v>
      </c>
      <c r="AI70">
        <v>36</v>
      </c>
      <c r="AJ70">
        <v>7</v>
      </c>
      <c r="AK70">
        <v>64</v>
      </c>
      <c r="AL70">
        <v>1</v>
      </c>
      <c r="AM70">
        <v>3</v>
      </c>
      <c r="AN70">
        <v>76</v>
      </c>
      <c r="AO70">
        <v>86</v>
      </c>
      <c r="AP70">
        <v>6</v>
      </c>
      <c r="AQ70">
        <v>63</v>
      </c>
      <c r="AR70">
        <v>14</v>
      </c>
      <c r="AS70">
        <v>15</v>
      </c>
    </row>
    <row r="71" spans="1:45" x14ac:dyDescent="0.25">
      <c r="A71">
        <v>20100311</v>
      </c>
      <c r="B71">
        <f t="shared" si="5"/>
        <v>20140311</v>
      </c>
      <c r="C71">
        <f t="shared" si="6"/>
        <v>2014</v>
      </c>
      <c r="D71">
        <f t="shared" si="7"/>
        <v>3</v>
      </c>
      <c r="E71">
        <f t="shared" si="8"/>
        <v>11</v>
      </c>
      <c r="F71" s="15">
        <f t="shared" si="9"/>
        <v>41709</v>
      </c>
      <c r="G71">
        <v>23</v>
      </c>
      <c r="H71">
        <v>31</v>
      </c>
      <c r="I71">
        <v>36</v>
      </c>
      <c r="J71">
        <v>50</v>
      </c>
      <c r="K71">
        <v>1</v>
      </c>
      <c r="L71">
        <v>20</v>
      </c>
      <c r="M71">
        <v>19</v>
      </c>
      <c r="N71">
        <v>90</v>
      </c>
      <c r="O71">
        <v>1</v>
      </c>
      <c r="P71">
        <v>26</v>
      </c>
      <c r="Q71">
        <v>-12</v>
      </c>
      <c r="R71">
        <v>5</v>
      </c>
      <c r="S71">
        <v>58</v>
      </c>
      <c r="T71">
        <v>17</v>
      </c>
      <c r="U71">
        <v>-12</v>
      </c>
      <c r="V71">
        <v>6</v>
      </c>
      <c r="W71">
        <v>33</v>
      </c>
      <c r="X71">
        <v>29</v>
      </c>
      <c r="Y71">
        <v>724</v>
      </c>
      <c r="Z71">
        <v>0</v>
      </c>
      <c r="AA71">
        <v>-1</v>
      </c>
      <c r="AB71">
        <v>-1</v>
      </c>
      <c r="AC71">
        <v>20</v>
      </c>
      <c r="AD71">
        <v>10217</v>
      </c>
      <c r="AE71">
        <v>10241</v>
      </c>
      <c r="AF71">
        <v>1</v>
      </c>
      <c r="AG71">
        <v>10195</v>
      </c>
      <c r="AH71">
        <v>24</v>
      </c>
      <c r="AI71">
        <v>58</v>
      </c>
      <c r="AJ71">
        <v>2</v>
      </c>
      <c r="AK71">
        <v>77</v>
      </c>
      <c r="AL71">
        <v>16</v>
      </c>
      <c r="AM71">
        <v>8</v>
      </c>
      <c r="AN71">
        <v>78</v>
      </c>
      <c r="AO71">
        <v>88</v>
      </c>
      <c r="AP71">
        <v>6</v>
      </c>
      <c r="AQ71">
        <v>62</v>
      </c>
      <c r="AR71">
        <v>16</v>
      </c>
      <c r="AS71">
        <v>8</v>
      </c>
    </row>
    <row r="72" spans="1:45" x14ac:dyDescent="0.25">
      <c r="A72">
        <v>20100312</v>
      </c>
      <c r="B72">
        <f t="shared" si="5"/>
        <v>20140312</v>
      </c>
      <c r="C72">
        <f t="shared" si="6"/>
        <v>2014</v>
      </c>
      <c r="D72">
        <f t="shared" si="7"/>
        <v>3</v>
      </c>
      <c r="E72">
        <f t="shared" si="8"/>
        <v>12</v>
      </c>
      <c r="F72" s="15">
        <f t="shared" si="9"/>
        <v>41710</v>
      </c>
      <c r="G72">
        <v>269</v>
      </c>
      <c r="H72">
        <v>24</v>
      </c>
      <c r="I72">
        <v>26</v>
      </c>
      <c r="J72">
        <v>40</v>
      </c>
      <c r="K72">
        <v>12</v>
      </c>
      <c r="L72">
        <v>20</v>
      </c>
      <c r="M72">
        <v>1</v>
      </c>
      <c r="N72">
        <v>80</v>
      </c>
      <c r="O72">
        <v>13</v>
      </c>
      <c r="P72">
        <v>46</v>
      </c>
      <c r="Q72">
        <v>31</v>
      </c>
      <c r="R72">
        <v>24</v>
      </c>
      <c r="S72">
        <v>68</v>
      </c>
      <c r="T72">
        <v>15</v>
      </c>
      <c r="U72">
        <v>25</v>
      </c>
      <c r="V72">
        <v>24</v>
      </c>
      <c r="W72">
        <v>2</v>
      </c>
      <c r="X72">
        <v>2</v>
      </c>
      <c r="Y72">
        <v>470</v>
      </c>
      <c r="Z72">
        <v>0</v>
      </c>
      <c r="AA72">
        <v>-1</v>
      </c>
      <c r="AB72">
        <v>-1</v>
      </c>
      <c r="AC72">
        <v>23</v>
      </c>
      <c r="AD72">
        <v>10201</v>
      </c>
      <c r="AE72">
        <v>10230</v>
      </c>
      <c r="AF72">
        <v>24</v>
      </c>
      <c r="AG72">
        <v>10185</v>
      </c>
      <c r="AH72">
        <v>5</v>
      </c>
      <c r="AI72">
        <v>33</v>
      </c>
      <c r="AJ72">
        <v>23</v>
      </c>
      <c r="AK72">
        <v>74</v>
      </c>
      <c r="AL72">
        <v>9</v>
      </c>
      <c r="AM72">
        <v>8</v>
      </c>
      <c r="AN72">
        <v>74</v>
      </c>
      <c r="AO72">
        <v>92</v>
      </c>
      <c r="AP72">
        <v>24</v>
      </c>
      <c r="AQ72">
        <v>57</v>
      </c>
      <c r="AR72">
        <v>15</v>
      </c>
      <c r="AS72">
        <v>6</v>
      </c>
    </row>
    <row r="73" spans="1:45" x14ac:dyDescent="0.25">
      <c r="A73">
        <v>20100313</v>
      </c>
      <c r="B73">
        <f t="shared" si="5"/>
        <v>20140313</v>
      </c>
      <c r="C73">
        <f t="shared" si="6"/>
        <v>2014</v>
      </c>
      <c r="D73">
        <f t="shared" si="7"/>
        <v>3</v>
      </c>
      <c r="E73">
        <f t="shared" si="8"/>
        <v>13</v>
      </c>
      <c r="F73" s="15">
        <f t="shared" si="9"/>
        <v>41711</v>
      </c>
      <c r="G73">
        <v>294</v>
      </c>
      <c r="H73">
        <v>34</v>
      </c>
      <c r="I73">
        <v>36</v>
      </c>
      <c r="J73">
        <v>50</v>
      </c>
      <c r="K73">
        <v>11</v>
      </c>
      <c r="L73">
        <v>20</v>
      </c>
      <c r="M73">
        <v>1</v>
      </c>
      <c r="N73">
        <v>110</v>
      </c>
      <c r="O73">
        <v>17</v>
      </c>
      <c r="P73">
        <v>52</v>
      </c>
      <c r="Q73">
        <v>28</v>
      </c>
      <c r="R73">
        <v>6</v>
      </c>
      <c r="S73">
        <v>73</v>
      </c>
      <c r="T73">
        <v>11</v>
      </c>
      <c r="U73">
        <v>18</v>
      </c>
      <c r="V73">
        <v>12</v>
      </c>
      <c r="W73">
        <v>16</v>
      </c>
      <c r="X73">
        <v>14</v>
      </c>
      <c r="Y73">
        <v>514</v>
      </c>
      <c r="Z73">
        <v>6</v>
      </c>
      <c r="AA73">
        <v>1</v>
      </c>
      <c r="AB73">
        <v>1</v>
      </c>
      <c r="AC73">
        <v>12</v>
      </c>
      <c r="AD73">
        <v>10254</v>
      </c>
      <c r="AE73">
        <v>10264</v>
      </c>
      <c r="AF73">
        <v>12</v>
      </c>
      <c r="AG73">
        <v>10233</v>
      </c>
      <c r="AH73">
        <v>1</v>
      </c>
      <c r="AI73">
        <v>50</v>
      </c>
      <c r="AJ73">
        <v>1</v>
      </c>
      <c r="AK73">
        <v>80</v>
      </c>
      <c r="AL73">
        <v>11</v>
      </c>
      <c r="AM73">
        <v>8</v>
      </c>
      <c r="AN73">
        <v>81</v>
      </c>
      <c r="AO73">
        <v>92</v>
      </c>
      <c r="AP73">
        <v>1</v>
      </c>
      <c r="AQ73">
        <v>67</v>
      </c>
      <c r="AR73">
        <v>11</v>
      </c>
      <c r="AS73">
        <v>7</v>
      </c>
    </row>
    <row r="74" spans="1:45" x14ac:dyDescent="0.25">
      <c r="A74">
        <v>20100314</v>
      </c>
      <c r="B74">
        <f t="shared" si="5"/>
        <v>20140314</v>
      </c>
      <c r="C74">
        <f t="shared" si="6"/>
        <v>2014</v>
      </c>
      <c r="D74">
        <f t="shared" si="7"/>
        <v>3</v>
      </c>
      <c r="E74">
        <f t="shared" si="8"/>
        <v>14</v>
      </c>
      <c r="F74" s="15">
        <f t="shared" si="9"/>
        <v>41712</v>
      </c>
      <c r="G74">
        <v>292</v>
      </c>
      <c r="H74">
        <v>38</v>
      </c>
      <c r="I74">
        <v>40</v>
      </c>
      <c r="J74">
        <v>60</v>
      </c>
      <c r="K74">
        <v>13</v>
      </c>
      <c r="L74">
        <v>20</v>
      </c>
      <c r="M74">
        <v>23</v>
      </c>
      <c r="N74">
        <v>110</v>
      </c>
      <c r="O74">
        <v>13</v>
      </c>
      <c r="P74">
        <v>62</v>
      </c>
      <c r="Q74">
        <v>48</v>
      </c>
      <c r="R74">
        <v>24</v>
      </c>
      <c r="S74">
        <v>85</v>
      </c>
      <c r="T74">
        <v>12</v>
      </c>
      <c r="U74">
        <v>44</v>
      </c>
      <c r="V74">
        <v>24</v>
      </c>
      <c r="W74">
        <v>7</v>
      </c>
      <c r="X74">
        <v>6</v>
      </c>
      <c r="Y74">
        <v>597</v>
      </c>
      <c r="Z74">
        <v>0</v>
      </c>
      <c r="AA74">
        <v>-1</v>
      </c>
      <c r="AB74">
        <v>-1</v>
      </c>
      <c r="AC74">
        <v>2</v>
      </c>
      <c r="AD74">
        <v>10232</v>
      </c>
      <c r="AE74">
        <v>10247</v>
      </c>
      <c r="AF74">
        <v>24</v>
      </c>
      <c r="AG74">
        <v>10225</v>
      </c>
      <c r="AH74">
        <v>5</v>
      </c>
      <c r="AI74">
        <v>60</v>
      </c>
      <c r="AJ74">
        <v>5</v>
      </c>
      <c r="AK74">
        <v>68</v>
      </c>
      <c r="AL74">
        <v>10</v>
      </c>
      <c r="AM74">
        <v>8</v>
      </c>
      <c r="AN74">
        <v>80</v>
      </c>
      <c r="AO74">
        <v>89</v>
      </c>
      <c r="AP74">
        <v>24</v>
      </c>
      <c r="AQ74">
        <v>72</v>
      </c>
      <c r="AR74">
        <v>12</v>
      </c>
      <c r="AS74">
        <v>8</v>
      </c>
    </row>
    <row r="75" spans="1:45" x14ac:dyDescent="0.25">
      <c r="A75">
        <v>20100315</v>
      </c>
      <c r="B75">
        <f t="shared" si="5"/>
        <v>20140315</v>
      </c>
      <c r="C75">
        <f t="shared" si="6"/>
        <v>2014</v>
      </c>
      <c r="D75">
        <f t="shared" si="7"/>
        <v>3</v>
      </c>
      <c r="E75">
        <f t="shared" si="8"/>
        <v>15</v>
      </c>
      <c r="F75" s="15">
        <f t="shared" si="9"/>
        <v>41713</v>
      </c>
      <c r="G75">
        <v>283</v>
      </c>
      <c r="H75">
        <v>41</v>
      </c>
      <c r="I75">
        <v>42</v>
      </c>
      <c r="J75">
        <v>60</v>
      </c>
      <c r="K75">
        <v>13</v>
      </c>
      <c r="L75">
        <v>20</v>
      </c>
      <c r="M75">
        <v>5</v>
      </c>
      <c r="N75">
        <v>120</v>
      </c>
      <c r="O75">
        <v>17</v>
      </c>
      <c r="P75">
        <v>63</v>
      </c>
      <c r="Q75">
        <v>48</v>
      </c>
      <c r="R75">
        <v>1</v>
      </c>
      <c r="S75">
        <v>92</v>
      </c>
      <c r="T75">
        <v>12</v>
      </c>
      <c r="U75">
        <v>45</v>
      </c>
      <c r="V75">
        <v>6</v>
      </c>
      <c r="W75">
        <v>7</v>
      </c>
      <c r="X75">
        <v>6</v>
      </c>
      <c r="Y75">
        <v>547</v>
      </c>
      <c r="Z75">
        <v>91</v>
      </c>
      <c r="AA75">
        <v>101</v>
      </c>
      <c r="AB75">
        <v>19</v>
      </c>
      <c r="AC75">
        <v>18</v>
      </c>
      <c r="AD75">
        <v>10225</v>
      </c>
      <c r="AE75">
        <v>10247</v>
      </c>
      <c r="AF75">
        <v>1</v>
      </c>
      <c r="AG75">
        <v>10208</v>
      </c>
      <c r="AH75">
        <v>17</v>
      </c>
      <c r="AI75">
        <v>56</v>
      </c>
      <c r="AJ75">
        <v>23</v>
      </c>
      <c r="AK75">
        <v>75</v>
      </c>
      <c r="AL75">
        <v>12</v>
      </c>
      <c r="AM75">
        <v>8</v>
      </c>
      <c r="AN75">
        <v>86</v>
      </c>
      <c r="AO75">
        <v>93</v>
      </c>
      <c r="AP75">
        <v>22</v>
      </c>
      <c r="AQ75">
        <v>73</v>
      </c>
      <c r="AR75">
        <v>11</v>
      </c>
      <c r="AS75">
        <v>7</v>
      </c>
    </row>
    <row r="76" spans="1:45" x14ac:dyDescent="0.25">
      <c r="A76">
        <v>20100316</v>
      </c>
      <c r="B76">
        <f t="shared" si="5"/>
        <v>20140316</v>
      </c>
      <c r="C76">
        <f t="shared" si="6"/>
        <v>2014</v>
      </c>
      <c r="D76">
        <f t="shared" si="7"/>
        <v>3</v>
      </c>
      <c r="E76">
        <f t="shared" si="8"/>
        <v>16</v>
      </c>
      <c r="F76" s="15">
        <f t="shared" si="9"/>
        <v>41714</v>
      </c>
      <c r="G76">
        <v>274</v>
      </c>
      <c r="H76">
        <v>16</v>
      </c>
      <c r="I76">
        <v>28</v>
      </c>
      <c r="J76">
        <v>40</v>
      </c>
      <c r="K76">
        <v>1</v>
      </c>
      <c r="L76">
        <v>10</v>
      </c>
      <c r="M76">
        <v>9</v>
      </c>
      <c r="N76">
        <v>70</v>
      </c>
      <c r="O76">
        <v>1</v>
      </c>
      <c r="P76">
        <v>63</v>
      </c>
      <c r="Q76">
        <v>37</v>
      </c>
      <c r="R76">
        <v>7</v>
      </c>
      <c r="S76">
        <v>109</v>
      </c>
      <c r="T76">
        <v>15</v>
      </c>
      <c r="U76">
        <v>16</v>
      </c>
      <c r="V76">
        <v>24</v>
      </c>
      <c r="W76">
        <v>31</v>
      </c>
      <c r="X76">
        <v>26</v>
      </c>
      <c r="Y76">
        <v>806</v>
      </c>
      <c r="Z76">
        <v>5</v>
      </c>
      <c r="AA76">
        <v>2</v>
      </c>
      <c r="AB76">
        <v>2</v>
      </c>
      <c r="AC76">
        <v>1</v>
      </c>
      <c r="AD76">
        <v>10253</v>
      </c>
      <c r="AE76">
        <v>10266</v>
      </c>
      <c r="AF76">
        <v>12</v>
      </c>
      <c r="AG76">
        <v>10214</v>
      </c>
      <c r="AH76">
        <v>1</v>
      </c>
      <c r="AI76">
        <v>30</v>
      </c>
      <c r="AJ76">
        <v>2</v>
      </c>
      <c r="AK76">
        <v>82</v>
      </c>
      <c r="AL76">
        <v>13</v>
      </c>
      <c r="AM76">
        <v>7</v>
      </c>
      <c r="AN76">
        <v>79</v>
      </c>
      <c r="AO76">
        <v>95</v>
      </c>
      <c r="AP76">
        <v>1</v>
      </c>
      <c r="AQ76">
        <v>56</v>
      </c>
      <c r="AR76">
        <v>15</v>
      </c>
      <c r="AS76">
        <v>11</v>
      </c>
    </row>
    <row r="77" spans="1:45" x14ac:dyDescent="0.25">
      <c r="A77">
        <v>20100317</v>
      </c>
      <c r="B77">
        <f t="shared" si="5"/>
        <v>20140317</v>
      </c>
      <c r="C77">
        <f t="shared" si="6"/>
        <v>2014</v>
      </c>
      <c r="D77">
        <f t="shared" si="7"/>
        <v>3</v>
      </c>
      <c r="E77">
        <f t="shared" si="8"/>
        <v>17</v>
      </c>
      <c r="F77" s="15">
        <f t="shared" si="9"/>
        <v>41715</v>
      </c>
      <c r="G77">
        <v>224</v>
      </c>
      <c r="H77">
        <v>34</v>
      </c>
      <c r="I77">
        <v>36</v>
      </c>
      <c r="J77">
        <v>60</v>
      </c>
      <c r="K77">
        <v>13</v>
      </c>
      <c r="L77">
        <v>20</v>
      </c>
      <c r="M77">
        <v>1</v>
      </c>
      <c r="N77">
        <v>100</v>
      </c>
      <c r="O77">
        <v>13</v>
      </c>
      <c r="P77">
        <v>84</v>
      </c>
      <c r="Q77">
        <v>27</v>
      </c>
      <c r="R77">
        <v>5</v>
      </c>
      <c r="S77">
        <v>136</v>
      </c>
      <c r="T77">
        <v>13</v>
      </c>
      <c r="U77">
        <v>10</v>
      </c>
      <c r="V77">
        <v>6</v>
      </c>
      <c r="W77">
        <v>83</v>
      </c>
      <c r="X77">
        <v>70</v>
      </c>
      <c r="Y77">
        <v>1186</v>
      </c>
      <c r="Z77">
        <v>0</v>
      </c>
      <c r="AA77">
        <v>0</v>
      </c>
      <c r="AB77">
        <v>0</v>
      </c>
      <c r="AC77">
        <v>1</v>
      </c>
      <c r="AD77">
        <v>10233</v>
      </c>
      <c r="AE77">
        <v>10257</v>
      </c>
      <c r="AF77">
        <v>1</v>
      </c>
      <c r="AG77">
        <v>10221</v>
      </c>
      <c r="AH77">
        <v>17</v>
      </c>
      <c r="AI77">
        <v>50</v>
      </c>
      <c r="AJ77">
        <v>1</v>
      </c>
      <c r="AK77">
        <v>70</v>
      </c>
      <c r="AL77">
        <v>11</v>
      </c>
      <c r="AM77">
        <v>6</v>
      </c>
      <c r="AN77">
        <v>68</v>
      </c>
      <c r="AO77">
        <v>91</v>
      </c>
      <c r="AP77">
        <v>5</v>
      </c>
      <c r="AQ77">
        <v>50</v>
      </c>
      <c r="AR77">
        <v>13</v>
      </c>
      <c r="AS77">
        <v>17</v>
      </c>
    </row>
    <row r="78" spans="1:45" x14ac:dyDescent="0.25">
      <c r="A78">
        <v>20100318</v>
      </c>
      <c r="B78">
        <f t="shared" si="5"/>
        <v>20140318</v>
      </c>
      <c r="C78">
        <f t="shared" si="6"/>
        <v>2014</v>
      </c>
      <c r="D78">
        <f t="shared" si="7"/>
        <v>3</v>
      </c>
      <c r="E78">
        <f t="shared" si="8"/>
        <v>18</v>
      </c>
      <c r="F78" s="15">
        <f t="shared" si="9"/>
        <v>41716</v>
      </c>
      <c r="G78">
        <v>184</v>
      </c>
      <c r="H78">
        <v>34</v>
      </c>
      <c r="I78">
        <v>35</v>
      </c>
      <c r="J78">
        <v>60</v>
      </c>
      <c r="K78">
        <v>13</v>
      </c>
      <c r="L78">
        <v>20</v>
      </c>
      <c r="M78">
        <v>3</v>
      </c>
      <c r="N78">
        <v>100</v>
      </c>
      <c r="O78">
        <v>13</v>
      </c>
      <c r="P78">
        <v>108</v>
      </c>
      <c r="Q78">
        <v>13</v>
      </c>
      <c r="R78">
        <v>5</v>
      </c>
      <c r="S78">
        <v>173</v>
      </c>
      <c r="T78">
        <v>14</v>
      </c>
      <c r="U78">
        <v>-17</v>
      </c>
      <c r="V78">
        <v>6</v>
      </c>
      <c r="W78">
        <v>66</v>
      </c>
      <c r="X78">
        <v>55</v>
      </c>
      <c r="Y78">
        <v>1153</v>
      </c>
      <c r="Z78">
        <v>0</v>
      </c>
      <c r="AA78">
        <v>0</v>
      </c>
      <c r="AB78">
        <v>0</v>
      </c>
      <c r="AC78">
        <v>1</v>
      </c>
      <c r="AD78">
        <v>10188</v>
      </c>
      <c r="AE78">
        <v>10225</v>
      </c>
      <c r="AF78">
        <v>1</v>
      </c>
      <c r="AG78">
        <v>10140</v>
      </c>
      <c r="AH78">
        <v>24</v>
      </c>
      <c r="AI78">
        <v>50</v>
      </c>
      <c r="AJ78">
        <v>4</v>
      </c>
      <c r="AK78">
        <v>73</v>
      </c>
      <c r="AL78">
        <v>15</v>
      </c>
      <c r="AM78">
        <v>6</v>
      </c>
      <c r="AN78">
        <v>60</v>
      </c>
      <c r="AO78">
        <v>93</v>
      </c>
      <c r="AP78">
        <v>4</v>
      </c>
      <c r="AQ78">
        <v>40</v>
      </c>
      <c r="AR78">
        <v>15</v>
      </c>
      <c r="AS78">
        <v>17</v>
      </c>
    </row>
    <row r="79" spans="1:45" x14ac:dyDescent="0.25">
      <c r="A79">
        <v>20100319</v>
      </c>
      <c r="B79">
        <f t="shared" si="5"/>
        <v>20140319</v>
      </c>
      <c r="C79">
        <f t="shared" si="6"/>
        <v>2014</v>
      </c>
      <c r="D79">
        <f t="shared" si="7"/>
        <v>3</v>
      </c>
      <c r="E79">
        <f t="shared" si="8"/>
        <v>19</v>
      </c>
      <c r="F79" s="15">
        <f t="shared" si="9"/>
        <v>41717</v>
      </c>
      <c r="G79">
        <v>217</v>
      </c>
      <c r="H79">
        <v>38</v>
      </c>
      <c r="I79">
        <v>39</v>
      </c>
      <c r="J79">
        <v>60</v>
      </c>
      <c r="K79">
        <v>7</v>
      </c>
      <c r="L79">
        <v>20</v>
      </c>
      <c r="M79">
        <v>18</v>
      </c>
      <c r="N79">
        <v>100</v>
      </c>
      <c r="O79">
        <v>6</v>
      </c>
      <c r="P79">
        <v>125</v>
      </c>
      <c r="Q79">
        <v>100</v>
      </c>
      <c r="R79">
        <v>3</v>
      </c>
      <c r="S79">
        <v>147</v>
      </c>
      <c r="T79">
        <v>14</v>
      </c>
      <c r="U79">
        <v>90</v>
      </c>
      <c r="V79">
        <v>6</v>
      </c>
      <c r="W79">
        <v>0</v>
      </c>
      <c r="X79">
        <v>0</v>
      </c>
      <c r="Y79">
        <v>315</v>
      </c>
      <c r="Z79">
        <v>35</v>
      </c>
      <c r="AA79">
        <v>26</v>
      </c>
      <c r="AB79">
        <v>13</v>
      </c>
      <c r="AC79">
        <v>23</v>
      </c>
      <c r="AD79">
        <v>10137</v>
      </c>
      <c r="AE79">
        <v>10158</v>
      </c>
      <c r="AF79">
        <v>10</v>
      </c>
      <c r="AG79">
        <v>10094</v>
      </c>
      <c r="AH79">
        <v>24</v>
      </c>
      <c r="AI79">
        <v>22</v>
      </c>
      <c r="AJ79">
        <v>9</v>
      </c>
      <c r="AK79">
        <v>69</v>
      </c>
      <c r="AL79">
        <v>3</v>
      </c>
      <c r="AM79">
        <v>8</v>
      </c>
      <c r="AN79">
        <v>79</v>
      </c>
      <c r="AO79">
        <v>95</v>
      </c>
      <c r="AP79">
        <v>9</v>
      </c>
      <c r="AQ79">
        <v>55</v>
      </c>
      <c r="AR79">
        <v>1</v>
      </c>
      <c r="AS79">
        <v>5</v>
      </c>
    </row>
    <row r="80" spans="1:45" x14ac:dyDescent="0.25">
      <c r="A80">
        <v>20100320</v>
      </c>
      <c r="B80">
        <f t="shared" si="5"/>
        <v>20140320</v>
      </c>
      <c r="C80">
        <f t="shared" si="6"/>
        <v>2014</v>
      </c>
      <c r="D80">
        <f t="shared" si="7"/>
        <v>3</v>
      </c>
      <c r="E80">
        <f t="shared" si="8"/>
        <v>20</v>
      </c>
      <c r="F80" s="15">
        <f t="shared" si="9"/>
        <v>41718</v>
      </c>
      <c r="G80">
        <v>218</v>
      </c>
      <c r="H80">
        <v>48</v>
      </c>
      <c r="I80">
        <v>50</v>
      </c>
      <c r="J80">
        <v>60</v>
      </c>
      <c r="K80">
        <v>4</v>
      </c>
      <c r="L80">
        <v>30</v>
      </c>
      <c r="M80">
        <v>1</v>
      </c>
      <c r="N80">
        <v>110</v>
      </c>
      <c r="O80">
        <v>10</v>
      </c>
      <c r="P80">
        <v>136</v>
      </c>
      <c r="Q80">
        <v>117</v>
      </c>
      <c r="R80">
        <v>1</v>
      </c>
      <c r="S80">
        <v>167</v>
      </c>
      <c r="T80">
        <v>16</v>
      </c>
      <c r="U80">
        <v>115</v>
      </c>
      <c r="V80">
        <v>6</v>
      </c>
      <c r="W80">
        <v>4</v>
      </c>
      <c r="X80">
        <v>3</v>
      </c>
      <c r="Y80">
        <v>369</v>
      </c>
      <c r="Z80">
        <v>83</v>
      </c>
      <c r="AA80">
        <v>205</v>
      </c>
      <c r="AB80">
        <v>91</v>
      </c>
      <c r="AC80">
        <v>22</v>
      </c>
      <c r="AD80">
        <v>10066</v>
      </c>
      <c r="AE80">
        <v>10081</v>
      </c>
      <c r="AF80">
        <v>1</v>
      </c>
      <c r="AG80">
        <v>10051</v>
      </c>
      <c r="AH80">
        <v>24</v>
      </c>
      <c r="AI80">
        <v>17</v>
      </c>
      <c r="AJ80">
        <v>21</v>
      </c>
      <c r="AK80">
        <v>75</v>
      </c>
      <c r="AL80">
        <v>14</v>
      </c>
      <c r="AM80">
        <v>8</v>
      </c>
      <c r="AN80">
        <v>88</v>
      </c>
      <c r="AO80">
        <v>96</v>
      </c>
      <c r="AP80">
        <v>3</v>
      </c>
      <c r="AQ80">
        <v>72</v>
      </c>
      <c r="AR80">
        <v>15</v>
      </c>
      <c r="AS80">
        <v>6</v>
      </c>
    </row>
    <row r="81" spans="1:45" x14ac:dyDescent="0.25">
      <c r="A81">
        <v>20100321</v>
      </c>
      <c r="B81">
        <f t="shared" si="5"/>
        <v>20140321</v>
      </c>
      <c r="C81">
        <f t="shared" si="6"/>
        <v>2014</v>
      </c>
      <c r="D81">
        <f t="shared" si="7"/>
        <v>3</v>
      </c>
      <c r="E81">
        <f t="shared" si="8"/>
        <v>21</v>
      </c>
      <c r="F81" s="15">
        <f t="shared" si="9"/>
        <v>41719</v>
      </c>
      <c r="G81">
        <v>317</v>
      </c>
      <c r="H81">
        <v>17</v>
      </c>
      <c r="I81">
        <v>32</v>
      </c>
      <c r="J81">
        <v>50</v>
      </c>
      <c r="K81">
        <v>5</v>
      </c>
      <c r="L81">
        <v>10</v>
      </c>
      <c r="M81">
        <v>21</v>
      </c>
      <c r="N81">
        <v>90</v>
      </c>
      <c r="O81">
        <v>11</v>
      </c>
      <c r="P81">
        <v>86</v>
      </c>
      <c r="Q81">
        <v>20</v>
      </c>
      <c r="R81">
        <v>24</v>
      </c>
      <c r="S81">
        <v>123</v>
      </c>
      <c r="T81">
        <v>1</v>
      </c>
      <c r="U81">
        <v>-14</v>
      </c>
      <c r="V81">
        <v>24</v>
      </c>
      <c r="W81">
        <v>59</v>
      </c>
      <c r="X81">
        <v>48</v>
      </c>
      <c r="Y81">
        <v>1132</v>
      </c>
      <c r="Z81">
        <v>8</v>
      </c>
      <c r="AA81">
        <v>3</v>
      </c>
      <c r="AB81">
        <v>2</v>
      </c>
      <c r="AC81">
        <v>7</v>
      </c>
      <c r="AD81">
        <v>10147</v>
      </c>
      <c r="AE81">
        <v>10226</v>
      </c>
      <c r="AF81">
        <v>24</v>
      </c>
      <c r="AG81">
        <v>10050</v>
      </c>
      <c r="AH81">
        <v>1</v>
      </c>
      <c r="AI81">
        <v>18</v>
      </c>
      <c r="AJ81">
        <v>24</v>
      </c>
      <c r="AK81">
        <v>82</v>
      </c>
      <c r="AL81">
        <v>14</v>
      </c>
      <c r="AM81">
        <v>6</v>
      </c>
      <c r="AN81">
        <v>81</v>
      </c>
      <c r="AO81">
        <v>96</v>
      </c>
      <c r="AP81">
        <v>23</v>
      </c>
      <c r="AQ81">
        <v>57</v>
      </c>
      <c r="AR81">
        <v>14</v>
      </c>
      <c r="AS81">
        <v>16</v>
      </c>
    </row>
    <row r="82" spans="1:45" x14ac:dyDescent="0.25">
      <c r="A82">
        <v>20100322</v>
      </c>
      <c r="B82">
        <f t="shared" si="5"/>
        <v>20140322</v>
      </c>
      <c r="C82">
        <f t="shared" si="6"/>
        <v>2014</v>
      </c>
      <c r="D82">
        <f t="shared" si="7"/>
        <v>3</v>
      </c>
      <c r="E82">
        <f t="shared" si="8"/>
        <v>22</v>
      </c>
      <c r="F82" s="15">
        <f t="shared" si="9"/>
        <v>41720</v>
      </c>
      <c r="G82">
        <v>205</v>
      </c>
      <c r="H82">
        <v>28</v>
      </c>
      <c r="I82">
        <v>31</v>
      </c>
      <c r="J82">
        <v>50</v>
      </c>
      <c r="K82">
        <v>10</v>
      </c>
      <c r="L82">
        <v>10</v>
      </c>
      <c r="M82">
        <v>1</v>
      </c>
      <c r="N82">
        <v>90</v>
      </c>
      <c r="O82">
        <v>14</v>
      </c>
      <c r="P82">
        <v>78</v>
      </c>
      <c r="Q82">
        <v>7</v>
      </c>
      <c r="R82">
        <v>5</v>
      </c>
      <c r="S82">
        <v>125</v>
      </c>
      <c r="T82">
        <v>17</v>
      </c>
      <c r="U82">
        <v>-21</v>
      </c>
      <c r="V82">
        <v>6</v>
      </c>
      <c r="W82">
        <v>54</v>
      </c>
      <c r="X82">
        <v>44</v>
      </c>
      <c r="Y82">
        <v>1020</v>
      </c>
      <c r="Z82">
        <v>0</v>
      </c>
      <c r="AA82">
        <v>-1</v>
      </c>
      <c r="AB82">
        <v>-1</v>
      </c>
      <c r="AC82">
        <v>24</v>
      </c>
      <c r="AD82">
        <v>10204</v>
      </c>
      <c r="AE82">
        <v>10225</v>
      </c>
      <c r="AF82">
        <v>1</v>
      </c>
      <c r="AG82">
        <v>10182</v>
      </c>
      <c r="AH82">
        <v>24</v>
      </c>
      <c r="AI82">
        <v>4</v>
      </c>
      <c r="AJ82">
        <v>2</v>
      </c>
      <c r="AK82">
        <v>75</v>
      </c>
      <c r="AL82">
        <v>14</v>
      </c>
      <c r="AM82">
        <v>5</v>
      </c>
      <c r="AN82">
        <v>77</v>
      </c>
      <c r="AO82">
        <v>99</v>
      </c>
      <c r="AP82">
        <v>2</v>
      </c>
      <c r="AQ82">
        <v>58</v>
      </c>
      <c r="AR82">
        <v>15</v>
      </c>
      <c r="AS82">
        <v>14</v>
      </c>
    </row>
    <row r="83" spans="1:45" x14ac:dyDescent="0.25">
      <c r="A83">
        <v>20100323</v>
      </c>
      <c r="B83">
        <f t="shared" si="5"/>
        <v>20140323</v>
      </c>
      <c r="C83">
        <f t="shared" si="6"/>
        <v>2014</v>
      </c>
      <c r="D83">
        <f t="shared" si="7"/>
        <v>3</v>
      </c>
      <c r="E83">
        <f t="shared" si="8"/>
        <v>23</v>
      </c>
      <c r="F83" s="15">
        <f t="shared" si="9"/>
        <v>41721</v>
      </c>
      <c r="G83">
        <v>167</v>
      </c>
      <c r="H83">
        <v>15</v>
      </c>
      <c r="I83">
        <v>25</v>
      </c>
      <c r="J83">
        <v>40</v>
      </c>
      <c r="K83">
        <v>24</v>
      </c>
      <c r="L83">
        <v>10</v>
      </c>
      <c r="M83">
        <v>6</v>
      </c>
      <c r="N83">
        <v>70</v>
      </c>
      <c r="O83">
        <v>3</v>
      </c>
      <c r="P83">
        <v>98</v>
      </c>
      <c r="Q83">
        <v>42</v>
      </c>
      <c r="R83">
        <v>7</v>
      </c>
      <c r="S83">
        <v>137</v>
      </c>
      <c r="T83">
        <v>15</v>
      </c>
      <c r="U83">
        <v>16</v>
      </c>
      <c r="V83">
        <v>12</v>
      </c>
      <c r="W83">
        <v>97</v>
      </c>
      <c r="X83">
        <v>79</v>
      </c>
      <c r="Y83">
        <v>1529</v>
      </c>
      <c r="Z83">
        <v>0</v>
      </c>
      <c r="AA83">
        <v>-1</v>
      </c>
      <c r="AB83">
        <v>-1</v>
      </c>
      <c r="AC83">
        <v>1</v>
      </c>
      <c r="AD83">
        <v>10184</v>
      </c>
      <c r="AE83">
        <v>10210</v>
      </c>
      <c r="AF83">
        <v>9</v>
      </c>
      <c r="AG83">
        <v>10144</v>
      </c>
      <c r="AH83">
        <v>24</v>
      </c>
      <c r="AI83">
        <v>14</v>
      </c>
      <c r="AJ83">
        <v>6</v>
      </c>
      <c r="AK83">
        <v>75</v>
      </c>
      <c r="AL83">
        <v>14</v>
      </c>
      <c r="AM83">
        <v>5</v>
      </c>
      <c r="AN83">
        <v>74</v>
      </c>
      <c r="AO83">
        <v>96</v>
      </c>
      <c r="AP83">
        <v>7</v>
      </c>
      <c r="AQ83">
        <v>52</v>
      </c>
      <c r="AR83">
        <v>14</v>
      </c>
      <c r="AS83">
        <v>22</v>
      </c>
    </row>
    <row r="84" spans="1:45" x14ac:dyDescent="0.25">
      <c r="A84">
        <v>20100324</v>
      </c>
      <c r="B84">
        <f t="shared" si="5"/>
        <v>20140324</v>
      </c>
      <c r="C84">
        <f t="shared" si="6"/>
        <v>2014</v>
      </c>
      <c r="D84">
        <f t="shared" si="7"/>
        <v>3</v>
      </c>
      <c r="E84">
        <f t="shared" si="8"/>
        <v>24</v>
      </c>
      <c r="F84" s="15">
        <f t="shared" si="9"/>
        <v>41722</v>
      </c>
      <c r="G84">
        <v>140</v>
      </c>
      <c r="H84">
        <v>36</v>
      </c>
      <c r="I84">
        <v>36</v>
      </c>
      <c r="J84">
        <v>50</v>
      </c>
      <c r="K84">
        <v>10</v>
      </c>
      <c r="L84">
        <v>20</v>
      </c>
      <c r="M84">
        <v>19</v>
      </c>
      <c r="N84">
        <v>80</v>
      </c>
      <c r="O84">
        <v>14</v>
      </c>
      <c r="P84">
        <v>124</v>
      </c>
      <c r="Q84">
        <v>82</v>
      </c>
      <c r="R84">
        <v>5</v>
      </c>
      <c r="S84">
        <v>179</v>
      </c>
      <c r="T84">
        <v>15</v>
      </c>
      <c r="U84">
        <v>56</v>
      </c>
      <c r="V84">
        <v>24</v>
      </c>
      <c r="W84">
        <v>37</v>
      </c>
      <c r="X84">
        <v>30</v>
      </c>
      <c r="Y84">
        <v>1051</v>
      </c>
      <c r="Z84">
        <v>0</v>
      </c>
      <c r="AA84">
        <v>0</v>
      </c>
      <c r="AB84">
        <v>0</v>
      </c>
      <c r="AC84">
        <v>1</v>
      </c>
      <c r="AD84">
        <v>10097</v>
      </c>
      <c r="AE84">
        <v>10139</v>
      </c>
      <c r="AF84">
        <v>1</v>
      </c>
      <c r="AG84">
        <v>10072</v>
      </c>
      <c r="AH84">
        <v>24</v>
      </c>
      <c r="AI84">
        <v>58</v>
      </c>
      <c r="AJ84">
        <v>4</v>
      </c>
      <c r="AK84">
        <v>63</v>
      </c>
      <c r="AL84">
        <v>24</v>
      </c>
      <c r="AM84">
        <v>7</v>
      </c>
      <c r="AN84">
        <v>70</v>
      </c>
      <c r="AO84">
        <v>82</v>
      </c>
      <c r="AP84">
        <v>4</v>
      </c>
      <c r="AQ84">
        <v>55</v>
      </c>
      <c r="AR84">
        <v>14</v>
      </c>
      <c r="AS84">
        <v>16</v>
      </c>
    </row>
    <row r="85" spans="1:45" x14ac:dyDescent="0.25">
      <c r="A85">
        <v>20100325</v>
      </c>
      <c r="B85">
        <f t="shared" si="5"/>
        <v>20140325</v>
      </c>
      <c r="C85">
        <f t="shared" si="6"/>
        <v>2014</v>
      </c>
      <c r="D85">
        <f t="shared" si="7"/>
        <v>3</v>
      </c>
      <c r="E85">
        <f t="shared" si="8"/>
        <v>25</v>
      </c>
      <c r="F85" s="15">
        <f t="shared" si="9"/>
        <v>41723</v>
      </c>
      <c r="G85">
        <v>170</v>
      </c>
      <c r="H85">
        <v>40</v>
      </c>
      <c r="I85">
        <v>43</v>
      </c>
      <c r="J85">
        <v>60</v>
      </c>
      <c r="K85">
        <v>12</v>
      </c>
      <c r="L85">
        <v>20</v>
      </c>
      <c r="M85">
        <v>20</v>
      </c>
      <c r="N85">
        <v>120</v>
      </c>
      <c r="O85">
        <v>23</v>
      </c>
      <c r="P85">
        <v>146</v>
      </c>
      <c r="Q85">
        <v>104</v>
      </c>
      <c r="R85">
        <v>6</v>
      </c>
      <c r="S85">
        <v>197</v>
      </c>
      <c r="T85">
        <v>13</v>
      </c>
      <c r="U85">
        <v>88</v>
      </c>
      <c r="V85">
        <v>6</v>
      </c>
      <c r="W85">
        <v>80</v>
      </c>
      <c r="X85">
        <v>64</v>
      </c>
      <c r="Y85">
        <v>1402</v>
      </c>
      <c r="Z85">
        <v>11</v>
      </c>
      <c r="AA85">
        <v>7</v>
      </c>
      <c r="AB85">
        <v>6</v>
      </c>
      <c r="AC85">
        <v>23</v>
      </c>
      <c r="AD85">
        <v>10041</v>
      </c>
      <c r="AE85">
        <v>10069</v>
      </c>
      <c r="AF85">
        <v>1</v>
      </c>
      <c r="AG85">
        <v>10022</v>
      </c>
      <c r="AH85">
        <v>17</v>
      </c>
      <c r="AI85">
        <v>58</v>
      </c>
      <c r="AJ85">
        <v>21</v>
      </c>
      <c r="AK85">
        <v>80</v>
      </c>
      <c r="AL85">
        <v>15</v>
      </c>
      <c r="AM85">
        <v>5</v>
      </c>
      <c r="AN85">
        <v>66</v>
      </c>
      <c r="AO85">
        <v>85</v>
      </c>
      <c r="AP85">
        <v>21</v>
      </c>
      <c r="AQ85">
        <v>48</v>
      </c>
      <c r="AR85">
        <v>13</v>
      </c>
      <c r="AS85">
        <v>23</v>
      </c>
    </row>
    <row r="86" spans="1:45" x14ac:dyDescent="0.25">
      <c r="A86">
        <v>20100326</v>
      </c>
      <c r="B86">
        <f t="shared" si="5"/>
        <v>20140326</v>
      </c>
      <c r="C86">
        <f t="shared" si="6"/>
        <v>2014</v>
      </c>
      <c r="D86">
        <f t="shared" si="7"/>
        <v>3</v>
      </c>
      <c r="E86">
        <f t="shared" si="8"/>
        <v>26</v>
      </c>
      <c r="F86" s="15">
        <f t="shared" si="9"/>
        <v>41724</v>
      </c>
      <c r="G86">
        <v>212</v>
      </c>
      <c r="H86">
        <v>29</v>
      </c>
      <c r="I86">
        <v>33</v>
      </c>
      <c r="J86">
        <v>50</v>
      </c>
      <c r="K86">
        <v>1</v>
      </c>
      <c r="L86">
        <v>20</v>
      </c>
      <c r="M86">
        <v>7</v>
      </c>
      <c r="N86">
        <v>100</v>
      </c>
      <c r="O86">
        <v>1</v>
      </c>
      <c r="P86">
        <v>106</v>
      </c>
      <c r="Q86">
        <v>79</v>
      </c>
      <c r="R86">
        <v>24</v>
      </c>
      <c r="S86">
        <v>124</v>
      </c>
      <c r="T86">
        <v>1</v>
      </c>
      <c r="U86">
        <v>65</v>
      </c>
      <c r="V86">
        <v>24</v>
      </c>
      <c r="W86">
        <v>8</v>
      </c>
      <c r="X86">
        <v>6</v>
      </c>
      <c r="Y86">
        <v>529</v>
      </c>
      <c r="Z86">
        <v>8</v>
      </c>
      <c r="AA86">
        <v>15</v>
      </c>
      <c r="AB86">
        <v>11</v>
      </c>
      <c r="AC86">
        <v>23</v>
      </c>
      <c r="AD86">
        <v>10051</v>
      </c>
      <c r="AE86">
        <v>10060</v>
      </c>
      <c r="AF86">
        <v>12</v>
      </c>
      <c r="AG86">
        <v>10039</v>
      </c>
      <c r="AH86">
        <v>1</v>
      </c>
      <c r="AI86">
        <v>60</v>
      </c>
      <c r="AJ86">
        <v>18</v>
      </c>
      <c r="AK86">
        <v>79</v>
      </c>
      <c r="AL86">
        <v>11</v>
      </c>
      <c r="AM86">
        <v>8</v>
      </c>
      <c r="AN86">
        <v>76</v>
      </c>
      <c r="AO86">
        <v>91</v>
      </c>
      <c r="AP86">
        <v>23</v>
      </c>
      <c r="AQ86">
        <v>64</v>
      </c>
      <c r="AR86">
        <v>14</v>
      </c>
      <c r="AS86">
        <v>8</v>
      </c>
    </row>
    <row r="87" spans="1:45" x14ac:dyDescent="0.25">
      <c r="A87">
        <v>20100327</v>
      </c>
      <c r="B87">
        <f t="shared" si="5"/>
        <v>20140327</v>
      </c>
      <c r="C87">
        <f t="shared" si="6"/>
        <v>2014</v>
      </c>
      <c r="D87">
        <f t="shared" si="7"/>
        <v>3</v>
      </c>
      <c r="E87">
        <f t="shared" si="8"/>
        <v>27</v>
      </c>
      <c r="F87" s="15">
        <f t="shared" si="9"/>
        <v>41725</v>
      </c>
      <c r="G87">
        <v>235</v>
      </c>
      <c r="H87">
        <v>41</v>
      </c>
      <c r="I87">
        <v>43</v>
      </c>
      <c r="J87">
        <v>60</v>
      </c>
      <c r="K87">
        <v>17</v>
      </c>
      <c r="L87">
        <v>30</v>
      </c>
      <c r="M87">
        <v>21</v>
      </c>
      <c r="N87">
        <v>100</v>
      </c>
      <c r="O87">
        <v>16</v>
      </c>
      <c r="P87">
        <v>98</v>
      </c>
      <c r="Q87">
        <v>78</v>
      </c>
      <c r="R87">
        <v>3</v>
      </c>
      <c r="S87">
        <v>127</v>
      </c>
      <c r="T87">
        <v>15</v>
      </c>
      <c r="U87">
        <v>67</v>
      </c>
      <c r="V87">
        <v>6</v>
      </c>
      <c r="W87">
        <v>38</v>
      </c>
      <c r="X87">
        <v>30</v>
      </c>
      <c r="Y87">
        <v>966</v>
      </c>
      <c r="Z87">
        <v>4</v>
      </c>
      <c r="AA87">
        <v>6</v>
      </c>
      <c r="AB87">
        <v>5</v>
      </c>
      <c r="AC87">
        <v>22</v>
      </c>
      <c r="AD87">
        <v>10050</v>
      </c>
      <c r="AE87">
        <v>10074</v>
      </c>
      <c r="AF87">
        <v>24</v>
      </c>
      <c r="AG87">
        <v>10035</v>
      </c>
      <c r="AH87">
        <v>5</v>
      </c>
      <c r="AI87">
        <v>56</v>
      </c>
      <c r="AJ87">
        <v>22</v>
      </c>
      <c r="AK87">
        <v>80</v>
      </c>
      <c r="AL87">
        <v>17</v>
      </c>
      <c r="AM87">
        <v>7</v>
      </c>
      <c r="AN87">
        <v>75</v>
      </c>
      <c r="AO87">
        <v>91</v>
      </c>
      <c r="AP87">
        <v>24</v>
      </c>
      <c r="AQ87">
        <v>56</v>
      </c>
      <c r="AR87">
        <v>16</v>
      </c>
      <c r="AS87">
        <v>14</v>
      </c>
    </row>
    <row r="88" spans="1:45" x14ac:dyDescent="0.25">
      <c r="A88">
        <v>20100328</v>
      </c>
      <c r="B88">
        <f t="shared" si="5"/>
        <v>20140328</v>
      </c>
      <c r="C88">
        <f t="shared" si="6"/>
        <v>2014</v>
      </c>
      <c r="D88">
        <f t="shared" si="7"/>
        <v>3</v>
      </c>
      <c r="E88">
        <f t="shared" si="8"/>
        <v>28</v>
      </c>
      <c r="F88" s="15">
        <f t="shared" si="9"/>
        <v>41726</v>
      </c>
      <c r="G88">
        <v>240</v>
      </c>
      <c r="H88">
        <v>45</v>
      </c>
      <c r="I88">
        <v>46</v>
      </c>
      <c r="J88">
        <v>70</v>
      </c>
      <c r="K88">
        <v>10</v>
      </c>
      <c r="L88">
        <v>30</v>
      </c>
      <c r="M88">
        <v>1</v>
      </c>
      <c r="N88">
        <v>120</v>
      </c>
      <c r="O88">
        <v>16</v>
      </c>
      <c r="P88">
        <v>91</v>
      </c>
      <c r="Q88">
        <v>70</v>
      </c>
      <c r="R88">
        <v>3</v>
      </c>
      <c r="S88">
        <v>116</v>
      </c>
      <c r="T88">
        <v>14</v>
      </c>
      <c r="U88">
        <v>59</v>
      </c>
      <c r="V88">
        <v>6</v>
      </c>
      <c r="W88">
        <v>29</v>
      </c>
      <c r="X88">
        <v>23</v>
      </c>
      <c r="Y88">
        <v>836</v>
      </c>
      <c r="Z88">
        <v>5</v>
      </c>
      <c r="AA88">
        <v>4</v>
      </c>
      <c r="AB88">
        <v>4</v>
      </c>
      <c r="AC88">
        <v>2</v>
      </c>
      <c r="AD88">
        <v>10072</v>
      </c>
      <c r="AE88">
        <v>10086</v>
      </c>
      <c r="AF88">
        <v>7</v>
      </c>
      <c r="AG88">
        <v>10047</v>
      </c>
      <c r="AH88">
        <v>24</v>
      </c>
      <c r="AI88">
        <v>58</v>
      </c>
      <c r="AJ88">
        <v>1</v>
      </c>
      <c r="AK88">
        <v>80</v>
      </c>
      <c r="AL88">
        <v>15</v>
      </c>
      <c r="AM88">
        <v>7</v>
      </c>
      <c r="AN88">
        <v>77</v>
      </c>
      <c r="AO88">
        <v>91</v>
      </c>
      <c r="AP88">
        <v>4</v>
      </c>
      <c r="AQ88">
        <v>65</v>
      </c>
      <c r="AR88">
        <v>15</v>
      </c>
      <c r="AS88">
        <v>12</v>
      </c>
    </row>
    <row r="89" spans="1:45" x14ac:dyDescent="0.25">
      <c r="A89">
        <v>20100329</v>
      </c>
      <c r="B89">
        <f t="shared" si="5"/>
        <v>20140329</v>
      </c>
      <c r="C89">
        <f t="shared" si="6"/>
        <v>2014</v>
      </c>
      <c r="D89">
        <f t="shared" si="7"/>
        <v>3</v>
      </c>
      <c r="E89">
        <f t="shared" si="8"/>
        <v>29</v>
      </c>
      <c r="F89" s="15">
        <f t="shared" si="9"/>
        <v>41727</v>
      </c>
      <c r="G89">
        <v>159</v>
      </c>
      <c r="H89">
        <v>23</v>
      </c>
      <c r="I89">
        <v>34</v>
      </c>
      <c r="J89">
        <v>60</v>
      </c>
      <c r="K89">
        <v>21</v>
      </c>
      <c r="L89">
        <v>10</v>
      </c>
      <c r="M89">
        <v>3</v>
      </c>
      <c r="N89">
        <v>90</v>
      </c>
      <c r="O89">
        <v>21</v>
      </c>
      <c r="P89">
        <v>101</v>
      </c>
      <c r="Q89">
        <v>75</v>
      </c>
      <c r="R89">
        <v>6</v>
      </c>
      <c r="S89">
        <v>127</v>
      </c>
      <c r="T89">
        <v>16</v>
      </c>
      <c r="U89">
        <v>73</v>
      </c>
      <c r="V89">
        <v>6</v>
      </c>
      <c r="W89">
        <v>27</v>
      </c>
      <c r="X89">
        <v>21</v>
      </c>
      <c r="Y89">
        <v>924</v>
      </c>
      <c r="Z89">
        <v>56</v>
      </c>
      <c r="AA89">
        <v>32</v>
      </c>
      <c r="AB89">
        <v>10</v>
      </c>
      <c r="AC89">
        <v>24</v>
      </c>
      <c r="AD89">
        <v>10025</v>
      </c>
      <c r="AE89">
        <v>10055</v>
      </c>
      <c r="AF89">
        <v>10</v>
      </c>
      <c r="AG89">
        <v>9963</v>
      </c>
      <c r="AH89">
        <v>24</v>
      </c>
      <c r="AI89">
        <v>41</v>
      </c>
      <c r="AJ89">
        <v>4</v>
      </c>
      <c r="AK89">
        <v>75</v>
      </c>
      <c r="AL89">
        <v>10</v>
      </c>
      <c r="AM89">
        <v>8</v>
      </c>
      <c r="AN89">
        <v>82</v>
      </c>
      <c r="AO89">
        <v>95</v>
      </c>
      <c r="AP89">
        <v>4</v>
      </c>
      <c r="AQ89">
        <v>70</v>
      </c>
      <c r="AR89">
        <v>14</v>
      </c>
      <c r="AS89">
        <v>14</v>
      </c>
    </row>
    <row r="90" spans="1:45" x14ac:dyDescent="0.25">
      <c r="A90">
        <v>20100330</v>
      </c>
      <c r="B90">
        <f t="shared" si="5"/>
        <v>20140330</v>
      </c>
      <c r="C90">
        <f t="shared" si="6"/>
        <v>2014</v>
      </c>
      <c r="D90">
        <f t="shared" si="7"/>
        <v>3</v>
      </c>
      <c r="E90">
        <f t="shared" si="8"/>
        <v>30</v>
      </c>
      <c r="F90" s="15">
        <f t="shared" si="9"/>
        <v>41728</v>
      </c>
      <c r="G90">
        <v>182</v>
      </c>
      <c r="H90">
        <v>41</v>
      </c>
      <c r="I90">
        <v>45</v>
      </c>
      <c r="J90">
        <v>70</v>
      </c>
      <c r="K90">
        <v>20</v>
      </c>
      <c r="L90">
        <v>30</v>
      </c>
      <c r="M90">
        <v>3</v>
      </c>
      <c r="N90">
        <v>160</v>
      </c>
      <c r="O90">
        <v>19</v>
      </c>
      <c r="P90">
        <v>102</v>
      </c>
      <c r="Q90">
        <v>56</v>
      </c>
      <c r="R90">
        <v>24</v>
      </c>
      <c r="S90">
        <v>138</v>
      </c>
      <c r="T90">
        <v>12</v>
      </c>
      <c r="U90">
        <v>46</v>
      </c>
      <c r="V90">
        <v>24</v>
      </c>
      <c r="W90">
        <v>9</v>
      </c>
      <c r="X90">
        <v>7</v>
      </c>
      <c r="Y90">
        <v>445</v>
      </c>
      <c r="Z90">
        <v>32</v>
      </c>
      <c r="AA90">
        <v>29</v>
      </c>
      <c r="AB90">
        <v>12</v>
      </c>
      <c r="AC90">
        <v>2</v>
      </c>
      <c r="AD90">
        <v>9924</v>
      </c>
      <c r="AE90">
        <v>9958</v>
      </c>
      <c r="AF90">
        <v>1</v>
      </c>
      <c r="AG90">
        <v>9905</v>
      </c>
      <c r="AH90">
        <v>18</v>
      </c>
      <c r="AI90">
        <v>60</v>
      </c>
      <c r="AJ90">
        <v>1</v>
      </c>
      <c r="AK90">
        <v>75</v>
      </c>
      <c r="AL90">
        <v>9</v>
      </c>
      <c r="AM90">
        <v>7</v>
      </c>
      <c r="AN90">
        <v>83</v>
      </c>
      <c r="AO90">
        <v>93</v>
      </c>
      <c r="AP90">
        <v>4</v>
      </c>
      <c r="AQ90">
        <v>73</v>
      </c>
      <c r="AR90">
        <v>13</v>
      </c>
      <c r="AS90">
        <v>7</v>
      </c>
    </row>
    <row r="91" spans="1:45" x14ac:dyDescent="0.25">
      <c r="A91">
        <v>20100331</v>
      </c>
      <c r="B91">
        <f t="shared" si="5"/>
        <v>20140331</v>
      </c>
      <c r="C91">
        <f t="shared" si="6"/>
        <v>2014</v>
      </c>
      <c r="D91">
        <f t="shared" si="7"/>
        <v>3</v>
      </c>
      <c r="E91">
        <f t="shared" si="8"/>
        <v>31</v>
      </c>
      <c r="F91" s="15">
        <f t="shared" si="9"/>
        <v>41729</v>
      </c>
      <c r="G91">
        <v>197</v>
      </c>
      <c r="H91">
        <v>68</v>
      </c>
      <c r="I91">
        <v>72</v>
      </c>
      <c r="J91">
        <v>100</v>
      </c>
      <c r="K91">
        <v>11</v>
      </c>
      <c r="L91">
        <v>50</v>
      </c>
      <c r="M91">
        <v>2</v>
      </c>
      <c r="N91">
        <v>190</v>
      </c>
      <c r="O91">
        <v>12</v>
      </c>
      <c r="P91">
        <v>65</v>
      </c>
      <c r="Q91">
        <v>39</v>
      </c>
      <c r="R91">
        <v>24</v>
      </c>
      <c r="S91">
        <v>102</v>
      </c>
      <c r="T91">
        <v>13</v>
      </c>
      <c r="U91">
        <v>37</v>
      </c>
      <c r="V91">
        <v>24</v>
      </c>
      <c r="W91">
        <v>30</v>
      </c>
      <c r="X91">
        <v>23</v>
      </c>
      <c r="Y91">
        <v>832</v>
      </c>
      <c r="Z91">
        <v>35</v>
      </c>
      <c r="AA91">
        <v>21</v>
      </c>
      <c r="AB91">
        <v>7</v>
      </c>
      <c r="AC91">
        <v>22</v>
      </c>
      <c r="AD91">
        <v>9953</v>
      </c>
      <c r="AE91">
        <v>9995</v>
      </c>
      <c r="AF91">
        <v>24</v>
      </c>
      <c r="AG91">
        <v>9932</v>
      </c>
      <c r="AH91">
        <v>13</v>
      </c>
      <c r="AI91">
        <v>58</v>
      </c>
      <c r="AJ91">
        <v>22</v>
      </c>
      <c r="AK91">
        <v>81</v>
      </c>
      <c r="AL91">
        <v>10</v>
      </c>
      <c r="AM91">
        <v>7</v>
      </c>
      <c r="AN91">
        <v>75</v>
      </c>
      <c r="AO91">
        <v>89</v>
      </c>
      <c r="AP91">
        <v>22</v>
      </c>
      <c r="AQ91">
        <v>59</v>
      </c>
      <c r="AR91">
        <v>13</v>
      </c>
      <c r="AS91">
        <v>11</v>
      </c>
    </row>
    <row r="92" spans="1:45" x14ac:dyDescent="0.25">
      <c r="A92">
        <v>20100401</v>
      </c>
      <c r="B92">
        <f t="shared" si="5"/>
        <v>20140401</v>
      </c>
      <c r="C92">
        <f t="shared" si="6"/>
        <v>2014</v>
      </c>
      <c r="D92">
        <f t="shared" si="7"/>
        <v>4</v>
      </c>
      <c r="E92">
        <f t="shared" si="8"/>
        <v>1</v>
      </c>
      <c r="F92" s="15">
        <f t="shared" si="9"/>
        <v>41730</v>
      </c>
      <c r="G92">
        <v>235</v>
      </c>
      <c r="H92">
        <v>54</v>
      </c>
      <c r="I92">
        <v>58</v>
      </c>
      <c r="J92">
        <v>80</v>
      </c>
      <c r="K92">
        <v>12</v>
      </c>
      <c r="L92">
        <v>30</v>
      </c>
      <c r="M92">
        <v>22</v>
      </c>
      <c r="N92">
        <v>140</v>
      </c>
      <c r="O92">
        <v>11</v>
      </c>
      <c r="P92">
        <v>52</v>
      </c>
      <c r="Q92">
        <v>25</v>
      </c>
      <c r="R92">
        <v>3</v>
      </c>
      <c r="S92">
        <v>86</v>
      </c>
      <c r="T92">
        <v>16</v>
      </c>
      <c r="U92">
        <v>23</v>
      </c>
      <c r="V92">
        <v>6</v>
      </c>
      <c r="W92">
        <v>69</v>
      </c>
      <c r="X92">
        <v>53</v>
      </c>
      <c r="Y92">
        <v>1236</v>
      </c>
      <c r="Z92">
        <v>26</v>
      </c>
      <c r="AA92">
        <v>30</v>
      </c>
      <c r="AB92">
        <v>7</v>
      </c>
      <c r="AC92">
        <v>3</v>
      </c>
      <c r="AD92">
        <v>10074</v>
      </c>
      <c r="AE92">
        <v>10129</v>
      </c>
      <c r="AF92">
        <v>22</v>
      </c>
      <c r="AG92">
        <v>10001</v>
      </c>
      <c r="AH92">
        <v>1</v>
      </c>
      <c r="AI92">
        <v>26</v>
      </c>
      <c r="AJ92">
        <v>3</v>
      </c>
      <c r="AK92">
        <v>81</v>
      </c>
      <c r="AL92">
        <v>15</v>
      </c>
      <c r="AM92">
        <v>6</v>
      </c>
      <c r="AN92">
        <v>72</v>
      </c>
      <c r="AO92">
        <v>91</v>
      </c>
      <c r="AP92">
        <v>2</v>
      </c>
      <c r="AQ92">
        <v>52</v>
      </c>
      <c r="AR92">
        <v>16</v>
      </c>
      <c r="AS92">
        <v>16</v>
      </c>
    </row>
    <row r="93" spans="1:45" x14ac:dyDescent="0.25">
      <c r="A93">
        <v>20100402</v>
      </c>
      <c r="B93">
        <f t="shared" si="5"/>
        <v>20140402</v>
      </c>
      <c r="C93">
        <f t="shared" si="6"/>
        <v>2014</v>
      </c>
      <c r="D93">
        <f t="shared" si="7"/>
        <v>4</v>
      </c>
      <c r="E93">
        <f t="shared" si="8"/>
        <v>2</v>
      </c>
      <c r="F93" s="15">
        <f t="shared" si="9"/>
        <v>41731</v>
      </c>
      <c r="G93">
        <v>170</v>
      </c>
      <c r="H93">
        <v>53</v>
      </c>
      <c r="I93">
        <v>54</v>
      </c>
      <c r="J93">
        <v>80</v>
      </c>
      <c r="K93">
        <v>12</v>
      </c>
      <c r="L93">
        <v>30</v>
      </c>
      <c r="M93">
        <v>3</v>
      </c>
      <c r="N93">
        <v>130</v>
      </c>
      <c r="O93">
        <v>13</v>
      </c>
      <c r="P93">
        <v>78</v>
      </c>
      <c r="Q93">
        <v>21</v>
      </c>
      <c r="R93">
        <v>4</v>
      </c>
      <c r="S93">
        <v>136</v>
      </c>
      <c r="T93">
        <v>14</v>
      </c>
      <c r="U93">
        <v>4</v>
      </c>
      <c r="V93">
        <v>6</v>
      </c>
      <c r="W93">
        <v>89</v>
      </c>
      <c r="X93">
        <v>68</v>
      </c>
      <c r="Y93">
        <v>1608</v>
      </c>
      <c r="Z93">
        <v>10</v>
      </c>
      <c r="AA93">
        <v>15</v>
      </c>
      <c r="AB93">
        <v>15</v>
      </c>
      <c r="AC93">
        <v>20</v>
      </c>
      <c r="AD93">
        <v>10094</v>
      </c>
      <c r="AE93">
        <v>10128</v>
      </c>
      <c r="AF93">
        <v>1</v>
      </c>
      <c r="AG93">
        <v>10065</v>
      </c>
      <c r="AH93">
        <v>23</v>
      </c>
      <c r="AI93">
        <v>60</v>
      </c>
      <c r="AJ93">
        <v>20</v>
      </c>
      <c r="AK93">
        <v>83</v>
      </c>
      <c r="AL93">
        <v>16</v>
      </c>
      <c r="AM93">
        <v>6</v>
      </c>
      <c r="AN93">
        <v>65</v>
      </c>
      <c r="AO93">
        <v>88</v>
      </c>
      <c r="AP93">
        <v>20</v>
      </c>
      <c r="AQ93">
        <v>41</v>
      </c>
      <c r="AR93">
        <v>14</v>
      </c>
      <c r="AS93">
        <v>22</v>
      </c>
    </row>
    <row r="94" spans="1:45" x14ac:dyDescent="0.25">
      <c r="A94">
        <v>20100403</v>
      </c>
      <c r="B94">
        <f t="shared" si="5"/>
        <v>20140403</v>
      </c>
      <c r="C94">
        <f t="shared" si="6"/>
        <v>2014</v>
      </c>
      <c r="D94">
        <f t="shared" si="7"/>
        <v>4</v>
      </c>
      <c r="E94">
        <f t="shared" si="8"/>
        <v>3</v>
      </c>
      <c r="F94" s="15">
        <f t="shared" si="9"/>
        <v>41732</v>
      </c>
      <c r="G94">
        <v>171</v>
      </c>
      <c r="H94">
        <v>28</v>
      </c>
      <c r="I94">
        <v>33</v>
      </c>
      <c r="J94">
        <v>50</v>
      </c>
      <c r="K94">
        <v>9</v>
      </c>
      <c r="L94">
        <v>20</v>
      </c>
      <c r="M94">
        <v>15</v>
      </c>
      <c r="N94">
        <v>120</v>
      </c>
      <c r="O94">
        <v>14</v>
      </c>
      <c r="P94">
        <v>73</v>
      </c>
      <c r="Q94">
        <v>54</v>
      </c>
      <c r="R94">
        <v>6</v>
      </c>
      <c r="S94">
        <v>107</v>
      </c>
      <c r="T94">
        <v>15</v>
      </c>
      <c r="U94">
        <v>41</v>
      </c>
      <c r="V94">
        <v>6</v>
      </c>
      <c r="W94">
        <v>24</v>
      </c>
      <c r="X94">
        <v>18</v>
      </c>
      <c r="Y94">
        <v>659</v>
      </c>
      <c r="Z94">
        <v>60</v>
      </c>
      <c r="AA94">
        <v>86</v>
      </c>
      <c r="AB94">
        <v>20</v>
      </c>
      <c r="AC94">
        <v>14</v>
      </c>
      <c r="AD94">
        <v>10057</v>
      </c>
      <c r="AE94">
        <v>10067</v>
      </c>
      <c r="AF94">
        <v>7</v>
      </c>
      <c r="AG94">
        <v>10042</v>
      </c>
      <c r="AH94">
        <v>24</v>
      </c>
      <c r="AI94">
        <v>56</v>
      </c>
      <c r="AJ94">
        <v>18</v>
      </c>
      <c r="AK94">
        <v>75</v>
      </c>
      <c r="AL94">
        <v>13</v>
      </c>
      <c r="AM94">
        <v>7</v>
      </c>
      <c r="AN94">
        <v>86</v>
      </c>
      <c r="AO94">
        <v>92</v>
      </c>
      <c r="AP94">
        <v>20</v>
      </c>
      <c r="AQ94">
        <v>71</v>
      </c>
      <c r="AR94">
        <v>15</v>
      </c>
      <c r="AS94">
        <v>9</v>
      </c>
    </row>
    <row r="95" spans="1:45" x14ac:dyDescent="0.25">
      <c r="A95">
        <v>20100404</v>
      </c>
      <c r="B95">
        <f t="shared" si="5"/>
        <v>20140404</v>
      </c>
      <c r="C95">
        <f t="shared" si="6"/>
        <v>2014</v>
      </c>
      <c r="D95">
        <f t="shared" si="7"/>
        <v>4</v>
      </c>
      <c r="E95">
        <f t="shared" si="8"/>
        <v>4</v>
      </c>
      <c r="F95" s="15">
        <f t="shared" si="9"/>
        <v>41733</v>
      </c>
      <c r="G95">
        <v>243</v>
      </c>
      <c r="H95">
        <v>21</v>
      </c>
      <c r="I95">
        <v>36</v>
      </c>
      <c r="J95">
        <v>50</v>
      </c>
      <c r="K95">
        <v>14</v>
      </c>
      <c r="L95">
        <v>20</v>
      </c>
      <c r="M95">
        <v>1</v>
      </c>
      <c r="N95">
        <v>110</v>
      </c>
      <c r="O95">
        <v>17</v>
      </c>
      <c r="P95">
        <v>71</v>
      </c>
      <c r="Q95">
        <v>27</v>
      </c>
      <c r="R95">
        <v>24</v>
      </c>
      <c r="S95">
        <v>106</v>
      </c>
      <c r="T95">
        <v>13</v>
      </c>
      <c r="U95">
        <v>0</v>
      </c>
      <c r="V95">
        <v>24</v>
      </c>
      <c r="W95">
        <v>17</v>
      </c>
      <c r="X95">
        <v>13</v>
      </c>
      <c r="Y95">
        <v>642</v>
      </c>
      <c r="Z95">
        <v>40</v>
      </c>
      <c r="AA95">
        <v>36</v>
      </c>
      <c r="AB95">
        <v>9</v>
      </c>
      <c r="AC95">
        <v>11</v>
      </c>
      <c r="AD95">
        <v>10092</v>
      </c>
      <c r="AE95">
        <v>10196</v>
      </c>
      <c r="AF95">
        <v>24</v>
      </c>
      <c r="AG95">
        <v>10031</v>
      </c>
      <c r="AH95">
        <v>4</v>
      </c>
      <c r="AI95">
        <v>38</v>
      </c>
      <c r="AJ95">
        <v>24</v>
      </c>
      <c r="AK95">
        <v>72</v>
      </c>
      <c r="AL95">
        <v>13</v>
      </c>
      <c r="AM95">
        <v>7</v>
      </c>
      <c r="AN95">
        <v>88</v>
      </c>
      <c r="AO95">
        <v>93</v>
      </c>
      <c r="AP95">
        <v>1</v>
      </c>
      <c r="AQ95">
        <v>79</v>
      </c>
      <c r="AR95">
        <v>13</v>
      </c>
      <c r="AS95">
        <v>9</v>
      </c>
    </row>
    <row r="96" spans="1:45" x14ac:dyDescent="0.25">
      <c r="A96">
        <v>20100405</v>
      </c>
      <c r="B96">
        <f t="shared" si="5"/>
        <v>20140405</v>
      </c>
      <c r="C96">
        <f t="shared" si="6"/>
        <v>2014</v>
      </c>
      <c r="D96">
        <f t="shared" si="7"/>
        <v>4</v>
      </c>
      <c r="E96">
        <f t="shared" si="8"/>
        <v>5</v>
      </c>
      <c r="F96" s="15">
        <f t="shared" si="9"/>
        <v>41734</v>
      </c>
      <c r="G96">
        <v>216</v>
      </c>
      <c r="H96">
        <v>32</v>
      </c>
      <c r="I96">
        <v>35</v>
      </c>
      <c r="J96">
        <v>50</v>
      </c>
      <c r="K96">
        <v>10</v>
      </c>
      <c r="L96">
        <v>20</v>
      </c>
      <c r="M96">
        <v>1</v>
      </c>
      <c r="N96">
        <v>90</v>
      </c>
      <c r="O96">
        <v>11</v>
      </c>
      <c r="P96">
        <v>78</v>
      </c>
      <c r="Q96">
        <v>28</v>
      </c>
      <c r="R96">
        <v>1</v>
      </c>
      <c r="S96">
        <v>109</v>
      </c>
      <c r="T96">
        <v>16</v>
      </c>
      <c r="U96">
        <v>-3</v>
      </c>
      <c r="V96">
        <v>6</v>
      </c>
      <c r="W96">
        <v>63</v>
      </c>
      <c r="X96">
        <v>48</v>
      </c>
      <c r="Y96">
        <v>1168</v>
      </c>
      <c r="Z96">
        <v>0</v>
      </c>
      <c r="AA96">
        <v>-1</v>
      </c>
      <c r="AB96">
        <v>-1</v>
      </c>
      <c r="AC96">
        <v>14</v>
      </c>
      <c r="AD96">
        <v>10243</v>
      </c>
      <c r="AE96">
        <v>10259</v>
      </c>
      <c r="AF96">
        <v>13</v>
      </c>
      <c r="AG96">
        <v>10201</v>
      </c>
      <c r="AH96">
        <v>1</v>
      </c>
      <c r="AI96">
        <v>57</v>
      </c>
      <c r="AJ96">
        <v>1</v>
      </c>
      <c r="AK96">
        <v>81</v>
      </c>
      <c r="AL96">
        <v>16</v>
      </c>
      <c r="AM96">
        <v>5</v>
      </c>
      <c r="AN96">
        <v>75</v>
      </c>
      <c r="AO96">
        <v>95</v>
      </c>
      <c r="AP96">
        <v>1</v>
      </c>
      <c r="AQ96">
        <v>56</v>
      </c>
      <c r="AR96">
        <v>13</v>
      </c>
      <c r="AS96">
        <v>16</v>
      </c>
    </row>
    <row r="97" spans="1:45" x14ac:dyDescent="0.25">
      <c r="A97">
        <v>20100406</v>
      </c>
      <c r="B97">
        <f t="shared" si="5"/>
        <v>20140406</v>
      </c>
      <c r="C97">
        <f t="shared" si="6"/>
        <v>2014</v>
      </c>
      <c r="D97">
        <f t="shared" si="7"/>
        <v>4</v>
      </c>
      <c r="E97">
        <f t="shared" si="8"/>
        <v>6</v>
      </c>
      <c r="F97" s="15">
        <f t="shared" si="9"/>
        <v>41735</v>
      </c>
      <c r="G97">
        <v>149</v>
      </c>
      <c r="H97">
        <v>36</v>
      </c>
      <c r="I97">
        <v>38</v>
      </c>
      <c r="J97">
        <v>60</v>
      </c>
      <c r="K97">
        <v>16</v>
      </c>
      <c r="L97">
        <v>20</v>
      </c>
      <c r="M97">
        <v>5</v>
      </c>
      <c r="N97">
        <v>90</v>
      </c>
      <c r="O97">
        <v>13</v>
      </c>
      <c r="P97">
        <v>110</v>
      </c>
      <c r="Q97">
        <v>50</v>
      </c>
      <c r="R97">
        <v>5</v>
      </c>
      <c r="S97">
        <v>160</v>
      </c>
      <c r="T97">
        <v>16</v>
      </c>
      <c r="U97">
        <v>20</v>
      </c>
      <c r="V97">
        <v>6</v>
      </c>
      <c r="W97">
        <v>105</v>
      </c>
      <c r="X97">
        <v>79</v>
      </c>
      <c r="Y97">
        <v>1940</v>
      </c>
      <c r="Z97">
        <v>0</v>
      </c>
      <c r="AA97">
        <v>0</v>
      </c>
      <c r="AB97">
        <v>0</v>
      </c>
      <c r="AC97">
        <v>1</v>
      </c>
      <c r="AD97">
        <v>10207</v>
      </c>
      <c r="AE97">
        <v>10253</v>
      </c>
      <c r="AF97">
        <v>1</v>
      </c>
      <c r="AG97">
        <v>10164</v>
      </c>
      <c r="AH97">
        <v>23</v>
      </c>
      <c r="AI97">
        <v>70</v>
      </c>
      <c r="AJ97">
        <v>4</v>
      </c>
      <c r="AK97">
        <v>82</v>
      </c>
      <c r="AL97">
        <v>19</v>
      </c>
      <c r="AM97">
        <v>2</v>
      </c>
      <c r="AN97">
        <v>61</v>
      </c>
      <c r="AO97">
        <v>82</v>
      </c>
      <c r="AP97">
        <v>4</v>
      </c>
      <c r="AQ97">
        <v>42</v>
      </c>
      <c r="AR97">
        <v>16</v>
      </c>
      <c r="AS97">
        <v>29</v>
      </c>
    </row>
    <row r="98" spans="1:45" x14ac:dyDescent="0.25">
      <c r="A98">
        <v>20100407</v>
      </c>
      <c r="B98">
        <f t="shared" si="5"/>
        <v>20140407</v>
      </c>
      <c r="C98">
        <f t="shared" si="6"/>
        <v>2014</v>
      </c>
      <c r="D98">
        <f t="shared" si="7"/>
        <v>4</v>
      </c>
      <c r="E98">
        <f t="shared" si="8"/>
        <v>7</v>
      </c>
      <c r="F98" s="15">
        <f t="shared" si="9"/>
        <v>41736</v>
      </c>
      <c r="G98">
        <v>178</v>
      </c>
      <c r="H98">
        <v>19</v>
      </c>
      <c r="I98">
        <v>31</v>
      </c>
      <c r="J98">
        <v>40</v>
      </c>
      <c r="K98">
        <v>1</v>
      </c>
      <c r="L98">
        <v>20</v>
      </c>
      <c r="M98">
        <v>14</v>
      </c>
      <c r="N98">
        <v>70</v>
      </c>
      <c r="O98">
        <v>20</v>
      </c>
      <c r="P98">
        <v>136</v>
      </c>
      <c r="Q98">
        <v>80</v>
      </c>
      <c r="R98">
        <v>6</v>
      </c>
      <c r="S98">
        <v>195</v>
      </c>
      <c r="T98">
        <v>14</v>
      </c>
      <c r="U98">
        <v>61</v>
      </c>
      <c r="V98">
        <v>6</v>
      </c>
      <c r="W98">
        <v>78</v>
      </c>
      <c r="X98">
        <v>59</v>
      </c>
      <c r="Y98">
        <v>1584</v>
      </c>
      <c r="Z98">
        <v>8</v>
      </c>
      <c r="AA98">
        <v>2</v>
      </c>
      <c r="AB98">
        <v>2</v>
      </c>
      <c r="AC98">
        <v>19</v>
      </c>
      <c r="AD98">
        <v>10173</v>
      </c>
      <c r="AE98">
        <v>10209</v>
      </c>
      <c r="AF98">
        <v>24</v>
      </c>
      <c r="AG98">
        <v>10159</v>
      </c>
      <c r="AH98">
        <v>2</v>
      </c>
      <c r="AI98">
        <v>57</v>
      </c>
      <c r="AJ98">
        <v>24</v>
      </c>
      <c r="AK98">
        <v>81</v>
      </c>
      <c r="AL98">
        <v>1</v>
      </c>
      <c r="AM98">
        <v>4</v>
      </c>
      <c r="AN98">
        <v>61</v>
      </c>
      <c r="AO98">
        <v>87</v>
      </c>
      <c r="AP98">
        <v>24</v>
      </c>
      <c r="AQ98">
        <v>42</v>
      </c>
      <c r="AR98">
        <v>15</v>
      </c>
      <c r="AS98">
        <v>25</v>
      </c>
    </row>
    <row r="99" spans="1:45" x14ac:dyDescent="0.25">
      <c r="A99">
        <v>20100408</v>
      </c>
      <c r="B99">
        <f t="shared" si="5"/>
        <v>20140408</v>
      </c>
      <c r="C99">
        <f t="shared" si="6"/>
        <v>2014</v>
      </c>
      <c r="D99">
        <f t="shared" si="7"/>
        <v>4</v>
      </c>
      <c r="E99">
        <f t="shared" si="8"/>
        <v>8</v>
      </c>
      <c r="F99" s="15">
        <f t="shared" si="9"/>
        <v>41737</v>
      </c>
      <c r="G99">
        <v>335</v>
      </c>
      <c r="H99">
        <v>28</v>
      </c>
      <c r="I99">
        <v>30</v>
      </c>
      <c r="J99">
        <v>50</v>
      </c>
      <c r="K99">
        <v>12</v>
      </c>
      <c r="L99">
        <v>10</v>
      </c>
      <c r="M99">
        <v>2</v>
      </c>
      <c r="N99">
        <v>90</v>
      </c>
      <c r="O99">
        <v>11</v>
      </c>
      <c r="P99">
        <v>92</v>
      </c>
      <c r="Q99">
        <v>33</v>
      </c>
      <c r="R99">
        <v>24</v>
      </c>
      <c r="S99">
        <v>133</v>
      </c>
      <c r="T99">
        <v>15</v>
      </c>
      <c r="U99">
        <v>3</v>
      </c>
      <c r="V99">
        <v>24</v>
      </c>
      <c r="W99">
        <v>60</v>
      </c>
      <c r="X99">
        <v>45</v>
      </c>
      <c r="Y99">
        <v>1291</v>
      </c>
      <c r="Z99">
        <v>51</v>
      </c>
      <c r="AA99">
        <v>10</v>
      </c>
      <c r="AB99">
        <v>3</v>
      </c>
      <c r="AC99">
        <v>4</v>
      </c>
      <c r="AD99">
        <v>10275</v>
      </c>
      <c r="AE99">
        <v>10319</v>
      </c>
      <c r="AF99">
        <v>23</v>
      </c>
      <c r="AG99">
        <v>10213</v>
      </c>
      <c r="AH99">
        <v>1</v>
      </c>
      <c r="AI99">
        <v>25</v>
      </c>
      <c r="AJ99">
        <v>4</v>
      </c>
      <c r="AK99">
        <v>81</v>
      </c>
      <c r="AL99">
        <v>15</v>
      </c>
      <c r="AM99">
        <v>4</v>
      </c>
      <c r="AN99">
        <v>77</v>
      </c>
      <c r="AO99">
        <v>95</v>
      </c>
      <c r="AP99">
        <v>3</v>
      </c>
      <c r="AQ99">
        <v>42</v>
      </c>
      <c r="AR99">
        <v>15</v>
      </c>
      <c r="AS99">
        <v>18</v>
      </c>
    </row>
    <row r="100" spans="1:45" x14ac:dyDescent="0.25">
      <c r="A100">
        <v>20100409</v>
      </c>
      <c r="B100">
        <f t="shared" si="5"/>
        <v>20140409</v>
      </c>
      <c r="C100">
        <f t="shared" si="6"/>
        <v>2014</v>
      </c>
      <c r="D100">
        <f t="shared" si="7"/>
        <v>4</v>
      </c>
      <c r="E100">
        <f t="shared" si="8"/>
        <v>9</v>
      </c>
      <c r="F100" s="15">
        <f t="shared" si="9"/>
        <v>41738</v>
      </c>
      <c r="G100">
        <v>307</v>
      </c>
      <c r="H100">
        <v>27</v>
      </c>
      <c r="I100">
        <v>29</v>
      </c>
      <c r="J100">
        <v>50</v>
      </c>
      <c r="K100">
        <v>12</v>
      </c>
      <c r="L100">
        <v>20</v>
      </c>
      <c r="M100">
        <v>1</v>
      </c>
      <c r="N100">
        <v>80</v>
      </c>
      <c r="O100">
        <v>12</v>
      </c>
      <c r="P100">
        <v>104</v>
      </c>
      <c r="Q100">
        <v>35</v>
      </c>
      <c r="R100">
        <v>1</v>
      </c>
      <c r="S100">
        <v>157</v>
      </c>
      <c r="T100">
        <v>12</v>
      </c>
      <c r="U100">
        <v>3</v>
      </c>
      <c r="V100">
        <v>6</v>
      </c>
      <c r="W100">
        <v>100</v>
      </c>
      <c r="X100">
        <v>74</v>
      </c>
      <c r="Y100">
        <v>1973</v>
      </c>
      <c r="Z100">
        <v>0</v>
      </c>
      <c r="AA100">
        <v>0</v>
      </c>
      <c r="AB100">
        <v>0</v>
      </c>
      <c r="AC100">
        <v>1</v>
      </c>
      <c r="AD100">
        <v>10326</v>
      </c>
      <c r="AE100">
        <v>10334</v>
      </c>
      <c r="AF100">
        <v>24</v>
      </c>
      <c r="AG100">
        <v>10317</v>
      </c>
      <c r="AH100">
        <v>3</v>
      </c>
      <c r="AI100">
        <v>1</v>
      </c>
      <c r="AJ100">
        <v>24</v>
      </c>
      <c r="AK100">
        <v>81</v>
      </c>
      <c r="AL100">
        <v>16</v>
      </c>
      <c r="AM100">
        <v>4</v>
      </c>
      <c r="AN100">
        <v>72</v>
      </c>
      <c r="AO100">
        <v>99</v>
      </c>
      <c r="AP100">
        <v>24</v>
      </c>
      <c r="AQ100">
        <v>53</v>
      </c>
      <c r="AR100">
        <v>13</v>
      </c>
      <c r="AS100">
        <v>29</v>
      </c>
    </row>
    <row r="101" spans="1:45" x14ac:dyDescent="0.25">
      <c r="A101">
        <v>20100410</v>
      </c>
      <c r="B101">
        <f t="shared" si="5"/>
        <v>20140410</v>
      </c>
      <c r="C101">
        <f t="shared" si="6"/>
        <v>2014</v>
      </c>
      <c r="D101">
        <f t="shared" si="7"/>
        <v>4</v>
      </c>
      <c r="E101">
        <f t="shared" si="8"/>
        <v>10</v>
      </c>
      <c r="F101" s="15">
        <f t="shared" si="9"/>
        <v>41739</v>
      </c>
      <c r="G101">
        <v>360</v>
      </c>
      <c r="H101">
        <v>31</v>
      </c>
      <c r="I101">
        <v>34</v>
      </c>
      <c r="J101">
        <v>60</v>
      </c>
      <c r="K101">
        <v>14</v>
      </c>
      <c r="L101">
        <v>10</v>
      </c>
      <c r="M101">
        <v>7</v>
      </c>
      <c r="N101">
        <v>100</v>
      </c>
      <c r="O101">
        <v>14</v>
      </c>
      <c r="P101">
        <v>78</v>
      </c>
      <c r="Q101">
        <v>41</v>
      </c>
      <c r="R101">
        <v>24</v>
      </c>
      <c r="S101">
        <v>121</v>
      </c>
      <c r="T101">
        <v>13</v>
      </c>
      <c r="U101">
        <v>20</v>
      </c>
      <c r="V101">
        <v>24</v>
      </c>
      <c r="W101">
        <v>86</v>
      </c>
      <c r="X101">
        <v>64</v>
      </c>
      <c r="Y101">
        <v>1737</v>
      </c>
      <c r="Z101">
        <v>0</v>
      </c>
      <c r="AA101">
        <v>0</v>
      </c>
      <c r="AB101">
        <v>0</v>
      </c>
      <c r="AC101">
        <v>1</v>
      </c>
      <c r="AD101">
        <v>10320</v>
      </c>
      <c r="AE101">
        <v>10337</v>
      </c>
      <c r="AF101">
        <v>6</v>
      </c>
      <c r="AG101">
        <v>10302</v>
      </c>
      <c r="AH101">
        <v>24</v>
      </c>
      <c r="AI101">
        <v>1</v>
      </c>
      <c r="AJ101">
        <v>2</v>
      </c>
      <c r="AK101">
        <v>83</v>
      </c>
      <c r="AL101">
        <v>18</v>
      </c>
      <c r="AM101">
        <v>5</v>
      </c>
      <c r="AN101">
        <v>75</v>
      </c>
      <c r="AO101">
        <v>99</v>
      </c>
      <c r="AP101">
        <v>7</v>
      </c>
      <c r="AQ101">
        <v>55</v>
      </c>
      <c r="AR101">
        <v>11</v>
      </c>
      <c r="AS101">
        <v>24</v>
      </c>
    </row>
    <row r="102" spans="1:45" x14ac:dyDescent="0.25">
      <c r="A102">
        <v>20100411</v>
      </c>
      <c r="B102">
        <f t="shared" si="5"/>
        <v>20140411</v>
      </c>
      <c r="C102">
        <f t="shared" si="6"/>
        <v>2014</v>
      </c>
      <c r="D102">
        <f t="shared" si="7"/>
        <v>4</v>
      </c>
      <c r="E102">
        <f t="shared" si="8"/>
        <v>11</v>
      </c>
      <c r="F102" s="15">
        <f t="shared" si="9"/>
        <v>41740</v>
      </c>
      <c r="G102">
        <v>42</v>
      </c>
      <c r="H102">
        <v>43</v>
      </c>
      <c r="I102">
        <v>44</v>
      </c>
      <c r="J102">
        <v>70</v>
      </c>
      <c r="K102">
        <v>16</v>
      </c>
      <c r="L102">
        <v>20</v>
      </c>
      <c r="M102">
        <v>2</v>
      </c>
      <c r="N102">
        <v>120</v>
      </c>
      <c r="O102">
        <v>16</v>
      </c>
      <c r="P102">
        <v>63</v>
      </c>
      <c r="Q102">
        <v>23</v>
      </c>
      <c r="R102">
        <v>3</v>
      </c>
      <c r="S102">
        <v>103</v>
      </c>
      <c r="T102">
        <v>12</v>
      </c>
      <c r="U102">
        <v>5</v>
      </c>
      <c r="V102">
        <v>6</v>
      </c>
      <c r="W102">
        <v>24</v>
      </c>
      <c r="X102">
        <v>18</v>
      </c>
      <c r="Y102">
        <v>847</v>
      </c>
      <c r="Z102">
        <v>0</v>
      </c>
      <c r="AA102">
        <v>0</v>
      </c>
      <c r="AB102">
        <v>0</v>
      </c>
      <c r="AC102">
        <v>1</v>
      </c>
      <c r="AD102">
        <v>10278</v>
      </c>
      <c r="AE102">
        <v>10297</v>
      </c>
      <c r="AF102">
        <v>1</v>
      </c>
      <c r="AG102">
        <v>10266</v>
      </c>
      <c r="AH102">
        <v>15</v>
      </c>
      <c r="AI102">
        <v>60</v>
      </c>
      <c r="AJ102">
        <v>2</v>
      </c>
      <c r="AK102">
        <v>82</v>
      </c>
      <c r="AL102">
        <v>11</v>
      </c>
      <c r="AM102">
        <v>4</v>
      </c>
      <c r="AN102">
        <v>78</v>
      </c>
      <c r="AO102">
        <v>94</v>
      </c>
      <c r="AP102">
        <v>3</v>
      </c>
      <c r="AQ102">
        <v>59</v>
      </c>
      <c r="AR102">
        <v>12</v>
      </c>
      <c r="AS102">
        <v>11</v>
      </c>
    </row>
    <row r="103" spans="1:45" x14ac:dyDescent="0.25">
      <c r="A103">
        <v>20100412</v>
      </c>
      <c r="B103">
        <f t="shared" si="5"/>
        <v>20140412</v>
      </c>
      <c r="C103">
        <f t="shared" si="6"/>
        <v>2014</v>
      </c>
      <c r="D103">
        <f t="shared" si="7"/>
        <v>4</v>
      </c>
      <c r="E103">
        <f t="shared" si="8"/>
        <v>12</v>
      </c>
      <c r="F103" s="15">
        <f t="shared" si="9"/>
        <v>41741</v>
      </c>
      <c r="G103">
        <v>32</v>
      </c>
      <c r="H103">
        <v>51</v>
      </c>
      <c r="I103">
        <v>52</v>
      </c>
      <c r="J103">
        <v>80</v>
      </c>
      <c r="K103">
        <v>11</v>
      </c>
      <c r="L103">
        <v>30</v>
      </c>
      <c r="M103">
        <v>1</v>
      </c>
      <c r="N103">
        <v>130</v>
      </c>
      <c r="O103">
        <v>11</v>
      </c>
      <c r="P103">
        <v>93</v>
      </c>
      <c r="Q103">
        <v>38</v>
      </c>
      <c r="R103">
        <v>1</v>
      </c>
      <c r="S103">
        <v>149</v>
      </c>
      <c r="T103">
        <v>15</v>
      </c>
      <c r="U103">
        <v>21</v>
      </c>
      <c r="V103">
        <v>6</v>
      </c>
      <c r="W103">
        <v>99</v>
      </c>
      <c r="X103">
        <v>72</v>
      </c>
      <c r="Y103">
        <v>1742</v>
      </c>
      <c r="Z103">
        <v>0</v>
      </c>
      <c r="AA103">
        <v>0</v>
      </c>
      <c r="AB103">
        <v>0</v>
      </c>
      <c r="AC103">
        <v>1</v>
      </c>
      <c r="AD103">
        <v>10235</v>
      </c>
      <c r="AE103">
        <v>10265</v>
      </c>
      <c r="AF103">
        <v>1</v>
      </c>
      <c r="AG103">
        <v>10213</v>
      </c>
      <c r="AH103">
        <v>17</v>
      </c>
      <c r="AI103">
        <v>56</v>
      </c>
      <c r="AJ103">
        <v>4</v>
      </c>
      <c r="AK103">
        <v>78</v>
      </c>
      <c r="AL103">
        <v>15</v>
      </c>
      <c r="AM103">
        <v>1</v>
      </c>
      <c r="AN103">
        <v>69</v>
      </c>
      <c r="AO103">
        <v>91</v>
      </c>
      <c r="AP103">
        <v>4</v>
      </c>
      <c r="AQ103">
        <v>43</v>
      </c>
      <c r="AR103">
        <v>15</v>
      </c>
      <c r="AS103">
        <v>25</v>
      </c>
    </row>
    <row r="104" spans="1:45" x14ac:dyDescent="0.25">
      <c r="A104">
        <v>20100413</v>
      </c>
      <c r="B104">
        <f t="shared" si="5"/>
        <v>20140413</v>
      </c>
      <c r="C104">
        <f t="shared" si="6"/>
        <v>2014</v>
      </c>
      <c r="D104">
        <f t="shared" si="7"/>
        <v>4</v>
      </c>
      <c r="E104">
        <f t="shared" si="8"/>
        <v>13</v>
      </c>
      <c r="F104" s="15">
        <f t="shared" si="9"/>
        <v>41742</v>
      </c>
      <c r="G104">
        <v>23</v>
      </c>
      <c r="H104">
        <v>43</v>
      </c>
      <c r="I104">
        <v>45</v>
      </c>
      <c r="J104">
        <v>70</v>
      </c>
      <c r="K104">
        <v>12</v>
      </c>
      <c r="L104">
        <v>10</v>
      </c>
      <c r="M104">
        <v>24</v>
      </c>
      <c r="N104">
        <v>110</v>
      </c>
      <c r="O104">
        <v>12</v>
      </c>
      <c r="P104">
        <v>90</v>
      </c>
      <c r="Q104">
        <v>28</v>
      </c>
      <c r="R104">
        <v>24</v>
      </c>
      <c r="S104">
        <v>152</v>
      </c>
      <c r="T104">
        <v>13</v>
      </c>
      <c r="U104">
        <v>0</v>
      </c>
      <c r="V104">
        <v>24</v>
      </c>
      <c r="W104">
        <v>106</v>
      </c>
      <c r="X104">
        <v>77</v>
      </c>
      <c r="Y104">
        <v>1947</v>
      </c>
      <c r="Z104">
        <v>0</v>
      </c>
      <c r="AA104">
        <v>0</v>
      </c>
      <c r="AB104">
        <v>0</v>
      </c>
      <c r="AC104">
        <v>1</v>
      </c>
      <c r="AD104">
        <v>10205</v>
      </c>
      <c r="AE104">
        <v>10219</v>
      </c>
      <c r="AF104">
        <v>1</v>
      </c>
      <c r="AG104">
        <v>10190</v>
      </c>
      <c r="AH104">
        <v>17</v>
      </c>
      <c r="AI104">
        <v>50</v>
      </c>
      <c r="AJ104">
        <v>3</v>
      </c>
      <c r="AK104">
        <v>83</v>
      </c>
      <c r="AL104">
        <v>18</v>
      </c>
      <c r="AM104">
        <v>2</v>
      </c>
      <c r="AN104">
        <v>70</v>
      </c>
      <c r="AO104">
        <v>94</v>
      </c>
      <c r="AP104">
        <v>24</v>
      </c>
      <c r="AQ104">
        <v>46</v>
      </c>
      <c r="AR104">
        <v>12</v>
      </c>
      <c r="AS104">
        <v>28</v>
      </c>
    </row>
    <row r="105" spans="1:45" x14ac:dyDescent="0.25">
      <c r="A105">
        <v>20100414</v>
      </c>
      <c r="B105">
        <f t="shared" si="5"/>
        <v>20140414</v>
      </c>
      <c r="C105">
        <f t="shared" si="6"/>
        <v>2014</v>
      </c>
      <c r="D105">
        <f t="shared" si="7"/>
        <v>4</v>
      </c>
      <c r="E105">
        <f t="shared" si="8"/>
        <v>14</v>
      </c>
      <c r="F105" s="15">
        <f t="shared" si="9"/>
        <v>41743</v>
      </c>
      <c r="G105">
        <v>36</v>
      </c>
      <c r="H105">
        <v>36</v>
      </c>
      <c r="I105">
        <v>38</v>
      </c>
      <c r="J105">
        <v>50</v>
      </c>
      <c r="K105">
        <v>10</v>
      </c>
      <c r="L105">
        <v>20</v>
      </c>
      <c r="M105">
        <v>1</v>
      </c>
      <c r="N105">
        <v>110</v>
      </c>
      <c r="O105">
        <v>14</v>
      </c>
      <c r="P105">
        <v>96</v>
      </c>
      <c r="Q105">
        <v>27</v>
      </c>
      <c r="R105">
        <v>3</v>
      </c>
      <c r="S105">
        <v>154</v>
      </c>
      <c r="T105">
        <v>14</v>
      </c>
      <c r="U105">
        <v>-1</v>
      </c>
      <c r="V105">
        <v>6</v>
      </c>
      <c r="W105">
        <v>93</v>
      </c>
      <c r="X105">
        <v>67</v>
      </c>
      <c r="Y105">
        <v>1726</v>
      </c>
      <c r="Z105">
        <v>0</v>
      </c>
      <c r="AA105">
        <v>0</v>
      </c>
      <c r="AB105">
        <v>0</v>
      </c>
      <c r="AC105">
        <v>1</v>
      </c>
      <c r="AD105">
        <v>10191</v>
      </c>
      <c r="AE105">
        <v>10200</v>
      </c>
      <c r="AF105">
        <v>22</v>
      </c>
      <c r="AG105">
        <v>10180</v>
      </c>
      <c r="AH105">
        <v>16</v>
      </c>
      <c r="AI105">
        <v>58</v>
      </c>
      <c r="AJ105">
        <v>2</v>
      </c>
      <c r="AK105">
        <v>80</v>
      </c>
      <c r="AL105">
        <v>16</v>
      </c>
      <c r="AM105">
        <v>2</v>
      </c>
      <c r="AN105">
        <v>66</v>
      </c>
      <c r="AO105">
        <v>95</v>
      </c>
      <c r="AP105">
        <v>1</v>
      </c>
      <c r="AQ105">
        <v>37</v>
      </c>
      <c r="AR105">
        <v>17</v>
      </c>
      <c r="AS105">
        <v>25</v>
      </c>
    </row>
    <row r="106" spans="1:45" x14ac:dyDescent="0.25">
      <c r="A106">
        <v>20100415</v>
      </c>
      <c r="B106">
        <f t="shared" si="5"/>
        <v>20140415</v>
      </c>
      <c r="C106">
        <f t="shared" si="6"/>
        <v>2014</v>
      </c>
      <c r="D106">
        <f t="shared" si="7"/>
        <v>4</v>
      </c>
      <c r="E106">
        <f t="shared" si="8"/>
        <v>15</v>
      </c>
      <c r="F106" s="15">
        <f t="shared" si="9"/>
        <v>41744</v>
      </c>
      <c r="G106">
        <v>24</v>
      </c>
      <c r="H106">
        <v>40</v>
      </c>
      <c r="I106">
        <v>41</v>
      </c>
      <c r="J106">
        <v>60</v>
      </c>
      <c r="K106">
        <v>14</v>
      </c>
      <c r="L106">
        <v>20</v>
      </c>
      <c r="M106">
        <v>5</v>
      </c>
      <c r="N106">
        <v>110</v>
      </c>
      <c r="O106">
        <v>15</v>
      </c>
      <c r="P106">
        <v>92</v>
      </c>
      <c r="Q106">
        <v>38</v>
      </c>
      <c r="R106">
        <v>5</v>
      </c>
      <c r="S106">
        <v>153</v>
      </c>
      <c r="T106">
        <v>14</v>
      </c>
      <c r="U106">
        <v>20</v>
      </c>
      <c r="V106">
        <v>6</v>
      </c>
      <c r="W106">
        <v>124</v>
      </c>
      <c r="X106">
        <v>89</v>
      </c>
      <c r="Y106">
        <v>2121</v>
      </c>
      <c r="Z106">
        <v>0</v>
      </c>
      <c r="AA106">
        <v>0</v>
      </c>
      <c r="AB106">
        <v>0</v>
      </c>
      <c r="AC106">
        <v>1</v>
      </c>
      <c r="AD106">
        <v>10213</v>
      </c>
      <c r="AE106">
        <v>10238</v>
      </c>
      <c r="AF106">
        <v>24</v>
      </c>
      <c r="AG106">
        <v>10198</v>
      </c>
      <c r="AH106">
        <v>2</v>
      </c>
      <c r="AI106">
        <v>63</v>
      </c>
      <c r="AJ106">
        <v>1</v>
      </c>
      <c r="AK106">
        <v>83</v>
      </c>
      <c r="AL106">
        <v>17</v>
      </c>
      <c r="AM106">
        <v>2</v>
      </c>
      <c r="AN106">
        <v>62</v>
      </c>
      <c r="AO106">
        <v>83</v>
      </c>
      <c r="AP106">
        <v>22</v>
      </c>
      <c r="AQ106">
        <v>37</v>
      </c>
      <c r="AR106">
        <v>12</v>
      </c>
      <c r="AS106">
        <v>30</v>
      </c>
    </row>
    <row r="107" spans="1:45" x14ac:dyDescent="0.25">
      <c r="A107">
        <v>20100416</v>
      </c>
      <c r="B107">
        <f t="shared" si="5"/>
        <v>20140416</v>
      </c>
      <c r="C107">
        <f t="shared" si="6"/>
        <v>2014</v>
      </c>
      <c r="D107">
        <f t="shared" si="7"/>
        <v>4</v>
      </c>
      <c r="E107">
        <f t="shared" si="8"/>
        <v>16</v>
      </c>
      <c r="F107" s="15">
        <f t="shared" si="9"/>
        <v>41745</v>
      </c>
      <c r="G107">
        <v>9</v>
      </c>
      <c r="H107">
        <v>29</v>
      </c>
      <c r="I107">
        <v>30</v>
      </c>
      <c r="J107">
        <v>50</v>
      </c>
      <c r="K107">
        <v>11</v>
      </c>
      <c r="L107">
        <v>10</v>
      </c>
      <c r="M107">
        <v>2</v>
      </c>
      <c r="N107">
        <v>90</v>
      </c>
      <c r="O107">
        <v>12</v>
      </c>
      <c r="P107">
        <v>77</v>
      </c>
      <c r="Q107">
        <v>15</v>
      </c>
      <c r="R107">
        <v>24</v>
      </c>
      <c r="S107">
        <v>120</v>
      </c>
      <c r="T107">
        <v>15</v>
      </c>
      <c r="U107">
        <v>-15</v>
      </c>
      <c r="V107">
        <v>24</v>
      </c>
      <c r="W107">
        <v>71</v>
      </c>
      <c r="X107">
        <v>51</v>
      </c>
      <c r="Y107">
        <v>1331</v>
      </c>
      <c r="Z107">
        <v>0</v>
      </c>
      <c r="AA107">
        <v>0</v>
      </c>
      <c r="AB107">
        <v>0</v>
      </c>
      <c r="AC107">
        <v>1</v>
      </c>
      <c r="AD107">
        <v>10252</v>
      </c>
      <c r="AE107">
        <v>10262</v>
      </c>
      <c r="AF107">
        <v>21</v>
      </c>
      <c r="AG107">
        <v>10237</v>
      </c>
      <c r="AH107">
        <v>1</v>
      </c>
      <c r="AI107">
        <v>62</v>
      </c>
      <c r="AJ107">
        <v>23</v>
      </c>
      <c r="AK107">
        <v>76</v>
      </c>
      <c r="AL107">
        <v>7</v>
      </c>
      <c r="AM107">
        <v>5</v>
      </c>
      <c r="AN107">
        <v>69</v>
      </c>
      <c r="AO107">
        <v>94</v>
      </c>
      <c r="AP107">
        <v>24</v>
      </c>
      <c r="AQ107">
        <v>49</v>
      </c>
      <c r="AR107">
        <v>15</v>
      </c>
      <c r="AS107">
        <v>18</v>
      </c>
    </row>
    <row r="108" spans="1:45" x14ac:dyDescent="0.25">
      <c r="A108">
        <v>20100417</v>
      </c>
      <c r="B108">
        <f t="shared" si="5"/>
        <v>20140417</v>
      </c>
      <c r="C108">
        <f t="shared" si="6"/>
        <v>2014</v>
      </c>
      <c r="D108">
        <f t="shared" si="7"/>
        <v>4</v>
      </c>
      <c r="E108">
        <f t="shared" si="8"/>
        <v>17</v>
      </c>
      <c r="F108" s="15">
        <f t="shared" si="9"/>
        <v>41746</v>
      </c>
      <c r="G108">
        <v>334</v>
      </c>
      <c r="H108">
        <v>7</v>
      </c>
      <c r="I108">
        <v>13</v>
      </c>
      <c r="J108">
        <v>20</v>
      </c>
      <c r="K108">
        <v>8</v>
      </c>
      <c r="L108">
        <v>0</v>
      </c>
      <c r="M108">
        <v>2</v>
      </c>
      <c r="N108">
        <v>50</v>
      </c>
      <c r="O108">
        <v>13</v>
      </c>
      <c r="P108">
        <v>80</v>
      </c>
      <c r="Q108">
        <v>-9</v>
      </c>
      <c r="R108">
        <v>5</v>
      </c>
      <c r="S108">
        <v>166</v>
      </c>
      <c r="T108">
        <v>17</v>
      </c>
      <c r="U108">
        <v>-39</v>
      </c>
      <c r="V108">
        <v>6</v>
      </c>
      <c r="W108">
        <v>128</v>
      </c>
      <c r="X108">
        <v>91</v>
      </c>
      <c r="Y108">
        <v>2259</v>
      </c>
      <c r="Z108">
        <v>0</v>
      </c>
      <c r="AA108">
        <v>0</v>
      </c>
      <c r="AB108">
        <v>0</v>
      </c>
      <c r="AC108">
        <v>1</v>
      </c>
      <c r="AD108">
        <v>10218</v>
      </c>
      <c r="AE108">
        <v>10259</v>
      </c>
      <c r="AF108">
        <v>1</v>
      </c>
      <c r="AG108">
        <v>10176</v>
      </c>
      <c r="AH108">
        <v>24</v>
      </c>
      <c r="AI108">
        <v>8</v>
      </c>
      <c r="AJ108">
        <v>3</v>
      </c>
      <c r="AK108">
        <v>80</v>
      </c>
      <c r="AL108">
        <v>16</v>
      </c>
      <c r="AM108">
        <v>1</v>
      </c>
      <c r="AN108">
        <v>69</v>
      </c>
      <c r="AO108">
        <v>99</v>
      </c>
      <c r="AP108">
        <v>3</v>
      </c>
      <c r="AQ108">
        <v>32</v>
      </c>
      <c r="AR108">
        <v>16</v>
      </c>
      <c r="AS108">
        <v>31</v>
      </c>
    </row>
    <row r="109" spans="1:45" x14ac:dyDescent="0.25">
      <c r="A109">
        <v>20100418</v>
      </c>
      <c r="B109">
        <f t="shared" si="5"/>
        <v>20140418</v>
      </c>
      <c r="C109">
        <f t="shared" si="6"/>
        <v>2014</v>
      </c>
      <c r="D109">
        <f t="shared" si="7"/>
        <v>4</v>
      </c>
      <c r="E109">
        <f t="shared" si="8"/>
        <v>18</v>
      </c>
      <c r="F109" s="15">
        <f t="shared" si="9"/>
        <v>41747</v>
      </c>
      <c r="G109">
        <v>351</v>
      </c>
      <c r="H109">
        <v>21</v>
      </c>
      <c r="I109">
        <v>24</v>
      </c>
      <c r="J109">
        <v>40</v>
      </c>
      <c r="K109">
        <v>15</v>
      </c>
      <c r="L109">
        <v>0</v>
      </c>
      <c r="M109">
        <v>8</v>
      </c>
      <c r="N109">
        <v>70</v>
      </c>
      <c r="O109">
        <v>15</v>
      </c>
      <c r="P109">
        <v>102</v>
      </c>
      <c r="Q109">
        <v>-1</v>
      </c>
      <c r="R109">
        <v>5</v>
      </c>
      <c r="S109">
        <v>180</v>
      </c>
      <c r="T109">
        <v>14</v>
      </c>
      <c r="U109">
        <v>-31</v>
      </c>
      <c r="V109">
        <v>6</v>
      </c>
      <c r="W109">
        <v>128</v>
      </c>
      <c r="X109">
        <v>91</v>
      </c>
      <c r="Y109">
        <v>2178</v>
      </c>
      <c r="Z109">
        <v>0</v>
      </c>
      <c r="AA109">
        <v>0</v>
      </c>
      <c r="AB109">
        <v>0</v>
      </c>
      <c r="AC109">
        <v>1</v>
      </c>
      <c r="AD109">
        <v>10148</v>
      </c>
      <c r="AE109">
        <v>10170</v>
      </c>
      <c r="AF109">
        <v>1</v>
      </c>
      <c r="AG109">
        <v>10132</v>
      </c>
      <c r="AH109">
        <v>15</v>
      </c>
      <c r="AI109">
        <v>45</v>
      </c>
      <c r="AJ109">
        <v>4</v>
      </c>
      <c r="AK109">
        <v>80</v>
      </c>
      <c r="AL109">
        <v>11</v>
      </c>
      <c r="AM109">
        <v>0</v>
      </c>
      <c r="AN109">
        <v>62</v>
      </c>
      <c r="AO109">
        <v>96</v>
      </c>
      <c r="AP109">
        <v>4</v>
      </c>
      <c r="AQ109">
        <v>30</v>
      </c>
      <c r="AR109">
        <v>16</v>
      </c>
      <c r="AS109">
        <v>32</v>
      </c>
    </row>
    <row r="110" spans="1:45" x14ac:dyDescent="0.25">
      <c r="A110">
        <v>20100419</v>
      </c>
      <c r="B110">
        <f t="shared" si="5"/>
        <v>20140419</v>
      </c>
      <c r="C110">
        <f t="shared" si="6"/>
        <v>2014</v>
      </c>
      <c r="D110">
        <f t="shared" si="7"/>
        <v>4</v>
      </c>
      <c r="E110">
        <f t="shared" si="8"/>
        <v>19</v>
      </c>
      <c r="F110" s="15">
        <f t="shared" si="9"/>
        <v>41748</v>
      </c>
      <c r="G110">
        <v>48</v>
      </c>
      <c r="H110">
        <v>26</v>
      </c>
      <c r="I110">
        <v>30</v>
      </c>
      <c r="J110">
        <v>50</v>
      </c>
      <c r="K110">
        <v>8</v>
      </c>
      <c r="L110">
        <v>10</v>
      </c>
      <c r="M110">
        <v>21</v>
      </c>
      <c r="N110">
        <v>80</v>
      </c>
      <c r="O110">
        <v>7</v>
      </c>
      <c r="P110">
        <v>88</v>
      </c>
      <c r="Q110">
        <v>54</v>
      </c>
      <c r="R110">
        <v>23</v>
      </c>
      <c r="S110">
        <v>134</v>
      </c>
      <c r="T110">
        <v>15</v>
      </c>
      <c r="U110">
        <v>23</v>
      </c>
      <c r="V110">
        <v>24</v>
      </c>
      <c r="W110">
        <v>94</v>
      </c>
      <c r="X110">
        <v>67</v>
      </c>
      <c r="Y110">
        <v>1979</v>
      </c>
      <c r="Z110">
        <v>0</v>
      </c>
      <c r="AA110">
        <v>0</v>
      </c>
      <c r="AB110">
        <v>0</v>
      </c>
      <c r="AC110">
        <v>1</v>
      </c>
      <c r="AD110">
        <v>10173</v>
      </c>
      <c r="AE110">
        <v>10184</v>
      </c>
      <c r="AF110">
        <v>10</v>
      </c>
      <c r="AG110">
        <v>10154</v>
      </c>
      <c r="AH110">
        <v>24</v>
      </c>
      <c r="AI110">
        <v>63</v>
      </c>
      <c r="AJ110">
        <v>1</v>
      </c>
      <c r="AK110">
        <v>82</v>
      </c>
      <c r="AL110">
        <v>18</v>
      </c>
      <c r="AM110">
        <v>6</v>
      </c>
      <c r="AN110">
        <v>66</v>
      </c>
      <c r="AO110">
        <v>88</v>
      </c>
      <c r="AP110">
        <v>22</v>
      </c>
      <c r="AQ110">
        <v>45</v>
      </c>
      <c r="AR110">
        <v>15</v>
      </c>
      <c r="AS110">
        <v>28</v>
      </c>
    </row>
    <row r="111" spans="1:45" x14ac:dyDescent="0.25">
      <c r="A111">
        <v>20100420</v>
      </c>
      <c r="B111">
        <f t="shared" si="5"/>
        <v>20140420</v>
      </c>
      <c r="C111">
        <f t="shared" si="6"/>
        <v>2014</v>
      </c>
      <c r="D111">
        <f t="shared" si="7"/>
        <v>4</v>
      </c>
      <c r="E111">
        <f t="shared" si="8"/>
        <v>20</v>
      </c>
      <c r="F111" s="15">
        <f t="shared" si="9"/>
        <v>41749</v>
      </c>
      <c r="G111">
        <v>288</v>
      </c>
      <c r="H111">
        <v>31</v>
      </c>
      <c r="I111">
        <v>38</v>
      </c>
      <c r="J111">
        <v>60</v>
      </c>
      <c r="K111">
        <v>11</v>
      </c>
      <c r="L111">
        <v>10</v>
      </c>
      <c r="M111">
        <v>2</v>
      </c>
      <c r="N111">
        <v>120</v>
      </c>
      <c r="O111">
        <v>13</v>
      </c>
      <c r="P111">
        <v>86</v>
      </c>
      <c r="Q111">
        <v>53</v>
      </c>
      <c r="R111">
        <v>1</v>
      </c>
      <c r="S111">
        <v>125</v>
      </c>
      <c r="T111">
        <v>12</v>
      </c>
      <c r="U111">
        <v>25</v>
      </c>
      <c r="V111">
        <v>6</v>
      </c>
      <c r="W111">
        <v>85</v>
      </c>
      <c r="X111">
        <v>60</v>
      </c>
      <c r="Y111">
        <v>1948</v>
      </c>
      <c r="Z111">
        <v>0</v>
      </c>
      <c r="AA111">
        <v>-1</v>
      </c>
      <c r="AB111">
        <v>-1</v>
      </c>
      <c r="AC111">
        <v>5</v>
      </c>
      <c r="AD111">
        <v>10159</v>
      </c>
      <c r="AE111">
        <v>10186</v>
      </c>
      <c r="AF111">
        <v>21</v>
      </c>
      <c r="AG111">
        <v>10133</v>
      </c>
      <c r="AH111">
        <v>6</v>
      </c>
      <c r="AI111">
        <v>59</v>
      </c>
      <c r="AJ111">
        <v>8</v>
      </c>
      <c r="AK111">
        <v>81</v>
      </c>
      <c r="AL111">
        <v>11</v>
      </c>
      <c r="AM111">
        <v>5</v>
      </c>
      <c r="AN111">
        <v>65</v>
      </c>
      <c r="AO111">
        <v>82</v>
      </c>
      <c r="AP111">
        <v>3</v>
      </c>
      <c r="AQ111">
        <v>44</v>
      </c>
      <c r="AR111">
        <v>12</v>
      </c>
      <c r="AS111">
        <v>27</v>
      </c>
    </row>
    <row r="112" spans="1:45" x14ac:dyDescent="0.25">
      <c r="A112">
        <v>20100421</v>
      </c>
      <c r="B112">
        <f t="shared" si="5"/>
        <v>20140421</v>
      </c>
      <c r="C112">
        <f t="shared" si="6"/>
        <v>2014</v>
      </c>
      <c r="D112">
        <f t="shared" si="7"/>
        <v>4</v>
      </c>
      <c r="E112">
        <f t="shared" si="8"/>
        <v>21</v>
      </c>
      <c r="F112" s="15">
        <f t="shared" si="9"/>
        <v>41750</v>
      </c>
      <c r="G112">
        <v>310</v>
      </c>
      <c r="H112">
        <v>35</v>
      </c>
      <c r="I112">
        <v>36</v>
      </c>
      <c r="J112">
        <v>60</v>
      </c>
      <c r="K112">
        <v>13</v>
      </c>
      <c r="L112">
        <v>20</v>
      </c>
      <c r="M112">
        <v>5</v>
      </c>
      <c r="N112">
        <v>110</v>
      </c>
      <c r="O112">
        <v>13</v>
      </c>
      <c r="P112">
        <v>67</v>
      </c>
      <c r="Q112">
        <v>24</v>
      </c>
      <c r="R112">
        <v>24</v>
      </c>
      <c r="S112">
        <v>98</v>
      </c>
      <c r="T112">
        <v>15</v>
      </c>
      <c r="U112">
        <v>-4</v>
      </c>
      <c r="V112">
        <v>24</v>
      </c>
      <c r="W112">
        <v>77</v>
      </c>
      <c r="X112">
        <v>54</v>
      </c>
      <c r="Y112">
        <v>1614</v>
      </c>
      <c r="Z112">
        <v>0</v>
      </c>
      <c r="AA112">
        <v>-1</v>
      </c>
      <c r="AB112">
        <v>-1</v>
      </c>
      <c r="AC112">
        <v>3</v>
      </c>
      <c r="AD112">
        <v>10193</v>
      </c>
      <c r="AE112">
        <v>10205</v>
      </c>
      <c r="AF112">
        <v>21</v>
      </c>
      <c r="AG112">
        <v>10178</v>
      </c>
      <c r="AH112">
        <v>4</v>
      </c>
      <c r="AI112">
        <v>70</v>
      </c>
      <c r="AJ112">
        <v>24</v>
      </c>
      <c r="AK112">
        <v>83</v>
      </c>
      <c r="AL112">
        <v>14</v>
      </c>
      <c r="AM112">
        <v>6</v>
      </c>
      <c r="AN112">
        <v>60</v>
      </c>
      <c r="AO112">
        <v>84</v>
      </c>
      <c r="AP112">
        <v>24</v>
      </c>
      <c r="AQ112">
        <v>47</v>
      </c>
      <c r="AR112">
        <v>10</v>
      </c>
      <c r="AS112">
        <v>22</v>
      </c>
    </row>
    <row r="113" spans="1:45" x14ac:dyDescent="0.25">
      <c r="A113">
        <v>20100422</v>
      </c>
      <c r="B113">
        <f t="shared" si="5"/>
        <v>20140422</v>
      </c>
      <c r="C113">
        <f t="shared" si="6"/>
        <v>2014</v>
      </c>
      <c r="D113">
        <f t="shared" si="7"/>
        <v>4</v>
      </c>
      <c r="E113">
        <f t="shared" si="8"/>
        <v>22</v>
      </c>
      <c r="F113" s="15">
        <f t="shared" si="9"/>
        <v>41751</v>
      </c>
      <c r="G113">
        <v>344</v>
      </c>
      <c r="H113">
        <v>13</v>
      </c>
      <c r="I113">
        <v>21</v>
      </c>
      <c r="J113">
        <v>30</v>
      </c>
      <c r="K113">
        <v>12</v>
      </c>
      <c r="L113">
        <v>10</v>
      </c>
      <c r="M113">
        <v>1</v>
      </c>
      <c r="N113">
        <v>70</v>
      </c>
      <c r="O113">
        <v>13</v>
      </c>
      <c r="P113">
        <v>70</v>
      </c>
      <c r="Q113">
        <v>7</v>
      </c>
      <c r="R113">
        <v>24</v>
      </c>
      <c r="S113">
        <v>120</v>
      </c>
      <c r="T113">
        <v>14</v>
      </c>
      <c r="U113">
        <v>-25</v>
      </c>
      <c r="V113">
        <v>24</v>
      </c>
      <c r="W113">
        <v>53</v>
      </c>
      <c r="X113">
        <v>37</v>
      </c>
      <c r="Y113">
        <v>1594</v>
      </c>
      <c r="Z113">
        <v>0</v>
      </c>
      <c r="AA113">
        <v>-1</v>
      </c>
      <c r="AB113">
        <v>-1</v>
      </c>
      <c r="AC113">
        <v>3</v>
      </c>
      <c r="AD113">
        <v>10185</v>
      </c>
      <c r="AE113">
        <v>10200</v>
      </c>
      <c r="AF113">
        <v>1</v>
      </c>
      <c r="AG113">
        <v>10169</v>
      </c>
      <c r="AH113">
        <v>17</v>
      </c>
      <c r="AI113">
        <v>62</v>
      </c>
      <c r="AJ113">
        <v>1</v>
      </c>
      <c r="AK113">
        <v>83</v>
      </c>
      <c r="AL113">
        <v>18</v>
      </c>
      <c r="AM113">
        <v>5</v>
      </c>
      <c r="AN113">
        <v>67</v>
      </c>
      <c r="AO113">
        <v>92</v>
      </c>
      <c r="AP113">
        <v>1</v>
      </c>
      <c r="AQ113">
        <v>42</v>
      </c>
      <c r="AR113">
        <v>14</v>
      </c>
      <c r="AS113">
        <v>21</v>
      </c>
    </row>
    <row r="114" spans="1:45" x14ac:dyDescent="0.25">
      <c r="A114">
        <v>20100423</v>
      </c>
      <c r="B114">
        <f t="shared" si="5"/>
        <v>20140423</v>
      </c>
      <c r="C114">
        <f t="shared" si="6"/>
        <v>2014</v>
      </c>
      <c r="D114">
        <f t="shared" si="7"/>
        <v>4</v>
      </c>
      <c r="E114">
        <f t="shared" si="8"/>
        <v>23</v>
      </c>
      <c r="F114" s="15">
        <f t="shared" si="9"/>
        <v>41752</v>
      </c>
      <c r="G114">
        <v>30</v>
      </c>
      <c r="H114">
        <v>19</v>
      </c>
      <c r="I114">
        <v>24</v>
      </c>
      <c r="J114">
        <v>50</v>
      </c>
      <c r="K114">
        <v>16</v>
      </c>
      <c r="L114">
        <v>10</v>
      </c>
      <c r="M114">
        <v>3</v>
      </c>
      <c r="N114">
        <v>80</v>
      </c>
      <c r="O114">
        <v>11</v>
      </c>
      <c r="P114">
        <v>80</v>
      </c>
      <c r="Q114">
        <v>-20</v>
      </c>
      <c r="R114">
        <v>5</v>
      </c>
      <c r="S114">
        <v>148</v>
      </c>
      <c r="T114">
        <v>14</v>
      </c>
      <c r="U114">
        <v>-45</v>
      </c>
      <c r="V114">
        <v>6</v>
      </c>
      <c r="W114">
        <v>134</v>
      </c>
      <c r="X114">
        <v>93</v>
      </c>
      <c r="Y114">
        <v>2395</v>
      </c>
      <c r="Z114">
        <v>0</v>
      </c>
      <c r="AA114">
        <v>0</v>
      </c>
      <c r="AB114">
        <v>0</v>
      </c>
      <c r="AC114">
        <v>1</v>
      </c>
      <c r="AD114">
        <v>10174</v>
      </c>
      <c r="AE114">
        <v>10188</v>
      </c>
      <c r="AF114">
        <v>24</v>
      </c>
      <c r="AG114">
        <v>10166</v>
      </c>
      <c r="AH114">
        <v>15</v>
      </c>
      <c r="AI114">
        <v>6</v>
      </c>
      <c r="AJ114">
        <v>4</v>
      </c>
      <c r="AK114">
        <v>82</v>
      </c>
      <c r="AL114">
        <v>11</v>
      </c>
      <c r="AM114">
        <v>0</v>
      </c>
      <c r="AN114">
        <v>59</v>
      </c>
      <c r="AO114">
        <v>99</v>
      </c>
      <c r="AP114">
        <v>4</v>
      </c>
      <c r="AQ114">
        <v>30</v>
      </c>
      <c r="AR114">
        <v>13</v>
      </c>
      <c r="AS114">
        <v>33</v>
      </c>
    </row>
    <row r="115" spans="1:45" x14ac:dyDescent="0.25">
      <c r="A115">
        <v>20100424</v>
      </c>
      <c r="B115">
        <f t="shared" si="5"/>
        <v>20140424</v>
      </c>
      <c r="C115">
        <f t="shared" si="6"/>
        <v>2014</v>
      </c>
      <c r="D115">
        <f t="shared" si="7"/>
        <v>4</v>
      </c>
      <c r="E115">
        <f t="shared" si="8"/>
        <v>24</v>
      </c>
      <c r="F115" s="15">
        <f t="shared" si="9"/>
        <v>41753</v>
      </c>
      <c r="G115">
        <v>102</v>
      </c>
      <c r="H115">
        <v>19</v>
      </c>
      <c r="I115">
        <v>24</v>
      </c>
      <c r="J115">
        <v>40</v>
      </c>
      <c r="K115">
        <v>10</v>
      </c>
      <c r="L115">
        <v>10</v>
      </c>
      <c r="M115">
        <v>3</v>
      </c>
      <c r="N115">
        <v>70</v>
      </c>
      <c r="O115">
        <v>12</v>
      </c>
      <c r="P115">
        <v>117</v>
      </c>
      <c r="Q115">
        <v>8</v>
      </c>
      <c r="R115">
        <v>5</v>
      </c>
      <c r="S115">
        <v>193</v>
      </c>
      <c r="T115">
        <v>16</v>
      </c>
      <c r="U115">
        <v>-18</v>
      </c>
      <c r="V115">
        <v>6</v>
      </c>
      <c r="W115">
        <v>129</v>
      </c>
      <c r="X115">
        <v>89</v>
      </c>
      <c r="Y115">
        <v>2187</v>
      </c>
      <c r="Z115">
        <v>0</v>
      </c>
      <c r="AA115">
        <v>0</v>
      </c>
      <c r="AB115">
        <v>0</v>
      </c>
      <c r="AC115">
        <v>1</v>
      </c>
      <c r="AD115">
        <v>10204</v>
      </c>
      <c r="AE115">
        <v>10213</v>
      </c>
      <c r="AF115">
        <v>21</v>
      </c>
      <c r="AG115">
        <v>10189</v>
      </c>
      <c r="AH115">
        <v>2</v>
      </c>
      <c r="AI115">
        <v>58</v>
      </c>
      <c r="AJ115">
        <v>4</v>
      </c>
      <c r="AK115">
        <v>81</v>
      </c>
      <c r="AL115">
        <v>18</v>
      </c>
      <c r="AM115">
        <v>2</v>
      </c>
      <c r="AN115">
        <v>52</v>
      </c>
      <c r="AO115">
        <v>94</v>
      </c>
      <c r="AP115">
        <v>5</v>
      </c>
      <c r="AQ115">
        <v>29</v>
      </c>
      <c r="AR115">
        <v>12</v>
      </c>
      <c r="AS115">
        <v>33</v>
      </c>
    </row>
    <row r="116" spans="1:45" x14ac:dyDescent="0.25">
      <c r="A116">
        <v>20100425</v>
      </c>
      <c r="B116">
        <f t="shared" si="5"/>
        <v>20140425</v>
      </c>
      <c r="C116">
        <f t="shared" si="6"/>
        <v>2014</v>
      </c>
      <c r="D116">
        <f t="shared" si="7"/>
        <v>4</v>
      </c>
      <c r="E116">
        <f t="shared" si="8"/>
        <v>25</v>
      </c>
      <c r="F116" s="15">
        <f t="shared" si="9"/>
        <v>41754</v>
      </c>
      <c r="G116">
        <v>210</v>
      </c>
      <c r="H116">
        <v>13</v>
      </c>
      <c r="I116">
        <v>28</v>
      </c>
      <c r="J116">
        <v>50</v>
      </c>
      <c r="K116">
        <v>17</v>
      </c>
      <c r="L116">
        <v>20</v>
      </c>
      <c r="M116">
        <v>1</v>
      </c>
      <c r="N116">
        <v>90</v>
      </c>
      <c r="O116">
        <v>17</v>
      </c>
      <c r="P116">
        <v>143</v>
      </c>
      <c r="Q116">
        <v>43</v>
      </c>
      <c r="R116">
        <v>4</v>
      </c>
      <c r="S116">
        <v>235</v>
      </c>
      <c r="T116">
        <v>14</v>
      </c>
      <c r="U116">
        <v>-3</v>
      </c>
      <c r="V116">
        <v>6</v>
      </c>
      <c r="W116">
        <v>67</v>
      </c>
      <c r="X116">
        <v>46</v>
      </c>
      <c r="Y116">
        <v>1686</v>
      </c>
      <c r="Z116">
        <v>6</v>
      </c>
      <c r="AA116">
        <v>1</v>
      </c>
      <c r="AB116">
        <v>1</v>
      </c>
      <c r="AC116">
        <v>19</v>
      </c>
      <c r="AD116">
        <v>10205</v>
      </c>
      <c r="AE116">
        <v>10218</v>
      </c>
      <c r="AF116">
        <v>21</v>
      </c>
      <c r="AG116">
        <v>10192</v>
      </c>
      <c r="AH116">
        <v>15</v>
      </c>
      <c r="AI116">
        <v>58</v>
      </c>
      <c r="AJ116">
        <v>19</v>
      </c>
      <c r="AK116">
        <v>71</v>
      </c>
      <c r="AL116">
        <v>1</v>
      </c>
      <c r="AM116">
        <v>4</v>
      </c>
      <c r="AN116">
        <v>56</v>
      </c>
      <c r="AO116">
        <v>82</v>
      </c>
      <c r="AP116">
        <v>24</v>
      </c>
      <c r="AQ116">
        <v>24</v>
      </c>
      <c r="AR116">
        <v>14</v>
      </c>
      <c r="AS116">
        <v>27</v>
      </c>
    </row>
    <row r="117" spans="1:45" x14ac:dyDescent="0.25">
      <c r="A117">
        <v>20100426</v>
      </c>
      <c r="B117">
        <f t="shared" si="5"/>
        <v>20140426</v>
      </c>
      <c r="C117">
        <f t="shared" si="6"/>
        <v>2014</v>
      </c>
      <c r="D117">
        <f t="shared" si="7"/>
        <v>4</v>
      </c>
      <c r="E117">
        <f t="shared" si="8"/>
        <v>26</v>
      </c>
      <c r="F117" s="15">
        <f t="shared" si="9"/>
        <v>41755</v>
      </c>
      <c r="G117">
        <v>262</v>
      </c>
      <c r="H117">
        <v>33</v>
      </c>
      <c r="I117">
        <v>35</v>
      </c>
      <c r="J117">
        <v>60</v>
      </c>
      <c r="K117">
        <v>12</v>
      </c>
      <c r="L117">
        <v>10</v>
      </c>
      <c r="M117">
        <v>22</v>
      </c>
      <c r="N117">
        <v>100</v>
      </c>
      <c r="O117">
        <v>13</v>
      </c>
      <c r="P117">
        <v>126</v>
      </c>
      <c r="Q117">
        <v>93</v>
      </c>
      <c r="R117">
        <v>24</v>
      </c>
      <c r="S117">
        <v>168</v>
      </c>
      <c r="T117">
        <v>12</v>
      </c>
      <c r="U117">
        <v>52</v>
      </c>
      <c r="V117">
        <v>24</v>
      </c>
      <c r="W117">
        <v>67</v>
      </c>
      <c r="X117">
        <v>46</v>
      </c>
      <c r="Y117">
        <v>1667</v>
      </c>
      <c r="Z117">
        <v>0</v>
      </c>
      <c r="AA117">
        <v>0</v>
      </c>
      <c r="AB117">
        <v>0</v>
      </c>
      <c r="AC117">
        <v>1</v>
      </c>
      <c r="AD117">
        <v>10241</v>
      </c>
      <c r="AE117">
        <v>10269</v>
      </c>
      <c r="AF117">
        <v>22</v>
      </c>
      <c r="AG117">
        <v>10212</v>
      </c>
      <c r="AH117">
        <v>1</v>
      </c>
      <c r="AI117">
        <v>41</v>
      </c>
      <c r="AJ117">
        <v>4</v>
      </c>
      <c r="AK117">
        <v>80</v>
      </c>
      <c r="AL117">
        <v>17</v>
      </c>
      <c r="AM117">
        <v>6</v>
      </c>
      <c r="AN117">
        <v>76</v>
      </c>
      <c r="AO117">
        <v>92</v>
      </c>
      <c r="AP117">
        <v>5</v>
      </c>
      <c r="AQ117">
        <v>60</v>
      </c>
      <c r="AR117">
        <v>16</v>
      </c>
      <c r="AS117">
        <v>26</v>
      </c>
    </row>
    <row r="118" spans="1:45" x14ac:dyDescent="0.25">
      <c r="A118">
        <v>20100427</v>
      </c>
      <c r="B118">
        <f t="shared" si="5"/>
        <v>20140427</v>
      </c>
      <c r="C118">
        <f t="shared" si="6"/>
        <v>2014</v>
      </c>
      <c r="D118">
        <f t="shared" si="7"/>
        <v>4</v>
      </c>
      <c r="E118">
        <f t="shared" si="8"/>
        <v>27</v>
      </c>
      <c r="F118" s="15">
        <f t="shared" si="9"/>
        <v>41756</v>
      </c>
      <c r="G118">
        <v>308</v>
      </c>
      <c r="H118">
        <v>14</v>
      </c>
      <c r="I118">
        <v>16</v>
      </c>
      <c r="J118">
        <v>30</v>
      </c>
      <c r="K118">
        <v>12</v>
      </c>
      <c r="L118">
        <v>0</v>
      </c>
      <c r="M118">
        <v>6</v>
      </c>
      <c r="N118">
        <v>70</v>
      </c>
      <c r="O118">
        <v>13</v>
      </c>
      <c r="P118">
        <v>124</v>
      </c>
      <c r="Q118">
        <v>50</v>
      </c>
      <c r="R118">
        <v>5</v>
      </c>
      <c r="S118">
        <v>189</v>
      </c>
      <c r="T118">
        <v>15</v>
      </c>
      <c r="U118">
        <v>18</v>
      </c>
      <c r="V118">
        <v>6</v>
      </c>
      <c r="W118">
        <v>94</v>
      </c>
      <c r="X118">
        <v>64</v>
      </c>
      <c r="Y118">
        <v>1768</v>
      </c>
      <c r="Z118">
        <v>0</v>
      </c>
      <c r="AA118">
        <v>0</v>
      </c>
      <c r="AB118">
        <v>0</v>
      </c>
      <c r="AC118">
        <v>1</v>
      </c>
      <c r="AD118">
        <v>10275</v>
      </c>
      <c r="AE118">
        <v>10283</v>
      </c>
      <c r="AF118">
        <v>10</v>
      </c>
      <c r="AG118">
        <v>10265</v>
      </c>
      <c r="AH118">
        <v>3</v>
      </c>
      <c r="AI118">
        <v>1</v>
      </c>
      <c r="AJ118">
        <v>3</v>
      </c>
      <c r="AK118">
        <v>82</v>
      </c>
      <c r="AL118">
        <v>14</v>
      </c>
      <c r="AM118">
        <v>4</v>
      </c>
      <c r="AN118">
        <v>71</v>
      </c>
      <c r="AO118">
        <v>99</v>
      </c>
      <c r="AP118">
        <v>2</v>
      </c>
      <c r="AQ118">
        <v>40</v>
      </c>
      <c r="AR118">
        <v>16</v>
      </c>
      <c r="AS118">
        <v>28</v>
      </c>
    </row>
    <row r="119" spans="1:45" x14ac:dyDescent="0.25">
      <c r="A119">
        <v>20100428</v>
      </c>
      <c r="B119">
        <f t="shared" si="5"/>
        <v>20140428</v>
      </c>
      <c r="C119">
        <f t="shared" si="6"/>
        <v>2014</v>
      </c>
      <c r="D119">
        <f t="shared" si="7"/>
        <v>4</v>
      </c>
      <c r="E119">
        <f t="shared" si="8"/>
        <v>28</v>
      </c>
      <c r="F119" s="15">
        <f t="shared" si="9"/>
        <v>41757</v>
      </c>
      <c r="G119">
        <v>185</v>
      </c>
      <c r="H119">
        <v>24</v>
      </c>
      <c r="I119">
        <v>26</v>
      </c>
      <c r="J119">
        <v>40</v>
      </c>
      <c r="K119">
        <v>10</v>
      </c>
      <c r="L119">
        <v>10</v>
      </c>
      <c r="M119">
        <v>1</v>
      </c>
      <c r="N119">
        <v>80</v>
      </c>
      <c r="O119">
        <v>12</v>
      </c>
      <c r="P119">
        <v>157</v>
      </c>
      <c r="Q119">
        <v>57</v>
      </c>
      <c r="R119">
        <v>5</v>
      </c>
      <c r="S119">
        <v>230</v>
      </c>
      <c r="T119">
        <v>15</v>
      </c>
      <c r="U119">
        <v>23</v>
      </c>
      <c r="V119">
        <v>6</v>
      </c>
      <c r="W119">
        <v>99</v>
      </c>
      <c r="X119">
        <v>67</v>
      </c>
      <c r="Y119">
        <v>2034</v>
      </c>
      <c r="Z119">
        <v>0</v>
      </c>
      <c r="AA119">
        <v>0</v>
      </c>
      <c r="AB119">
        <v>0</v>
      </c>
      <c r="AC119">
        <v>1</v>
      </c>
      <c r="AD119">
        <v>10220</v>
      </c>
      <c r="AE119">
        <v>10268</v>
      </c>
      <c r="AF119">
        <v>1</v>
      </c>
      <c r="AG119">
        <v>10160</v>
      </c>
      <c r="AH119">
        <v>24</v>
      </c>
      <c r="AI119">
        <v>60</v>
      </c>
      <c r="AJ119">
        <v>4</v>
      </c>
      <c r="AK119">
        <v>80</v>
      </c>
      <c r="AL119">
        <v>12</v>
      </c>
      <c r="AM119">
        <v>4</v>
      </c>
      <c r="AN119">
        <v>61</v>
      </c>
      <c r="AO119">
        <v>96</v>
      </c>
      <c r="AP119">
        <v>5</v>
      </c>
      <c r="AQ119">
        <v>34</v>
      </c>
      <c r="AR119">
        <v>14</v>
      </c>
      <c r="AS119">
        <v>34</v>
      </c>
    </row>
    <row r="120" spans="1:45" x14ac:dyDescent="0.25">
      <c r="A120">
        <v>20100429</v>
      </c>
      <c r="B120">
        <f t="shared" si="5"/>
        <v>20140429</v>
      </c>
      <c r="C120">
        <f t="shared" si="6"/>
        <v>2014</v>
      </c>
      <c r="D120">
        <f t="shared" si="7"/>
        <v>4</v>
      </c>
      <c r="E120">
        <f t="shared" si="8"/>
        <v>29</v>
      </c>
      <c r="F120" s="15">
        <f t="shared" si="9"/>
        <v>41758</v>
      </c>
      <c r="G120">
        <v>226</v>
      </c>
      <c r="H120">
        <v>13</v>
      </c>
      <c r="I120">
        <v>25</v>
      </c>
      <c r="J120">
        <v>50</v>
      </c>
      <c r="K120">
        <v>13</v>
      </c>
      <c r="L120">
        <v>10</v>
      </c>
      <c r="M120">
        <v>6</v>
      </c>
      <c r="N120">
        <v>120</v>
      </c>
      <c r="O120">
        <v>22</v>
      </c>
      <c r="P120">
        <v>177</v>
      </c>
      <c r="Q120">
        <v>93</v>
      </c>
      <c r="R120">
        <v>4</v>
      </c>
      <c r="S120">
        <v>252</v>
      </c>
      <c r="T120">
        <v>14</v>
      </c>
      <c r="U120">
        <v>58</v>
      </c>
      <c r="V120">
        <v>6</v>
      </c>
      <c r="W120">
        <v>57</v>
      </c>
      <c r="X120">
        <v>39</v>
      </c>
      <c r="Y120">
        <v>1864</v>
      </c>
      <c r="Z120">
        <v>19</v>
      </c>
      <c r="AA120">
        <v>62</v>
      </c>
      <c r="AB120">
        <v>33</v>
      </c>
      <c r="AC120">
        <v>22</v>
      </c>
      <c r="AD120">
        <v>10103</v>
      </c>
      <c r="AE120">
        <v>10155</v>
      </c>
      <c r="AF120">
        <v>1</v>
      </c>
      <c r="AG120">
        <v>10045</v>
      </c>
      <c r="AH120">
        <v>23</v>
      </c>
      <c r="AI120">
        <v>50</v>
      </c>
      <c r="AJ120">
        <v>21</v>
      </c>
      <c r="AK120">
        <v>80</v>
      </c>
      <c r="AL120">
        <v>16</v>
      </c>
      <c r="AM120">
        <v>6</v>
      </c>
      <c r="AN120">
        <v>61</v>
      </c>
      <c r="AO120">
        <v>93</v>
      </c>
      <c r="AP120">
        <v>24</v>
      </c>
      <c r="AQ120">
        <v>32</v>
      </c>
      <c r="AR120">
        <v>16</v>
      </c>
      <c r="AS120">
        <v>33</v>
      </c>
    </row>
    <row r="121" spans="1:45" x14ac:dyDescent="0.25">
      <c r="A121">
        <v>20100430</v>
      </c>
      <c r="B121">
        <f t="shared" si="5"/>
        <v>20140430</v>
      </c>
      <c r="C121">
        <f t="shared" si="6"/>
        <v>2014</v>
      </c>
      <c r="D121">
        <f t="shared" si="7"/>
        <v>4</v>
      </c>
      <c r="E121">
        <f t="shared" si="8"/>
        <v>30</v>
      </c>
      <c r="F121" s="15">
        <f t="shared" si="9"/>
        <v>41759</v>
      </c>
      <c r="G121">
        <v>239</v>
      </c>
      <c r="H121">
        <v>40</v>
      </c>
      <c r="I121">
        <v>43</v>
      </c>
      <c r="J121">
        <v>60</v>
      </c>
      <c r="K121">
        <v>7</v>
      </c>
      <c r="L121">
        <v>30</v>
      </c>
      <c r="M121">
        <v>1</v>
      </c>
      <c r="N121">
        <v>120</v>
      </c>
      <c r="O121">
        <v>1</v>
      </c>
      <c r="P121">
        <v>117</v>
      </c>
      <c r="Q121">
        <v>98</v>
      </c>
      <c r="R121">
        <v>24</v>
      </c>
      <c r="S121">
        <v>146</v>
      </c>
      <c r="T121">
        <v>15</v>
      </c>
      <c r="U121">
        <v>82</v>
      </c>
      <c r="V121">
        <v>24</v>
      </c>
      <c r="W121">
        <v>41</v>
      </c>
      <c r="X121">
        <v>28</v>
      </c>
      <c r="Y121">
        <v>1001</v>
      </c>
      <c r="Z121">
        <v>37</v>
      </c>
      <c r="AA121">
        <v>66</v>
      </c>
      <c r="AB121">
        <v>41</v>
      </c>
      <c r="AC121">
        <v>1</v>
      </c>
      <c r="AD121">
        <v>10088</v>
      </c>
      <c r="AE121">
        <v>10107</v>
      </c>
      <c r="AF121">
        <v>13</v>
      </c>
      <c r="AG121">
        <v>10046</v>
      </c>
      <c r="AH121">
        <v>1</v>
      </c>
      <c r="AI121">
        <v>17</v>
      </c>
      <c r="AJ121">
        <v>8</v>
      </c>
      <c r="AK121">
        <v>80</v>
      </c>
      <c r="AL121">
        <v>15</v>
      </c>
      <c r="AM121">
        <v>4</v>
      </c>
      <c r="AN121">
        <v>80</v>
      </c>
      <c r="AO121">
        <v>95</v>
      </c>
      <c r="AP121">
        <v>2</v>
      </c>
      <c r="AQ121">
        <v>58</v>
      </c>
      <c r="AR121">
        <v>16</v>
      </c>
      <c r="AS121">
        <v>15</v>
      </c>
    </row>
    <row r="122" spans="1:45" x14ac:dyDescent="0.25">
      <c r="A122">
        <v>20100501</v>
      </c>
      <c r="B122">
        <f t="shared" si="5"/>
        <v>20140501</v>
      </c>
      <c r="C122">
        <f t="shared" si="6"/>
        <v>2014</v>
      </c>
      <c r="D122">
        <f t="shared" si="7"/>
        <v>5</v>
      </c>
      <c r="E122">
        <f t="shared" si="8"/>
        <v>1</v>
      </c>
      <c r="F122" s="15">
        <f t="shared" si="9"/>
        <v>41760</v>
      </c>
      <c r="G122">
        <v>243</v>
      </c>
      <c r="H122">
        <v>17</v>
      </c>
      <c r="I122">
        <v>28</v>
      </c>
      <c r="J122">
        <v>40</v>
      </c>
      <c r="K122">
        <v>3</v>
      </c>
      <c r="L122">
        <v>10</v>
      </c>
      <c r="M122">
        <v>20</v>
      </c>
      <c r="N122">
        <v>80</v>
      </c>
      <c r="O122">
        <v>12</v>
      </c>
      <c r="P122">
        <v>100</v>
      </c>
      <c r="Q122">
        <v>63</v>
      </c>
      <c r="R122">
        <v>23</v>
      </c>
      <c r="S122">
        <v>149</v>
      </c>
      <c r="T122">
        <v>16</v>
      </c>
      <c r="U122">
        <v>43</v>
      </c>
      <c r="V122">
        <v>24</v>
      </c>
      <c r="W122">
        <v>29</v>
      </c>
      <c r="X122">
        <v>20</v>
      </c>
      <c r="Y122">
        <v>1015</v>
      </c>
      <c r="Z122">
        <v>29</v>
      </c>
      <c r="AA122">
        <v>61</v>
      </c>
      <c r="AB122">
        <v>30</v>
      </c>
      <c r="AC122">
        <v>12</v>
      </c>
      <c r="AD122">
        <v>10100</v>
      </c>
      <c r="AE122">
        <v>10119</v>
      </c>
      <c r="AF122">
        <v>23</v>
      </c>
      <c r="AG122">
        <v>10087</v>
      </c>
      <c r="AH122">
        <v>4</v>
      </c>
      <c r="AI122">
        <v>56</v>
      </c>
      <c r="AJ122">
        <v>9</v>
      </c>
      <c r="AK122">
        <v>80</v>
      </c>
      <c r="AL122">
        <v>15</v>
      </c>
      <c r="AM122">
        <v>5</v>
      </c>
      <c r="AN122">
        <v>83</v>
      </c>
      <c r="AO122">
        <v>97</v>
      </c>
      <c r="AP122">
        <v>24</v>
      </c>
      <c r="AQ122">
        <v>65</v>
      </c>
      <c r="AR122">
        <v>15</v>
      </c>
      <c r="AS122">
        <v>15</v>
      </c>
    </row>
    <row r="123" spans="1:45" x14ac:dyDescent="0.25">
      <c r="A123">
        <v>20100502</v>
      </c>
      <c r="B123">
        <f t="shared" si="5"/>
        <v>20140502</v>
      </c>
      <c r="C123">
        <f t="shared" si="6"/>
        <v>2014</v>
      </c>
      <c r="D123">
        <f t="shared" si="7"/>
        <v>5</v>
      </c>
      <c r="E123">
        <f t="shared" si="8"/>
        <v>2</v>
      </c>
      <c r="F123" s="15">
        <f t="shared" si="9"/>
        <v>41761</v>
      </c>
      <c r="G123">
        <v>42</v>
      </c>
      <c r="H123">
        <v>41</v>
      </c>
      <c r="I123">
        <v>45</v>
      </c>
      <c r="J123">
        <v>60</v>
      </c>
      <c r="K123">
        <v>13</v>
      </c>
      <c r="L123">
        <v>10</v>
      </c>
      <c r="M123">
        <v>2</v>
      </c>
      <c r="N123">
        <v>110</v>
      </c>
      <c r="O123">
        <v>19</v>
      </c>
      <c r="P123">
        <v>75</v>
      </c>
      <c r="Q123">
        <v>55</v>
      </c>
      <c r="R123">
        <v>24</v>
      </c>
      <c r="S123">
        <v>87</v>
      </c>
      <c r="T123">
        <v>13</v>
      </c>
      <c r="U123">
        <v>40</v>
      </c>
      <c r="V123">
        <v>6</v>
      </c>
      <c r="W123">
        <v>0</v>
      </c>
      <c r="X123">
        <v>0</v>
      </c>
      <c r="Y123">
        <v>249</v>
      </c>
      <c r="Z123">
        <v>126</v>
      </c>
      <c r="AA123">
        <v>183</v>
      </c>
      <c r="AB123">
        <v>32</v>
      </c>
      <c r="AC123">
        <v>10</v>
      </c>
      <c r="AD123">
        <v>10099</v>
      </c>
      <c r="AE123">
        <v>10114</v>
      </c>
      <c r="AF123">
        <v>1</v>
      </c>
      <c r="AG123">
        <v>10085</v>
      </c>
      <c r="AH123">
        <v>14</v>
      </c>
      <c r="AI123">
        <v>50</v>
      </c>
      <c r="AJ123">
        <v>10</v>
      </c>
      <c r="AK123">
        <v>62</v>
      </c>
      <c r="AL123">
        <v>7</v>
      </c>
      <c r="AM123">
        <v>8</v>
      </c>
      <c r="AN123">
        <v>93</v>
      </c>
      <c r="AO123">
        <v>97</v>
      </c>
      <c r="AP123">
        <v>1</v>
      </c>
      <c r="AQ123">
        <v>87</v>
      </c>
      <c r="AR123">
        <v>7</v>
      </c>
      <c r="AS123">
        <v>3</v>
      </c>
    </row>
    <row r="124" spans="1:45" x14ac:dyDescent="0.25">
      <c r="A124">
        <v>20100503</v>
      </c>
      <c r="B124">
        <f t="shared" si="5"/>
        <v>20140503</v>
      </c>
      <c r="C124">
        <f t="shared" si="6"/>
        <v>2014</v>
      </c>
      <c r="D124">
        <f t="shared" si="7"/>
        <v>5</v>
      </c>
      <c r="E124">
        <f t="shared" si="8"/>
        <v>3</v>
      </c>
      <c r="F124" s="15">
        <f t="shared" si="9"/>
        <v>41762</v>
      </c>
      <c r="G124">
        <v>359</v>
      </c>
      <c r="H124">
        <v>43</v>
      </c>
      <c r="I124">
        <v>43</v>
      </c>
      <c r="J124">
        <v>60</v>
      </c>
      <c r="K124">
        <v>15</v>
      </c>
      <c r="L124">
        <v>30</v>
      </c>
      <c r="M124">
        <v>19</v>
      </c>
      <c r="N124">
        <v>110</v>
      </c>
      <c r="O124">
        <v>15</v>
      </c>
      <c r="P124">
        <v>66</v>
      </c>
      <c r="Q124">
        <v>54</v>
      </c>
      <c r="R124">
        <v>1</v>
      </c>
      <c r="S124">
        <v>75</v>
      </c>
      <c r="T124">
        <v>14</v>
      </c>
      <c r="U124">
        <v>53</v>
      </c>
      <c r="V124">
        <v>6</v>
      </c>
      <c r="W124">
        <v>0</v>
      </c>
      <c r="X124">
        <v>0</v>
      </c>
      <c r="Y124">
        <v>280</v>
      </c>
      <c r="Z124">
        <v>150</v>
      </c>
      <c r="AA124">
        <v>74</v>
      </c>
      <c r="AB124">
        <v>12</v>
      </c>
      <c r="AC124">
        <v>17</v>
      </c>
      <c r="AD124">
        <v>10146</v>
      </c>
      <c r="AE124">
        <v>10209</v>
      </c>
      <c r="AF124">
        <v>24</v>
      </c>
      <c r="AG124">
        <v>10103</v>
      </c>
      <c r="AH124">
        <v>1</v>
      </c>
      <c r="AI124">
        <v>36</v>
      </c>
      <c r="AJ124">
        <v>11</v>
      </c>
      <c r="AK124">
        <v>70</v>
      </c>
      <c r="AL124">
        <v>19</v>
      </c>
      <c r="AM124">
        <v>8</v>
      </c>
      <c r="AN124">
        <v>91</v>
      </c>
      <c r="AO124">
        <v>95</v>
      </c>
      <c r="AP124">
        <v>10</v>
      </c>
      <c r="AQ124">
        <v>86</v>
      </c>
      <c r="AR124">
        <v>18</v>
      </c>
      <c r="AS124">
        <v>4</v>
      </c>
    </row>
    <row r="125" spans="1:45" x14ac:dyDescent="0.25">
      <c r="A125">
        <v>20100504</v>
      </c>
      <c r="B125">
        <f t="shared" si="5"/>
        <v>20140504</v>
      </c>
      <c r="C125">
        <f t="shared" si="6"/>
        <v>2014</v>
      </c>
      <c r="D125">
        <f t="shared" si="7"/>
        <v>5</v>
      </c>
      <c r="E125">
        <f t="shared" si="8"/>
        <v>4</v>
      </c>
      <c r="F125" s="15">
        <f t="shared" si="9"/>
        <v>41763</v>
      </c>
      <c r="G125">
        <v>9</v>
      </c>
      <c r="H125">
        <v>39</v>
      </c>
      <c r="I125">
        <v>40</v>
      </c>
      <c r="J125">
        <v>70</v>
      </c>
      <c r="K125">
        <v>15</v>
      </c>
      <c r="L125">
        <v>20</v>
      </c>
      <c r="M125">
        <v>4</v>
      </c>
      <c r="N125">
        <v>110</v>
      </c>
      <c r="O125">
        <v>11</v>
      </c>
      <c r="P125">
        <v>77</v>
      </c>
      <c r="Q125">
        <v>40</v>
      </c>
      <c r="R125">
        <v>22</v>
      </c>
      <c r="S125">
        <v>112</v>
      </c>
      <c r="T125">
        <v>14</v>
      </c>
      <c r="U125">
        <v>20</v>
      </c>
      <c r="V125">
        <v>24</v>
      </c>
      <c r="W125">
        <v>88</v>
      </c>
      <c r="X125">
        <v>58</v>
      </c>
      <c r="Y125">
        <v>1942</v>
      </c>
      <c r="Z125">
        <v>0</v>
      </c>
      <c r="AA125">
        <v>0</v>
      </c>
      <c r="AB125">
        <v>0</v>
      </c>
      <c r="AC125">
        <v>1</v>
      </c>
      <c r="AD125">
        <v>10232</v>
      </c>
      <c r="AE125">
        <v>10241</v>
      </c>
      <c r="AF125">
        <v>20</v>
      </c>
      <c r="AG125">
        <v>10213</v>
      </c>
      <c r="AH125">
        <v>1</v>
      </c>
      <c r="AI125">
        <v>68</v>
      </c>
      <c r="AJ125">
        <v>1</v>
      </c>
      <c r="AK125">
        <v>82</v>
      </c>
      <c r="AL125">
        <v>11</v>
      </c>
      <c r="AM125">
        <v>5</v>
      </c>
      <c r="AN125">
        <v>69</v>
      </c>
      <c r="AO125">
        <v>86</v>
      </c>
      <c r="AP125">
        <v>3</v>
      </c>
      <c r="AQ125">
        <v>52</v>
      </c>
      <c r="AR125">
        <v>9</v>
      </c>
      <c r="AS125">
        <v>27</v>
      </c>
    </row>
    <row r="126" spans="1:45" x14ac:dyDescent="0.25">
      <c r="A126">
        <v>20100505</v>
      </c>
      <c r="B126">
        <f t="shared" si="5"/>
        <v>20140505</v>
      </c>
      <c r="C126">
        <f t="shared" si="6"/>
        <v>2014</v>
      </c>
      <c r="D126">
        <f t="shared" si="7"/>
        <v>5</v>
      </c>
      <c r="E126">
        <f t="shared" si="8"/>
        <v>5</v>
      </c>
      <c r="F126" s="15">
        <f t="shared" si="9"/>
        <v>41764</v>
      </c>
      <c r="G126">
        <v>23</v>
      </c>
      <c r="H126">
        <v>30</v>
      </c>
      <c r="I126">
        <v>31</v>
      </c>
      <c r="J126">
        <v>50</v>
      </c>
      <c r="K126">
        <v>12</v>
      </c>
      <c r="L126">
        <v>10</v>
      </c>
      <c r="M126">
        <v>2</v>
      </c>
      <c r="N126">
        <v>100</v>
      </c>
      <c r="O126">
        <v>16</v>
      </c>
      <c r="P126">
        <v>79</v>
      </c>
      <c r="Q126">
        <v>11</v>
      </c>
      <c r="R126">
        <v>4</v>
      </c>
      <c r="S126">
        <v>132</v>
      </c>
      <c r="T126">
        <v>15</v>
      </c>
      <c r="U126">
        <v>-8</v>
      </c>
      <c r="V126">
        <v>6</v>
      </c>
      <c r="W126">
        <v>69</v>
      </c>
      <c r="X126">
        <v>46</v>
      </c>
      <c r="Y126">
        <v>1664</v>
      </c>
      <c r="Z126">
        <v>0</v>
      </c>
      <c r="AA126">
        <v>0</v>
      </c>
      <c r="AB126">
        <v>0</v>
      </c>
      <c r="AC126">
        <v>1</v>
      </c>
      <c r="AD126">
        <v>10184</v>
      </c>
      <c r="AE126">
        <v>10227</v>
      </c>
      <c r="AF126">
        <v>1</v>
      </c>
      <c r="AG126">
        <v>10132</v>
      </c>
      <c r="AH126">
        <v>24</v>
      </c>
      <c r="AI126">
        <v>57</v>
      </c>
      <c r="AJ126">
        <v>4</v>
      </c>
      <c r="AK126">
        <v>82</v>
      </c>
      <c r="AL126">
        <v>11</v>
      </c>
      <c r="AM126">
        <v>3</v>
      </c>
      <c r="AN126">
        <v>74</v>
      </c>
      <c r="AO126">
        <v>97</v>
      </c>
      <c r="AP126">
        <v>6</v>
      </c>
      <c r="AQ126">
        <v>54</v>
      </c>
      <c r="AR126">
        <v>13</v>
      </c>
      <c r="AS126">
        <v>23</v>
      </c>
    </row>
    <row r="127" spans="1:45" x14ac:dyDescent="0.25">
      <c r="A127">
        <v>20100506</v>
      </c>
      <c r="B127">
        <f t="shared" si="5"/>
        <v>20140506</v>
      </c>
      <c r="C127">
        <f t="shared" si="6"/>
        <v>2014</v>
      </c>
      <c r="D127">
        <f t="shared" si="7"/>
        <v>5</v>
      </c>
      <c r="E127">
        <f t="shared" si="8"/>
        <v>6</v>
      </c>
      <c r="F127" s="15">
        <f t="shared" si="9"/>
        <v>41765</v>
      </c>
      <c r="G127">
        <v>20</v>
      </c>
      <c r="H127">
        <v>47</v>
      </c>
      <c r="I127">
        <v>48</v>
      </c>
      <c r="J127">
        <v>70</v>
      </c>
      <c r="K127">
        <v>16</v>
      </c>
      <c r="L127">
        <v>30</v>
      </c>
      <c r="M127">
        <v>1</v>
      </c>
      <c r="N127">
        <v>120</v>
      </c>
      <c r="O127">
        <v>16</v>
      </c>
      <c r="P127">
        <v>92</v>
      </c>
      <c r="Q127">
        <v>39</v>
      </c>
      <c r="R127">
        <v>5</v>
      </c>
      <c r="S127">
        <v>139</v>
      </c>
      <c r="T127">
        <v>15</v>
      </c>
      <c r="U127">
        <v>26</v>
      </c>
      <c r="V127">
        <v>6</v>
      </c>
      <c r="W127">
        <v>96</v>
      </c>
      <c r="X127">
        <v>63</v>
      </c>
      <c r="Y127">
        <v>2070</v>
      </c>
      <c r="Z127">
        <v>0</v>
      </c>
      <c r="AA127">
        <v>0</v>
      </c>
      <c r="AB127">
        <v>0</v>
      </c>
      <c r="AC127">
        <v>1</v>
      </c>
      <c r="AD127">
        <v>10089</v>
      </c>
      <c r="AE127">
        <v>10127</v>
      </c>
      <c r="AF127">
        <v>1</v>
      </c>
      <c r="AG127">
        <v>10070</v>
      </c>
      <c r="AH127">
        <v>16</v>
      </c>
      <c r="AI127">
        <v>64</v>
      </c>
      <c r="AJ127">
        <v>4</v>
      </c>
      <c r="AK127">
        <v>82</v>
      </c>
      <c r="AL127">
        <v>15</v>
      </c>
      <c r="AM127">
        <v>5</v>
      </c>
      <c r="AN127">
        <v>71</v>
      </c>
      <c r="AO127">
        <v>91</v>
      </c>
      <c r="AP127">
        <v>2</v>
      </c>
      <c r="AQ127">
        <v>55</v>
      </c>
      <c r="AR127">
        <v>13</v>
      </c>
      <c r="AS127">
        <v>30</v>
      </c>
    </row>
    <row r="128" spans="1:45" x14ac:dyDescent="0.25">
      <c r="A128">
        <v>20100507</v>
      </c>
      <c r="B128">
        <f t="shared" si="5"/>
        <v>20140507</v>
      </c>
      <c r="C128">
        <f t="shared" si="6"/>
        <v>2014</v>
      </c>
      <c r="D128">
        <f t="shared" si="7"/>
        <v>5</v>
      </c>
      <c r="E128">
        <f t="shared" si="8"/>
        <v>7</v>
      </c>
      <c r="F128" s="15">
        <f t="shared" si="9"/>
        <v>41766</v>
      </c>
      <c r="G128">
        <v>22</v>
      </c>
      <c r="H128">
        <v>27</v>
      </c>
      <c r="I128">
        <v>28</v>
      </c>
      <c r="J128">
        <v>60</v>
      </c>
      <c r="K128">
        <v>3</v>
      </c>
      <c r="L128">
        <v>0</v>
      </c>
      <c r="M128">
        <v>24</v>
      </c>
      <c r="N128">
        <v>110</v>
      </c>
      <c r="O128">
        <v>3</v>
      </c>
      <c r="P128">
        <v>77</v>
      </c>
      <c r="Q128">
        <v>58</v>
      </c>
      <c r="R128">
        <v>5</v>
      </c>
      <c r="S128">
        <v>94</v>
      </c>
      <c r="T128">
        <v>15</v>
      </c>
      <c r="U128">
        <v>53</v>
      </c>
      <c r="V128">
        <v>6</v>
      </c>
      <c r="W128">
        <v>3</v>
      </c>
      <c r="X128">
        <v>2</v>
      </c>
      <c r="Y128">
        <v>741</v>
      </c>
      <c r="Z128">
        <v>17</v>
      </c>
      <c r="AA128">
        <v>4</v>
      </c>
      <c r="AB128">
        <v>2</v>
      </c>
      <c r="AC128">
        <v>11</v>
      </c>
      <c r="AD128">
        <v>10081</v>
      </c>
      <c r="AE128">
        <v>10087</v>
      </c>
      <c r="AF128">
        <v>21</v>
      </c>
      <c r="AG128">
        <v>10076</v>
      </c>
      <c r="AH128">
        <v>2</v>
      </c>
      <c r="AI128">
        <v>58</v>
      </c>
      <c r="AJ128">
        <v>24</v>
      </c>
      <c r="AK128">
        <v>75</v>
      </c>
      <c r="AL128">
        <v>1</v>
      </c>
      <c r="AM128">
        <v>8</v>
      </c>
      <c r="AN128">
        <v>82</v>
      </c>
      <c r="AO128">
        <v>93</v>
      </c>
      <c r="AP128">
        <v>24</v>
      </c>
      <c r="AQ128">
        <v>73</v>
      </c>
      <c r="AR128">
        <v>12</v>
      </c>
      <c r="AS128">
        <v>10</v>
      </c>
    </row>
    <row r="129" spans="1:45" x14ac:dyDescent="0.25">
      <c r="A129">
        <v>20100508</v>
      </c>
      <c r="B129">
        <f t="shared" si="5"/>
        <v>20140508</v>
      </c>
      <c r="C129">
        <f t="shared" si="6"/>
        <v>2014</v>
      </c>
      <c r="D129">
        <f t="shared" si="7"/>
        <v>5</v>
      </c>
      <c r="E129">
        <f t="shared" si="8"/>
        <v>8</v>
      </c>
      <c r="F129" s="15">
        <f t="shared" si="9"/>
        <v>41767</v>
      </c>
      <c r="G129">
        <v>50</v>
      </c>
      <c r="H129">
        <v>7</v>
      </c>
      <c r="I129">
        <v>11</v>
      </c>
      <c r="J129">
        <v>20</v>
      </c>
      <c r="K129">
        <v>19</v>
      </c>
      <c r="L129">
        <v>0</v>
      </c>
      <c r="M129">
        <v>1</v>
      </c>
      <c r="N129">
        <v>30</v>
      </c>
      <c r="O129">
        <v>12</v>
      </c>
      <c r="P129">
        <v>90</v>
      </c>
      <c r="Q129">
        <v>73</v>
      </c>
      <c r="R129">
        <v>5</v>
      </c>
      <c r="S129">
        <v>109</v>
      </c>
      <c r="T129">
        <v>16</v>
      </c>
      <c r="U129">
        <v>71</v>
      </c>
      <c r="V129">
        <v>6</v>
      </c>
      <c r="W129">
        <v>0</v>
      </c>
      <c r="X129">
        <v>0</v>
      </c>
      <c r="Y129">
        <v>398</v>
      </c>
      <c r="Z129">
        <v>3</v>
      </c>
      <c r="AA129">
        <v>1</v>
      </c>
      <c r="AB129">
        <v>1</v>
      </c>
      <c r="AC129">
        <v>13</v>
      </c>
      <c r="AD129">
        <v>10097</v>
      </c>
      <c r="AE129">
        <v>10113</v>
      </c>
      <c r="AF129">
        <v>22</v>
      </c>
      <c r="AG129">
        <v>10080</v>
      </c>
      <c r="AH129">
        <v>4</v>
      </c>
      <c r="AI129">
        <v>37</v>
      </c>
      <c r="AJ129">
        <v>5</v>
      </c>
      <c r="AK129">
        <v>66</v>
      </c>
      <c r="AL129">
        <v>10</v>
      </c>
      <c r="AM129">
        <v>8</v>
      </c>
      <c r="AN129">
        <v>87</v>
      </c>
      <c r="AO129">
        <v>95</v>
      </c>
      <c r="AP129">
        <v>3</v>
      </c>
      <c r="AQ129">
        <v>75</v>
      </c>
      <c r="AR129">
        <v>15</v>
      </c>
      <c r="AS129">
        <v>6</v>
      </c>
    </row>
    <row r="130" spans="1:45" x14ac:dyDescent="0.25">
      <c r="A130">
        <v>20100509</v>
      </c>
      <c r="B130">
        <f t="shared" si="5"/>
        <v>20140509</v>
      </c>
      <c r="C130">
        <f t="shared" si="6"/>
        <v>2014</v>
      </c>
      <c r="D130">
        <f t="shared" si="7"/>
        <v>5</v>
      </c>
      <c r="E130">
        <f t="shared" si="8"/>
        <v>9</v>
      </c>
      <c r="F130" s="15">
        <f t="shared" si="9"/>
        <v>41768</v>
      </c>
      <c r="G130">
        <v>23</v>
      </c>
      <c r="H130">
        <v>28</v>
      </c>
      <c r="I130">
        <v>29</v>
      </c>
      <c r="J130">
        <v>50</v>
      </c>
      <c r="K130">
        <v>17</v>
      </c>
      <c r="L130">
        <v>10</v>
      </c>
      <c r="M130">
        <v>1</v>
      </c>
      <c r="N130">
        <v>80</v>
      </c>
      <c r="O130">
        <v>17</v>
      </c>
      <c r="P130">
        <v>93</v>
      </c>
      <c r="Q130">
        <v>50</v>
      </c>
      <c r="R130">
        <v>24</v>
      </c>
      <c r="S130">
        <v>118</v>
      </c>
      <c r="T130">
        <v>13</v>
      </c>
      <c r="U130">
        <v>27</v>
      </c>
      <c r="V130">
        <v>24</v>
      </c>
      <c r="W130">
        <v>4</v>
      </c>
      <c r="X130">
        <v>3</v>
      </c>
      <c r="Y130">
        <v>1107</v>
      </c>
      <c r="Z130">
        <v>0</v>
      </c>
      <c r="AA130">
        <v>0</v>
      </c>
      <c r="AB130">
        <v>0</v>
      </c>
      <c r="AC130">
        <v>1</v>
      </c>
      <c r="AD130">
        <v>10106</v>
      </c>
      <c r="AE130">
        <v>10111</v>
      </c>
      <c r="AF130">
        <v>1</v>
      </c>
      <c r="AG130">
        <v>10099</v>
      </c>
      <c r="AH130">
        <v>16</v>
      </c>
      <c r="AI130">
        <v>39</v>
      </c>
      <c r="AJ130">
        <v>5</v>
      </c>
      <c r="AK130">
        <v>80</v>
      </c>
      <c r="AL130">
        <v>13</v>
      </c>
      <c r="AM130">
        <v>7</v>
      </c>
      <c r="AN130">
        <v>79</v>
      </c>
      <c r="AO130">
        <v>94</v>
      </c>
      <c r="AP130">
        <v>1</v>
      </c>
      <c r="AQ130">
        <v>66</v>
      </c>
      <c r="AR130">
        <v>17</v>
      </c>
      <c r="AS130">
        <v>16</v>
      </c>
    </row>
    <row r="131" spans="1:45" x14ac:dyDescent="0.25">
      <c r="A131">
        <v>20100510</v>
      </c>
      <c r="B131">
        <f t="shared" ref="B131:B194" si="10">A131+40000</f>
        <v>20140510</v>
      </c>
      <c r="C131">
        <f t="shared" ref="C131:C194" si="11">FLOOR(B131/10000,1)</f>
        <v>2014</v>
      </c>
      <c r="D131">
        <f t="shared" ref="D131:D194" si="12">FLOOR(B131/100 - 100 * C131, 1)</f>
        <v>5</v>
      </c>
      <c r="E131">
        <f t="shared" ref="E131:E194" si="13">FLOOR(B131-10000*C131-100*D131,1)</f>
        <v>10</v>
      </c>
      <c r="F131" s="15">
        <f t="shared" ref="F131:F194" si="14">DATE(C131,D131,E131)</f>
        <v>41769</v>
      </c>
      <c r="G131">
        <v>21</v>
      </c>
      <c r="H131">
        <v>20</v>
      </c>
      <c r="I131">
        <v>23</v>
      </c>
      <c r="J131">
        <v>40</v>
      </c>
      <c r="K131">
        <v>15</v>
      </c>
      <c r="L131">
        <v>10</v>
      </c>
      <c r="M131">
        <v>1</v>
      </c>
      <c r="N131">
        <v>70</v>
      </c>
      <c r="O131">
        <v>14</v>
      </c>
      <c r="P131">
        <v>72</v>
      </c>
      <c r="Q131">
        <v>20</v>
      </c>
      <c r="R131">
        <v>5</v>
      </c>
      <c r="S131">
        <v>110</v>
      </c>
      <c r="T131">
        <v>13</v>
      </c>
      <c r="U131">
        <v>-10</v>
      </c>
      <c r="V131">
        <v>6</v>
      </c>
      <c r="W131">
        <v>26</v>
      </c>
      <c r="X131">
        <v>17</v>
      </c>
      <c r="Y131">
        <v>1279</v>
      </c>
      <c r="Z131">
        <v>0</v>
      </c>
      <c r="AA131">
        <v>-1</v>
      </c>
      <c r="AB131">
        <v>-1</v>
      </c>
      <c r="AC131">
        <v>7</v>
      </c>
      <c r="AD131">
        <v>10112</v>
      </c>
      <c r="AE131">
        <v>10123</v>
      </c>
      <c r="AF131">
        <v>23</v>
      </c>
      <c r="AG131">
        <v>10104</v>
      </c>
      <c r="AH131">
        <v>1</v>
      </c>
      <c r="AI131">
        <v>57</v>
      </c>
      <c r="AJ131">
        <v>4</v>
      </c>
      <c r="AK131">
        <v>83</v>
      </c>
      <c r="AL131">
        <v>14</v>
      </c>
      <c r="AM131">
        <v>6</v>
      </c>
      <c r="AN131">
        <v>69</v>
      </c>
      <c r="AO131">
        <v>96</v>
      </c>
      <c r="AP131">
        <v>5</v>
      </c>
      <c r="AQ131">
        <v>46</v>
      </c>
      <c r="AR131">
        <v>14</v>
      </c>
      <c r="AS131">
        <v>17</v>
      </c>
    </row>
    <row r="132" spans="1:45" x14ac:dyDescent="0.25">
      <c r="A132">
        <v>20100511</v>
      </c>
      <c r="B132">
        <f t="shared" si="10"/>
        <v>20140511</v>
      </c>
      <c r="C132">
        <f t="shared" si="11"/>
        <v>2014</v>
      </c>
      <c r="D132">
        <f t="shared" si="12"/>
        <v>5</v>
      </c>
      <c r="E132">
        <f t="shared" si="13"/>
        <v>11</v>
      </c>
      <c r="F132" s="15">
        <f t="shared" si="14"/>
        <v>41770</v>
      </c>
      <c r="G132">
        <v>39</v>
      </c>
      <c r="H132">
        <v>44</v>
      </c>
      <c r="I132">
        <v>45</v>
      </c>
      <c r="J132">
        <v>60</v>
      </c>
      <c r="K132">
        <v>8</v>
      </c>
      <c r="L132">
        <v>20</v>
      </c>
      <c r="M132">
        <v>1</v>
      </c>
      <c r="N132">
        <v>110</v>
      </c>
      <c r="O132">
        <v>23</v>
      </c>
      <c r="P132">
        <v>68</v>
      </c>
      <c r="Q132">
        <v>44</v>
      </c>
      <c r="R132">
        <v>23</v>
      </c>
      <c r="S132">
        <v>115</v>
      </c>
      <c r="T132">
        <v>13</v>
      </c>
      <c r="U132">
        <v>41</v>
      </c>
      <c r="V132">
        <v>6</v>
      </c>
      <c r="W132">
        <v>13</v>
      </c>
      <c r="X132">
        <v>8</v>
      </c>
      <c r="Y132">
        <v>1173</v>
      </c>
      <c r="Z132">
        <v>86</v>
      </c>
      <c r="AA132">
        <v>75</v>
      </c>
      <c r="AB132">
        <v>13</v>
      </c>
      <c r="AC132">
        <v>18</v>
      </c>
      <c r="AD132">
        <v>10105</v>
      </c>
      <c r="AE132">
        <v>10122</v>
      </c>
      <c r="AF132">
        <v>1</v>
      </c>
      <c r="AG132">
        <v>10090</v>
      </c>
      <c r="AH132">
        <v>24</v>
      </c>
      <c r="AI132">
        <v>60</v>
      </c>
      <c r="AJ132">
        <v>22</v>
      </c>
      <c r="AK132">
        <v>83</v>
      </c>
      <c r="AL132">
        <v>14</v>
      </c>
      <c r="AM132">
        <v>7</v>
      </c>
      <c r="AN132">
        <v>75</v>
      </c>
      <c r="AO132">
        <v>91</v>
      </c>
      <c r="AP132">
        <v>20</v>
      </c>
      <c r="AQ132">
        <v>47</v>
      </c>
      <c r="AR132">
        <v>12</v>
      </c>
      <c r="AS132">
        <v>16</v>
      </c>
    </row>
    <row r="133" spans="1:45" x14ac:dyDescent="0.25">
      <c r="A133">
        <v>20100512</v>
      </c>
      <c r="B133">
        <f t="shared" si="10"/>
        <v>20140512</v>
      </c>
      <c r="C133">
        <f t="shared" si="11"/>
        <v>2014</v>
      </c>
      <c r="D133">
        <f t="shared" si="12"/>
        <v>5</v>
      </c>
      <c r="E133">
        <f t="shared" si="13"/>
        <v>12</v>
      </c>
      <c r="F133" s="15">
        <f t="shared" si="14"/>
        <v>41771</v>
      </c>
      <c r="G133">
        <v>355</v>
      </c>
      <c r="H133">
        <v>34</v>
      </c>
      <c r="I133">
        <v>35</v>
      </c>
      <c r="J133">
        <v>50</v>
      </c>
      <c r="K133">
        <v>1</v>
      </c>
      <c r="L133">
        <v>10</v>
      </c>
      <c r="M133">
        <v>22</v>
      </c>
      <c r="N133">
        <v>90</v>
      </c>
      <c r="O133">
        <v>2</v>
      </c>
      <c r="P133">
        <v>65</v>
      </c>
      <c r="Q133">
        <v>45</v>
      </c>
      <c r="R133">
        <v>1</v>
      </c>
      <c r="S133">
        <v>77</v>
      </c>
      <c r="T133">
        <v>13</v>
      </c>
      <c r="U133">
        <v>44</v>
      </c>
      <c r="V133">
        <v>6</v>
      </c>
      <c r="W133">
        <v>0</v>
      </c>
      <c r="X133">
        <v>0</v>
      </c>
      <c r="Y133">
        <v>572</v>
      </c>
      <c r="Z133">
        <v>101</v>
      </c>
      <c r="AA133">
        <v>87</v>
      </c>
      <c r="AB133">
        <v>17</v>
      </c>
      <c r="AC133">
        <v>5</v>
      </c>
      <c r="AD133">
        <v>10110</v>
      </c>
      <c r="AE133">
        <v>10135</v>
      </c>
      <c r="AF133">
        <v>22</v>
      </c>
      <c r="AG133">
        <v>10081</v>
      </c>
      <c r="AH133">
        <v>3</v>
      </c>
      <c r="AI133">
        <v>35</v>
      </c>
      <c r="AJ133">
        <v>24</v>
      </c>
      <c r="AK133">
        <v>70</v>
      </c>
      <c r="AL133">
        <v>7</v>
      </c>
      <c r="AM133">
        <v>8</v>
      </c>
      <c r="AN133">
        <v>89</v>
      </c>
      <c r="AO133">
        <v>96</v>
      </c>
      <c r="AP133">
        <v>24</v>
      </c>
      <c r="AQ133">
        <v>81</v>
      </c>
      <c r="AR133">
        <v>13</v>
      </c>
      <c r="AS133">
        <v>8</v>
      </c>
    </row>
    <row r="134" spans="1:45" x14ac:dyDescent="0.25">
      <c r="A134">
        <v>20100513</v>
      </c>
      <c r="B134">
        <f t="shared" si="10"/>
        <v>20140513</v>
      </c>
      <c r="C134">
        <f t="shared" si="11"/>
        <v>2014</v>
      </c>
      <c r="D134">
        <f t="shared" si="12"/>
        <v>5</v>
      </c>
      <c r="E134">
        <f t="shared" si="13"/>
        <v>13</v>
      </c>
      <c r="F134" s="15">
        <f t="shared" si="14"/>
        <v>41772</v>
      </c>
      <c r="G134">
        <v>333</v>
      </c>
      <c r="H134">
        <v>18</v>
      </c>
      <c r="I134">
        <v>19</v>
      </c>
      <c r="J134">
        <v>30</v>
      </c>
      <c r="K134">
        <v>13</v>
      </c>
      <c r="L134">
        <v>0</v>
      </c>
      <c r="M134">
        <v>23</v>
      </c>
      <c r="N134">
        <v>50</v>
      </c>
      <c r="O134">
        <v>13</v>
      </c>
      <c r="P134">
        <v>72</v>
      </c>
      <c r="Q134">
        <v>39</v>
      </c>
      <c r="R134">
        <v>24</v>
      </c>
      <c r="S134">
        <v>92</v>
      </c>
      <c r="T134">
        <v>14</v>
      </c>
      <c r="U134">
        <v>14</v>
      </c>
      <c r="V134">
        <v>24</v>
      </c>
      <c r="W134">
        <v>0</v>
      </c>
      <c r="X134">
        <v>0</v>
      </c>
      <c r="Y134">
        <v>520</v>
      </c>
      <c r="Z134">
        <v>54</v>
      </c>
      <c r="AA134">
        <v>15</v>
      </c>
      <c r="AB134">
        <v>4</v>
      </c>
      <c r="AC134">
        <v>2</v>
      </c>
      <c r="AD134">
        <v>10138</v>
      </c>
      <c r="AE134">
        <v>10142</v>
      </c>
      <c r="AF134">
        <v>12</v>
      </c>
      <c r="AG134">
        <v>10131</v>
      </c>
      <c r="AH134">
        <v>3</v>
      </c>
      <c r="AI134">
        <v>21</v>
      </c>
      <c r="AJ134">
        <v>23</v>
      </c>
      <c r="AK134">
        <v>75</v>
      </c>
      <c r="AL134">
        <v>13</v>
      </c>
      <c r="AM134">
        <v>8</v>
      </c>
      <c r="AN134">
        <v>88</v>
      </c>
      <c r="AO134">
        <v>97</v>
      </c>
      <c r="AP134">
        <v>2</v>
      </c>
      <c r="AQ134">
        <v>77</v>
      </c>
      <c r="AR134">
        <v>14</v>
      </c>
      <c r="AS134">
        <v>7</v>
      </c>
    </row>
    <row r="135" spans="1:45" x14ac:dyDescent="0.25">
      <c r="A135">
        <v>20100514</v>
      </c>
      <c r="B135">
        <f t="shared" si="10"/>
        <v>20140514</v>
      </c>
      <c r="C135">
        <f t="shared" si="11"/>
        <v>2014</v>
      </c>
      <c r="D135">
        <f t="shared" si="12"/>
        <v>5</v>
      </c>
      <c r="E135">
        <f t="shared" si="13"/>
        <v>14</v>
      </c>
      <c r="F135" s="15">
        <f t="shared" si="14"/>
        <v>41773</v>
      </c>
      <c r="G135">
        <v>8</v>
      </c>
      <c r="H135">
        <v>14</v>
      </c>
      <c r="I135">
        <v>18</v>
      </c>
      <c r="J135">
        <v>30</v>
      </c>
      <c r="K135">
        <v>14</v>
      </c>
      <c r="L135">
        <v>10</v>
      </c>
      <c r="M135">
        <v>1</v>
      </c>
      <c r="N135">
        <v>50</v>
      </c>
      <c r="O135">
        <v>11</v>
      </c>
      <c r="P135">
        <v>76</v>
      </c>
      <c r="Q135">
        <v>18</v>
      </c>
      <c r="R135">
        <v>3</v>
      </c>
      <c r="S135">
        <v>128</v>
      </c>
      <c r="T135">
        <v>12</v>
      </c>
      <c r="U135">
        <v>-17</v>
      </c>
      <c r="V135">
        <v>24</v>
      </c>
      <c r="W135">
        <v>49</v>
      </c>
      <c r="X135">
        <v>31</v>
      </c>
      <c r="Y135">
        <v>1316</v>
      </c>
      <c r="Z135">
        <v>0</v>
      </c>
      <c r="AA135">
        <v>0</v>
      </c>
      <c r="AB135">
        <v>0</v>
      </c>
      <c r="AC135">
        <v>1</v>
      </c>
      <c r="AD135">
        <v>10134</v>
      </c>
      <c r="AE135">
        <v>10144</v>
      </c>
      <c r="AF135">
        <v>22</v>
      </c>
      <c r="AG135">
        <v>10128</v>
      </c>
      <c r="AH135">
        <v>11</v>
      </c>
      <c r="AI135">
        <v>2</v>
      </c>
      <c r="AJ135">
        <v>1</v>
      </c>
      <c r="AK135">
        <v>83</v>
      </c>
      <c r="AL135">
        <v>19</v>
      </c>
      <c r="AM135">
        <v>5</v>
      </c>
      <c r="AN135">
        <v>76</v>
      </c>
      <c r="AO135">
        <v>98</v>
      </c>
      <c r="AP135">
        <v>1</v>
      </c>
      <c r="AQ135">
        <v>51</v>
      </c>
      <c r="AR135">
        <v>19</v>
      </c>
      <c r="AS135">
        <v>18</v>
      </c>
    </row>
    <row r="136" spans="1:45" x14ac:dyDescent="0.25">
      <c r="A136">
        <v>20100515</v>
      </c>
      <c r="B136">
        <f t="shared" si="10"/>
        <v>20140515</v>
      </c>
      <c r="C136">
        <f t="shared" si="11"/>
        <v>2014</v>
      </c>
      <c r="D136">
        <f t="shared" si="12"/>
        <v>5</v>
      </c>
      <c r="E136">
        <f t="shared" si="13"/>
        <v>15</v>
      </c>
      <c r="F136" s="15">
        <f t="shared" si="14"/>
        <v>41774</v>
      </c>
      <c r="G136">
        <v>302</v>
      </c>
      <c r="H136">
        <v>24</v>
      </c>
      <c r="I136">
        <v>25</v>
      </c>
      <c r="J136">
        <v>40</v>
      </c>
      <c r="K136">
        <v>13</v>
      </c>
      <c r="L136">
        <v>0</v>
      </c>
      <c r="M136">
        <v>4</v>
      </c>
      <c r="N136">
        <v>90</v>
      </c>
      <c r="O136">
        <v>15</v>
      </c>
      <c r="P136">
        <v>91</v>
      </c>
      <c r="Q136">
        <v>5</v>
      </c>
      <c r="R136">
        <v>3</v>
      </c>
      <c r="S136">
        <v>146</v>
      </c>
      <c r="T136">
        <v>14</v>
      </c>
      <c r="U136">
        <v>-21</v>
      </c>
      <c r="V136">
        <v>6</v>
      </c>
      <c r="W136">
        <v>47</v>
      </c>
      <c r="X136">
        <v>30</v>
      </c>
      <c r="Y136">
        <v>1768</v>
      </c>
      <c r="Z136">
        <v>0</v>
      </c>
      <c r="AA136">
        <v>0</v>
      </c>
      <c r="AB136">
        <v>0</v>
      </c>
      <c r="AC136">
        <v>1</v>
      </c>
      <c r="AD136">
        <v>10135</v>
      </c>
      <c r="AE136">
        <v>10144</v>
      </c>
      <c r="AF136">
        <v>1</v>
      </c>
      <c r="AG136">
        <v>10128</v>
      </c>
      <c r="AH136">
        <v>14</v>
      </c>
      <c r="AI136">
        <v>13</v>
      </c>
      <c r="AJ136">
        <v>4</v>
      </c>
      <c r="AK136">
        <v>81</v>
      </c>
      <c r="AL136">
        <v>8</v>
      </c>
      <c r="AM136">
        <v>6</v>
      </c>
      <c r="AN136">
        <v>72</v>
      </c>
      <c r="AO136">
        <v>97</v>
      </c>
      <c r="AP136">
        <v>5</v>
      </c>
      <c r="AQ136">
        <v>48</v>
      </c>
      <c r="AR136">
        <v>11</v>
      </c>
      <c r="AS136">
        <v>25</v>
      </c>
    </row>
    <row r="137" spans="1:45" x14ac:dyDescent="0.25">
      <c r="A137">
        <v>20100516</v>
      </c>
      <c r="B137">
        <f t="shared" si="10"/>
        <v>20140516</v>
      </c>
      <c r="C137">
        <f t="shared" si="11"/>
        <v>2014</v>
      </c>
      <c r="D137">
        <f t="shared" si="12"/>
        <v>5</v>
      </c>
      <c r="E137">
        <f t="shared" si="13"/>
        <v>16</v>
      </c>
      <c r="F137" s="15">
        <f t="shared" si="14"/>
        <v>41775</v>
      </c>
      <c r="G137">
        <v>265</v>
      </c>
      <c r="H137">
        <v>33</v>
      </c>
      <c r="I137">
        <v>35</v>
      </c>
      <c r="J137">
        <v>50</v>
      </c>
      <c r="K137">
        <v>10</v>
      </c>
      <c r="L137">
        <v>20</v>
      </c>
      <c r="M137">
        <v>2</v>
      </c>
      <c r="N137">
        <v>90</v>
      </c>
      <c r="O137">
        <v>9</v>
      </c>
      <c r="P137">
        <v>119</v>
      </c>
      <c r="Q137">
        <v>82</v>
      </c>
      <c r="R137">
        <v>4</v>
      </c>
      <c r="S137">
        <v>155</v>
      </c>
      <c r="T137">
        <v>15</v>
      </c>
      <c r="U137">
        <v>71</v>
      </c>
      <c r="V137">
        <v>6</v>
      </c>
      <c r="W137">
        <v>56</v>
      </c>
      <c r="X137">
        <v>36</v>
      </c>
      <c r="Y137">
        <v>1972</v>
      </c>
      <c r="Z137">
        <v>0</v>
      </c>
      <c r="AA137">
        <v>-1</v>
      </c>
      <c r="AB137">
        <v>-1</v>
      </c>
      <c r="AC137">
        <v>21</v>
      </c>
      <c r="AD137">
        <v>10156</v>
      </c>
      <c r="AE137">
        <v>10180</v>
      </c>
      <c r="AF137">
        <v>22</v>
      </c>
      <c r="AG137">
        <v>10134</v>
      </c>
      <c r="AH137">
        <v>1</v>
      </c>
      <c r="AI137">
        <v>60</v>
      </c>
      <c r="AJ137">
        <v>24</v>
      </c>
      <c r="AK137">
        <v>81</v>
      </c>
      <c r="AL137">
        <v>15</v>
      </c>
      <c r="AM137">
        <v>7</v>
      </c>
      <c r="AN137">
        <v>66</v>
      </c>
      <c r="AO137">
        <v>87</v>
      </c>
      <c r="AP137">
        <v>1</v>
      </c>
      <c r="AQ137">
        <v>46</v>
      </c>
      <c r="AR137">
        <v>11</v>
      </c>
      <c r="AS137">
        <v>30</v>
      </c>
    </row>
    <row r="138" spans="1:45" x14ac:dyDescent="0.25">
      <c r="A138">
        <v>20100517</v>
      </c>
      <c r="B138">
        <f t="shared" si="10"/>
        <v>20140517</v>
      </c>
      <c r="C138">
        <f t="shared" si="11"/>
        <v>2014</v>
      </c>
      <c r="D138">
        <f t="shared" si="12"/>
        <v>5</v>
      </c>
      <c r="E138">
        <f t="shared" si="13"/>
        <v>17</v>
      </c>
      <c r="F138" s="15">
        <f t="shared" si="14"/>
        <v>41776</v>
      </c>
      <c r="G138">
        <v>300</v>
      </c>
      <c r="H138">
        <v>28</v>
      </c>
      <c r="I138">
        <v>33</v>
      </c>
      <c r="J138">
        <v>50</v>
      </c>
      <c r="K138">
        <v>12</v>
      </c>
      <c r="L138">
        <v>10</v>
      </c>
      <c r="M138">
        <v>24</v>
      </c>
      <c r="N138">
        <v>100</v>
      </c>
      <c r="O138">
        <v>14</v>
      </c>
      <c r="P138">
        <v>116</v>
      </c>
      <c r="Q138">
        <v>58</v>
      </c>
      <c r="R138">
        <v>24</v>
      </c>
      <c r="S138">
        <v>159</v>
      </c>
      <c r="T138">
        <v>11</v>
      </c>
      <c r="U138">
        <v>27</v>
      </c>
      <c r="V138">
        <v>24</v>
      </c>
      <c r="W138">
        <v>99</v>
      </c>
      <c r="X138">
        <v>63</v>
      </c>
      <c r="Y138">
        <v>1997</v>
      </c>
      <c r="Z138">
        <v>14</v>
      </c>
      <c r="AA138">
        <v>7</v>
      </c>
      <c r="AB138">
        <v>4</v>
      </c>
      <c r="AC138">
        <v>5</v>
      </c>
      <c r="AD138">
        <v>10220</v>
      </c>
      <c r="AE138">
        <v>10273</v>
      </c>
      <c r="AF138">
        <v>24</v>
      </c>
      <c r="AG138">
        <v>10176</v>
      </c>
      <c r="AH138">
        <v>1</v>
      </c>
      <c r="AI138">
        <v>50</v>
      </c>
      <c r="AJ138">
        <v>24</v>
      </c>
      <c r="AK138">
        <v>81</v>
      </c>
      <c r="AL138">
        <v>11</v>
      </c>
      <c r="AM138">
        <v>4</v>
      </c>
      <c r="AN138">
        <v>73</v>
      </c>
      <c r="AO138">
        <v>95</v>
      </c>
      <c r="AP138">
        <v>24</v>
      </c>
      <c r="AQ138">
        <v>53</v>
      </c>
      <c r="AR138">
        <v>12</v>
      </c>
      <c r="AS138">
        <v>30</v>
      </c>
    </row>
    <row r="139" spans="1:45" x14ac:dyDescent="0.25">
      <c r="A139">
        <v>20100518</v>
      </c>
      <c r="B139">
        <f t="shared" si="10"/>
        <v>20140518</v>
      </c>
      <c r="C139">
        <f t="shared" si="11"/>
        <v>2014</v>
      </c>
      <c r="D139">
        <f t="shared" si="12"/>
        <v>5</v>
      </c>
      <c r="E139">
        <f t="shared" si="13"/>
        <v>18</v>
      </c>
      <c r="F139" s="15">
        <f t="shared" si="14"/>
        <v>41777</v>
      </c>
      <c r="G139">
        <v>331</v>
      </c>
      <c r="H139">
        <v>28</v>
      </c>
      <c r="I139">
        <v>29</v>
      </c>
      <c r="J139">
        <v>50</v>
      </c>
      <c r="K139">
        <v>16</v>
      </c>
      <c r="L139">
        <v>10</v>
      </c>
      <c r="M139">
        <v>1</v>
      </c>
      <c r="N139">
        <v>80</v>
      </c>
      <c r="O139">
        <v>14</v>
      </c>
      <c r="P139">
        <v>101</v>
      </c>
      <c r="Q139">
        <v>34</v>
      </c>
      <c r="R139">
        <v>3</v>
      </c>
      <c r="S139">
        <v>157</v>
      </c>
      <c r="T139">
        <v>14</v>
      </c>
      <c r="U139">
        <v>-3</v>
      </c>
      <c r="V139">
        <v>6</v>
      </c>
      <c r="W139">
        <v>121</v>
      </c>
      <c r="X139">
        <v>77</v>
      </c>
      <c r="Y139">
        <v>2343</v>
      </c>
      <c r="Z139">
        <v>0</v>
      </c>
      <c r="AA139">
        <v>0</v>
      </c>
      <c r="AB139">
        <v>0</v>
      </c>
      <c r="AC139">
        <v>1</v>
      </c>
      <c r="AD139">
        <v>10284</v>
      </c>
      <c r="AE139">
        <v>10294</v>
      </c>
      <c r="AF139">
        <v>20</v>
      </c>
      <c r="AG139">
        <v>10273</v>
      </c>
      <c r="AH139">
        <v>1</v>
      </c>
      <c r="AI139">
        <v>7</v>
      </c>
      <c r="AJ139">
        <v>3</v>
      </c>
      <c r="AK139">
        <v>81</v>
      </c>
      <c r="AL139">
        <v>11</v>
      </c>
      <c r="AM139">
        <v>2</v>
      </c>
      <c r="AN139">
        <v>73</v>
      </c>
      <c r="AO139">
        <v>99</v>
      </c>
      <c r="AP139">
        <v>3</v>
      </c>
      <c r="AQ139">
        <v>47</v>
      </c>
      <c r="AR139">
        <v>12</v>
      </c>
      <c r="AS139">
        <v>34</v>
      </c>
    </row>
    <row r="140" spans="1:45" x14ac:dyDescent="0.25">
      <c r="A140">
        <v>20100519</v>
      </c>
      <c r="B140">
        <f t="shared" si="10"/>
        <v>20140519</v>
      </c>
      <c r="C140">
        <f t="shared" si="11"/>
        <v>2014</v>
      </c>
      <c r="D140">
        <f t="shared" si="12"/>
        <v>5</v>
      </c>
      <c r="E140">
        <f t="shared" si="13"/>
        <v>19</v>
      </c>
      <c r="F140" s="15">
        <f t="shared" si="14"/>
        <v>41778</v>
      </c>
      <c r="G140">
        <v>337</v>
      </c>
      <c r="H140">
        <v>36</v>
      </c>
      <c r="I140">
        <v>37</v>
      </c>
      <c r="J140">
        <v>60</v>
      </c>
      <c r="K140">
        <v>9</v>
      </c>
      <c r="L140">
        <v>10</v>
      </c>
      <c r="M140">
        <v>1</v>
      </c>
      <c r="N140">
        <v>110</v>
      </c>
      <c r="O140">
        <v>10</v>
      </c>
      <c r="P140">
        <v>118</v>
      </c>
      <c r="Q140">
        <v>51</v>
      </c>
      <c r="R140">
        <v>1</v>
      </c>
      <c r="S140">
        <v>171</v>
      </c>
      <c r="T140">
        <v>13</v>
      </c>
      <c r="U140">
        <v>11</v>
      </c>
      <c r="V140">
        <v>6</v>
      </c>
      <c r="W140">
        <v>131</v>
      </c>
      <c r="X140">
        <v>83</v>
      </c>
      <c r="Y140">
        <v>2825</v>
      </c>
      <c r="Z140">
        <v>0</v>
      </c>
      <c r="AA140">
        <v>0</v>
      </c>
      <c r="AB140">
        <v>0</v>
      </c>
      <c r="AC140">
        <v>1</v>
      </c>
      <c r="AD140">
        <v>10292</v>
      </c>
      <c r="AE140">
        <v>10306</v>
      </c>
      <c r="AF140">
        <v>22</v>
      </c>
      <c r="AG140">
        <v>10283</v>
      </c>
      <c r="AH140">
        <v>5</v>
      </c>
      <c r="AI140">
        <v>65</v>
      </c>
      <c r="AJ140">
        <v>1</v>
      </c>
      <c r="AK140">
        <v>83</v>
      </c>
      <c r="AL140">
        <v>17</v>
      </c>
      <c r="AM140">
        <v>1</v>
      </c>
      <c r="AN140">
        <v>62</v>
      </c>
      <c r="AO140">
        <v>95</v>
      </c>
      <c r="AP140">
        <v>1</v>
      </c>
      <c r="AQ140">
        <v>39</v>
      </c>
      <c r="AR140">
        <v>15</v>
      </c>
      <c r="AS140">
        <v>43</v>
      </c>
    </row>
    <row r="141" spans="1:45" x14ac:dyDescent="0.25">
      <c r="A141">
        <v>20100520</v>
      </c>
      <c r="B141">
        <f t="shared" si="10"/>
        <v>20140520</v>
      </c>
      <c r="C141">
        <f t="shared" si="11"/>
        <v>2014</v>
      </c>
      <c r="D141">
        <f t="shared" si="12"/>
        <v>5</v>
      </c>
      <c r="E141">
        <f t="shared" si="13"/>
        <v>20</v>
      </c>
      <c r="F141" s="15">
        <f t="shared" si="14"/>
        <v>41779</v>
      </c>
      <c r="G141">
        <v>322</v>
      </c>
      <c r="H141">
        <v>25</v>
      </c>
      <c r="I141">
        <v>26</v>
      </c>
      <c r="J141">
        <v>50</v>
      </c>
      <c r="K141">
        <v>13</v>
      </c>
      <c r="L141">
        <v>10</v>
      </c>
      <c r="M141">
        <v>1</v>
      </c>
      <c r="N141">
        <v>90</v>
      </c>
      <c r="O141">
        <v>13</v>
      </c>
      <c r="P141">
        <v>138</v>
      </c>
      <c r="Q141">
        <v>34</v>
      </c>
      <c r="R141">
        <v>4</v>
      </c>
      <c r="S141">
        <v>207</v>
      </c>
      <c r="T141">
        <v>15</v>
      </c>
      <c r="U141">
        <v>-9</v>
      </c>
      <c r="V141">
        <v>6</v>
      </c>
      <c r="W141">
        <v>142</v>
      </c>
      <c r="X141">
        <v>89</v>
      </c>
      <c r="Y141">
        <v>2747</v>
      </c>
      <c r="Z141">
        <v>0</v>
      </c>
      <c r="AA141">
        <v>0</v>
      </c>
      <c r="AB141">
        <v>0</v>
      </c>
      <c r="AC141">
        <v>1</v>
      </c>
      <c r="AD141">
        <v>10308</v>
      </c>
      <c r="AE141">
        <v>10318</v>
      </c>
      <c r="AF141">
        <v>8</v>
      </c>
      <c r="AG141">
        <v>10299</v>
      </c>
      <c r="AH141">
        <v>17</v>
      </c>
      <c r="AI141">
        <v>40</v>
      </c>
      <c r="AJ141">
        <v>3</v>
      </c>
      <c r="AK141">
        <v>81</v>
      </c>
      <c r="AL141">
        <v>16</v>
      </c>
      <c r="AM141">
        <v>1</v>
      </c>
      <c r="AN141">
        <v>64</v>
      </c>
      <c r="AO141">
        <v>97</v>
      </c>
      <c r="AP141">
        <v>5</v>
      </c>
      <c r="AQ141">
        <v>40</v>
      </c>
      <c r="AR141">
        <v>15</v>
      </c>
      <c r="AS141">
        <v>44</v>
      </c>
    </row>
    <row r="142" spans="1:45" x14ac:dyDescent="0.25">
      <c r="A142">
        <v>20100521</v>
      </c>
      <c r="B142">
        <f t="shared" si="10"/>
        <v>20140521</v>
      </c>
      <c r="C142">
        <f t="shared" si="11"/>
        <v>2014</v>
      </c>
      <c r="D142">
        <f t="shared" si="12"/>
        <v>5</v>
      </c>
      <c r="E142">
        <f t="shared" si="13"/>
        <v>21</v>
      </c>
      <c r="F142" s="15">
        <f t="shared" si="14"/>
        <v>41780</v>
      </c>
      <c r="G142">
        <v>355</v>
      </c>
      <c r="H142">
        <v>32</v>
      </c>
      <c r="I142">
        <v>33</v>
      </c>
      <c r="J142">
        <v>50</v>
      </c>
      <c r="K142">
        <v>13</v>
      </c>
      <c r="L142">
        <v>20</v>
      </c>
      <c r="M142">
        <v>1</v>
      </c>
      <c r="N142">
        <v>90</v>
      </c>
      <c r="O142">
        <v>13</v>
      </c>
      <c r="P142">
        <v>145</v>
      </c>
      <c r="Q142">
        <v>96</v>
      </c>
      <c r="R142">
        <v>4</v>
      </c>
      <c r="S142">
        <v>201</v>
      </c>
      <c r="T142">
        <v>13</v>
      </c>
      <c r="U142">
        <v>68</v>
      </c>
      <c r="V142">
        <v>6</v>
      </c>
      <c r="W142">
        <v>101</v>
      </c>
      <c r="X142">
        <v>63</v>
      </c>
      <c r="Y142">
        <v>2219</v>
      </c>
      <c r="Z142">
        <v>0</v>
      </c>
      <c r="AA142">
        <v>0</v>
      </c>
      <c r="AB142">
        <v>0</v>
      </c>
      <c r="AC142">
        <v>1</v>
      </c>
      <c r="AD142">
        <v>10302</v>
      </c>
      <c r="AE142">
        <v>10312</v>
      </c>
      <c r="AF142">
        <v>8</v>
      </c>
      <c r="AG142">
        <v>10294</v>
      </c>
      <c r="AH142">
        <v>18</v>
      </c>
      <c r="AI142">
        <v>18</v>
      </c>
      <c r="AJ142">
        <v>3</v>
      </c>
      <c r="AK142">
        <v>83</v>
      </c>
      <c r="AL142">
        <v>16</v>
      </c>
      <c r="AM142">
        <v>3</v>
      </c>
      <c r="AN142">
        <v>73</v>
      </c>
      <c r="AO142">
        <v>97</v>
      </c>
      <c r="AP142">
        <v>4</v>
      </c>
      <c r="AQ142">
        <v>49</v>
      </c>
      <c r="AR142">
        <v>15</v>
      </c>
      <c r="AS142">
        <v>36</v>
      </c>
    </row>
    <row r="143" spans="1:45" x14ac:dyDescent="0.25">
      <c r="A143">
        <v>20100522</v>
      </c>
      <c r="B143">
        <f t="shared" si="10"/>
        <v>20140522</v>
      </c>
      <c r="C143">
        <f t="shared" si="11"/>
        <v>2014</v>
      </c>
      <c r="D143">
        <f t="shared" si="12"/>
        <v>5</v>
      </c>
      <c r="E143">
        <f t="shared" si="13"/>
        <v>22</v>
      </c>
      <c r="F143" s="15">
        <f t="shared" si="14"/>
        <v>41781</v>
      </c>
      <c r="G143">
        <v>349</v>
      </c>
      <c r="H143">
        <v>34</v>
      </c>
      <c r="I143">
        <v>35</v>
      </c>
      <c r="J143">
        <v>50</v>
      </c>
      <c r="K143">
        <v>11</v>
      </c>
      <c r="L143">
        <v>20</v>
      </c>
      <c r="M143">
        <v>1</v>
      </c>
      <c r="N143">
        <v>90</v>
      </c>
      <c r="O143">
        <v>14</v>
      </c>
      <c r="P143">
        <v>142</v>
      </c>
      <c r="Q143">
        <v>85</v>
      </c>
      <c r="R143">
        <v>3</v>
      </c>
      <c r="S143">
        <v>198</v>
      </c>
      <c r="T143">
        <v>15</v>
      </c>
      <c r="U143">
        <v>83</v>
      </c>
      <c r="V143">
        <v>6</v>
      </c>
      <c r="W143">
        <v>130</v>
      </c>
      <c r="X143">
        <v>81</v>
      </c>
      <c r="Y143">
        <v>2760</v>
      </c>
      <c r="Z143">
        <v>0</v>
      </c>
      <c r="AA143">
        <v>0</v>
      </c>
      <c r="AB143">
        <v>0</v>
      </c>
      <c r="AC143">
        <v>1</v>
      </c>
      <c r="AD143">
        <v>10275</v>
      </c>
      <c r="AE143">
        <v>10293</v>
      </c>
      <c r="AF143">
        <v>1</v>
      </c>
      <c r="AG143">
        <v>10259</v>
      </c>
      <c r="AH143">
        <v>24</v>
      </c>
      <c r="AI143">
        <v>39</v>
      </c>
      <c r="AJ143">
        <v>1</v>
      </c>
      <c r="AK143">
        <v>81</v>
      </c>
      <c r="AL143">
        <v>16</v>
      </c>
      <c r="AM143">
        <v>2</v>
      </c>
      <c r="AN143">
        <v>76</v>
      </c>
      <c r="AO143">
        <v>96</v>
      </c>
      <c r="AP143">
        <v>3</v>
      </c>
      <c r="AQ143">
        <v>52</v>
      </c>
      <c r="AR143">
        <v>13</v>
      </c>
      <c r="AS143">
        <v>45</v>
      </c>
    </row>
    <row r="144" spans="1:45" x14ac:dyDescent="0.25">
      <c r="A144">
        <v>20100523</v>
      </c>
      <c r="B144">
        <f t="shared" si="10"/>
        <v>20140523</v>
      </c>
      <c r="C144">
        <f t="shared" si="11"/>
        <v>2014</v>
      </c>
      <c r="D144">
        <f t="shared" si="12"/>
        <v>5</v>
      </c>
      <c r="E144">
        <f t="shared" si="13"/>
        <v>23</v>
      </c>
      <c r="F144" s="15">
        <f t="shared" si="14"/>
        <v>41782</v>
      </c>
      <c r="G144">
        <v>330</v>
      </c>
      <c r="H144">
        <v>18</v>
      </c>
      <c r="I144">
        <v>23</v>
      </c>
      <c r="J144">
        <v>40</v>
      </c>
      <c r="K144">
        <v>14</v>
      </c>
      <c r="L144">
        <v>10</v>
      </c>
      <c r="M144">
        <v>3</v>
      </c>
      <c r="N144">
        <v>70</v>
      </c>
      <c r="O144">
        <v>16</v>
      </c>
      <c r="P144">
        <v>169</v>
      </c>
      <c r="Q144">
        <v>82</v>
      </c>
      <c r="R144">
        <v>4</v>
      </c>
      <c r="S144">
        <v>237</v>
      </c>
      <c r="T144">
        <v>13</v>
      </c>
      <c r="U144">
        <v>51</v>
      </c>
      <c r="V144">
        <v>6</v>
      </c>
      <c r="W144">
        <v>128</v>
      </c>
      <c r="X144">
        <v>80</v>
      </c>
      <c r="Y144">
        <v>2678</v>
      </c>
      <c r="Z144">
        <v>0</v>
      </c>
      <c r="AA144">
        <v>0</v>
      </c>
      <c r="AB144">
        <v>0</v>
      </c>
      <c r="AC144">
        <v>1</v>
      </c>
      <c r="AD144">
        <v>10227</v>
      </c>
      <c r="AE144">
        <v>10258</v>
      </c>
      <c r="AF144">
        <v>1</v>
      </c>
      <c r="AG144">
        <v>10174</v>
      </c>
      <c r="AH144">
        <v>24</v>
      </c>
      <c r="AI144">
        <v>4</v>
      </c>
      <c r="AJ144">
        <v>5</v>
      </c>
      <c r="AK144">
        <v>83</v>
      </c>
      <c r="AL144">
        <v>19</v>
      </c>
      <c r="AM144">
        <v>1</v>
      </c>
      <c r="AN144">
        <v>73</v>
      </c>
      <c r="AO144">
        <v>98</v>
      </c>
      <c r="AP144">
        <v>5</v>
      </c>
      <c r="AQ144">
        <v>47</v>
      </c>
      <c r="AR144">
        <v>17</v>
      </c>
      <c r="AS144">
        <v>46</v>
      </c>
    </row>
    <row r="145" spans="1:45" x14ac:dyDescent="0.25">
      <c r="A145">
        <v>20100524</v>
      </c>
      <c r="B145">
        <f t="shared" si="10"/>
        <v>20140524</v>
      </c>
      <c r="C145">
        <f t="shared" si="11"/>
        <v>2014</v>
      </c>
      <c r="D145">
        <f t="shared" si="12"/>
        <v>5</v>
      </c>
      <c r="E145">
        <f t="shared" si="13"/>
        <v>24</v>
      </c>
      <c r="F145" s="15">
        <f t="shared" si="14"/>
        <v>41783</v>
      </c>
      <c r="G145">
        <v>298</v>
      </c>
      <c r="H145">
        <v>27</v>
      </c>
      <c r="I145">
        <v>34</v>
      </c>
      <c r="J145">
        <v>50</v>
      </c>
      <c r="K145">
        <v>10</v>
      </c>
      <c r="L145">
        <v>10</v>
      </c>
      <c r="M145">
        <v>1</v>
      </c>
      <c r="N145">
        <v>110</v>
      </c>
      <c r="O145">
        <v>14</v>
      </c>
      <c r="P145">
        <v>169</v>
      </c>
      <c r="Q145">
        <v>102</v>
      </c>
      <c r="R145">
        <v>3</v>
      </c>
      <c r="S145">
        <v>225</v>
      </c>
      <c r="T145">
        <v>11</v>
      </c>
      <c r="U145">
        <v>64</v>
      </c>
      <c r="V145">
        <v>6</v>
      </c>
      <c r="W145">
        <v>120</v>
      </c>
      <c r="X145">
        <v>75</v>
      </c>
      <c r="Y145">
        <v>2554</v>
      </c>
      <c r="Z145">
        <v>0</v>
      </c>
      <c r="AA145">
        <v>0</v>
      </c>
      <c r="AB145">
        <v>0</v>
      </c>
      <c r="AC145">
        <v>1</v>
      </c>
      <c r="AD145">
        <v>10135</v>
      </c>
      <c r="AE145">
        <v>10167</v>
      </c>
      <c r="AF145">
        <v>1</v>
      </c>
      <c r="AG145">
        <v>10121</v>
      </c>
      <c r="AH145">
        <v>18</v>
      </c>
      <c r="AI145">
        <v>57</v>
      </c>
      <c r="AJ145">
        <v>2</v>
      </c>
      <c r="AK145">
        <v>81</v>
      </c>
      <c r="AL145">
        <v>7</v>
      </c>
      <c r="AM145">
        <v>3</v>
      </c>
      <c r="AN145">
        <v>71</v>
      </c>
      <c r="AO145">
        <v>97</v>
      </c>
      <c r="AP145">
        <v>3</v>
      </c>
      <c r="AQ145">
        <v>50</v>
      </c>
      <c r="AR145">
        <v>11</v>
      </c>
      <c r="AS145">
        <v>44</v>
      </c>
    </row>
    <row r="146" spans="1:45" x14ac:dyDescent="0.25">
      <c r="A146">
        <v>20100525</v>
      </c>
      <c r="B146">
        <f t="shared" si="10"/>
        <v>20140525</v>
      </c>
      <c r="C146">
        <f t="shared" si="11"/>
        <v>2014</v>
      </c>
      <c r="D146">
        <f t="shared" si="12"/>
        <v>5</v>
      </c>
      <c r="E146">
        <f t="shared" si="13"/>
        <v>25</v>
      </c>
      <c r="F146" s="15">
        <f t="shared" si="14"/>
        <v>41784</v>
      </c>
      <c r="G146">
        <v>21</v>
      </c>
      <c r="H146">
        <v>29</v>
      </c>
      <c r="I146">
        <v>31</v>
      </c>
      <c r="J146">
        <v>60</v>
      </c>
      <c r="K146">
        <v>17</v>
      </c>
      <c r="L146">
        <v>10</v>
      </c>
      <c r="M146">
        <v>2</v>
      </c>
      <c r="N146">
        <v>100</v>
      </c>
      <c r="O146">
        <v>15</v>
      </c>
      <c r="P146">
        <v>132</v>
      </c>
      <c r="Q146">
        <v>81</v>
      </c>
      <c r="R146">
        <v>3</v>
      </c>
      <c r="S146">
        <v>181</v>
      </c>
      <c r="T146">
        <v>13</v>
      </c>
      <c r="U146">
        <v>43</v>
      </c>
      <c r="V146">
        <v>6</v>
      </c>
      <c r="W146">
        <v>128</v>
      </c>
      <c r="X146">
        <v>79</v>
      </c>
      <c r="Y146">
        <v>2615</v>
      </c>
      <c r="Z146">
        <v>0</v>
      </c>
      <c r="AA146">
        <v>0</v>
      </c>
      <c r="AB146">
        <v>0</v>
      </c>
      <c r="AC146">
        <v>1</v>
      </c>
      <c r="AD146">
        <v>10134</v>
      </c>
      <c r="AE146">
        <v>10142</v>
      </c>
      <c r="AF146">
        <v>7</v>
      </c>
      <c r="AG146">
        <v>10127</v>
      </c>
      <c r="AH146">
        <v>18</v>
      </c>
      <c r="AI146">
        <v>34</v>
      </c>
      <c r="AJ146">
        <v>2</v>
      </c>
      <c r="AK146">
        <v>82</v>
      </c>
      <c r="AL146">
        <v>18</v>
      </c>
      <c r="AM146">
        <v>3</v>
      </c>
      <c r="AN146">
        <v>67</v>
      </c>
      <c r="AO146">
        <v>97</v>
      </c>
      <c r="AP146">
        <v>3</v>
      </c>
      <c r="AQ146">
        <v>46</v>
      </c>
      <c r="AR146">
        <v>12</v>
      </c>
      <c r="AS146">
        <v>41</v>
      </c>
    </row>
    <row r="147" spans="1:45" x14ac:dyDescent="0.25">
      <c r="A147">
        <v>20100526</v>
      </c>
      <c r="B147">
        <f t="shared" si="10"/>
        <v>20140526</v>
      </c>
      <c r="C147">
        <f t="shared" si="11"/>
        <v>2014</v>
      </c>
      <c r="D147">
        <f t="shared" si="12"/>
        <v>5</v>
      </c>
      <c r="E147">
        <f t="shared" si="13"/>
        <v>26</v>
      </c>
      <c r="F147" s="15">
        <f t="shared" si="14"/>
        <v>41785</v>
      </c>
      <c r="G147">
        <v>60</v>
      </c>
      <c r="H147">
        <v>28</v>
      </c>
      <c r="I147">
        <v>30</v>
      </c>
      <c r="J147">
        <v>50</v>
      </c>
      <c r="K147">
        <v>6</v>
      </c>
      <c r="L147">
        <v>10</v>
      </c>
      <c r="M147">
        <v>18</v>
      </c>
      <c r="N147">
        <v>90</v>
      </c>
      <c r="O147">
        <v>6</v>
      </c>
      <c r="P147">
        <v>102</v>
      </c>
      <c r="Q147">
        <v>66</v>
      </c>
      <c r="R147">
        <v>3</v>
      </c>
      <c r="S147">
        <v>130</v>
      </c>
      <c r="T147">
        <v>17</v>
      </c>
      <c r="U147">
        <v>51</v>
      </c>
      <c r="V147">
        <v>6</v>
      </c>
      <c r="W147">
        <v>39</v>
      </c>
      <c r="X147">
        <v>24</v>
      </c>
      <c r="Y147">
        <v>996</v>
      </c>
      <c r="Z147">
        <v>0</v>
      </c>
      <c r="AA147">
        <v>-1</v>
      </c>
      <c r="AB147">
        <v>-1</v>
      </c>
      <c r="AC147">
        <v>12</v>
      </c>
      <c r="AD147">
        <v>10098</v>
      </c>
      <c r="AE147">
        <v>10128</v>
      </c>
      <c r="AF147">
        <v>1</v>
      </c>
      <c r="AG147">
        <v>10080</v>
      </c>
      <c r="AH147">
        <v>17</v>
      </c>
      <c r="AI147">
        <v>70</v>
      </c>
      <c r="AJ147">
        <v>2</v>
      </c>
      <c r="AK147">
        <v>82</v>
      </c>
      <c r="AL147">
        <v>10</v>
      </c>
      <c r="AM147">
        <v>7</v>
      </c>
      <c r="AN147">
        <v>65</v>
      </c>
      <c r="AO147">
        <v>83</v>
      </c>
      <c r="AP147">
        <v>2</v>
      </c>
      <c r="AQ147">
        <v>51</v>
      </c>
      <c r="AR147">
        <v>13</v>
      </c>
      <c r="AS147">
        <v>15</v>
      </c>
    </row>
    <row r="148" spans="1:45" x14ac:dyDescent="0.25">
      <c r="A148">
        <v>20100527</v>
      </c>
      <c r="B148">
        <f t="shared" si="10"/>
        <v>20140527</v>
      </c>
      <c r="C148">
        <f t="shared" si="11"/>
        <v>2014</v>
      </c>
      <c r="D148">
        <f t="shared" si="12"/>
        <v>5</v>
      </c>
      <c r="E148">
        <f t="shared" si="13"/>
        <v>27</v>
      </c>
      <c r="F148" s="15">
        <f t="shared" si="14"/>
        <v>41786</v>
      </c>
      <c r="G148">
        <v>323</v>
      </c>
      <c r="H148">
        <v>5</v>
      </c>
      <c r="I148">
        <v>16</v>
      </c>
      <c r="J148">
        <v>30</v>
      </c>
      <c r="K148">
        <v>15</v>
      </c>
      <c r="L148">
        <v>0</v>
      </c>
      <c r="M148">
        <v>22</v>
      </c>
      <c r="N148">
        <v>60</v>
      </c>
      <c r="O148">
        <v>14</v>
      </c>
      <c r="P148">
        <v>110</v>
      </c>
      <c r="Q148">
        <v>67</v>
      </c>
      <c r="R148">
        <v>4</v>
      </c>
      <c r="S148">
        <v>154</v>
      </c>
      <c r="T148">
        <v>15</v>
      </c>
      <c r="U148">
        <v>50</v>
      </c>
      <c r="V148">
        <v>6</v>
      </c>
      <c r="W148">
        <v>18</v>
      </c>
      <c r="X148">
        <v>11</v>
      </c>
      <c r="Y148">
        <v>1274</v>
      </c>
      <c r="Z148">
        <v>15</v>
      </c>
      <c r="AA148">
        <v>7</v>
      </c>
      <c r="AB148">
        <v>4</v>
      </c>
      <c r="AC148">
        <v>19</v>
      </c>
      <c r="AD148">
        <v>10099</v>
      </c>
      <c r="AE148">
        <v>10109</v>
      </c>
      <c r="AF148">
        <v>21</v>
      </c>
      <c r="AG148">
        <v>10089</v>
      </c>
      <c r="AH148">
        <v>2</v>
      </c>
      <c r="AI148">
        <v>3</v>
      </c>
      <c r="AJ148">
        <v>24</v>
      </c>
      <c r="AK148">
        <v>77</v>
      </c>
      <c r="AL148">
        <v>10</v>
      </c>
      <c r="AM148">
        <v>8</v>
      </c>
      <c r="AN148">
        <v>72</v>
      </c>
      <c r="AO148">
        <v>99</v>
      </c>
      <c r="AP148">
        <v>24</v>
      </c>
      <c r="AQ148">
        <v>49</v>
      </c>
      <c r="AR148">
        <v>13</v>
      </c>
      <c r="AS148">
        <v>19</v>
      </c>
    </row>
    <row r="149" spans="1:45" x14ac:dyDescent="0.25">
      <c r="A149">
        <v>20100528</v>
      </c>
      <c r="B149">
        <f t="shared" si="10"/>
        <v>20140528</v>
      </c>
      <c r="C149">
        <f t="shared" si="11"/>
        <v>2014</v>
      </c>
      <c r="D149">
        <f t="shared" si="12"/>
        <v>5</v>
      </c>
      <c r="E149">
        <f t="shared" si="13"/>
        <v>28</v>
      </c>
      <c r="F149" s="15">
        <f t="shared" si="14"/>
        <v>41787</v>
      </c>
      <c r="G149">
        <v>270</v>
      </c>
      <c r="H149">
        <v>23</v>
      </c>
      <c r="I149">
        <v>29</v>
      </c>
      <c r="J149">
        <v>60</v>
      </c>
      <c r="K149">
        <v>11</v>
      </c>
      <c r="L149">
        <v>0</v>
      </c>
      <c r="M149">
        <v>3</v>
      </c>
      <c r="N149">
        <v>110</v>
      </c>
      <c r="O149">
        <v>12</v>
      </c>
      <c r="P149">
        <v>108</v>
      </c>
      <c r="Q149">
        <v>40</v>
      </c>
      <c r="R149">
        <v>4</v>
      </c>
      <c r="S149">
        <v>172</v>
      </c>
      <c r="T149">
        <v>11</v>
      </c>
      <c r="U149">
        <v>13</v>
      </c>
      <c r="V149">
        <v>24</v>
      </c>
      <c r="W149">
        <v>128</v>
      </c>
      <c r="X149">
        <v>79</v>
      </c>
      <c r="Y149">
        <v>2659</v>
      </c>
      <c r="Z149">
        <v>0</v>
      </c>
      <c r="AA149">
        <v>0</v>
      </c>
      <c r="AB149">
        <v>0</v>
      </c>
      <c r="AC149">
        <v>1</v>
      </c>
      <c r="AD149">
        <v>10144</v>
      </c>
      <c r="AE149">
        <v>10185</v>
      </c>
      <c r="AF149">
        <v>22</v>
      </c>
      <c r="AG149">
        <v>10104</v>
      </c>
      <c r="AH149">
        <v>1</v>
      </c>
      <c r="AI149">
        <v>0</v>
      </c>
      <c r="AJ149">
        <v>1</v>
      </c>
      <c r="AK149">
        <v>81</v>
      </c>
      <c r="AL149">
        <v>14</v>
      </c>
      <c r="AM149">
        <v>2</v>
      </c>
      <c r="AN149">
        <v>74</v>
      </c>
      <c r="AO149">
        <v>99</v>
      </c>
      <c r="AP149">
        <v>1</v>
      </c>
      <c r="AQ149">
        <v>46</v>
      </c>
      <c r="AR149">
        <v>17</v>
      </c>
      <c r="AS149">
        <v>40</v>
      </c>
    </row>
    <row r="150" spans="1:45" x14ac:dyDescent="0.25">
      <c r="A150">
        <v>20100529</v>
      </c>
      <c r="B150">
        <f t="shared" si="10"/>
        <v>20140529</v>
      </c>
      <c r="C150">
        <f t="shared" si="11"/>
        <v>2014</v>
      </c>
      <c r="D150">
        <f t="shared" si="12"/>
        <v>5</v>
      </c>
      <c r="E150">
        <f t="shared" si="13"/>
        <v>29</v>
      </c>
      <c r="F150" s="15">
        <f t="shared" si="14"/>
        <v>41788</v>
      </c>
      <c r="G150">
        <v>185</v>
      </c>
      <c r="H150">
        <v>34</v>
      </c>
      <c r="I150">
        <v>37</v>
      </c>
      <c r="J150">
        <v>50</v>
      </c>
      <c r="K150">
        <v>11</v>
      </c>
      <c r="L150">
        <v>10</v>
      </c>
      <c r="M150">
        <v>1</v>
      </c>
      <c r="N150">
        <v>120</v>
      </c>
      <c r="O150">
        <v>17</v>
      </c>
      <c r="P150">
        <v>141</v>
      </c>
      <c r="Q150">
        <v>44</v>
      </c>
      <c r="R150">
        <v>1</v>
      </c>
      <c r="S150">
        <v>210</v>
      </c>
      <c r="T150">
        <v>13</v>
      </c>
      <c r="U150">
        <v>10</v>
      </c>
      <c r="V150">
        <v>6</v>
      </c>
      <c r="W150">
        <v>58</v>
      </c>
      <c r="X150">
        <v>36</v>
      </c>
      <c r="Y150">
        <v>1939</v>
      </c>
      <c r="Z150">
        <v>45</v>
      </c>
      <c r="AA150">
        <v>34</v>
      </c>
      <c r="AB150">
        <v>13</v>
      </c>
      <c r="AC150">
        <v>20</v>
      </c>
      <c r="AD150">
        <v>10141</v>
      </c>
      <c r="AE150">
        <v>10184</v>
      </c>
      <c r="AF150">
        <v>1</v>
      </c>
      <c r="AG150">
        <v>10067</v>
      </c>
      <c r="AH150">
        <v>24</v>
      </c>
      <c r="AI150">
        <v>50</v>
      </c>
      <c r="AJ150">
        <v>20</v>
      </c>
      <c r="AK150">
        <v>82</v>
      </c>
      <c r="AL150">
        <v>15</v>
      </c>
      <c r="AM150">
        <v>6</v>
      </c>
      <c r="AN150">
        <v>68</v>
      </c>
      <c r="AO150">
        <v>97</v>
      </c>
      <c r="AP150">
        <v>1</v>
      </c>
      <c r="AQ150">
        <v>37</v>
      </c>
      <c r="AR150">
        <v>11</v>
      </c>
      <c r="AS150">
        <v>31</v>
      </c>
    </row>
    <row r="151" spans="1:45" x14ac:dyDescent="0.25">
      <c r="A151">
        <v>20100530</v>
      </c>
      <c r="B151">
        <f t="shared" si="10"/>
        <v>20140530</v>
      </c>
      <c r="C151">
        <f t="shared" si="11"/>
        <v>2014</v>
      </c>
      <c r="D151">
        <f t="shared" si="12"/>
        <v>5</v>
      </c>
      <c r="E151">
        <f t="shared" si="13"/>
        <v>30</v>
      </c>
      <c r="F151" s="15">
        <f t="shared" si="14"/>
        <v>41789</v>
      </c>
      <c r="G151">
        <v>264</v>
      </c>
      <c r="H151">
        <v>37</v>
      </c>
      <c r="I151">
        <v>42</v>
      </c>
      <c r="J151">
        <v>50</v>
      </c>
      <c r="K151">
        <v>12</v>
      </c>
      <c r="L151">
        <v>30</v>
      </c>
      <c r="M151">
        <v>4</v>
      </c>
      <c r="N151">
        <v>140</v>
      </c>
      <c r="O151">
        <v>16</v>
      </c>
      <c r="P151">
        <v>121</v>
      </c>
      <c r="Q151">
        <v>94</v>
      </c>
      <c r="R151">
        <v>16</v>
      </c>
      <c r="S151">
        <v>159</v>
      </c>
      <c r="T151">
        <v>10</v>
      </c>
      <c r="U151">
        <v>91</v>
      </c>
      <c r="V151">
        <v>18</v>
      </c>
      <c r="W151">
        <v>25</v>
      </c>
      <c r="X151">
        <v>15</v>
      </c>
      <c r="Y151">
        <v>859</v>
      </c>
      <c r="Z151">
        <v>90</v>
      </c>
      <c r="AA151">
        <v>112</v>
      </c>
      <c r="AB151">
        <v>29</v>
      </c>
      <c r="AC151">
        <v>16</v>
      </c>
      <c r="AD151">
        <v>10066</v>
      </c>
      <c r="AE151">
        <v>10084</v>
      </c>
      <c r="AF151">
        <v>19</v>
      </c>
      <c r="AG151">
        <v>10049</v>
      </c>
      <c r="AH151">
        <v>3</v>
      </c>
      <c r="AI151">
        <v>36</v>
      </c>
      <c r="AJ151">
        <v>3</v>
      </c>
      <c r="AK151">
        <v>75</v>
      </c>
      <c r="AL151">
        <v>17</v>
      </c>
      <c r="AM151">
        <v>8</v>
      </c>
      <c r="AN151">
        <v>88</v>
      </c>
      <c r="AO151">
        <v>96</v>
      </c>
      <c r="AP151">
        <v>4</v>
      </c>
      <c r="AQ151">
        <v>74</v>
      </c>
      <c r="AR151">
        <v>18</v>
      </c>
      <c r="AS151">
        <v>13</v>
      </c>
    </row>
    <row r="152" spans="1:45" x14ac:dyDescent="0.25">
      <c r="A152">
        <v>20100531</v>
      </c>
      <c r="B152">
        <f t="shared" si="10"/>
        <v>20140531</v>
      </c>
      <c r="C152">
        <f t="shared" si="11"/>
        <v>2014</v>
      </c>
      <c r="D152">
        <f t="shared" si="12"/>
        <v>5</v>
      </c>
      <c r="E152">
        <f t="shared" si="13"/>
        <v>31</v>
      </c>
      <c r="F152" s="15">
        <f t="shared" si="14"/>
        <v>41790</v>
      </c>
      <c r="G152">
        <v>328</v>
      </c>
      <c r="H152">
        <v>31</v>
      </c>
      <c r="I152">
        <v>32</v>
      </c>
      <c r="J152">
        <v>40</v>
      </c>
      <c r="K152">
        <v>6</v>
      </c>
      <c r="L152">
        <v>20</v>
      </c>
      <c r="M152">
        <v>3</v>
      </c>
      <c r="N152">
        <v>80</v>
      </c>
      <c r="O152">
        <v>11</v>
      </c>
      <c r="P152">
        <v>129</v>
      </c>
      <c r="Q152">
        <v>98</v>
      </c>
      <c r="R152">
        <v>24</v>
      </c>
      <c r="S152">
        <v>172</v>
      </c>
      <c r="T152">
        <v>17</v>
      </c>
      <c r="U152">
        <v>81</v>
      </c>
      <c r="V152">
        <v>24</v>
      </c>
      <c r="W152">
        <v>53</v>
      </c>
      <c r="X152">
        <v>32</v>
      </c>
      <c r="Y152">
        <v>1076</v>
      </c>
      <c r="Z152">
        <v>0</v>
      </c>
      <c r="AA152">
        <v>-1</v>
      </c>
      <c r="AB152">
        <v>-1</v>
      </c>
      <c r="AC152">
        <v>1</v>
      </c>
      <c r="AD152">
        <v>10142</v>
      </c>
      <c r="AE152">
        <v>10182</v>
      </c>
      <c r="AF152">
        <v>21</v>
      </c>
      <c r="AG152">
        <v>10078</v>
      </c>
      <c r="AH152">
        <v>1</v>
      </c>
      <c r="AI152">
        <v>56</v>
      </c>
      <c r="AJ152">
        <v>9</v>
      </c>
      <c r="AK152">
        <v>75</v>
      </c>
      <c r="AL152">
        <v>6</v>
      </c>
      <c r="AM152">
        <v>5</v>
      </c>
      <c r="AN152">
        <v>83</v>
      </c>
      <c r="AO152">
        <v>94</v>
      </c>
      <c r="AP152">
        <v>1</v>
      </c>
      <c r="AQ152">
        <v>70</v>
      </c>
      <c r="AR152">
        <v>17</v>
      </c>
      <c r="AS152">
        <v>17</v>
      </c>
    </row>
    <row r="153" spans="1:45" x14ac:dyDescent="0.25">
      <c r="A153">
        <v>20100601</v>
      </c>
      <c r="B153">
        <f t="shared" si="10"/>
        <v>20140601</v>
      </c>
      <c r="C153">
        <f t="shared" si="11"/>
        <v>2014</v>
      </c>
      <c r="D153">
        <f t="shared" si="12"/>
        <v>6</v>
      </c>
      <c r="E153">
        <f t="shared" si="13"/>
        <v>1</v>
      </c>
      <c r="F153" s="15">
        <f t="shared" si="14"/>
        <v>41791</v>
      </c>
      <c r="G153">
        <v>296</v>
      </c>
      <c r="H153">
        <v>13</v>
      </c>
      <c r="I153">
        <v>18</v>
      </c>
      <c r="J153">
        <v>30</v>
      </c>
      <c r="K153">
        <v>16</v>
      </c>
      <c r="L153">
        <v>10</v>
      </c>
      <c r="M153">
        <v>2</v>
      </c>
      <c r="N153">
        <v>60</v>
      </c>
      <c r="O153">
        <v>15</v>
      </c>
      <c r="P153">
        <v>126</v>
      </c>
      <c r="Q153">
        <v>58</v>
      </c>
      <c r="R153">
        <v>4</v>
      </c>
      <c r="S153">
        <v>185</v>
      </c>
      <c r="T153">
        <v>14</v>
      </c>
      <c r="U153">
        <v>32</v>
      </c>
      <c r="V153">
        <v>6</v>
      </c>
      <c r="W153">
        <v>37</v>
      </c>
      <c r="X153">
        <v>23</v>
      </c>
      <c r="Y153">
        <v>1818</v>
      </c>
      <c r="Z153">
        <v>0</v>
      </c>
      <c r="AA153">
        <v>0</v>
      </c>
      <c r="AB153">
        <v>0</v>
      </c>
      <c r="AC153">
        <v>1</v>
      </c>
      <c r="AD153">
        <v>10167</v>
      </c>
      <c r="AE153">
        <v>10180</v>
      </c>
      <c r="AF153">
        <v>5</v>
      </c>
      <c r="AG153">
        <v>10154</v>
      </c>
      <c r="AH153">
        <v>16</v>
      </c>
      <c r="AI153">
        <v>2</v>
      </c>
      <c r="AJ153">
        <v>2</v>
      </c>
      <c r="AK153">
        <v>82</v>
      </c>
      <c r="AL153">
        <v>18</v>
      </c>
      <c r="AM153">
        <v>6</v>
      </c>
      <c r="AN153">
        <v>79</v>
      </c>
      <c r="AO153">
        <v>99</v>
      </c>
      <c r="AP153">
        <v>1</v>
      </c>
      <c r="AQ153">
        <v>47</v>
      </c>
      <c r="AR153">
        <v>18</v>
      </c>
      <c r="AS153">
        <v>28</v>
      </c>
    </row>
    <row r="154" spans="1:45" x14ac:dyDescent="0.25">
      <c r="A154">
        <v>20100602</v>
      </c>
      <c r="B154">
        <f t="shared" si="10"/>
        <v>20140602</v>
      </c>
      <c r="C154">
        <f t="shared" si="11"/>
        <v>2014</v>
      </c>
      <c r="D154">
        <f t="shared" si="12"/>
        <v>6</v>
      </c>
      <c r="E154">
        <f t="shared" si="13"/>
        <v>2</v>
      </c>
      <c r="F154" s="15">
        <f t="shared" si="14"/>
        <v>41792</v>
      </c>
      <c r="G154">
        <v>349</v>
      </c>
      <c r="H154">
        <v>35</v>
      </c>
      <c r="I154">
        <v>35</v>
      </c>
      <c r="J154">
        <v>60</v>
      </c>
      <c r="K154">
        <v>16</v>
      </c>
      <c r="L154">
        <v>20</v>
      </c>
      <c r="M154">
        <v>1</v>
      </c>
      <c r="N154">
        <v>100</v>
      </c>
      <c r="O154">
        <v>17</v>
      </c>
      <c r="P154">
        <v>155</v>
      </c>
      <c r="Q154">
        <v>104</v>
      </c>
      <c r="R154">
        <v>1</v>
      </c>
      <c r="S154">
        <v>214</v>
      </c>
      <c r="T154">
        <v>14</v>
      </c>
      <c r="U154">
        <v>82</v>
      </c>
      <c r="V154">
        <v>24</v>
      </c>
      <c r="W154">
        <v>134</v>
      </c>
      <c r="X154">
        <v>82</v>
      </c>
      <c r="Y154">
        <v>2947</v>
      </c>
      <c r="Z154">
        <v>0</v>
      </c>
      <c r="AA154">
        <v>0</v>
      </c>
      <c r="AB154">
        <v>0</v>
      </c>
      <c r="AC154">
        <v>1</v>
      </c>
      <c r="AD154">
        <v>10200</v>
      </c>
      <c r="AE154">
        <v>10223</v>
      </c>
      <c r="AF154">
        <v>24</v>
      </c>
      <c r="AG154">
        <v>10171</v>
      </c>
      <c r="AH154">
        <v>1</v>
      </c>
      <c r="AI154">
        <v>1</v>
      </c>
      <c r="AJ154">
        <v>2</v>
      </c>
      <c r="AK154">
        <v>83</v>
      </c>
      <c r="AL154">
        <v>19</v>
      </c>
      <c r="AM154">
        <v>2</v>
      </c>
      <c r="AN154">
        <v>69</v>
      </c>
      <c r="AO154">
        <v>99</v>
      </c>
      <c r="AP154">
        <v>2</v>
      </c>
      <c r="AQ154">
        <v>39</v>
      </c>
      <c r="AR154">
        <v>12</v>
      </c>
      <c r="AS154">
        <v>49</v>
      </c>
    </row>
    <row r="155" spans="1:45" x14ac:dyDescent="0.25">
      <c r="A155">
        <v>20100603</v>
      </c>
      <c r="B155">
        <f t="shared" si="10"/>
        <v>20140603</v>
      </c>
      <c r="C155">
        <f t="shared" si="11"/>
        <v>2014</v>
      </c>
      <c r="D155">
        <f t="shared" si="12"/>
        <v>6</v>
      </c>
      <c r="E155">
        <f t="shared" si="13"/>
        <v>3</v>
      </c>
      <c r="F155" s="15">
        <f t="shared" si="14"/>
        <v>41793</v>
      </c>
      <c r="G155">
        <v>26</v>
      </c>
      <c r="H155">
        <v>34</v>
      </c>
      <c r="I155">
        <v>35</v>
      </c>
      <c r="J155">
        <v>50</v>
      </c>
      <c r="K155">
        <v>15</v>
      </c>
      <c r="L155">
        <v>20</v>
      </c>
      <c r="M155">
        <v>1</v>
      </c>
      <c r="N155">
        <v>80</v>
      </c>
      <c r="O155">
        <v>11</v>
      </c>
      <c r="P155">
        <v>160</v>
      </c>
      <c r="Q155">
        <v>94</v>
      </c>
      <c r="R155">
        <v>4</v>
      </c>
      <c r="S155">
        <v>216</v>
      </c>
      <c r="T155">
        <v>14</v>
      </c>
      <c r="U155">
        <v>65</v>
      </c>
      <c r="V155">
        <v>6</v>
      </c>
      <c r="W155">
        <v>152</v>
      </c>
      <c r="X155">
        <v>92</v>
      </c>
      <c r="Y155">
        <v>2983</v>
      </c>
      <c r="Z155">
        <v>0</v>
      </c>
      <c r="AA155">
        <v>0</v>
      </c>
      <c r="AB155">
        <v>0</v>
      </c>
      <c r="AC155">
        <v>1</v>
      </c>
      <c r="AD155">
        <v>10224</v>
      </c>
      <c r="AE155">
        <v>10237</v>
      </c>
      <c r="AF155">
        <v>9</v>
      </c>
      <c r="AG155">
        <v>10212</v>
      </c>
      <c r="AH155">
        <v>19</v>
      </c>
      <c r="AI155">
        <v>60</v>
      </c>
      <c r="AJ155">
        <v>2</v>
      </c>
      <c r="AK155">
        <v>82</v>
      </c>
      <c r="AL155">
        <v>20</v>
      </c>
      <c r="AM155">
        <v>0</v>
      </c>
      <c r="AN155">
        <v>62</v>
      </c>
      <c r="AO155">
        <v>93</v>
      </c>
      <c r="AP155">
        <v>2</v>
      </c>
      <c r="AQ155">
        <v>44</v>
      </c>
      <c r="AR155">
        <v>16</v>
      </c>
      <c r="AS155">
        <v>50</v>
      </c>
    </row>
    <row r="156" spans="1:45" x14ac:dyDescent="0.25">
      <c r="A156">
        <v>20100604</v>
      </c>
      <c r="B156">
        <f t="shared" si="10"/>
        <v>20140604</v>
      </c>
      <c r="C156">
        <f t="shared" si="11"/>
        <v>2014</v>
      </c>
      <c r="D156">
        <f t="shared" si="12"/>
        <v>6</v>
      </c>
      <c r="E156">
        <f t="shared" si="13"/>
        <v>4</v>
      </c>
      <c r="F156" s="15">
        <f t="shared" si="14"/>
        <v>41794</v>
      </c>
      <c r="G156">
        <v>40</v>
      </c>
      <c r="H156">
        <v>23</v>
      </c>
      <c r="I156">
        <v>27</v>
      </c>
      <c r="J156">
        <v>40</v>
      </c>
      <c r="K156">
        <v>1</v>
      </c>
      <c r="L156">
        <v>20</v>
      </c>
      <c r="M156">
        <v>3</v>
      </c>
      <c r="N156">
        <v>80</v>
      </c>
      <c r="O156">
        <v>14</v>
      </c>
      <c r="P156">
        <v>169</v>
      </c>
      <c r="Q156">
        <v>93</v>
      </c>
      <c r="R156">
        <v>3</v>
      </c>
      <c r="S156">
        <v>233</v>
      </c>
      <c r="T156">
        <v>15</v>
      </c>
      <c r="U156">
        <v>60</v>
      </c>
      <c r="V156">
        <v>6</v>
      </c>
      <c r="W156">
        <v>152</v>
      </c>
      <c r="X156">
        <v>92</v>
      </c>
      <c r="Y156">
        <v>2966</v>
      </c>
      <c r="Z156">
        <v>0</v>
      </c>
      <c r="AA156">
        <v>0</v>
      </c>
      <c r="AB156">
        <v>0</v>
      </c>
      <c r="AC156">
        <v>1</v>
      </c>
      <c r="AD156">
        <v>10216</v>
      </c>
      <c r="AE156">
        <v>10226</v>
      </c>
      <c r="AF156">
        <v>7</v>
      </c>
      <c r="AG156">
        <v>10206</v>
      </c>
      <c r="AH156">
        <v>18</v>
      </c>
      <c r="AI156">
        <v>62</v>
      </c>
      <c r="AJ156">
        <v>4</v>
      </c>
      <c r="AK156">
        <v>81</v>
      </c>
      <c r="AL156">
        <v>9</v>
      </c>
      <c r="AM156">
        <v>0</v>
      </c>
      <c r="AN156">
        <v>62</v>
      </c>
      <c r="AO156">
        <v>90</v>
      </c>
      <c r="AP156">
        <v>4</v>
      </c>
      <c r="AQ156">
        <v>41</v>
      </c>
      <c r="AR156">
        <v>11</v>
      </c>
      <c r="AS156">
        <v>51</v>
      </c>
    </row>
    <row r="157" spans="1:45" x14ac:dyDescent="0.25">
      <c r="A157">
        <v>20100605</v>
      </c>
      <c r="B157">
        <f t="shared" si="10"/>
        <v>20140605</v>
      </c>
      <c r="C157">
        <f t="shared" si="11"/>
        <v>2014</v>
      </c>
      <c r="D157">
        <f t="shared" si="12"/>
        <v>6</v>
      </c>
      <c r="E157">
        <f t="shared" si="13"/>
        <v>5</v>
      </c>
      <c r="F157" s="15">
        <f t="shared" si="14"/>
        <v>41795</v>
      </c>
      <c r="G157">
        <v>44</v>
      </c>
      <c r="H157">
        <v>7</v>
      </c>
      <c r="I157">
        <v>15</v>
      </c>
      <c r="J157">
        <v>20</v>
      </c>
      <c r="K157">
        <v>5</v>
      </c>
      <c r="L157">
        <v>10</v>
      </c>
      <c r="M157">
        <v>1</v>
      </c>
      <c r="N157">
        <v>60</v>
      </c>
      <c r="O157">
        <v>13</v>
      </c>
      <c r="P157">
        <v>191</v>
      </c>
      <c r="Q157">
        <v>93</v>
      </c>
      <c r="R157">
        <v>4</v>
      </c>
      <c r="S157">
        <v>265</v>
      </c>
      <c r="T157">
        <v>15</v>
      </c>
      <c r="U157">
        <v>50</v>
      </c>
      <c r="V157">
        <v>6</v>
      </c>
      <c r="W157">
        <v>148</v>
      </c>
      <c r="X157">
        <v>90</v>
      </c>
      <c r="Y157">
        <v>2776</v>
      </c>
      <c r="Z157">
        <v>0</v>
      </c>
      <c r="AA157">
        <v>0</v>
      </c>
      <c r="AB157">
        <v>0</v>
      </c>
      <c r="AC157">
        <v>1</v>
      </c>
      <c r="AD157">
        <v>10188</v>
      </c>
      <c r="AE157">
        <v>10213</v>
      </c>
      <c r="AF157">
        <v>1</v>
      </c>
      <c r="AG157">
        <v>10154</v>
      </c>
      <c r="AH157">
        <v>24</v>
      </c>
      <c r="AI157">
        <v>63</v>
      </c>
      <c r="AJ157">
        <v>4</v>
      </c>
      <c r="AK157">
        <v>81</v>
      </c>
      <c r="AL157">
        <v>19</v>
      </c>
      <c r="AM157">
        <v>2</v>
      </c>
      <c r="AN157">
        <v>60</v>
      </c>
      <c r="AO157">
        <v>92</v>
      </c>
      <c r="AP157">
        <v>3</v>
      </c>
      <c r="AQ157">
        <v>32</v>
      </c>
      <c r="AR157">
        <v>14</v>
      </c>
      <c r="AS157">
        <v>50</v>
      </c>
    </row>
    <row r="158" spans="1:45" x14ac:dyDescent="0.25">
      <c r="A158">
        <v>20100606</v>
      </c>
      <c r="B158">
        <f t="shared" si="10"/>
        <v>20140606</v>
      </c>
      <c r="C158">
        <f t="shared" si="11"/>
        <v>2014</v>
      </c>
      <c r="D158">
        <f t="shared" si="12"/>
        <v>6</v>
      </c>
      <c r="E158">
        <f t="shared" si="13"/>
        <v>6</v>
      </c>
      <c r="F158" s="15">
        <f t="shared" si="14"/>
        <v>41796</v>
      </c>
      <c r="G158">
        <v>243</v>
      </c>
      <c r="H158">
        <v>12</v>
      </c>
      <c r="I158">
        <v>24</v>
      </c>
      <c r="J158">
        <v>60</v>
      </c>
      <c r="K158">
        <v>23</v>
      </c>
      <c r="L158">
        <v>10</v>
      </c>
      <c r="M158">
        <v>1</v>
      </c>
      <c r="N158">
        <v>100</v>
      </c>
      <c r="O158">
        <v>23</v>
      </c>
      <c r="P158">
        <v>185</v>
      </c>
      <c r="Q158">
        <v>124</v>
      </c>
      <c r="R158">
        <v>2</v>
      </c>
      <c r="S158">
        <v>261</v>
      </c>
      <c r="T158">
        <v>10</v>
      </c>
      <c r="U158">
        <v>93</v>
      </c>
      <c r="V158">
        <v>6</v>
      </c>
      <c r="W158">
        <v>46</v>
      </c>
      <c r="X158">
        <v>28</v>
      </c>
      <c r="Y158">
        <v>1333</v>
      </c>
      <c r="Z158">
        <v>11</v>
      </c>
      <c r="AA158">
        <v>11</v>
      </c>
      <c r="AB158">
        <v>7</v>
      </c>
      <c r="AC158">
        <v>18</v>
      </c>
      <c r="AD158">
        <v>10111</v>
      </c>
      <c r="AE158">
        <v>10148</v>
      </c>
      <c r="AF158">
        <v>1</v>
      </c>
      <c r="AG158">
        <v>10090</v>
      </c>
      <c r="AH158">
        <v>24</v>
      </c>
      <c r="AI158">
        <v>57</v>
      </c>
      <c r="AJ158">
        <v>17</v>
      </c>
      <c r="AK158">
        <v>79</v>
      </c>
      <c r="AL158">
        <v>15</v>
      </c>
      <c r="AM158">
        <v>6</v>
      </c>
      <c r="AN158">
        <v>73</v>
      </c>
      <c r="AO158">
        <v>94</v>
      </c>
      <c r="AP158">
        <v>1</v>
      </c>
      <c r="AQ158">
        <v>37</v>
      </c>
      <c r="AR158">
        <v>10</v>
      </c>
      <c r="AS158">
        <v>24</v>
      </c>
    </row>
    <row r="159" spans="1:45" x14ac:dyDescent="0.25">
      <c r="A159">
        <v>20100607</v>
      </c>
      <c r="B159">
        <f t="shared" si="10"/>
        <v>20140607</v>
      </c>
      <c r="C159">
        <f t="shared" si="11"/>
        <v>2014</v>
      </c>
      <c r="D159">
        <f t="shared" si="12"/>
        <v>6</v>
      </c>
      <c r="E159">
        <f t="shared" si="13"/>
        <v>7</v>
      </c>
      <c r="F159" s="15">
        <f t="shared" si="14"/>
        <v>41797</v>
      </c>
      <c r="G159">
        <v>272</v>
      </c>
      <c r="H159">
        <v>28</v>
      </c>
      <c r="I159">
        <v>34</v>
      </c>
      <c r="J159">
        <v>50</v>
      </c>
      <c r="K159">
        <v>4</v>
      </c>
      <c r="L159">
        <v>10</v>
      </c>
      <c r="M159">
        <v>20</v>
      </c>
      <c r="N159">
        <v>110</v>
      </c>
      <c r="O159">
        <v>8</v>
      </c>
      <c r="P159">
        <v>152</v>
      </c>
      <c r="Q159">
        <v>115</v>
      </c>
      <c r="R159">
        <v>22</v>
      </c>
      <c r="S159">
        <v>188</v>
      </c>
      <c r="T159">
        <v>16</v>
      </c>
      <c r="U159">
        <v>89</v>
      </c>
      <c r="V159">
        <v>24</v>
      </c>
      <c r="W159">
        <v>42</v>
      </c>
      <c r="X159">
        <v>25</v>
      </c>
      <c r="Y159">
        <v>1364</v>
      </c>
      <c r="Z159">
        <v>0</v>
      </c>
      <c r="AA159">
        <v>0</v>
      </c>
      <c r="AB159">
        <v>0</v>
      </c>
      <c r="AC159">
        <v>1</v>
      </c>
      <c r="AD159">
        <v>10105</v>
      </c>
      <c r="AE159">
        <v>10119</v>
      </c>
      <c r="AF159">
        <v>12</v>
      </c>
      <c r="AG159">
        <v>10090</v>
      </c>
      <c r="AH159">
        <v>1</v>
      </c>
      <c r="AI159">
        <v>28</v>
      </c>
      <c r="AJ159">
        <v>23</v>
      </c>
      <c r="AK159">
        <v>68</v>
      </c>
      <c r="AL159">
        <v>10</v>
      </c>
      <c r="AM159">
        <v>7</v>
      </c>
      <c r="AN159">
        <v>79</v>
      </c>
      <c r="AO159">
        <v>96</v>
      </c>
      <c r="AP159">
        <v>23</v>
      </c>
      <c r="AQ159">
        <v>64</v>
      </c>
      <c r="AR159">
        <v>15</v>
      </c>
      <c r="AS159">
        <v>23</v>
      </c>
    </row>
    <row r="160" spans="1:45" x14ac:dyDescent="0.25">
      <c r="A160">
        <v>20100608</v>
      </c>
      <c r="B160">
        <f t="shared" si="10"/>
        <v>20140608</v>
      </c>
      <c r="C160">
        <f t="shared" si="11"/>
        <v>2014</v>
      </c>
      <c r="D160">
        <f t="shared" si="12"/>
        <v>6</v>
      </c>
      <c r="E160">
        <f t="shared" si="13"/>
        <v>8</v>
      </c>
      <c r="F160" s="15">
        <f t="shared" si="14"/>
        <v>41798</v>
      </c>
      <c r="G160">
        <v>133</v>
      </c>
      <c r="H160">
        <v>14</v>
      </c>
      <c r="I160">
        <v>22</v>
      </c>
      <c r="J160">
        <v>40</v>
      </c>
      <c r="K160">
        <v>11</v>
      </c>
      <c r="L160">
        <v>10</v>
      </c>
      <c r="M160">
        <v>1</v>
      </c>
      <c r="N160">
        <v>150</v>
      </c>
      <c r="O160">
        <v>16</v>
      </c>
      <c r="P160">
        <v>163</v>
      </c>
      <c r="Q160">
        <v>115</v>
      </c>
      <c r="R160">
        <v>4</v>
      </c>
      <c r="S160">
        <v>230</v>
      </c>
      <c r="T160">
        <v>14</v>
      </c>
      <c r="U160">
        <v>99</v>
      </c>
      <c r="V160">
        <v>6</v>
      </c>
      <c r="W160">
        <v>22</v>
      </c>
      <c r="X160">
        <v>13</v>
      </c>
      <c r="Y160">
        <v>1353</v>
      </c>
      <c r="Z160">
        <v>31</v>
      </c>
      <c r="AA160">
        <v>129</v>
      </c>
      <c r="AB160">
        <v>68</v>
      </c>
      <c r="AC160">
        <v>20</v>
      </c>
      <c r="AD160">
        <v>10052</v>
      </c>
      <c r="AE160">
        <v>10087</v>
      </c>
      <c r="AF160">
        <v>1</v>
      </c>
      <c r="AG160">
        <v>10029</v>
      </c>
      <c r="AH160">
        <v>14</v>
      </c>
      <c r="AI160">
        <v>37</v>
      </c>
      <c r="AJ160">
        <v>3</v>
      </c>
      <c r="AK160">
        <v>80</v>
      </c>
      <c r="AL160">
        <v>14</v>
      </c>
      <c r="AM160">
        <v>8</v>
      </c>
      <c r="AN160">
        <v>85</v>
      </c>
      <c r="AO160">
        <v>98</v>
      </c>
      <c r="AP160">
        <v>22</v>
      </c>
      <c r="AQ160">
        <v>53</v>
      </c>
      <c r="AR160">
        <v>14</v>
      </c>
      <c r="AS160">
        <v>23</v>
      </c>
    </row>
    <row r="161" spans="1:45" x14ac:dyDescent="0.25">
      <c r="A161">
        <v>20100609</v>
      </c>
      <c r="B161">
        <f t="shared" si="10"/>
        <v>20140609</v>
      </c>
      <c r="C161">
        <f t="shared" si="11"/>
        <v>2014</v>
      </c>
      <c r="D161">
        <f t="shared" si="12"/>
        <v>6</v>
      </c>
      <c r="E161">
        <f t="shared" si="13"/>
        <v>9</v>
      </c>
      <c r="F161" s="15">
        <f t="shared" si="14"/>
        <v>41799</v>
      </c>
      <c r="G161">
        <v>125</v>
      </c>
      <c r="H161">
        <v>13</v>
      </c>
      <c r="I161">
        <v>19</v>
      </c>
      <c r="J161">
        <v>40</v>
      </c>
      <c r="K161">
        <v>14</v>
      </c>
      <c r="L161">
        <v>10</v>
      </c>
      <c r="M161">
        <v>3</v>
      </c>
      <c r="N161">
        <v>60</v>
      </c>
      <c r="O161">
        <v>14</v>
      </c>
      <c r="P161">
        <v>176</v>
      </c>
      <c r="Q161">
        <v>153</v>
      </c>
      <c r="R161">
        <v>1</v>
      </c>
      <c r="S161">
        <v>201</v>
      </c>
      <c r="T161">
        <v>12</v>
      </c>
      <c r="U161">
        <v>142</v>
      </c>
      <c r="V161">
        <v>6</v>
      </c>
      <c r="W161">
        <v>4</v>
      </c>
      <c r="X161">
        <v>2</v>
      </c>
      <c r="Y161">
        <v>914</v>
      </c>
      <c r="Z161">
        <v>66</v>
      </c>
      <c r="AA161">
        <v>18</v>
      </c>
      <c r="AB161">
        <v>4</v>
      </c>
      <c r="AC161">
        <v>16</v>
      </c>
      <c r="AD161">
        <v>10059</v>
      </c>
      <c r="AE161">
        <v>10069</v>
      </c>
      <c r="AF161">
        <v>20</v>
      </c>
      <c r="AG161">
        <v>10045</v>
      </c>
      <c r="AH161">
        <v>2</v>
      </c>
      <c r="AI161">
        <v>28</v>
      </c>
      <c r="AJ161">
        <v>24</v>
      </c>
      <c r="AK161">
        <v>68</v>
      </c>
      <c r="AL161">
        <v>12</v>
      </c>
      <c r="AM161">
        <v>8</v>
      </c>
      <c r="AN161">
        <v>90</v>
      </c>
      <c r="AO161">
        <v>97</v>
      </c>
      <c r="AP161">
        <v>5</v>
      </c>
      <c r="AQ161">
        <v>79</v>
      </c>
      <c r="AR161">
        <v>12</v>
      </c>
      <c r="AS161">
        <v>16</v>
      </c>
    </row>
    <row r="162" spans="1:45" x14ac:dyDescent="0.25">
      <c r="A162">
        <v>20100610</v>
      </c>
      <c r="B162">
        <f t="shared" si="10"/>
        <v>20140610</v>
      </c>
      <c r="C162">
        <f t="shared" si="11"/>
        <v>2014</v>
      </c>
      <c r="D162">
        <f t="shared" si="12"/>
        <v>6</v>
      </c>
      <c r="E162">
        <f t="shared" si="13"/>
        <v>10</v>
      </c>
      <c r="F162" s="15">
        <f t="shared" si="14"/>
        <v>41800</v>
      </c>
      <c r="G162">
        <v>72</v>
      </c>
      <c r="H162">
        <v>11</v>
      </c>
      <c r="I162">
        <v>18</v>
      </c>
      <c r="J162">
        <v>30</v>
      </c>
      <c r="K162">
        <v>1</v>
      </c>
      <c r="L162">
        <v>10</v>
      </c>
      <c r="M162">
        <v>5</v>
      </c>
      <c r="N162">
        <v>60</v>
      </c>
      <c r="O162">
        <v>1</v>
      </c>
      <c r="P162">
        <v>186</v>
      </c>
      <c r="Q162">
        <v>159</v>
      </c>
      <c r="R162">
        <v>3</v>
      </c>
      <c r="S162">
        <v>217</v>
      </c>
      <c r="T162">
        <v>16</v>
      </c>
      <c r="U162">
        <v>155</v>
      </c>
      <c r="V162">
        <v>24</v>
      </c>
      <c r="W162">
        <v>0</v>
      </c>
      <c r="X162">
        <v>0</v>
      </c>
      <c r="Y162">
        <v>730</v>
      </c>
      <c r="Z162">
        <v>23</v>
      </c>
      <c r="AA162">
        <v>16</v>
      </c>
      <c r="AB162">
        <v>9</v>
      </c>
      <c r="AC162">
        <v>4</v>
      </c>
      <c r="AD162">
        <v>10053</v>
      </c>
      <c r="AE162">
        <v>10058</v>
      </c>
      <c r="AF162">
        <v>7</v>
      </c>
      <c r="AG162">
        <v>10037</v>
      </c>
      <c r="AH162">
        <v>24</v>
      </c>
      <c r="AI162">
        <v>16</v>
      </c>
      <c r="AJ162">
        <v>4</v>
      </c>
      <c r="AK162">
        <v>75</v>
      </c>
      <c r="AL162">
        <v>18</v>
      </c>
      <c r="AM162">
        <v>8</v>
      </c>
      <c r="AN162">
        <v>90</v>
      </c>
      <c r="AO162">
        <v>98</v>
      </c>
      <c r="AP162">
        <v>5</v>
      </c>
      <c r="AQ162">
        <v>76</v>
      </c>
      <c r="AR162">
        <v>17</v>
      </c>
      <c r="AS162">
        <v>13</v>
      </c>
    </row>
    <row r="163" spans="1:45" x14ac:dyDescent="0.25">
      <c r="A163">
        <v>20100611</v>
      </c>
      <c r="B163">
        <f t="shared" si="10"/>
        <v>20140611</v>
      </c>
      <c r="C163">
        <f t="shared" si="11"/>
        <v>2014</v>
      </c>
      <c r="D163">
        <f t="shared" si="12"/>
        <v>6</v>
      </c>
      <c r="E163">
        <f t="shared" si="13"/>
        <v>11</v>
      </c>
      <c r="F163" s="15">
        <f t="shared" si="14"/>
        <v>41801</v>
      </c>
      <c r="G163">
        <v>235</v>
      </c>
      <c r="H163">
        <v>30</v>
      </c>
      <c r="I163">
        <v>38</v>
      </c>
      <c r="J163">
        <v>80</v>
      </c>
      <c r="K163">
        <v>13</v>
      </c>
      <c r="L163">
        <v>10</v>
      </c>
      <c r="M163">
        <v>2</v>
      </c>
      <c r="N163">
        <v>140</v>
      </c>
      <c r="O163">
        <v>13</v>
      </c>
      <c r="P163">
        <v>162</v>
      </c>
      <c r="Q163">
        <v>97</v>
      </c>
      <c r="R163">
        <v>24</v>
      </c>
      <c r="S163">
        <v>201</v>
      </c>
      <c r="T163">
        <v>11</v>
      </c>
      <c r="U163">
        <v>69</v>
      </c>
      <c r="V163">
        <v>24</v>
      </c>
      <c r="W163">
        <v>9</v>
      </c>
      <c r="X163">
        <v>5</v>
      </c>
      <c r="Y163">
        <v>736</v>
      </c>
      <c r="Z163">
        <v>0</v>
      </c>
      <c r="AA163">
        <v>-1</v>
      </c>
      <c r="AB163">
        <v>-1</v>
      </c>
      <c r="AC163">
        <v>11</v>
      </c>
      <c r="AD163">
        <v>10066</v>
      </c>
      <c r="AE163">
        <v>10112</v>
      </c>
      <c r="AF163">
        <v>21</v>
      </c>
      <c r="AG163">
        <v>10029</v>
      </c>
      <c r="AH163">
        <v>3</v>
      </c>
      <c r="AI163">
        <v>19</v>
      </c>
      <c r="AJ163">
        <v>24</v>
      </c>
      <c r="AK163">
        <v>75</v>
      </c>
      <c r="AL163">
        <v>7</v>
      </c>
      <c r="AM163">
        <v>7</v>
      </c>
      <c r="AN163">
        <v>85</v>
      </c>
      <c r="AO163">
        <v>96</v>
      </c>
      <c r="AP163">
        <v>24</v>
      </c>
      <c r="AQ163">
        <v>74</v>
      </c>
      <c r="AR163">
        <v>11</v>
      </c>
      <c r="AS163">
        <v>12</v>
      </c>
    </row>
    <row r="164" spans="1:45" x14ac:dyDescent="0.25">
      <c r="A164">
        <v>20100612</v>
      </c>
      <c r="B164">
        <f t="shared" si="10"/>
        <v>20140612</v>
      </c>
      <c r="C164">
        <f t="shared" si="11"/>
        <v>2014</v>
      </c>
      <c r="D164">
        <f t="shared" si="12"/>
        <v>6</v>
      </c>
      <c r="E164">
        <f t="shared" si="13"/>
        <v>12</v>
      </c>
      <c r="F164" s="15">
        <f t="shared" si="14"/>
        <v>41802</v>
      </c>
      <c r="G164">
        <v>318</v>
      </c>
      <c r="H164">
        <v>26</v>
      </c>
      <c r="I164">
        <v>31</v>
      </c>
      <c r="J164">
        <v>50</v>
      </c>
      <c r="K164">
        <v>11</v>
      </c>
      <c r="L164">
        <v>10</v>
      </c>
      <c r="M164">
        <v>1</v>
      </c>
      <c r="N164">
        <v>90</v>
      </c>
      <c r="O164">
        <v>11</v>
      </c>
      <c r="P164">
        <v>138</v>
      </c>
      <c r="Q164">
        <v>81</v>
      </c>
      <c r="R164">
        <v>3</v>
      </c>
      <c r="S164">
        <v>191</v>
      </c>
      <c r="T164">
        <v>13</v>
      </c>
      <c r="U164">
        <v>46</v>
      </c>
      <c r="V164">
        <v>6</v>
      </c>
      <c r="W164">
        <v>114</v>
      </c>
      <c r="X164">
        <v>68</v>
      </c>
      <c r="Y164">
        <v>2386</v>
      </c>
      <c r="Z164">
        <v>0</v>
      </c>
      <c r="AA164">
        <v>0</v>
      </c>
      <c r="AB164">
        <v>0</v>
      </c>
      <c r="AC164">
        <v>1</v>
      </c>
      <c r="AD164">
        <v>10133</v>
      </c>
      <c r="AE164">
        <v>10180</v>
      </c>
      <c r="AF164">
        <v>24</v>
      </c>
      <c r="AG164">
        <v>10100</v>
      </c>
      <c r="AH164">
        <v>4</v>
      </c>
      <c r="AI164">
        <v>3</v>
      </c>
      <c r="AJ164">
        <v>2</v>
      </c>
      <c r="AK164">
        <v>81</v>
      </c>
      <c r="AL164">
        <v>13</v>
      </c>
      <c r="AM164">
        <v>2</v>
      </c>
      <c r="AN164">
        <v>76</v>
      </c>
      <c r="AO164">
        <v>99</v>
      </c>
      <c r="AP164">
        <v>2</v>
      </c>
      <c r="AQ164">
        <v>54</v>
      </c>
      <c r="AR164">
        <v>16</v>
      </c>
      <c r="AS164">
        <v>38</v>
      </c>
    </row>
    <row r="165" spans="1:45" x14ac:dyDescent="0.25">
      <c r="A165">
        <v>20100613</v>
      </c>
      <c r="B165">
        <f t="shared" si="10"/>
        <v>20140613</v>
      </c>
      <c r="C165">
        <f t="shared" si="11"/>
        <v>2014</v>
      </c>
      <c r="D165">
        <f t="shared" si="12"/>
        <v>6</v>
      </c>
      <c r="E165">
        <f t="shared" si="13"/>
        <v>13</v>
      </c>
      <c r="F165" s="15">
        <f t="shared" si="14"/>
        <v>41803</v>
      </c>
      <c r="G165">
        <v>318</v>
      </c>
      <c r="H165">
        <v>2</v>
      </c>
      <c r="I165">
        <v>15</v>
      </c>
      <c r="J165">
        <v>20</v>
      </c>
      <c r="K165">
        <v>1</v>
      </c>
      <c r="L165">
        <v>10</v>
      </c>
      <c r="M165">
        <v>6</v>
      </c>
      <c r="N165">
        <v>50</v>
      </c>
      <c r="O165">
        <v>12</v>
      </c>
      <c r="P165">
        <v>133</v>
      </c>
      <c r="Q165">
        <v>90</v>
      </c>
      <c r="R165">
        <v>3</v>
      </c>
      <c r="S165">
        <v>166</v>
      </c>
      <c r="T165">
        <v>15</v>
      </c>
      <c r="U165">
        <v>57</v>
      </c>
      <c r="V165">
        <v>6</v>
      </c>
      <c r="W165">
        <v>35</v>
      </c>
      <c r="X165">
        <v>21</v>
      </c>
      <c r="Y165">
        <v>1373</v>
      </c>
      <c r="Z165">
        <v>0</v>
      </c>
      <c r="AA165">
        <v>0</v>
      </c>
      <c r="AB165">
        <v>0</v>
      </c>
      <c r="AC165">
        <v>1</v>
      </c>
      <c r="AD165">
        <v>10163</v>
      </c>
      <c r="AE165">
        <v>10184</v>
      </c>
      <c r="AF165">
        <v>7</v>
      </c>
      <c r="AG165">
        <v>10138</v>
      </c>
      <c r="AH165">
        <v>24</v>
      </c>
      <c r="AI165">
        <v>11</v>
      </c>
      <c r="AJ165">
        <v>23</v>
      </c>
      <c r="AK165">
        <v>80</v>
      </c>
      <c r="AL165">
        <v>9</v>
      </c>
      <c r="AM165">
        <v>6</v>
      </c>
      <c r="AN165">
        <v>76</v>
      </c>
      <c r="AO165">
        <v>97</v>
      </c>
      <c r="AP165">
        <v>24</v>
      </c>
      <c r="AQ165">
        <v>59</v>
      </c>
      <c r="AR165">
        <v>14</v>
      </c>
      <c r="AS165">
        <v>22</v>
      </c>
    </row>
    <row r="166" spans="1:45" x14ac:dyDescent="0.25">
      <c r="A166">
        <v>20100614</v>
      </c>
      <c r="B166">
        <f t="shared" si="10"/>
        <v>20140614</v>
      </c>
      <c r="C166">
        <f t="shared" si="11"/>
        <v>2014</v>
      </c>
      <c r="D166">
        <f t="shared" si="12"/>
        <v>6</v>
      </c>
      <c r="E166">
        <f t="shared" si="13"/>
        <v>14</v>
      </c>
      <c r="F166" s="15">
        <f t="shared" si="14"/>
        <v>41804</v>
      </c>
      <c r="G166">
        <v>30</v>
      </c>
      <c r="H166">
        <v>38</v>
      </c>
      <c r="I166">
        <v>40</v>
      </c>
      <c r="J166">
        <v>60</v>
      </c>
      <c r="K166">
        <v>15</v>
      </c>
      <c r="L166">
        <v>10</v>
      </c>
      <c r="M166">
        <v>1</v>
      </c>
      <c r="N166">
        <v>110</v>
      </c>
      <c r="O166">
        <v>15</v>
      </c>
      <c r="P166">
        <v>159</v>
      </c>
      <c r="Q166">
        <v>97</v>
      </c>
      <c r="R166">
        <v>3</v>
      </c>
      <c r="S166">
        <v>215</v>
      </c>
      <c r="T166">
        <v>14</v>
      </c>
      <c r="U166">
        <v>74</v>
      </c>
      <c r="V166">
        <v>6</v>
      </c>
      <c r="W166">
        <v>132</v>
      </c>
      <c r="X166">
        <v>79</v>
      </c>
      <c r="Y166">
        <v>2740</v>
      </c>
      <c r="Z166">
        <v>0</v>
      </c>
      <c r="AA166">
        <v>0</v>
      </c>
      <c r="AB166">
        <v>0</v>
      </c>
      <c r="AC166">
        <v>1</v>
      </c>
      <c r="AD166">
        <v>10169</v>
      </c>
      <c r="AE166">
        <v>10226</v>
      </c>
      <c r="AF166">
        <v>24</v>
      </c>
      <c r="AG166">
        <v>10137</v>
      </c>
      <c r="AH166">
        <v>2</v>
      </c>
      <c r="AI166">
        <v>62</v>
      </c>
      <c r="AJ166">
        <v>1</v>
      </c>
      <c r="AK166">
        <v>80</v>
      </c>
      <c r="AL166">
        <v>6</v>
      </c>
      <c r="AM166">
        <v>3</v>
      </c>
      <c r="AN166">
        <v>67</v>
      </c>
      <c r="AO166">
        <v>96</v>
      </c>
      <c r="AP166">
        <v>1</v>
      </c>
      <c r="AQ166">
        <v>45</v>
      </c>
      <c r="AR166">
        <v>13</v>
      </c>
      <c r="AS166">
        <v>46</v>
      </c>
    </row>
    <row r="167" spans="1:45" x14ac:dyDescent="0.25">
      <c r="A167">
        <v>20100615</v>
      </c>
      <c r="B167">
        <f t="shared" si="10"/>
        <v>20140615</v>
      </c>
      <c r="C167">
        <f t="shared" si="11"/>
        <v>2014</v>
      </c>
      <c r="D167">
        <f t="shared" si="12"/>
        <v>6</v>
      </c>
      <c r="E167">
        <f t="shared" si="13"/>
        <v>15</v>
      </c>
      <c r="F167" s="15">
        <f t="shared" si="14"/>
        <v>41805</v>
      </c>
      <c r="G167">
        <v>20</v>
      </c>
      <c r="H167">
        <v>45</v>
      </c>
      <c r="I167">
        <v>46</v>
      </c>
      <c r="J167">
        <v>60</v>
      </c>
      <c r="K167">
        <v>8</v>
      </c>
      <c r="L167">
        <v>20</v>
      </c>
      <c r="M167">
        <v>24</v>
      </c>
      <c r="N167">
        <v>110</v>
      </c>
      <c r="O167">
        <v>12</v>
      </c>
      <c r="P167">
        <v>132</v>
      </c>
      <c r="Q167">
        <v>93</v>
      </c>
      <c r="R167">
        <v>24</v>
      </c>
      <c r="S167">
        <v>168</v>
      </c>
      <c r="T167">
        <v>13</v>
      </c>
      <c r="U167">
        <v>72</v>
      </c>
      <c r="V167">
        <v>24</v>
      </c>
      <c r="W167">
        <v>108</v>
      </c>
      <c r="X167">
        <v>65</v>
      </c>
      <c r="Y167">
        <v>2504</v>
      </c>
      <c r="Z167">
        <v>0</v>
      </c>
      <c r="AA167">
        <v>0</v>
      </c>
      <c r="AB167">
        <v>0</v>
      </c>
      <c r="AC167">
        <v>1</v>
      </c>
      <c r="AD167">
        <v>10250</v>
      </c>
      <c r="AE167">
        <v>10265</v>
      </c>
      <c r="AF167">
        <v>23</v>
      </c>
      <c r="AG167">
        <v>10226</v>
      </c>
      <c r="AH167">
        <v>1</v>
      </c>
      <c r="AI167">
        <v>75</v>
      </c>
      <c r="AJ167">
        <v>1</v>
      </c>
      <c r="AK167">
        <v>82</v>
      </c>
      <c r="AL167">
        <v>10</v>
      </c>
      <c r="AM167">
        <v>4</v>
      </c>
      <c r="AN167">
        <v>62</v>
      </c>
      <c r="AO167">
        <v>80</v>
      </c>
      <c r="AP167">
        <v>24</v>
      </c>
      <c r="AQ167">
        <v>46</v>
      </c>
      <c r="AR167">
        <v>13</v>
      </c>
      <c r="AS167">
        <v>40</v>
      </c>
    </row>
    <row r="168" spans="1:45" x14ac:dyDescent="0.25">
      <c r="A168">
        <v>20100616</v>
      </c>
      <c r="B168">
        <f t="shared" si="10"/>
        <v>20140616</v>
      </c>
      <c r="C168">
        <f t="shared" si="11"/>
        <v>2014</v>
      </c>
      <c r="D168">
        <f t="shared" si="12"/>
        <v>6</v>
      </c>
      <c r="E168">
        <f t="shared" si="13"/>
        <v>16</v>
      </c>
      <c r="F168" s="15">
        <f t="shared" si="14"/>
        <v>41806</v>
      </c>
      <c r="G168">
        <v>34</v>
      </c>
      <c r="H168">
        <v>48</v>
      </c>
      <c r="I168">
        <v>48</v>
      </c>
      <c r="J168">
        <v>60</v>
      </c>
      <c r="K168">
        <v>7</v>
      </c>
      <c r="L168">
        <v>20</v>
      </c>
      <c r="M168">
        <v>3</v>
      </c>
      <c r="N168">
        <v>110</v>
      </c>
      <c r="O168">
        <v>14</v>
      </c>
      <c r="P168">
        <v>154</v>
      </c>
      <c r="Q168">
        <v>83</v>
      </c>
      <c r="R168">
        <v>3</v>
      </c>
      <c r="S168">
        <v>220</v>
      </c>
      <c r="T168">
        <v>16</v>
      </c>
      <c r="U168">
        <v>61</v>
      </c>
      <c r="V168">
        <v>6</v>
      </c>
      <c r="W168">
        <v>152</v>
      </c>
      <c r="X168">
        <v>91</v>
      </c>
      <c r="Y168">
        <v>2947</v>
      </c>
      <c r="Z168">
        <v>0</v>
      </c>
      <c r="AA168">
        <v>0</v>
      </c>
      <c r="AB168">
        <v>0</v>
      </c>
      <c r="AC168">
        <v>1</v>
      </c>
      <c r="AD168">
        <v>10231</v>
      </c>
      <c r="AE168">
        <v>10261</v>
      </c>
      <c r="AF168">
        <v>1</v>
      </c>
      <c r="AG168">
        <v>10205</v>
      </c>
      <c r="AH168">
        <v>17</v>
      </c>
      <c r="AI168">
        <v>69</v>
      </c>
      <c r="AJ168">
        <v>4</v>
      </c>
      <c r="AK168">
        <v>81</v>
      </c>
      <c r="AL168">
        <v>14</v>
      </c>
      <c r="AM168">
        <v>1</v>
      </c>
      <c r="AN168">
        <v>67</v>
      </c>
      <c r="AO168">
        <v>90</v>
      </c>
      <c r="AP168">
        <v>4</v>
      </c>
      <c r="AQ168">
        <v>40</v>
      </c>
      <c r="AR168">
        <v>16</v>
      </c>
      <c r="AS168">
        <v>49</v>
      </c>
    </row>
    <row r="169" spans="1:45" x14ac:dyDescent="0.25">
      <c r="A169">
        <v>20100617</v>
      </c>
      <c r="B169">
        <f t="shared" si="10"/>
        <v>20140617</v>
      </c>
      <c r="C169">
        <f t="shared" si="11"/>
        <v>2014</v>
      </c>
      <c r="D169">
        <f t="shared" si="12"/>
        <v>6</v>
      </c>
      <c r="E169">
        <f t="shared" si="13"/>
        <v>17</v>
      </c>
      <c r="F169" s="15">
        <f t="shared" si="14"/>
        <v>41807</v>
      </c>
      <c r="G169">
        <v>30</v>
      </c>
      <c r="H169">
        <v>46</v>
      </c>
      <c r="I169">
        <v>48</v>
      </c>
      <c r="J169">
        <v>70</v>
      </c>
      <c r="K169">
        <v>17</v>
      </c>
      <c r="L169">
        <v>30</v>
      </c>
      <c r="M169">
        <v>4</v>
      </c>
      <c r="N169">
        <v>120</v>
      </c>
      <c r="O169">
        <v>17</v>
      </c>
      <c r="P169">
        <v>166</v>
      </c>
      <c r="Q169">
        <v>102</v>
      </c>
      <c r="R169">
        <v>4</v>
      </c>
      <c r="S169">
        <v>231</v>
      </c>
      <c r="T169">
        <v>14</v>
      </c>
      <c r="U169">
        <v>92</v>
      </c>
      <c r="V169">
        <v>6</v>
      </c>
      <c r="W169">
        <v>147</v>
      </c>
      <c r="X169">
        <v>88</v>
      </c>
      <c r="Y169">
        <v>2853</v>
      </c>
      <c r="Z169">
        <v>0</v>
      </c>
      <c r="AA169">
        <v>0</v>
      </c>
      <c r="AB169">
        <v>0</v>
      </c>
      <c r="AC169">
        <v>1</v>
      </c>
      <c r="AD169">
        <v>10194</v>
      </c>
      <c r="AE169">
        <v>10217</v>
      </c>
      <c r="AF169">
        <v>1</v>
      </c>
      <c r="AG169">
        <v>10174</v>
      </c>
      <c r="AH169">
        <v>16</v>
      </c>
      <c r="AI169">
        <v>67</v>
      </c>
      <c r="AJ169">
        <v>4</v>
      </c>
      <c r="AK169">
        <v>83</v>
      </c>
      <c r="AL169">
        <v>19</v>
      </c>
      <c r="AM169">
        <v>1</v>
      </c>
      <c r="AN169">
        <v>65</v>
      </c>
      <c r="AO169">
        <v>87</v>
      </c>
      <c r="AP169">
        <v>3</v>
      </c>
      <c r="AQ169">
        <v>42</v>
      </c>
      <c r="AR169">
        <v>12</v>
      </c>
      <c r="AS169">
        <v>49</v>
      </c>
    </row>
    <row r="170" spans="1:45" x14ac:dyDescent="0.25">
      <c r="A170">
        <v>20100618</v>
      </c>
      <c r="B170">
        <f t="shared" si="10"/>
        <v>20140618</v>
      </c>
      <c r="C170">
        <f t="shared" si="11"/>
        <v>2014</v>
      </c>
      <c r="D170">
        <f t="shared" si="12"/>
        <v>6</v>
      </c>
      <c r="E170">
        <f t="shared" si="13"/>
        <v>18</v>
      </c>
      <c r="F170" s="15">
        <f t="shared" si="14"/>
        <v>41808</v>
      </c>
      <c r="G170">
        <v>355</v>
      </c>
      <c r="H170">
        <v>33</v>
      </c>
      <c r="I170">
        <v>36</v>
      </c>
      <c r="J170">
        <v>50</v>
      </c>
      <c r="K170">
        <v>15</v>
      </c>
      <c r="L170">
        <v>20</v>
      </c>
      <c r="M170">
        <v>4</v>
      </c>
      <c r="N170">
        <v>90</v>
      </c>
      <c r="O170">
        <v>1</v>
      </c>
      <c r="P170">
        <v>132</v>
      </c>
      <c r="Q170">
        <v>108</v>
      </c>
      <c r="R170">
        <v>4</v>
      </c>
      <c r="S170">
        <v>159</v>
      </c>
      <c r="T170">
        <v>15</v>
      </c>
      <c r="U170">
        <v>98</v>
      </c>
      <c r="V170">
        <v>6</v>
      </c>
      <c r="W170">
        <v>8</v>
      </c>
      <c r="X170">
        <v>5</v>
      </c>
      <c r="Y170">
        <v>913</v>
      </c>
      <c r="Z170">
        <v>0</v>
      </c>
      <c r="AA170">
        <v>-1</v>
      </c>
      <c r="AB170">
        <v>-1</v>
      </c>
      <c r="AC170">
        <v>10</v>
      </c>
      <c r="AD170">
        <v>10162</v>
      </c>
      <c r="AE170">
        <v>10180</v>
      </c>
      <c r="AF170">
        <v>1</v>
      </c>
      <c r="AG170">
        <v>10130</v>
      </c>
      <c r="AH170">
        <v>24</v>
      </c>
      <c r="AI170">
        <v>57</v>
      </c>
      <c r="AJ170">
        <v>13</v>
      </c>
      <c r="AK170">
        <v>75</v>
      </c>
      <c r="AL170">
        <v>6</v>
      </c>
      <c r="AM170">
        <v>7</v>
      </c>
      <c r="AN170">
        <v>75</v>
      </c>
      <c r="AO170">
        <v>86</v>
      </c>
      <c r="AP170">
        <v>3</v>
      </c>
      <c r="AQ170">
        <v>61</v>
      </c>
      <c r="AR170">
        <v>18</v>
      </c>
      <c r="AS170">
        <v>14</v>
      </c>
    </row>
    <row r="171" spans="1:45" x14ac:dyDescent="0.25">
      <c r="A171">
        <v>20100619</v>
      </c>
      <c r="B171">
        <f t="shared" si="10"/>
        <v>20140619</v>
      </c>
      <c r="C171">
        <f t="shared" si="11"/>
        <v>2014</v>
      </c>
      <c r="D171">
        <f t="shared" si="12"/>
        <v>6</v>
      </c>
      <c r="E171">
        <f t="shared" si="13"/>
        <v>19</v>
      </c>
      <c r="F171" s="15">
        <f t="shared" si="14"/>
        <v>41809</v>
      </c>
      <c r="G171">
        <v>320</v>
      </c>
      <c r="H171">
        <v>38</v>
      </c>
      <c r="I171">
        <v>40</v>
      </c>
      <c r="J171">
        <v>60</v>
      </c>
      <c r="K171">
        <v>13</v>
      </c>
      <c r="L171">
        <v>20</v>
      </c>
      <c r="M171">
        <v>3</v>
      </c>
      <c r="N171">
        <v>120</v>
      </c>
      <c r="O171">
        <v>17</v>
      </c>
      <c r="P171">
        <v>118</v>
      </c>
      <c r="Q171">
        <v>95</v>
      </c>
      <c r="R171">
        <v>4</v>
      </c>
      <c r="S171">
        <v>157</v>
      </c>
      <c r="T171">
        <v>13</v>
      </c>
      <c r="U171">
        <v>80</v>
      </c>
      <c r="V171">
        <v>6</v>
      </c>
      <c r="W171">
        <v>79</v>
      </c>
      <c r="X171">
        <v>47</v>
      </c>
      <c r="Y171">
        <v>1823</v>
      </c>
      <c r="Z171">
        <v>11</v>
      </c>
      <c r="AA171">
        <v>5</v>
      </c>
      <c r="AB171">
        <v>2</v>
      </c>
      <c r="AC171">
        <v>8</v>
      </c>
      <c r="AD171">
        <v>10105</v>
      </c>
      <c r="AE171">
        <v>10125</v>
      </c>
      <c r="AF171">
        <v>1</v>
      </c>
      <c r="AG171">
        <v>10099</v>
      </c>
      <c r="AH171">
        <v>12</v>
      </c>
      <c r="AI171">
        <v>62</v>
      </c>
      <c r="AJ171">
        <v>21</v>
      </c>
      <c r="AK171">
        <v>81</v>
      </c>
      <c r="AL171">
        <v>11</v>
      </c>
      <c r="AM171">
        <v>7</v>
      </c>
      <c r="AN171">
        <v>71</v>
      </c>
      <c r="AO171">
        <v>90</v>
      </c>
      <c r="AP171">
        <v>23</v>
      </c>
      <c r="AQ171">
        <v>54</v>
      </c>
      <c r="AR171">
        <v>16</v>
      </c>
      <c r="AS171">
        <v>28</v>
      </c>
    </row>
    <row r="172" spans="1:45" x14ac:dyDescent="0.25">
      <c r="A172">
        <v>20100620</v>
      </c>
      <c r="B172">
        <f t="shared" si="10"/>
        <v>20140620</v>
      </c>
      <c r="C172">
        <f t="shared" si="11"/>
        <v>2014</v>
      </c>
      <c r="D172">
        <f t="shared" si="12"/>
        <v>6</v>
      </c>
      <c r="E172">
        <f t="shared" si="13"/>
        <v>20</v>
      </c>
      <c r="F172" s="15">
        <f t="shared" si="14"/>
        <v>41810</v>
      </c>
      <c r="G172">
        <v>330</v>
      </c>
      <c r="H172">
        <v>34</v>
      </c>
      <c r="I172">
        <v>35</v>
      </c>
      <c r="J172">
        <v>50</v>
      </c>
      <c r="K172">
        <v>11</v>
      </c>
      <c r="L172">
        <v>10</v>
      </c>
      <c r="M172">
        <v>24</v>
      </c>
      <c r="N172">
        <v>100</v>
      </c>
      <c r="O172">
        <v>13</v>
      </c>
      <c r="P172">
        <v>118</v>
      </c>
      <c r="Q172">
        <v>98</v>
      </c>
      <c r="R172">
        <v>24</v>
      </c>
      <c r="S172">
        <v>140</v>
      </c>
      <c r="T172">
        <v>12</v>
      </c>
      <c r="U172">
        <v>83</v>
      </c>
      <c r="V172">
        <v>24</v>
      </c>
      <c r="W172">
        <v>0</v>
      </c>
      <c r="X172">
        <v>0</v>
      </c>
      <c r="Y172">
        <v>1059</v>
      </c>
      <c r="Z172">
        <v>0</v>
      </c>
      <c r="AA172">
        <v>-1</v>
      </c>
      <c r="AB172">
        <v>-1</v>
      </c>
      <c r="AC172">
        <v>15</v>
      </c>
      <c r="AD172">
        <v>10161</v>
      </c>
      <c r="AE172">
        <v>10204</v>
      </c>
      <c r="AF172">
        <v>22</v>
      </c>
      <c r="AG172">
        <v>10105</v>
      </c>
      <c r="AH172">
        <v>1</v>
      </c>
      <c r="AI172">
        <v>64</v>
      </c>
      <c r="AJ172">
        <v>15</v>
      </c>
      <c r="AK172">
        <v>80</v>
      </c>
      <c r="AL172">
        <v>20</v>
      </c>
      <c r="AM172">
        <v>8</v>
      </c>
      <c r="AN172">
        <v>72</v>
      </c>
      <c r="AO172">
        <v>85</v>
      </c>
      <c r="AP172">
        <v>1</v>
      </c>
      <c r="AQ172">
        <v>59</v>
      </c>
      <c r="AR172">
        <v>16</v>
      </c>
      <c r="AS172">
        <v>16</v>
      </c>
    </row>
    <row r="173" spans="1:45" x14ac:dyDescent="0.25">
      <c r="A173">
        <v>20100621</v>
      </c>
      <c r="B173">
        <f t="shared" si="10"/>
        <v>20140621</v>
      </c>
      <c r="C173">
        <f t="shared" si="11"/>
        <v>2014</v>
      </c>
      <c r="D173">
        <f t="shared" si="12"/>
        <v>6</v>
      </c>
      <c r="E173">
        <f t="shared" si="13"/>
        <v>21</v>
      </c>
      <c r="F173" s="15">
        <f t="shared" si="14"/>
        <v>41811</v>
      </c>
      <c r="G173">
        <v>349</v>
      </c>
      <c r="H173">
        <v>25</v>
      </c>
      <c r="I173">
        <v>29</v>
      </c>
      <c r="J173">
        <v>40</v>
      </c>
      <c r="K173">
        <v>8</v>
      </c>
      <c r="L173">
        <v>10</v>
      </c>
      <c r="M173">
        <v>2</v>
      </c>
      <c r="N173">
        <v>80</v>
      </c>
      <c r="O173">
        <v>11</v>
      </c>
      <c r="P173">
        <v>134</v>
      </c>
      <c r="Q173">
        <v>67</v>
      </c>
      <c r="R173">
        <v>24</v>
      </c>
      <c r="S173">
        <v>182</v>
      </c>
      <c r="T173">
        <v>15</v>
      </c>
      <c r="U173">
        <v>37</v>
      </c>
      <c r="V173">
        <v>24</v>
      </c>
      <c r="W173">
        <v>126</v>
      </c>
      <c r="X173">
        <v>75</v>
      </c>
      <c r="Y173">
        <v>2747</v>
      </c>
      <c r="Z173">
        <v>0</v>
      </c>
      <c r="AA173">
        <v>0</v>
      </c>
      <c r="AB173">
        <v>0</v>
      </c>
      <c r="AC173">
        <v>1</v>
      </c>
      <c r="AD173">
        <v>10217</v>
      </c>
      <c r="AE173">
        <v>10239</v>
      </c>
      <c r="AF173">
        <v>22</v>
      </c>
      <c r="AG173">
        <v>10202</v>
      </c>
      <c r="AH173">
        <v>1</v>
      </c>
      <c r="AI173">
        <v>50</v>
      </c>
      <c r="AJ173">
        <v>24</v>
      </c>
      <c r="AK173">
        <v>83</v>
      </c>
      <c r="AL173">
        <v>18</v>
      </c>
      <c r="AM173">
        <v>3</v>
      </c>
      <c r="AN173">
        <v>67</v>
      </c>
      <c r="AO173">
        <v>93</v>
      </c>
      <c r="AP173">
        <v>24</v>
      </c>
      <c r="AQ173">
        <v>50</v>
      </c>
      <c r="AR173">
        <v>12</v>
      </c>
      <c r="AS173">
        <v>44</v>
      </c>
    </row>
    <row r="174" spans="1:45" x14ac:dyDescent="0.25">
      <c r="A174">
        <v>20100622</v>
      </c>
      <c r="B174">
        <f t="shared" si="10"/>
        <v>20140622</v>
      </c>
      <c r="C174">
        <f t="shared" si="11"/>
        <v>2014</v>
      </c>
      <c r="D174">
        <f t="shared" si="12"/>
        <v>6</v>
      </c>
      <c r="E174">
        <f t="shared" si="13"/>
        <v>22</v>
      </c>
      <c r="F174" s="15">
        <f t="shared" si="14"/>
        <v>41812</v>
      </c>
      <c r="G174">
        <v>15</v>
      </c>
      <c r="H174">
        <v>13</v>
      </c>
      <c r="I174">
        <v>18</v>
      </c>
      <c r="J174">
        <v>30</v>
      </c>
      <c r="K174">
        <v>12</v>
      </c>
      <c r="L174">
        <v>0</v>
      </c>
      <c r="M174">
        <v>4</v>
      </c>
      <c r="N174">
        <v>70</v>
      </c>
      <c r="O174">
        <v>16</v>
      </c>
      <c r="P174">
        <v>141</v>
      </c>
      <c r="Q174">
        <v>43</v>
      </c>
      <c r="R174">
        <v>4</v>
      </c>
      <c r="S174">
        <v>209</v>
      </c>
      <c r="T174">
        <v>16</v>
      </c>
      <c r="U174">
        <v>14</v>
      </c>
      <c r="V174">
        <v>6</v>
      </c>
      <c r="W174">
        <v>146</v>
      </c>
      <c r="X174">
        <v>87</v>
      </c>
      <c r="Y174">
        <v>2787</v>
      </c>
      <c r="Z174">
        <v>0</v>
      </c>
      <c r="AA174">
        <v>0</v>
      </c>
      <c r="AB174">
        <v>0</v>
      </c>
      <c r="AC174">
        <v>1</v>
      </c>
      <c r="AD174">
        <v>10242</v>
      </c>
      <c r="AE174">
        <v>10250</v>
      </c>
      <c r="AF174">
        <v>8</v>
      </c>
      <c r="AG174">
        <v>10236</v>
      </c>
      <c r="AH174">
        <v>17</v>
      </c>
      <c r="AI174">
        <v>4</v>
      </c>
      <c r="AJ174">
        <v>4</v>
      </c>
      <c r="AK174">
        <v>82</v>
      </c>
      <c r="AL174">
        <v>14</v>
      </c>
      <c r="AM174">
        <v>1</v>
      </c>
      <c r="AN174">
        <v>67</v>
      </c>
      <c r="AO174">
        <v>99</v>
      </c>
      <c r="AP174">
        <v>3</v>
      </c>
      <c r="AQ174">
        <v>35</v>
      </c>
      <c r="AR174">
        <v>14</v>
      </c>
      <c r="AS174">
        <v>45</v>
      </c>
    </row>
    <row r="175" spans="1:45" x14ac:dyDescent="0.25">
      <c r="A175">
        <v>20100623</v>
      </c>
      <c r="B175">
        <f t="shared" si="10"/>
        <v>20140623</v>
      </c>
      <c r="C175">
        <f t="shared" si="11"/>
        <v>2014</v>
      </c>
      <c r="D175">
        <f t="shared" si="12"/>
        <v>6</v>
      </c>
      <c r="E175">
        <f t="shared" si="13"/>
        <v>23</v>
      </c>
      <c r="F175" s="15">
        <f t="shared" si="14"/>
        <v>41813</v>
      </c>
      <c r="G175">
        <v>331</v>
      </c>
      <c r="H175">
        <v>3</v>
      </c>
      <c r="I175">
        <v>17</v>
      </c>
      <c r="J175">
        <v>30</v>
      </c>
      <c r="K175">
        <v>17</v>
      </c>
      <c r="L175">
        <v>10</v>
      </c>
      <c r="M175">
        <v>1</v>
      </c>
      <c r="N175">
        <v>60</v>
      </c>
      <c r="O175">
        <v>18</v>
      </c>
      <c r="P175">
        <v>181</v>
      </c>
      <c r="Q175">
        <v>75</v>
      </c>
      <c r="R175">
        <v>4</v>
      </c>
      <c r="S175">
        <v>259</v>
      </c>
      <c r="T175">
        <v>14</v>
      </c>
      <c r="U175">
        <v>46</v>
      </c>
      <c r="V175">
        <v>6</v>
      </c>
      <c r="W175">
        <v>147</v>
      </c>
      <c r="X175">
        <v>88</v>
      </c>
      <c r="Y175">
        <v>2873</v>
      </c>
      <c r="Z175">
        <v>0</v>
      </c>
      <c r="AA175">
        <v>0</v>
      </c>
      <c r="AB175">
        <v>0</v>
      </c>
      <c r="AC175">
        <v>1</v>
      </c>
      <c r="AD175">
        <v>10219</v>
      </c>
      <c r="AE175">
        <v>10237</v>
      </c>
      <c r="AF175">
        <v>1</v>
      </c>
      <c r="AG175">
        <v>10202</v>
      </c>
      <c r="AH175">
        <v>17</v>
      </c>
      <c r="AI175">
        <v>21</v>
      </c>
      <c r="AJ175">
        <v>2</v>
      </c>
      <c r="AK175">
        <v>81</v>
      </c>
      <c r="AL175">
        <v>19</v>
      </c>
      <c r="AM175">
        <v>1</v>
      </c>
      <c r="AN175">
        <v>67</v>
      </c>
      <c r="AO175">
        <v>99</v>
      </c>
      <c r="AP175">
        <v>4</v>
      </c>
      <c r="AQ175">
        <v>40</v>
      </c>
      <c r="AR175">
        <v>13</v>
      </c>
      <c r="AS175">
        <v>51</v>
      </c>
    </row>
    <row r="176" spans="1:45" x14ac:dyDescent="0.25">
      <c r="A176">
        <v>20100624</v>
      </c>
      <c r="B176">
        <f t="shared" si="10"/>
        <v>20140624</v>
      </c>
      <c r="C176">
        <f t="shared" si="11"/>
        <v>2014</v>
      </c>
      <c r="D176">
        <f t="shared" si="12"/>
        <v>6</v>
      </c>
      <c r="E176">
        <f t="shared" si="13"/>
        <v>24</v>
      </c>
      <c r="F176" s="15">
        <f t="shared" si="14"/>
        <v>41814</v>
      </c>
      <c r="G176">
        <v>282</v>
      </c>
      <c r="H176">
        <v>17</v>
      </c>
      <c r="I176">
        <v>20</v>
      </c>
      <c r="J176">
        <v>50</v>
      </c>
      <c r="K176">
        <v>17</v>
      </c>
      <c r="L176">
        <v>0</v>
      </c>
      <c r="M176">
        <v>1</v>
      </c>
      <c r="N176">
        <v>80</v>
      </c>
      <c r="O176">
        <v>16</v>
      </c>
      <c r="P176">
        <v>196</v>
      </c>
      <c r="Q176">
        <v>104</v>
      </c>
      <c r="R176">
        <v>4</v>
      </c>
      <c r="S176">
        <v>270</v>
      </c>
      <c r="T176">
        <v>14</v>
      </c>
      <c r="U176">
        <v>76</v>
      </c>
      <c r="V176">
        <v>6</v>
      </c>
      <c r="W176">
        <v>127</v>
      </c>
      <c r="X176">
        <v>76</v>
      </c>
      <c r="Y176">
        <v>2675</v>
      </c>
      <c r="Z176">
        <v>0</v>
      </c>
      <c r="AA176">
        <v>0</v>
      </c>
      <c r="AB176">
        <v>0</v>
      </c>
      <c r="AC176">
        <v>1</v>
      </c>
      <c r="AD176">
        <v>10185</v>
      </c>
      <c r="AE176">
        <v>10199</v>
      </c>
      <c r="AF176">
        <v>1</v>
      </c>
      <c r="AG176">
        <v>10174</v>
      </c>
      <c r="AH176">
        <v>16</v>
      </c>
      <c r="AI176">
        <v>8</v>
      </c>
      <c r="AJ176">
        <v>3</v>
      </c>
      <c r="AK176">
        <v>82</v>
      </c>
      <c r="AL176">
        <v>20</v>
      </c>
      <c r="AM176">
        <v>3</v>
      </c>
      <c r="AN176">
        <v>64</v>
      </c>
      <c r="AO176">
        <v>98</v>
      </c>
      <c r="AP176">
        <v>3</v>
      </c>
      <c r="AQ176">
        <v>38</v>
      </c>
      <c r="AR176">
        <v>16</v>
      </c>
      <c r="AS176">
        <v>48</v>
      </c>
    </row>
    <row r="177" spans="1:45" x14ac:dyDescent="0.25">
      <c r="A177">
        <v>20100625</v>
      </c>
      <c r="B177">
        <f t="shared" si="10"/>
        <v>20140625</v>
      </c>
      <c r="C177">
        <f t="shared" si="11"/>
        <v>2014</v>
      </c>
      <c r="D177">
        <f t="shared" si="12"/>
        <v>6</v>
      </c>
      <c r="E177">
        <f t="shared" si="13"/>
        <v>25</v>
      </c>
      <c r="F177" s="15">
        <f t="shared" si="14"/>
        <v>41815</v>
      </c>
      <c r="G177">
        <v>347</v>
      </c>
      <c r="H177">
        <v>20</v>
      </c>
      <c r="I177">
        <v>24</v>
      </c>
      <c r="J177">
        <v>40</v>
      </c>
      <c r="K177">
        <v>16</v>
      </c>
      <c r="L177">
        <v>0</v>
      </c>
      <c r="M177">
        <v>5</v>
      </c>
      <c r="N177">
        <v>80</v>
      </c>
      <c r="O177">
        <v>18</v>
      </c>
      <c r="P177">
        <v>189</v>
      </c>
      <c r="Q177">
        <v>122</v>
      </c>
      <c r="R177">
        <v>4</v>
      </c>
      <c r="S177">
        <v>246</v>
      </c>
      <c r="T177">
        <v>14</v>
      </c>
      <c r="U177">
        <v>96</v>
      </c>
      <c r="V177">
        <v>24</v>
      </c>
      <c r="W177">
        <v>127</v>
      </c>
      <c r="X177">
        <v>76</v>
      </c>
      <c r="Y177">
        <v>2848</v>
      </c>
      <c r="Z177">
        <v>0</v>
      </c>
      <c r="AA177">
        <v>0</v>
      </c>
      <c r="AB177">
        <v>0</v>
      </c>
      <c r="AC177">
        <v>1</v>
      </c>
      <c r="AD177">
        <v>10176</v>
      </c>
      <c r="AE177">
        <v>10181</v>
      </c>
      <c r="AF177">
        <v>8</v>
      </c>
      <c r="AG177">
        <v>10170</v>
      </c>
      <c r="AH177">
        <v>17</v>
      </c>
      <c r="AI177">
        <v>31</v>
      </c>
      <c r="AJ177">
        <v>3</v>
      </c>
      <c r="AK177">
        <v>82</v>
      </c>
      <c r="AL177">
        <v>18</v>
      </c>
      <c r="AM177">
        <v>2</v>
      </c>
      <c r="AN177">
        <v>67</v>
      </c>
      <c r="AO177">
        <v>95</v>
      </c>
      <c r="AP177">
        <v>3</v>
      </c>
      <c r="AQ177">
        <v>41</v>
      </c>
      <c r="AR177">
        <v>12</v>
      </c>
      <c r="AS177">
        <v>51</v>
      </c>
    </row>
    <row r="178" spans="1:45" x14ac:dyDescent="0.25">
      <c r="A178">
        <v>20100626</v>
      </c>
      <c r="B178">
        <f t="shared" si="10"/>
        <v>20140626</v>
      </c>
      <c r="C178">
        <f t="shared" si="11"/>
        <v>2014</v>
      </c>
      <c r="D178">
        <f t="shared" si="12"/>
        <v>6</v>
      </c>
      <c r="E178">
        <f t="shared" si="13"/>
        <v>26</v>
      </c>
      <c r="F178" s="15">
        <f t="shared" si="14"/>
        <v>41816</v>
      </c>
      <c r="G178">
        <v>6</v>
      </c>
      <c r="H178">
        <v>13</v>
      </c>
      <c r="I178">
        <v>19</v>
      </c>
      <c r="J178">
        <v>30</v>
      </c>
      <c r="K178">
        <v>12</v>
      </c>
      <c r="L178">
        <v>10</v>
      </c>
      <c r="M178">
        <v>3</v>
      </c>
      <c r="N178">
        <v>60</v>
      </c>
      <c r="O178">
        <v>15</v>
      </c>
      <c r="P178">
        <v>192</v>
      </c>
      <c r="Q178">
        <v>106</v>
      </c>
      <c r="R178">
        <v>4</v>
      </c>
      <c r="S178">
        <v>255</v>
      </c>
      <c r="T178">
        <v>15</v>
      </c>
      <c r="U178">
        <v>80</v>
      </c>
      <c r="V178">
        <v>6</v>
      </c>
      <c r="W178">
        <v>144</v>
      </c>
      <c r="X178">
        <v>86</v>
      </c>
      <c r="Y178">
        <v>2892</v>
      </c>
      <c r="Z178">
        <v>0</v>
      </c>
      <c r="AA178">
        <v>0</v>
      </c>
      <c r="AB178">
        <v>0</v>
      </c>
      <c r="AC178">
        <v>1</v>
      </c>
      <c r="AD178">
        <v>10181</v>
      </c>
      <c r="AE178">
        <v>10185</v>
      </c>
      <c r="AF178">
        <v>24</v>
      </c>
      <c r="AG178">
        <v>10177</v>
      </c>
      <c r="AH178">
        <v>17</v>
      </c>
      <c r="AI178">
        <v>63</v>
      </c>
      <c r="AJ178">
        <v>22</v>
      </c>
      <c r="AK178">
        <v>83</v>
      </c>
      <c r="AL178">
        <v>19</v>
      </c>
      <c r="AM178">
        <v>2</v>
      </c>
      <c r="AN178">
        <v>64</v>
      </c>
      <c r="AO178">
        <v>95</v>
      </c>
      <c r="AP178">
        <v>4</v>
      </c>
      <c r="AQ178">
        <v>42</v>
      </c>
      <c r="AR178">
        <v>13</v>
      </c>
      <c r="AS178">
        <v>52</v>
      </c>
    </row>
    <row r="179" spans="1:45" x14ac:dyDescent="0.25">
      <c r="A179">
        <v>20100627</v>
      </c>
      <c r="B179">
        <f t="shared" si="10"/>
        <v>20140627</v>
      </c>
      <c r="C179">
        <f t="shared" si="11"/>
        <v>2014</v>
      </c>
      <c r="D179">
        <f t="shared" si="12"/>
        <v>6</v>
      </c>
      <c r="E179">
        <f t="shared" si="13"/>
        <v>27</v>
      </c>
      <c r="F179" s="15">
        <f t="shared" si="14"/>
        <v>41817</v>
      </c>
      <c r="G179">
        <v>21</v>
      </c>
      <c r="H179">
        <v>4</v>
      </c>
      <c r="I179">
        <v>21</v>
      </c>
      <c r="J179">
        <v>40</v>
      </c>
      <c r="K179">
        <v>16</v>
      </c>
      <c r="L179">
        <v>10</v>
      </c>
      <c r="M179">
        <v>5</v>
      </c>
      <c r="N179">
        <v>70</v>
      </c>
      <c r="O179">
        <v>13</v>
      </c>
      <c r="P179">
        <v>213</v>
      </c>
      <c r="Q179">
        <v>123</v>
      </c>
      <c r="R179">
        <v>4</v>
      </c>
      <c r="S179">
        <v>284</v>
      </c>
      <c r="T179">
        <v>15</v>
      </c>
      <c r="U179">
        <v>87</v>
      </c>
      <c r="V179">
        <v>6</v>
      </c>
      <c r="W179">
        <v>149</v>
      </c>
      <c r="X179">
        <v>89</v>
      </c>
      <c r="Y179">
        <v>2868</v>
      </c>
      <c r="Z179">
        <v>0</v>
      </c>
      <c r="AA179">
        <v>0</v>
      </c>
      <c r="AB179">
        <v>0</v>
      </c>
      <c r="AC179">
        <v>1</v>
      </c>
      <c r="AD179">
        <v>10190</v>
      </c>
      <c r="AE179">
        <v>10198</v>
      </c>
      <c r="AF179">
        <v>10</v>
      </c>
      <c r="AG179">
        <v>10182</v>
      </c>
      <c r="AH179">
        <v>16</v>
      </c>
      <c r="AI179">
        <v>70</v>
      </c>
      <c r="AJ179">
        <v>3</v>
      </c>
      <c r="AK179">
        <v>83</v>
      </c>
      <c r="AL179">
        <v>20</v>
      </c>
      <c r="AM179">
        <v>0</v>
      </c>
      <c r="AN179">
        <v>57</v>
      </c>
      <c r="AO179">
        <v>89</v>
      </c>
      <c r="AP179">
        <v>24</v>
      </c>
      <c r="AQ179">
        <v>34</v>
      </c>
      <c r="AR179">
        <v>12</v>
      </c>
      <c r="AS179">
        <v>53</v>
      </c>
    </row>
    <row r="180" spans="1:45" x14ac:dyDescent="0.25">
      <c r="A180">
        <v>20100628</v>
      </c>
      <c r="B180">
        <f t="shared" si="10"/>
        <v>20140628</v>
      </c>
      <c r="C180">
        <f t="shared" si="11"/>
        <v>2014</v>
      </c>
      <c r="D180">
        <f t="shared" si="12"/>
        <v>6</v>
      </c>
      <c r="E180">
        <f t="shared" si="13"/>
        <v>28</v>
      </c>
      <c r="F180" s="15">
        <f t="shared" si="14"/>
        <v>41818</v>
      </c>
      <c r="G180">
        <v>317</v>
      </c>
      <c r="H180">
        <v>21</v>
      </c>
      <c r="I180">
        <v>22</v>
      </c>
      <c r="J180">
        <v>50</v>
      </c>
      <c r="K180">
        <v>16</v>
      </c>
      <c r="L180">
        <v>0</v>
      </c>
      <c r="M180">
        <v>4</v>
      </c>
      <c r="N180">
        <v>90</v>
      </c>
      <c r="O180">
        <v>16</v>
      </c>
      <c r="P180">
        <v>215</v>
      </c>
      <c r="Q180">
        <v>127</v>
      </c>
      <c r="R180">
        <v>4</v>
      </c>
      <c r="S180">
        <v>298</v>
      </c>
      <c r="T180">
        <v>15</v>
      </c>
      <c r="U180">
        <v>97</v>
      </c>
      <c r="V180">
        <v>6</v>
      </c>
      <c r="W180">
        <v>133</v>
      </c>
      <c r="X180">
        <v>80</v>
      </c>
      <c r="Y180">
        <v>2699</v>
      </c>
      <c r="Z180">
        <v>0</v>
      </c>
      <c r="AA180">
        <v>0</v>
      </c>
      <c r="AB180">
        <v>0</v>
      </c>
      <c r="AC180">
        <v>1</v>
      </c>
      <c r="AD180">
        <v>10191</v>
      </c>
      <c r="AE180">
        <v>10199</v>
      </c>
      <c r="AF180">
        <v>23</v>
      </c>
      <c r="AG180">
        <v>10182</v>
      </c>
      <c r="AH180">
        <v>3</v>
      </c>
      <c r="AI180">
        <v>22</v>
      </c>
      <c r="AJ180">
        <v>24</v>
      </c>
      <c r="AK180">
        <v>81</v>
      </c>
      <c r="AL180">
        <v>14</v>
      </c>
      <c r="AM180">
        <v>1</v>
      </c>
      <c r="AN180">
        <v>62</v>
      </c>
      <c r="AO180">
        <v>97</v>
      </c>
      <c r="AP180">
        <v>4</v>
      </c>
      <c r="AQ180">
        <v>34</v>
      </c>
      <c r="AR180">
        <v>14</v>
      </c>
      <c r="AS180">
        <v>50</v>
      </c>
    </row>
    <row r="181" spans="1:45" x14ac:dyDescent="0.25">
      <c r="A181">
        <v>20100629</v>
      </c>
      <c r="B181">
        <f t="shared" si="10"/>
        <v>20140629</v>
      </c>
      <c r="C181">
        <f t="shared" si="11"/>
        <v>2014</v>
      </c>
      <c r="D181">
        <f t="shared" si="12"/>
        <v>6</v>
      </c>
      <c r="E181">
        <f t="shared" si="13"/>
        <v>29</v>
      </c>
      <c r="F181" s="15">
        <f t="shared" si="14"/>
        <v>41819</v>
      </c>
      <c r="G181">
        <v>261</v>
      </c>
      <c r="H181">
        <v>17</v>
      </c>
      <c r="I181">
        <v>21</v>
      </c>
      <c r="J181">
        <v>50</v>
      </c>
      <c r="K181">
        <v>12</v>
      </c>
      <c r="L181">
        <v>0</v>
      </c>
      <c r="M181">
        <v>3</v>
      </c>
      <c r="N181">
        <v>90</v>
      </c>
      <c r="O181">
        <v>12</v>
      </c>
      <c r="P181">
        <v>194</v>
      </c>
      <c r="Q181">
        <v>111</v>
      </c>
      <c r="R181">
        <v>4</v>
      </c>
      <c r="S181">
        <v>266</v>
      </c>
      <c r="T181">
        <v>11</v>
      </c>
      <c r="U181">
        <v>83</v>
      </c>
      <c r="V181">
        <v>6</v>
      </c>
      <c r="W181">
        <v>109</v>
      </c>
      <c r="X181">
        <v>65</v>
      </c>
      <c r="Y181">
        <v>2324</v>
      </c>
      <c r="Z181">
        <v>7</v>
      </c>
      <c r="AA181">
        <v>3</v>
      </c>
      <c r="AB181">
        <v>2</v>
      </c>
      <c r="AC181">
        <v>14</v>
      </c>
      <c r="AD181">
        <v>10192</v>
      </c>
      <c r="AE181">
        <v>10199</v>
      </c>
      <c r="AF181">
        <v>22</v>
      </c>
      <c r="AG181">
        <v>10186</v>
      </c>
      <c r="AH181">
        <v>10</v>
      </c>
      <c r="AI181">
        <v>0</v>
      </c>
      <c r="AJ181">
        <v>3</v>
      </c>
      <c r="AK181">
        <v>82</v>
      </c>
      <c r="AL181">
        <v>16</v>
      </c>
      <c r="AM181">
        <v>3</v>
      </c>
      <c r="AN181">
        <v>69</v>
      </c>
      <c r="AO181">
        <v>99</v>
      </c>
      <c r="AP181">
        <v>1</v>
      </c>
      <c r="AQ181">
        <v>33</v>
      </c>
      <c r="AR181">
        <v>11</v>
      </c>
      <c r="AS181">
        <v>42</v>
      </c>
    </row>
    <row r="182" spans="1:45" x14ac:dyDescent="0.25">
      <c r="A182">
        <v>20100630</v>
      </c>
      <c r="B182">
        <f t="shared" si="10"/>
        <v>20140630</v>
      </c>
      <c r="C182">
        <f t="shared" si="11"/>
        <v>2014</v>
      </c>
      <c r="D182">
        <f t="shared" si="12"/>
        <v>6</v>
      </c>
      <c r="E182">
        <f t="shared" si="13"/>
        <v>30</v>
      </c>
      <c r="F182" s="15">
        <f t="shared" si="14"/>
        <v>41820</v>
      </c>
      <c r="G182">
        <v>262</v>
      </c>
      <c r="H182">
        <v>13</v>
      </c>
      <c r="I182">
        <v>23</v>
      </c>
      <c r="J182">
        <v>40</v>
      </c>
      <c r="K182">
        <v>12</v>
      </c>
      <c r="L182">
        <v>10</v>
      </c>
      <c r="M182">
        <v>1</v>
      </c>
      <c r="N182">
        <v>90</v>
      </c>
      <c r="O182">
        <v>12</v>
      </c>
      <c r="P182">
        <v>202</v>
      </c>
      <c r="Q182">
        <v>142</v>
      </c>
      <c r="R182">
        <v>3</v>
      </c>
      <c r="S182">
        <v>270</v>
      </c>
      <c r="T182">
        <v>13</v>
      </c>
      <c r="U182">
        <v>119</v>
      </c>
      <c r="V182">
        <v>6</v>
      </c>
      <c r="W182">
        <v>81</v>
      </c>
      <c r="X182">
        <v>49</v>
      </c>
      <c r="Y182">
        <v>2344</v>
      </c>
      <c r="Z182">
        <v>0</v>
      </c>
      <c r="AA182">
        <v>0</v>
      </c>
      <c r="AB182">
        <v>0</v>
      </c>
      <c r="AC182">
        <v>1</v>
      </c>
      <c r="AD182">
        <v>10190</v>
      </c>
      <c r="AE182">
        <v>10198</v>
      </c>
      <c r="AF182">
        <v>8</v>
      </c>
      <c r="AG182">
        <v>10176</v>
      </c>
      <c r="AH182">
        <v>24</v>
      </c>
      <c r="AI182">
        <v>19</v>
      </c>
      <c r="AJ182">
        <v>3</v>
      </c>
      <c r="AK182">
        <v>83</v>
      </c>
      <c r="AL182">
        <v>19</v>
      </c>
      <c r="AM182">
        <v>6</v>
      </c>
      <c r="AN182">
        <v>73</v>
      </c>
      <c r="AO182">
        <v>99</v>
      </c>
      <c r="AP182">
        <v>2</v>
      </c>
      <c r="AQ182">
        <v>44</v>
      </c>
      <c r="AR182">
        <v>14</v>
      </c>
      <c r="AS182">
        <v>43</v>
      </c>
    </row>
    <row r="183" spans="1:45" x14ac:dyDescent="0.25">
      <c r="A183">
        <v>20100701</v>
      </c>
      <c r="B183">
        <f t="shared" si="10"/>
        <v>20140701</v>
      </c>
      <c r="C183">
        <f t="shared" si="11"/>
        <v>2014</v>
      </c>
      <c r="D183">
        <f t="shared" si="12"/>
        <v>7</v>
      </c>
      <c r="E183">
        <f t="shared" si="13"/>
        <v>1</v>
      </c>
      <c r="F183" s="15">
        <f t="shared" si="14"/>
        <v>41821</v>
      </c>
      <c r="G183">
        <v>233</v>
      </c>
      <c r="H183">
        <v>7</v>
      </c>
      <c r="I183">
        <v>22</v>
      </c>
      <c r="J183">
        <v>40</v>
      </c>
      <c r="K183">
        <v>10</v>
      </c>
      <c r="L183">
        <v>0</v>
      </c>
      <c r="M183">
        <v>1</v>
      </c>
      <c r="N183">
        <v>70</v>
      </c>
      <c r="O183">
        <v>10</v>
      </c>
      <c r="P183">
        <v>224</v>
      </c>
      <c r="Q183">
        <v>142</v>
      </c>
      <c r="R183">
        <v>1</v>
      </c>
      <c r="S183">
        <v>284</v>
      </c>
      <c r="T183">
        <v>16</v>
      </c>
      <c r="U183">
        <v>121</v>
      </c>
      <c r="V183">
        <v>6</v>
      </c>
      <c r="W183">
        <v>82</v>
      </c>
      <c r="X183">
        <v>49</v>
      </c>
      <c r="Y183">
        <v>2269</v>
      </c>
      <c r="Z183">
        <v>0</v>
      </c>
      <c r="AA183">
        <v>0</v>
      </c>
      <c r="AB183">
        <v>0</v>
      </c>
      <c r="AC183">
        <v>1</v>
      </c>
      <c r="AD183">
        <v>10147</v>
      </c>
      <c r="AE183">
        <v>10173</v>
      </c>
      <c r="AF183">
        <v>1</v>
      </c>
      <c r="AG183">
        <v>10128</v>
      </c>
      <c r="AH183">
        <v>24</v>
      </c>
      <c r="AI183">
        <v>60</v>
      </c>
      <c r="AJ183">
        <v>3</v>
      </c>
      <c r="AK183">
        <v>81</v>
      </c>
      <c r="AL183">
        <v>19</v>
      </c>
      <c r="AM183">
        <v>5</v>
      </c>
      <c r="AN183">
        <v>67</v>
      </c>
      <c r="AO183">
        <v>96</v>
      </c>
      <c r="AP183">
        <v>2</v>
      </c>
      <c r="AQ183">
        <v>48</v>
      </c>
      <c r="AR183">
        <v>14</v>
      </c>
      <c r="AS183">
        <v>43</v>
      </c>
    </row>
    <row r="184" spans="1:45" x14ac:dyDescent="0.25">
      <c r="A184">
        <v>20100702</v>
      </c>
      <c r="B184">
        <f t="shared" si="10"/>
        <v>20140702</v>
      </c>
      <c r="C184">
        <f t="shared" si="11"/>
        <v>2014</v>
      </c>
      <c r="D184">
        <f t="shared" si="12"/>
        <v>7</v>
      </c>
      <c r="E184">
        <f t="shared" si="13"/>
        <v>2</v>
      </c>
      <c r="F184" s="15">
        <f t="shared" si="14"/>
        <v>41822</v>
      </c>
      <c r="G184">
        <v>207</v>
      </c>
      <c r="H184">
        <v>7</v>
      </c>
      <c r="I184">
        <v>31</v>
      </c>
      <c r="J184">
        <v>50</v>
      </c>
      <c r="K184">
        <v>11</v>
      </c>
      <c r="L184">
        <v>20</v>
      </c>
      <c r="M184">
        <v>1</v>
      </c>
      <c r="N184">
        <v>80</v>
      </c>
      <c r="O184">
        <v>11</v>
      </c>
      <c r="P184">
        <v>271</v>
      </c>
      <c r="Q184">
        <v>205</v>
      </c>
      <c r="R184">
        <v>1</v>
      </c>
      <c r="S184">
        <v>336</v>
      </c>
      <c r="T184">
        <v>15</v>
      </c>
      <c r="U184">
        <v>185</v>
      </c>
      <c r="V184">
        <v>6</v>
      </c>
      <c r="W184">
        <v>110</v>
      </c>
      <c r="X184">
        <v>66</v>
      </c>
      <c r="Y184">
        <v>2477</v>
      </c>
      <c r="Z184">
        <v>0</v>
      </c>
      <c r="AA184">
        <v>0</v>
      </c>
      <c r="AB184">
        <v>0</v>
      </c>
      <c r="AC184">
        <v>1</v>
      </c>
      <c r="AD184">
        <v>10131</v>
      </c>
      <c r="AE184">
        <v>10149</v>
      </c>
      <c r="AF184">
        <v>22</v>
      </c>
      <c r="AG184">
        <v>10122</v>
      </c>
      <c r="AH184">
        <v>2</v>
      </c>
      <c r="AI184">
        <v>62</v>
      </c>
      <c r="AJ184">
        <v>2</v>
      </c>
      <c r="AK184">
        <v>81</v>
      </c>
      <c r="AL184">
        <v>11</v>
      </c>
      <c r="AM184">
        <v>4</v>
      </c>
      <c r="AN184">
        <v>54</v>
      </c>
      <c r="AO184">
        <v>76</v>
      </c>
      <c r="AP184">
        <v>1</v>
      </c>
      <c r="AQ184">
        <v>35</v>
      </c>
      <c r="AR184">
        <v>13</v>
      </c>
      <c r="AS184">
        <v>50</v>
      </c>
    </row>
    <row r="185" spans="1:45" x14ac:dyDescent="0.25">
      <c r="A185">
        <v>20100703</v>
      </c>
      <c r="B185">
        <f t="shared" si="10"/>
        <v>20140703</v>
      </c>
      <c r="C185">
        <f t="shared" si="11"/>
        <v>2014</v>
      </c>
      <c r="D185">
        <f t="shared" si="12"/>
        <v>7</v>
      </c>
      <c r="E185">
        <f t="shared" si="13"/>
        <v>3</v>
      </c>
      <c r="F185" s="15">
        <f t="shared" si="14"/>
        <v>41823</v>
      </c>
      <c r="G185">
        <v>322</v>
      </c>
      <c r="H185">
        <v>25</v>
      </c>
      <c r="I185">
        <v>25</v>
      </c>
      <c r="J185">
        <v>50</v>
      </c>
      <c r="K185">
        <v>14</v>
      </c>
      <c r="L185">
        <v>10</v>
      </c>
      <c r="M185">
        <v>23</v>
      </c>
      <c r="N185">
        <v>90</v>
      </c>
      <c r="O185">
        <v>14</v>
      </c>
      <c r="P185">
        <v>215</v>
      </c>
      <c r="Q185">
        <v>160</v>
      </c>
      <c r="R185">
        <v>24</v>
      </c>
      <c r="S185">
        <v>278</v>
      </c>
      <c r="T185">
        <v>12</v>
      </c>
      <c r="U185">
        <v>147</v>
      </c>
      <c r="V185">
        <v>24</v>
      </c>
      <c r="W185">
        <v>36</v>
      </c>
      <c r="X185">
        <v>22</v>
      </c>
      <c r="Y185">
        <v>1476</v>
      </c>
      <c r="Z185">
        <v>26</v>
      </c>
      <c r="AA185">
        <v>55</v>
      </c>
      <c r="AB185">
        <v>44</v>
      </c>
      <c r="AC185">
        <v>14</v>
      </c>
      <c r="AD185">
        <v>10175</v>
      </c>
      <c r="AE185">
        <v>10213</v>
      </c>
      <c r="AF185">
        <v>22</v>
      </c>
      <c r="AG185">
        <v>10142</v>
      </c>
      <c r="AH185">
        <v>2</v>
      </c>
      <c r="AI185">
        <v>42</v>
      </c>
      <c r="AJ185">
        <v>24</v>
      </c>
      <c r="AK185">
        <v>81</v>
      </c>
      <c r="AL185">
        <v>1</v>
      </c>
      <c r="AM185">
        <v>7</v>
      </c>
      <c r="AN185">
        <v>78</v>
      </c>
      <c r="AO185">
        <v>94</v>
      </c>
      <c r="AP185">
        <v>24</v>
      </c>
      <c r="AQ185">
        <v>54</v>
      </c>
      <c r="AR185">
        <v>12</v>
      </c>
      <c r="AS185">
        <v>28</v>
      </c>
    </row>
    <row r="186" spans="1:45" x14ac:dyDescent="0.25">
      <c r="A186">
        <v>20100704</v>
      </c>
      <c r="B186">
        <f t="shared" si="10"/>
        <v>20140704</v>
      </c>
      <c r="C186">
        <f t="shared" si="11"/>
        <v>2014</v>
      </c>
      <c r="D186">
        <f t="shared" si="12"/>
        <v>7</v>
      </c>
      <c r="E186">
        <f t="shared" si="13"/>
        <v>4</v>
      </c>
      <c r="F186" s="15">
        <f t="shared" si="14"/>
        <v>41824</v>
      </c>
      <c r="G186">
        <v>250</v>
      </c>
      <c r="H186">
        <v>22</v>
      </c>
      <c r="I186">
        <v>26</v>
      </c>
      <c r="J186">
        <v>40</v>
      </c>
      <c r="K186">
        <v>12</v>
      </c>
      <c r="L186">
        <v>10</v>
      </c>
      <c r="M186">
        <v>1</v>
      </c>
      <c r="N186">
        <v>90</v>
      </c>
      <c r="O186">
        <v>17</v>
      </c>
      <c r="P186">
        <v>201</v>
      </c>
      <c r="Q186">
        <v>145</v>
      </c>
      <c r="R186">
        <v>4</v>
      </c>
      <c r="S186">
        <v>258</v>
      </c>
      <c r="T186">
        <v>15</v>
      </c>
      <c r="U186">
        <v>123</v>
      </c>
      <c r="V186">
        <v>6</v>
      </c>
      <c r="W186">
        <v>135</v>
      </c>
      <c r="X186">
        <v>81</v>
      </c>
      <c r="Y186">
        <v>2683</v>
      </c>
      <c r="Z186">
        <v>0</v>
      </c>
      <c r="AA186">
        <v>0</v>
      </c>
      <c r="AB186">
        <v>0</v>
      </c>
      <c r="AC186">
        <v>1</v>
      </c>
      <c r="AD186">
        <v>10199</v>
      </c>
      <c r="AE186">
        <v>10214</v>
      </c>
      <c r="AF186">
        <v>8</v>
      </c>
      <c r="AG186">
        <v>10184</v>
      </c>
      <c r="AH186">
        <v>18</v>
      </c>
      <c r="AI186">
        <v>5</v>
      </c>
      <c r="AJ186">
        <v>4</v>
      </c>
      <c r="AK186">
        <v>83</v>
      </c>
      <c r="AL186">
        <v>22</v>
      </c>
      <c r="AM186">
        <v>3</v>
      </c>
      <c r="AN186">
        <v>65</v>
      </c>
      <c r="AO186">
        <v>99</v>
      </c>
      <c r="AP186">
        <v>2</v>
      </c>
      <c r="AQ186">
        <v>46</v>
      </c>
      <c r="AR186">
        <v>16</v>
      </c>
      <c r="AS186">
        <v>49</v>
      </c>
    </row>
    <row r="187" spans="1:45" x14ac:dyDescent="0.25">
      <c r="A187">
        <v>20100705</v>
      </c>
      <c r="B187">
        <f t="shared" si="10"/>
        <v>20140705</v>
      </c>
      <c r="C187">
        <f t="shared" si="11"/>
        <v>2014</v>
      </c>
      <c r="D187">
        <f t="shared" si="12"/>
        <v>7</v>
      </c>
      <c r="E187">
        <f t="shared" si="13"/>
        <v>5</v>
      </c>
      <c r="F187" s="15">
        <f t="shared" si="14"/>
        <v>41825</v>
      </c>
      <c r="G187">
        <v>284</v>
      </c>
      <c r="H187">
        <v>24</v>
      </c>
      <c r="I187">
        <v>30</v>
      </c>
      <c r="J187">
        <v>50</v>
      </c>
      <c r="K187">
        <v>16</v>
      </c>
      <c r="L187">
        <v>10</v>
      </c>
      <c r="M187">
        <v>24</v>
      </c>
      <c r="N187">
        <v>80</v>
      </c>
      <c r="O187">
        <v>11</v>
      </c>
      <c r="P187">
        <v>188</v>
      </c>
      <c r="Q187">
        <v>137</v>
      </c>
      <c r="R187">
        <v>24</v>
      </c>
      <c r="S187">
        <v>236</v>
      </c>
      <c r="T187">
        <v>11</v>
      </c>
      <c r="U187">
        <v>103</v>
      </c>
      <c r="V187">
        <v>24</v>
      </c>
      <c r="W187">
        <v>73</v>
      </c>
      <c r="X187">
        <v>44</v>
      </c>
      <c r="Y187">
        <v>1999</v>
      </c>
      <c r="Z187">
        <v>0</v>
      </c>
      <c r="AA187">
        <v>-1</v>
      </c>
      <c r="AB187">
        <v>-1</v>
      </c>
      <c r="AC187">
        <v>7</v>
      </c>
      <c r="AD187">
        <v>10200</v>
      </c>
      <c r="AE187">
        <v>10228</v>
      </c>
      <c r="AF187">
        <v>24</v>
      </c>
      <c r="AG187">
        <v>10185</v>
      </c>
      <c r="AH187">
        <v>5</v>
      </c>
      <c r="AI187">
        <v>65</v>
      </c>
      <c r="AJ187">
        <v>6</v>
      </c>
      <c r="AK187">
        <v>82</v>
      </c>
      <c r="AL187">
        <v>18</v>
      </c>
      <c r="AM187">
        <v>6</v>
      </c>
      <c r="AN187">
        <v>66</v>
      </c>
      <c r="AO187">
        <v>85</v>
      </c>
      <c r="AP187">
        <v>6</v>
      </c>
      <c r="AQ187">
        <v>45</v>
      </c>
      <c r="AR187">
        <v>17</v>
      </c>
      <c r="AS187">
        <v>36</v>
      </c>
    </row>
    <row r="188" spans="1:45" x14ac:dyDescent="0.25">
      <c r="A188">
        <v>20100706</v>
      </c>
      <c r="B188">
        <f t="shared" si="10"/>
        <v>20140706</v>
      </c>
      <c r="C188">
        <f t="shared" si="11"/>
        <v>2014</v>
      </c>
      <c r="D188">
        <f t="shared" si="12"/>
        <v>7</v>
      </c>
      <c r="E188">
        <f t="shared" si="13"/>
        <v>6</v>
      </c>
      <c r="F188" s="15">
        <f t="shared" si="14"/>
        <v>41826</v>
      </c>
      <c r="G188">
        <v>304</v>
      </c>
      <c r="H188">
        <v>26</v>
      </c>
      <c r="I188">
        <v>28</v>
      </c>
      <c r="J188">
        <v>50</v>
      </c>
      <c r="K188">
        <v>13</v>
      </c>
      <c r="L188">
        <v>10</v>
      </c>
      <c r="M188">
        <v>1</v>
      </c>
      <c r="N188">
        <v>90</v>
      </c>
      <c r="O188">
        <v>15</v>
      </c>
      <c r="P188">
        <v>162</v>
      </c>
      <c r="Q188">
        <v>90</v>
      </c>
      <c r="R188">
        <v>24</v>
      </c>
      <c r="S188">
        <v>209</v>
      </c>
      <c r="T188">
        <v>12</v>
      </c>
      <c r="U188">
        <v>58</v>
      </c>
      <c r="V188">
        <v>24</v>
      </c>
      <c r="W188">
        <v>124</v>
      </c>
      <c r="X188">
        <v>75</v>
      </c>
      <c r="Y188">
        <v>2324</v>
      </c>
      <c r="Z188">
        <v>0</v>
      </c>
      <c r="AA188">
        <v>0</v>
      </c>
      <c r="AB188">
        <v>0</v>
      </c>
      <c r="AC188">
        <v>1</v>
      </c>
      <c r="AD188">
        <v>10241</v>
      </c>
      <c r="AE188">
        <v>10248</v>
      </c>
      <c r="AF188">
        <v>10</v>
      </c>
      <c r="AG188">
        <v>10229</v>
      </c>
      <c r="AH188">
        <v>1</v>
      </c>
      <c r="AI188">
        <v>65</v>
      </c>
      <c r="AJ188">
        <v>4</v>
      </c>
      <c r="AK188">
        <v>83</v>
      </c>
      <c r="AL188">
        <v>19</v>
      </c>
      <c r="AM188">
        <v>3</v>
      </c>
      <c r="AN188">
        <v>61</v>
      </c>
      <c r="AO188">
        <v>93</v>
      </c>
      <c r="AP188">
        <v>24</v>
      </c>
      <c r="AQ188">
        <v>41</v>
      </c>
      <c r="AR188">
        <v>14</v>
      </c>
      <c r="AS188">
        <v>39</v>
      </c>
    </row>
    <row r="189" spans="1:45" x14ac:dyDescent="0.25">
      <c r="A189">
        <v>20100707</v>
      </c>
      <c r="B189">
        <f t="shared" si="10"/>
        <v>20140707</v>
      </c>
      <c r="C189">
        <f t="shared" si="11"/>
        <v>2014</v>
      </c>
      <c r="D189">
        <f t="shared" si="12"/>
        <v>7</v>
      </c>
      <c r="E189">
        <f t="shared" si="13"/>
        <v>7</v>
      </c>
      <c r="F189" s="15">
        <f t="shared" si="14"/>
        <v>41827</v>
      </c>
      <c r="G189">
        <v>201</v>
      </c>
      <c r="H189">
        <v>17</v>
      </c>
      <c r="I189">
        <v>23</v>
      </c>
      <c r="J189">
        <v>40</v>
      </c>
      <c r="K189">
        <v>9</v>
      </c>
      <c r="L189">
        <v>10</v>
      </c>
      <c r="M189">
        <v>1</v>
      </c>
      <c r="N189">
        <v>80</v>
      </c>
      <c r="O189">
        <v>11</v>
      </c>
      <c r="P189">
        <v>187</v>
      </c>
      <c r="Q189">
        <v>80</v>
      </c>
      <c r="R189">
        <v>2</v>
      </c>
      <c r="S189">
        <v>257</v>
      </c>
      <c r="T189">
        <v>15</v>
      </c>
      <c r="U189">
        <v>47</v>
      </c>
      <c r="V189">
        <v>6</v>
      </c>
      <c r="W189">
        <v>101</v>
      </c>
      <c r="X189">
        <v>61</v>
      </c>
      <c r="Y189">
        <v>2491</v>
      </c>
      <c r="Z189">
        <v>0</v>
      </c>
      <c r="AA189">
        <v>0</v>
      </c>
      <c r="AB189">
        <v>0</v>
      </c>
      <c r="AC189">
        <v>1</v>
      </c>
      <c r="AD189">
        <v>10213</v>
      </c>
      <c r="AE189">
        <v>10234</v>
      </c>
      <c r="AF189">
        <v>1</v>
      </c>
      <c r="AG189">
        <v>10193</v>
      </c>
      <c r="AH189">
        <v>24</v>
      </c>
      <c r="AI189">
        <v>65</v>
      </c>
      <c r="AJ189">
        <v>1</v>
      </c>
      <c r="AK189">
        <v>80</v>
      </c>
      <c r="AL189">
        <v>6</v>
      </c>
      <c r="AM189">
        <v>6</v>
      </c>
      <c r="AN189">
        <v>61</v>
      </c>
      <c r="AO189">
        <v>97</v>
      </c>
      <c r="AP189">
        <v>3</v>
      </c>
      <c r="AQ189">
        <v>35</v>
      </c>
      <c r="AR189">
        <v>14</v>
      </c>
      <c r="AS189">
        <v>44</v>
      </c>
    </row>
    <row r="190" spans="1:45" x14ac:dyDescent="0.25">
      <c r="A190">
        <v>20100708</v>
      </c>
      <c r="B190">
        <f t="shared" si="10"/>
        <v>20140708</v>
      </c>
      <c r="C190">
        <f t="shared" si="11"/>
        <v>2014</v>
      </c>
      <c r="D190">
        <f t="shared" si="12"/>
        <v>7</v>
      </c>
      <c r="E190">
        <f t="shared" si="13"/>
        <v>8</v>
      </c>
      <c r="F190" s="15">
        <f t="shared" si="14"/>
        <v>41828</v>
      </c>
      <c r="G190">
        <v>303</v>
      </c>
      <c r="H190">
        <v>7</v>
      </c>
      <c r="I190">
        <v>20</v>
      </c>
      <c r="J190">
        <v>40</v>
      </c>
      <c r="K190">
        <v>13</v>
      </c>
      <c r="L190">
        <v>10</v>
      </c>
      <c r="M190">
        <v>2</v>
      </c>
      <c r="N190">
        <v>60</v>
      </c>
      <c r="O190">
        <v>11</v>
      </c>
      <c r="P190">
        <v>220</v>
      </c>
      <c r="Q190">
        <v>132</v>
      </c>
      <c r="R190">
        <v>4</v>
      </c>
      <c r="S190">
        <v>289</v>
      </c>
      <c r="T190">
        <v>16</v>
      </c>
      <c r="U190">
        <v>105</v>
      </c>
      <c r="V190">
        <v>6</v>
      </c>
      <c r="W190">
        <v>111</v>
      </c>
      <c r="X190">
        <v>67</v>
      </c>
      <c r="Y190">
        <v>2522</v>
      </c>
      <c r="Z190">
        <v>0</v>
      </c>
      <c r="AA190">
        <v>0</v>
      </c>
      <c r="AB190">
        <v>0</v>
      </c>
      <c r="AC190">
        <v>1</v>
      </c>
      <c r="AD190">
        <v>10187</v>
      </c>
      <c r="AE190">
        <v>10194</v>
      </c>
      <c r="AF190">
        <v>10</v>
      </c>
      <c r="AG190">
        <v>10182</v>
      </c>
      <c r="AH190">
        <v>17</v>
      </c>
      <c r="AI190">
        <v>59</v>
      </c>
      <c r="AJ190">
        <v>4</v>
      </c>
      <c r="AK190">
        <v>83</v>
      </c>
      <c r="AL190">
        <v>20</v>
      </c>
      <c r="AM190">
        <v>2</v>
      </c>
      <c r="AN190">
        <v>65</v>
      </c>
      <c r="AO190">
        <v>95</v>
      </c>
      <c r="AP190">
        <v>3</v>
      </c>
      <c r="AQ190">
        <v>40</v>
      </c>
      <c r="AR190">
        <v>12</v>
      </c>
      <c r="AS190">
        <v>48</v>
      </c>
    </row>
    <row r="191" spans="1:45" x14ac:dyDescent="0.25">
      <c r="A191">
        <v>20100709</v>
      </c>
      <c r="B191">
        <f t="shared" si="10"/>
        <v>20140709</v>
      </c>
      <c r="C191">
        <f t="shared" si="11"/>
        <v>2014</v>
      </c>
      <c r="D191">
        <f t="shared" si="12"/>
        <v>7</v>
      </c>
      <c r="E191">
        <f t="shared" si="13"/>
        <v>9</v>
      </c>
      <c r="F191" s="15">
        <f t="shared" si="14"/>
        <v>41829</v>
      </c>
      <c r="G191">
        <v>178</v>
      </c>
      <c r="H191">
        <v>6</v>
      </c>
      <c r="I191">
        <v>23</v>
      </c>
      <c r="J191">
        <v>40</v>
      </c>
      <c r="K191">
        <v>12</v>
      </c>
      <c r="L191">
        <v>10</v>
      </c>
      <c r="M191">
        <v>2</v>
      </c>
      <c r="N191">
        <v>70</v>
      </c>
      <c r="O191">
        <v>12</v>
      </c>
      <c r="P191">
        <v>248</v>
      </c>
      <c r="Q191">
        <v>146</v>
      </c>
      <c r="R191">
        <v>4</v>
      </c>
      <c r="S191">
        <v>344</v>
      </c>
      <c r="T191">
        <v>15</v>
      </c>
      <c r="U191">
        <v>114</v>
      </c>
      <c r="V191">
        <v>6</v>
      </c>
      <c r="W191">
        <v>108</v>
      </c>
      <c r="X191">
        <v>65</v>
      </c>
      <c r="Y191">
        <v>2350</v>
      </c>
      <c r="Z191">
        <v>0</v>
      </c>
      <c r="AA191">
        <v>0</v>
      </c>
      <c r="AB191">
        <v>0</v>
      </c>
      <c r="AC191">
        <v>1</v>
      </c>
      <c r="AD191">
        <v>10168</v>
      </c>
      <c r="AE191">
        <v>10181</v>
      </c>
      <c r="AF191">
        <v>1</v>
      </c>
      <c r="AG191">
        <v>10154</v>
      </c>
      <c r="AH191">
        <v>15</v>
      </c>
      <c r="AI191">
        <v>50</v>
      </c>
      <c r="AJ191">
        <v>4</v>
      </c>
      <c r="AK191">
        <v>81</v>
      </c>
      <c r="AL191">
        <v>12</v>
      </c>
      <c r="AM191">
        <v>2</v>
      </c>
      <c r="AN191">
        <v>60</v>
      </c>
      <c r="AO191">
        <v>97</v>
      </c>
      <c r="AP191">
        <v>4</v>
      </c>
      <c r="AQ191">
        <v>27</v>
      </c>
      <c r="AR191">
        <v>15</v>
      </c>
      <c r="AS191">
        <v>46</v>
      </c>
    </row>
    <row r="192" spans="1:45" x14ac:dyDescent="0.25">
      <c r="A192">
        <v>20100710</v>
      </c>
      <c r="B192">
        <f t="shared" si="10"/>
        <v>20140710</v>
      </c>
      <c r="C192">
        <f t="shared" si="11"/>
        <v>2014</v>
      </c>
      <c r="D192">
        <f t="shared" si="12"/>
        <v>7</v>
      </c>
      <c r="E192">
        <f t="shared" si="13"/>
        <v>10</v>
      </c>
      <c r="F192" s="15">
        <f t="shared" si="14"/>
        <v>41830</v>
      </c>
      <c r="G192">
        <v>326</v>
      </c>
      <c r="H192">
        <v>3</v>
      </c>
      <c r="I192">
        <v>22</v>
      </c>
      <c r="J192">
        <v>70</v>
      </c>
      <c r="K192">
        <v>21</v>
      </c>
      <c r="L192">
        <v>10</v>
      </c>
      <c r="M192">
        <v>1</v>
      </c>
      <c r="N192">
        <v>210</v>
      </c>
      <c r="O192">
        <v>21</v>
      </c>
      <c r="P192">
        <v>248</v>
      </c>
      <c r="Q192">
        <v>165</v>
      </c>
      <c r="R192">
        <v>4</v>
      </c>
      <c r="S192">
        <v>327</v>
      </c>
      <c r="T192">
        <v>15</v>
      </c>
      <c r="U192">
        <v>142</v>
      </c>
      <c r="V192">
        <v>6</v>
      </c>
      <c r="W192">
        <v>108</v>
      </c>
      <c r="X192">
        <v>66</v>
      </c>
      <c r="Y192">
        <v>2427</v>
      </c>
      <c r="Z192">
        <v>24</v>
      </c>
      <c r="AA192">
        <v>296</v>
      </c>
      <c r="AB192">
        <v>195</v>
      </c>
      <c r="AC192">
        <v>21</v>
      </c>
      <c r="AD192">
        <v>10172</v>
      </c>
      <c r="AE192">
        <v>10191</v>
      </c>
      <c r="AF192">
        <v>8</v>
      </c>
      <c r="AG192">
        <v>10149</v>
      </c>
      <c r="AH192">
        <v>18</v>
      </c>
      <c r="AI192">
        <v>16</v>
      </c>
      <c r="AJ192">
        <v>22</v>
      </c>
      <c r="AK192">
        <v>82</v>
      </c>
      <c r="AL192">
        <v>18</v>
      </c>
      <c r="AM192">
        <v>3</v>
      </c>
      <c r="AN192">
        <v>64</v>
      </c>
      <c r="AO192">
        <v>96</v>
      </c>
      <c r="AP192">
        <v>22</v>
      </c>
      <c r="AQ192">
        <v>38</v>
      </c>
      <c r="AR192">
        <v>15</v>
      </c>
      <c r="AS192">
        <v>48</v>
      </c>
    </row>
    <row r="193" spans="1:45" x14ac:dyDescent="0.25">
      <c r="A193">
        <v>20100711</v>
      </c>
      <c r="B193">
        <f t="shared" si="10"/>
        <v>20140711</v>
      </c>
      <c r="C193">
        <f t="shared" si="11"/>
        <v>2014</v>
      </c>
      <c r="D193">
        <f t="shared" si="12"/>
        <v>7</v>
      </c>
      <c r="E193">
        <f t="shared" si="13"/>
        <v>11</v>
      </c>
      <c r="F193" s="15">
        <f t="shared" si="14"/>
        <v>41831</v>
      </c>
      <c r="G193">
        <v>253</v>
      </c>
      <c r="H193">
        <v>9</v>
      </c>
      <c r="I193">
        <v>25</v>
      </c>
      <c r="J193">
        <v>50</v>
      </c>
      <c r="K193">
        <v>16</v>
      </c>
      <c r="L193">
        <v>10</v>
      </c>
      <c r="M193">
        <v>21</v>
      </c>
      <c r="N193">
        <v>140</v>
      </c>
      <c r="O193">
        <v>13</v>
      </c>
      <c r="P193">
        <v>229</v>
      </c>
      <c r="Q193">
        <v>184</v>
      </c>
      <c r="R193">
        <v>23</v>
      </c>
      <c r="S193">
        <v>293</v>
      </c>
      <c r="T193">
        <v>13</v>
      </c>
      <c r="U193">
        <v>165</v>
      </c>
      <c r="V193">
        <v>24</v>
      </c>
      <c r="W193">
        <v>123</v>
      </c>
      <c r="X193">
        <v>75</v>
      </c>
      <c r="Y193">
        <v>2409</v>
      </c>
      <c r="Z193">
        <v>5</v>
      </c>
      <c r="AA193">
        <v>18</v>
      </c>
      <c r="AB193">
        <v>15</v>
      </c>
      <c r="AC193">
        <v>14</v>
      </c>
      <c r="AD193">
        <v>10156</v>
      </c>
      <c r="AE193">
        <v>10169</v>
      </c>
      <c r="AF193">
        <v>21</v>
      </c>
      <c r="AG193">
        <v>10147</v>
      </c>
      <c r="AH193">
        <v>4</v>
      </c>
      <c r="AI193">
        <v>22</v>
      </c>
      <c r="AJ193">
        <v>4</v>
      </c>
      <c r="AK193">
        <v>81</v>
      </c>
      <c r="AL193">
        <v>19</v>
      </c>
      <c r="AM193">
        <v>4</v>
      </c>
      <c r="AN193">
        <v>78</v>
      </c>
      <c r="AO193">
        <v>97</v>
      </c>
      <c r="AP193">
        <v>1</v>
      </c>
      <c r="AQ193">
        <v>57</v>
      </c>
      <c r="AR193">
        <v>17</v>
      </c>
      <c r="AS193">
        <v>46</v>
      </c>
    </row>
    <row r="194" spans="1:45" x14ac:dyDescent="0.25">
      <c r="A194">
        <v>20100712</v>
      </c>
      <c r="B194">
        <f t="shared" si="10"/>
        <v>20140712</v>
      </c>
      <c r="C194">
        <f t="shared" si="11"/>
        <v>2014</v>
      </c>
      <c r="D194">
        <f t="shared" si="12"/>
        <v>7</v>
      </c>
      <c r="E194">
        <f t="shared" si="13"/>
        <v>12</v>
      </c>
      <c r="F194" s="15">
        <f t="shared" si="14"/>
        <v>41832</v>
      </c>
      <c r="G194">
        <v>225</v>
      </c>
      <c r="H194">
        <v>15</v>
      </c>
      <c r="I194">
        <v>31</v>
      </c>
      <c r="J194">
        <v>60</v>
      </c>
      <c r="K194">
        <v>17</v>
      </c>
      <c r="L194">
        <v>10</v>
      </c>
      <c r="M194">
        <v>9</v>
      </c>
      <c r="N194">
        <v>160</v>
      </c>
      <c r="O194">
        <v>17</v>
      </c>
      <c r="P194">
        <v>208</v>
      </c>
      <c r="Q194">
        <v>169</v>
      </c>
      <c r="R194">
        <v>24</v>
      </c>
      <c r="S194">
        <v>258</v>
      </c>
      <c r="T194">
        <v>16</v>
      </c>
      <c r="U194">
        <v>156</v>
      </c>
      <c r="V194">
        <v>24</v>
      </c>
      <c r="W194">
        <v>75</v>
      </c>
      <c r="X194">
        <v>46</v>
      </c>
      <c r="Y194">
        <v>1671</v>
      </c>
      <c r="Z194">
        <v>10</v>
      </c>
      <c r="AA194">
        <v>25</v>
      </c>
      <c r="AB194">
        <v>15</v>
      </c>
      <c r="AC194">
        <v>10</v>
      </c>
      <c r="AD194">
        <v>10118</v>
      </c>
      <c r="AE194">
        <v>10157</v>
      </c>
      <c r="AF194">
        <v>1</v>
      </c>
      <c r="AG194">
        <v>10094</v>
      </c>
      <c r="AH194">
        <v>16</v>
      </c>
      <c r="AI194">
        <v>56</v>
      </c>
      <c r="AJ194">
        <v>11</v>
      </c>
      <c r="AK194">
        <v>80</v>
      </c>
      <c r="AL194">
        <v>16</v>
      </c>
      <c r="AM194">
        <v>5</v>
      </c>
      <c r="AN194">
        <v>77</v>
      </c>
      <c r="AO194">
        <v>88</v>
      </c>
      <c r="AP194">
        <v>4</v>
      </c>
      <c r="AQ194">
        <v>60</v>
      </c>
      <c r="AR194">
        <v>16</v>
      </c>
      <c r="AS194">
        <v>31</v>
      </c>
    </row>
    <row r="195" spans="1:45" x14ac:dyDescent="0.25">
      <c r="A195">
        <v>20100713</v>
      </c>
      <c r="B195">
        <f t="shared" ref="B195:B258" si="15">A195+40000</f>
        <v>20140713</v>
      </c>
      <c r="C195">
        <f t="shared" ref="C195:C258" si="16">FLOOR(B195/10000,1)</f>
        <v>2014</v>
      </c>
      <c r="D195">
        <f t="shared" ref="D195:D258" si="17">FLOOR(B195/100 - 100 * C195, 1)</f>
        <v>7</v>
      </c>
      <c r="E195">
        <f t="shared" ref="E195:E258" si="18">FLOOR(B195-10000*C195-100*D195,1)</f>
        <v>13</v>
      </c>
      <c r="F195" s="15">
        <f t="shared" ref="F195:F258" si="19">DATE(C195,D195,E195)</f>
        <v>41833</v>
      </c>
      <c r="G195">
        <v>178</v>
      </c>
      <c r="H195">
        <v>10</v>
      </c>
      <c r="I195">
        <v>21</v>
      </c>
      <c r="J195">
        <v>30</v>
      </c>
      <c r="K195">
        <v>1</v>
      </c>
      <c r="L195">
        <v>10</v>
      </c>
      <c r="M195">
        <v>4</v>
      </c>
      <c r="N195">
        <v>60</v>
      </c>
      <c r="O195">
        <v>12</v>
      </c>
      <c r="P195">
        <v>207</v>
      </c>
      <c r="Q195">
        <v>144</v>
      </c>
      <c r="R195">
        <v>4</v>
      </c>
      <c r="S195">
        <v>265</v>
      </c>
      <c r="T195">
        <v>15</v>
      </c>
      <c r="U195">
        <v>128</v>
      </c>
      <c r="V195">
        <v>6</v>
      </c>
      <c r="W195">
        <v>40</v>
      </c>
      <c r="X195">
        <v>24</v>
      </c>
      <c r="Y195">
        <v>1788</v>
      </c>
      <c r="Z195">
        <v>0</v>
      </c>
      <c r="AA195">
        <v>0</v>
      </c>
      <c r="AB195">
        <v>0</v>
      </c>
      <c r="AC195">
        <v>1</v>
      </c>
      <c r="AD195">
        <v>10099</v>
      </c>
      <c r="AE195">
        <v>10117</v>
      </c>
      <c r="AF195">
        <v>1</v>
      </c>
      <c r="AG195">
        <v>10081</v>
      </c>
      <c r="AH195">
        <v>23</v>
      </c>
      <c r="AI195">
        <v>50</v>
      </c>
      <c r="AJ195">
        <v>24</v>
      </c>
      <c r="AK195">
        <v>82</v>
      </c>
      <c r="AL195">
        <v>9</v>
      </c>
      <c r="AM195">
        <v>6</v>
      </c>
      <c r="AN195">
        <v>71</v>
      </c>
      <c r="AO195">
        <v>94</v>
      </c>
      <c r="AP195">
        <v>24</v>
      </c>
      <c r="AQ195">
        <v>51</v>
      </c>
      <c r="AR195">
        <v>13</v>
      </c>
      <c r="AS195">
        <v>33</v>
      </c>
    </row>
    <row r="196" spans="1:45" x14ac:dyDescent="0.25">
      <c r="A196">
        <v>20100714</v>
      </c>
      <c r="B196">
        <f t="shared" si="15"/>
        <v>20140714</v>
      </c>
      <c r="C196">
        <f t="shared" si="16"/>
        <v>2014</v>
      </c>
      <c r="D196">
        <f t="shared" si="17"/>
        <v>7</v>
      </c>
      <c r="E196">
        <f t="shared" si="18"/>
        <v>14</v>
      </c>
      <c r="F196" s="15">
        <f t="shared" si="19"/>
        <v>41834</v>
      </c>
      <c r="G196">
        <v>177</v>
      </c>
      <c r="H196">
        <v>21</v>
      </c>
      <c r="I196">
        <v>35</v>
      </c>
      <c r="J196">
        <v>60</v>
      </c>
      <c r="K196">
        <v>9</v>
      </c>
      <c r="L196">
        <v>10</v>
      </c>
      <c r="M196">
        <v>2</v>
      </c>
      <c r="N196">
        <v>150</v>
      </c>
      <c r="O196">
        <v>17</v>
      </c>
      <c r="P196">
        <v>214</v>
      </c>
      <c r="Q196">
        <v>173</v>
      </c>
      <c r="R196">
        <v>4</v>
      </c>
      <c r="S196">
        <v>286</v>
      </c>
      <c r="T196">
        <v>15</v>
      </c>
      <c r="U196">
        <v>155</v>
      </c>
      <c r="V196">
        <v>6</v>
      </c>
      <c r="W196">
        <v>98</v>
      </c>
      <c r="X196">
        <v>60</v>
      </c>
      <c r="Y196">
        <v>2211</v>
      </c>
      <c r="Z196">
        <v>20</v>
      </c>
      <c r="AA196">
        <v>150</v>
      </c>
      <c r="AB196">
        <v>99</v>
      </c>
      <c r="AC196">
        <v>18</v>
      </c>
      <c r="AD196">
        <v>10056</v>
      </c>
      <c r="AE196">
        <v>10081</v>
      </c>
      <c r="AF196">
        <v>1</v>
      </c>
      <c r="AG196">
        <v>10012</v>
      </c>
      <c r="AH196">
        <v>18</v>
      </c>
      <c r="AI196">
        <v>18</v>
      </c>
      <c r="AJ196">
        <v>3</v>
      </c>
      <c r="AK196">
        <v>82</v>
      </c>
      <c r="AL196">
        <v>15</v>
      </c>
      <c r="AM196">
        <v>6</v>
      </c>
      <c r="AN196">
        <v>75</v>
      </c>
      <c r="AO196">
        <v>98</v>
      </c>
      <c r="AP196">
        <v>4</v>
      </c>
      <c r="AQ196">
        <v>45</v>
      </c>
      <c r="AR196">
        <v>14</v>
      </c>
      <c r="AS196">
        <v>41</v>
      </c>
    </row>
    <row r="197" spans="1:45" x14ac:dyDescent="0.25">
      <c r="A197">
        <v>20100715</v>
      </c>
      <c r="B197">
        <f t="shared" si="15"/>
        <v>20140715</v>
      </c>
      <c r="C197">
        <f t="shared" si="16"/>
        <v>2014</v>
      </c>
      <c r="D197">
        <f t="shared" si="17"/>
        <v>7</v>
      </c>
      <c r="E197">
        <f t="shared" si="18"/>
        <v>15</v>
      </c>
      <c r="F197" s="15">
        <f t="shared" si="19"/>
        <v>41835</v>
      </c>
      <c r="G197">
        <v>204</v>
      </c>
      <c r="H197">
        <v>49</v>
      </c>
      <c r="I197">
        <v>52</v>
      </c>
      <c r="J197">
        <v>80</v>
      </c>
      <c r="K197">
        <v>9</v>
      </c>
      <c r="L197">
        <v>20</v>
      </c>
      <c r="M197">
        <v>19</v>
      </c>
      <c r="N197">
        <v>140</v>
      </c>
      <c r="O197">
        <v>9</v>
      </c>
      <c r="P197">
        <v>188</v>
      </c>
      <c r="Q197">
        <v>163</v>
      </c>
      <c r="R197">
        <v>4</v>
      </c>
      <c r="S197">
        <v>225</v>
      </c>
      <c r="T197">
        <v>17</v>
      </c>
      <c r="U197">
        <v>124</v>
      </c>
      <c r="V197">
        <v>24</v>
      </c>
      <c r="W197">
        <v>79</v>
      </c>
      <c r="X197">
        <v>48</v>
      </c>
      <c r="Y197">
        <v>1736</v>
      </c>
      <c r="Z197">
        <v>0</v>
      </c>
      <c r="AA197">
        <v>-1</v>
      </c>
      <c r="AB197">
        <v>-1</v>
      </c>
      <c r="AC197">
        <v>1</v>
      </c>
      <c r="AD197">
        <v>10105</v>
      </c>
      <c r="AE197">
        <v>10130</v>
      </c>
      <c r="AF197">
        <v>19</v>
      </c>
      <c r="AG197">
        <v>10056</v>
      </c>
      <c r="AH197">
        <v>1</v>
      </c>
      <c r="AI197">
        <v>70</v>
      </c>
      <c r="AJ197">
        <v>1</v>
      </c>
      <c r="AK197">
        <v>81</v>
      </c>
      <c r="AL197">
        <v>16</v>
      </c>
      <c r="AM197">
        <v>4</v>
      </c>
      <c r="AN197">
        <v>66</v>
      </c>
      <c r="AO197">
        <v>86</v>
      </c>
      <c r="AP197">
        <v>1</v>
      </c>
      <c r="AQ197">
        <v>51</v>
      </c>
      <c r="AR197">
        <v>15</v>
      </c>
      <c r="AS197">
        <v>31</v>
      </c>
    </row>
    <row r="198" spans="1:45" x14ac:dyDescent="0.25">
      <c r="A198">
        <v>20100716</v>
      </c>
      <c r="B198">
        <f t="shared" si="15"/>
        <v>20140716</v>
      </c>
      <c r="C198">
        <f t="shared" si="16"/>
        <v>2014</v>
      </c>
      <c r="D198">
        <f t="shared" si="17"/>
        <v>7</v>
      </c>
      <c r="E198">
        <f t="shared" si="18"/>
        <v>16</v>
      </c>
      <c r="F198" s="15">
        <f t="shared" si="19"/>
        <v>41836</v>
      </c>
      <c r="G198">
        <v>201</v>
      </c>
      <c r="H198">
        <v>30</v>
      </c>
      <c r="I198">
        <v>39</v>
      </c>
      <c r="J198">
        <v>70</v>
      </c>
      <c r="K198">
        <v>9</v>
      </c>
      <c r="L198">
        <v>10</v>
      </c>
      <c r="M198">
        <v>21</v>
      </c>
      <c r="N198">
        <v>130</v>
      </c>
      <c r="O198">
        <v>9</v>
      </c>
      <c r="P198">
        <v>191</v>
      </c>
      <c r="Q198">
        <v>150</v>
      </c>
      <c r="R198">
        <v>23</v>
      </c>
      <c r="S198">
        <v>241</v>
      </c>
      <c r="T198">
        <v>14</v>
      </c>
      <c r="U198">
        <v>118</v>
      </c>
      <c r="V198">
        <v>24</v>
      </c>
      <c r="W198">
        <v>51</v>
      </c>
      <c r="X198">
        <v>31</v>
      </c>
      <c r="Y198">
        <v>1586</v>
      </c>
      <c r="Z198">
        <v>18</v>
      </c>
      <c r="AA198">
        <v>21</v>
      </c>
      <c r="AB198">
        <v>19</v>
      </c>
      <c r="AC198">
        <v>17</v>
      </c>
      <c r="AD198">
        <v>10134</v>
      </c>
      <c r="AE198">
        <v>10162</v>
      </c>
      <c r="AF198">
        <v>22</v>
      </c>
      <c r="AG198">
        <v>10112</v>
      </c>
      <c r="AH198">
        <v>5</v>
      </c>
      <c r="AI198">
        <v>38</v>
      </c>
      <c r="AJ198">
        <v>24</v>
      </c>
      <c r="AK198">
        <v>80</v>
      </c>
      <c r="AL198">
        <v>1</v>
      </c>
      <c r="AM198">
        <v>5</v>
      </c>
      <c r="AN198">
        <v>73</v>
      </c>
      <c r="AO198">
        <v>98</v>
      </c>
      <c r="AP198">
        <v>24</v>
      </c>
      <c r="AQ198">
        <v>49</v>
      </c>
      <c r="AR198">
        <v>8</v>
      </c>
      <c r="AS198">
        <v>28</v>
      </c>
    </row>
    <row r="199" spans="1:45" x14ac:dyDescent="0.25">
      <c r="A199">
        <v>20100717</v>
      </c>
      <c r="B199">
        <f t="shared" si="15"/>
        <v>20140717</v>
      </c>
      <c r="C199">
        <f t="shared" si="16"/>
        <v>2014</v>
      </c>
      <c r="D199">
        <f t="shared" si="17"/>
        <v>7</v>
      </c>
      <c r="E199">
        <f t="shared" si="18"/>
        <v>17</v>
      </c>
      <c r="F199" s="15">
        <f t="shared" si="19"/>
        <v>41837</v>
      </c>
      <c r="G199">
        <v>240</v>
      </c>
      <c r="H199">
        <v>34</v>
      </c>
      <c r="I199">
        <v>37</v>
      </c>
      <c r="J199">
        <v>60</v>
      </c>
      <c r="K199">
        <v>11</v>
      </c>
      <c r="L199">
        <v>20</v>
      </c>
      <c r="M199">
        <v>1</v>
      </c>
      <c r="N199">
        <v>120</v>
      </c>
      <c r="O199">
        <v>14</v>
      </c>
      <c r="P199">
        <v>171</v>
      </c>
      <c r="Q199">
        <v>118</v>
      </c>
      <c r="R199">
        <v>24</v>
      </c>
      <c r="S199">
        <v>211</v>
      </c>
      <c r="T199">
        <v>14</v>
      </c>
      <c r="U199">
        <v>87</v>
      </c>
      <c r="V199">
        <v>24</v>
      </c>
      <c r="W199">
        <v>90</v>
      </c>
      <c r="X199">
        <v>55</v>
      </c>
      <c r="Y199">
        <v>2014</v>
      </c>
      <c r="Z199">
        <v>7</v>
      </c>
      <c r="AA199">
        <v>12</v>
      </c>
      <c r="AB199">
        <v>6</v>
      </c>
      <c r="AC199">
        <v>9</v>
      </c>
      <c r="AD199">
        <v>10198</v>
      </c>
      <c r="AE199">
        <v>10256</v>
      </c>
      <c r="AF199">
        <v>24</v>
      </c>
      <c r="AG199">
        <v>10159</v>
      </c>
      <c r="AH199">
        <v>4</v>
      </c>
      <c r="AI199">
        <v>35</v>
      </c>
      <c r="AJ199">
        <v>1</v>
      </c>
      <c r="AK199">
        <v>81</v>
      </c>
      <c r="AL199">
        <v>16</v>
      </c>
      <c r="AM199">
        <v>4</v>
      </c>
      <c r="AN199">
        <v>74</v>
      </c>
      <c r="AO199">
        <v>97</v>
      </c>
      <c r="AP199">
        <v>1</v>
      </c>
      <c r="AQ199">
        <v>48</v>
      </c>
      <c r="AR199">
        <v>16</v>
      </c>
      <c r="AS199">
        <v>35</v>
      </c>
    </row>
    <row r="200" spans="1:45" x14ac:dyDescent="0.25">
      <c r="A200">
        <v>20100718</v>
      </c>
      <c r="B200">
        <f t="shared" si="15"/>
        <v>20140718</v>
      </c>
      <c r="C200">
        <f t="shared" si="16"/>
        <v>2014</v>
      </c>
      <c r="D200">
        <f t="shared" si="17"/>
        <v>7</v>
      </c>
      <c r="E200">
        <f t="shared" si="18"/>
        <v>18</v>
      </c>
      <c r="F200" s="15">
        <f t="shared" si="19"/>
        <v>41838</v>
      </c>
      <c r="G200">
        <v>207</v>
      </c>
      <c r="H200">
        <v>16</v>
      </c>
      <c r="I200">
        <v>22</v>
      </c>
      <c r="J200">
        <v>40</v>
      </c>
      <c r="K200">
        <v>9</v>
      </c>
      <c r="L200">
        <v>10</v>
      </c>
      <c r="M200">
        <v>1</v>
      </c>
      <c r="N200">
        <v>70</v>
      </c>
      <c r="O200">
        <v>10</v>
      </c>
      <c r="P200">
        <v>176</v>
      </c>
      <c r="Q200">
        <v>102</v>
      </c>
      <c r="R200">
        <v>4</v>
      </c>
      <c r="S200">
        <v>233</v>
      </c>
      <c r="T200">
        <v>16</v>
      </c>
      <c r="U200">
        <v>69</v>
      </c>
      <c r="V200">
        <v>6</v>
      </c>
      <c r="W200">
        <v>135</v>
      </c>
      <c r="X200">
        <v>83</v>
      </c>
      <c r="Y200">
        <v>2583</v>
      </c>
      <c r="Z200">
        <v>0</v>
      </c>
      <c r="AA200">
        <v>0</v>
      </c>
      <c r="AB200">
        <v>0</v>
      </c>
      <c r="AC200">
        <v>1</v>
      </c>
      <c r="AD200">
        <v>10262</v>
      </c>
      <c r="AE200">
        <v>10276</v>
      </c>
      <c r="AF200">
        <v>9</v>
      </c>
      <c r="AG200">
        <v>10252</v>
      </c>
      <c r="AH200">
        <v>17</v>
      </c>
      <c r="AI200">
        <v>2</v>
      </c>
      <c r="AJ200">
        <v>1</v>
      </c>
      <c r="AK200">
        <v>81</v>
      </c>
      <c r="AL200">
        <v>12</v>
      </c>
      <c r="AM200">
        <v>1</v>
      </c>
      <c r="AN200">
        <v>70</v>
      </c>
      <c r="AO200">
        <v>99</v>
      </c>
      <c r="AP200">
        <v>2</v>
      </c>
      <c r="AQ200">
        <v>39</v>
      </c>
      <c r="AR200">
        <v>15</v>
      </c>
      <c r="AS200">
        <v>45</v>
      </c>
    </row>
    <row r="201" spans="1:45" x14ac:dyDescent="0.25">
      <c r="A201">
        <v>20100719</v>
      </c>
      <c r="B201">
        <f t="shared" si="15"/>
        <v>20140719</v>
      </c>
      <c r="C201">
        <f t="shared" si="16"/>
        <v>2014</v>
      </c>
      <c r="D201">
        <f t="shared" si="17"/>
        <v>7</v>
      </c>
      <c r="E201">
        <f t="shared" si="18"/>
        <v>19</v>
      </c>
      <c r="F201" s="15">
        <f t="shared" si="19"/>
        <v>41839</v>
      </c>
      <c r="G201">
        <v>152</v>
      </c>
      <c r="H201">
        <v>9</v>
      </c>
      <c r="I201">
        <v>15</v>
      </c>
      <c r="J201">
        <v>30</v>
      </c>
      <c r="K201">
        <v>9</v>
      </c>
      <c r="L201">
        <v>10</v>
      </c>
      <c r="M201">
        <v>1</v>
      </c>
      <c r="N201">
        <v>50</v>
      </c>
      <c r="O201">
        <v>8</v>
      </c>
      <c r="P201">
        <v>207</v>
      </c>
      <c r="Q201">
        <v>118</v>
      </c>
      <c r="R201">
        <v>4</v>
      </c>
      <c r="S201">
        <v>275</v>
      </c>
      <c r="T201">
        <v>17</v>
      </c>
      <c r="U201">
        <v>92</v>
      </c>
      <c r="V201">
        <v>6</v>
      </c>
      <c r="W201">
        <v>140</v>
      </c>
      <c r="X201">
        <v>87</v>
      </c>
      <c r="Y201">
        <v>2694</v>
      </c>
      <c r="Z201">
        <v>0</v>
      </c>
      <c r="AA201">
        <v>0</v>
      </c>
      <c r="AB201">
        <v>0</v>
      </c>
      <c r="AC201">
        <v>1</v>
      </c>
      <c r="AD201">
        <v>10220</v>
      </c>
      <c r="AE201">
        <v>10248</v>
      </c>
      <c r="AF201">
        <v>1</v>
      </c>
      <c r="AG201">
        <v>10180</v>
      </c>
      <c r="AH201">
        <v>24</v>
      </c>
      <c r="AI201">
        <v>45</v>
      </c>
      <c r="AJ201">
        <v>2</v>
      </c>
      <c r="AK201">
        <v>81</v>
      </c>
      <c r="AL201">
        <v>14</v>
      </c>
      <c r="AM201">
        <v>0</v>
      </c>
      <c r="AN201">
        <v>65</v>
      </c>
      <c r="AO201">
        <v>99</v>
      </c>
      <c r="AP201">
        <v>2</v>
      </c>
      <c r="AQ201">
        <v>36</v>
      </c>
      <c r="AR201">
        <v>16</v>
      </c>
      <c r="AS201">
        <v>50</v>
      </c>
    </row>
    <row r="202" spans="1:45" x14ac:dyDescent="0.25">
      <c r="A202">
        <v>20100720</v>
      </c>
      <c r="B202">
        <f t="shared" si="15"/>
        <v>20140720</v>
      </c>
      <c r="C202">
        <f t="shared" si="16"/>
        <v>2014</v>
      </c>
      <c r="D202">
        <f t="shared" si="17"/>
        <v>7</v>
      </c>
      <c r="E202">
        <f t="shared" si="18"/>
        <v>20</v>
      </c>
      <c r="F202" s="15">
        <f t="shared" si="19"/>
        <v>41840</v>
      </c>
      <c r="G202">
        <v>137</v>
      </c>
      <c r="H202">
        <v>24</v>
      </c>
      <c r="I202">
        <v>29</v>
      </c>
      <c r="J202">
        <v>50</v>
      </c>
      <c r="K202">
        <v>15</v>
      </c>
      <c r="L202">
        <v>10</v>
      </c>
      <c r="M202">
        <v>1</v>
      </c>
      <c r="N202">
        <v>80</v>
      </c>
      <c r="O202">
        <v>15</v>
      </c>
      <c r="P202">
        <v>232</v>
      </c>
      <c r="Q202">
        <v>137</v>
      </c>
      <c r="R202">
        <v>4</v>
      </c>
      <c r="S202">
        <v>293</v>
      </c>
      <c r="T202">
        <v>16</v>
      </c>
      <c r="U202">
        <v>114</v>
      </c>
      <c r="V202">
        <v>6</v>
      </c>
      <c r="W202">
        <v>74</v>
      </c>
      <c r="X202">
        <v>46</v>
      </c>
      <c r="Y202">
        <v>2304</v>
      </c>
      <c r="Z202">
        <v>0</v>
      </c>
      <c r="AA202">
        <v>0</v>
      </c>
      <c r="AB202">
        <v>0</v>
      </c>
      <c r="AC202">
        <v>1</v>
      </c>
      <c r="AD202">
        <v>10127</v>
      </c>
      <c r="AE202">
        <v>10176</v>
      </c>
      <c r="AF202">
        <v>1</v>
      </c>
      <c r="AG202">
        <v>10069</v>
      </c>
      <c r="AH202">
        <v>24</v>
      </c>
      <c r="AI202">
        <v>1</v>
      </c>
      <c r="AJ202">
        <v>2</v>
      </c>
      <c r="AK202">
        <v>83</v>
      </c>
      <c r="AL202">
        <v>19</v>
      </c>
      <c r="AM202">
        <v>6</v>
      </c>
      <c r="AN202">
        <v>59</v>
      </c>
      <c r="AO202">
        <v>99</v>
      </c>
      <c r="AP202">
        <v>3</v>
      </c>
      <c r="AQ202">
        <v>37</v>
      </c>
      <c r="AR202">
        <v>15</v>
      </c>
      <c r="AS202">
        <v>44</v>
      </c>
    </row>
    <row r="203" spans="1:45" x14ac:dyDescent="0.25">
      <c r="A203">
        <v>20100721</v>
      </c>
      <c r="B203">
        <f t="shared" si="15"/>
        <v>20140721</v>
      </c>
      <c r="C203">
        <f t="shared" si="16"/>
        <v>2014</v>
      </c>
      <c r="D203">
        <f t="shared" si="17"/>
        <v>7</v>
      </c>
      <c r="E203">
        <f t="shared" si="18"/>
        <v>21</v>
      </c>
      <c r="F203" s="15">
        <f t="shared" si="19"/>
        <v>41841</v>
      </c>
      <c r="G203">
        <v>202</v>
      </c>
      <c r="H203">
        <v>18</v>
      </c>
      <c r="I203">
        <v>27</v>
      </c>
      <c r="J203">
        <v>40</v>
      </c>
      <c r="K203">
        <v>24</v>
      </c>
      <c r="L203">
        <v>10</v>
      </c>
      <c r="M203">
        <v>16</v>
      </c>
      <c r="N203">
        <v>80</v>
      </c>
      <c r="O203">
        <v>24</v>
      </c>
      <c r="P203">
        <v>221</v>
      </c>
      <c r="Q203">
        <v>187</v>
      </c>
      <c r="R203">
        <v>24</v>
      </c>
      <c r="S203">
        <v>259</v>
      </c>
      <c r="T203">
        <v>12</v>
      </c>
      <c r="U203">
        <v>162</v>
      </c>
      <c r="V203">
        <v>6</v>
      </c>
      <c r="W203">
        <v>47</v>
      </c>
      <c r="X203">
        <v>29</v>
      </c>
      <c r="Y203">
        <v>1548</v>
      </c>
      <c r="Z203">
        <v>0</v>
      </c>
      <c r="AA203">
        <v>-1</v>
      </c>
      <c r="AB203">
        <v>-1</v>
      </c>
      <c r="AC203">
        <v>14</v>
      </c>
      <c r="AD203">
        <v>10071</v>
      </c>
      <c r="AE203">
        <v>10092</v>
      </c>
      <c r="AF203">
        <v>24</v>
      </c>
      <c r="AG203">
        <v>10053</v>
      </c>
      <c r="AH203">
        <v>5</v>
      </c>
      <c r="AI203">
        <v>71</v>
      </c>
      <c r="AJ203">
        <v>8</v>
      </c>
      <c r="AK203">
        <v>83</v>
      </c>
      <c r="AL203">
        <v>1</v>
      </c>
      <c r="AM203">
        <v>6</v>
      </c>
      <c r="AN203">
        <v>62</v>
      </c>
      <c r="AO203">
        <v>80</v>
      </c>
      <c r="AP203">
        <v>24</v>
      </c>
      <c r="AQ203">
        <v>48</v>
      </c>
      <c r="AR203">
        <v>10</v>
      </c>
      <c r="AS203">
        <v>29</v>
      </c>
    </row>
    <row r="204" spans="1:45" x14ac:dyDescent="0.25">
      <c r="A204">
        <v>20100722</v>
      </c>
      <c r="B204">
        <f t="shared" si="15"/>
        <v>20140722</v>
      </c>
      <c r="C204">
        <f t="shared" si="16"/>
        <v>2014</v>
      </c>
      <c r="D204">
        <f t="shared" si="17"/>
        <v>7</v>
      </c>
      <c r="E204">
        <f t="shared" si="18"/>
        <v>22</v>
      </c>
      <c r="F204" s="15">
        <f t="shared" si="19"/>
        <v>41842</v>
      </c>
      <c r="G204">
        <v>220</v>
      </c>
      <c r="H204">
        <v>12</v>
      </c>
      <c r="I204">
        <v>24</v>
      </c>
      <c r="J204">
        <v>40</v>
      </c>
      <c r="K204">
        <v>1</v>
      </c>
      <c r="L204">
        <v>10</v>
      </c>
      <c r="M204">
        <v>22</v>
      </c>
      <c r="N204">
        <v>70</v>
      </c>
      <c r="O204">
        <v>1</v>
      </c>
      <c r="P204">
        <v>184</v>
      </c>
      <c r="Q204">
        <v>125</v>
      </c>
      <c r="R204">
        <v>24</v>
      </c>
      <c r="S204">
        <v>235</v>
      </c>
      <c r="T204">
        <v>15</v>
      </c>
      <c r="U204">
        <v>90</v>
      </c>
      <c r="V204">
        <v>24</v>
      </c>
      <c r="W204">
        <v>45</v>
      </c>
      <c r="X204">
        <v>28</v>
      </c>
      <c r="Y204">
        <v>1662</v>
      </c>
      <c r="Z204">
        <v>2</v>
      </c>
      <c r="AA204">
        <v>6</v>
      </c>
      <c r="AB204">
        <v>6</v>
      </c>
      <c r="AC204">
        <v>18</v>
      </c>
      <c r="AD204">
        <v>10134</v>
      </c>
      <c r="AE204">
        <v>10164</v>
      </c>
      <c r="AF204">
        <v>23</v>
      </c>
      <c r="AG204">
        <v>10100</v>
      </c>
      <c r="AH204">
        <v>1</v>
      </c>
      <c r="AI204">
        <v>2</v>
      </c>
      <c r="AJ204">
        <v>24</v>
      </c>
      <c r="AK204">
        <v>82</v>
      </c>
      <c r="AL204">
        <v>13</v>
      </c>
      <c r="AM204">
        <v>4</v>
      </c>
      <c r="AN204">
        <v>73</v>
      </c>
      <c r="AO204">
        <v>99</v>
      </c>
      <c r="AP204">
        <v>24</v>
      </c>
      <c r="AQ204">
        <v>47</v>
      </c>
      <c r="AR204">
        <v>15</v>
      </c>
      <c r="AS204">
        <v>29</v>
      </c>
    </row>
    <row r="205" spans="1:45" x14ac:dyDescent="0.25">
      <c r="A205">
        <v>20100723</v>
      </c>
      <c r="B205">
        <f t="shared" si="15"/>
        <v>20140723</v>
      </c>
      <c r="C205">
        <f t="shared" si="16"/>
        <v>2014</v>
      </c>
      <c r="D205">
        <f t="shared" si="17"/>
        <v>7</v>
      </c>
      <c r="E205">
        <f t="shared" si="18"/>
        <v>23</v>
      </c>
      <c r="F205" s="15">
        <f t="shared" si="19"/>
        <v>41843</v>
      </c>
      <c r="G205">
        <v>312</v>
      </c>
      <c r="H205">
        <v>18</v>
      </c>
      <c r="I205">
        <v>21</v>
      </c>
      <c r="J205">
        <v>40</v>
      </c>
      <c r="K205">
        <v>13</v>
      </c>
      <c r="L205">
        <v>0</v>
      </c>
      <c r="M205">
        <v>1</v>
      </c>
      <c r="N205">
        <v>80</v>
      </c>
      <c r="O205">
        <v>17</v>
      </c>
      <c r="P205">
        <v>174</v>
      </c>
      <c r="Q205">
        <v>105</v>
      </c>
      <c r="R205">
        <v>4</v>
      </c>
      <c r="S205">
        <v>226</v>
      </c>
      <c r="T205">
        <v>12</v>
      </c>
      <c r="U205">
        <v>75</v>
      </c>
      <c r="V205">
        <v>6</v>
      </c>
      <c r="W205">
        <v>91</v>
      </c>
      <c r="X205">
        <v>57</v>
      </c>
      <c r="Y205">
        <v>1871</v>
      </c>
      <c r="Z205">
        <v>0</v>
      </c>
      <c r="AA205">
        <v>-1</v>
      </c>
      <c r="AB205">
        <v>-1</v>
      </c>
      <c r="AC205">
        <v>14</v>
      </c>
      <c r="AD205">
        <v>10180</v>
      </c>
      <c r="AE205">
        <v>10210</v>
      </c>
      <c r="AF205">
        <v>24</v>
      </c>
      <c r="AG205">
        <v>10164</v>
      </c>
      <c r="AH205">
        <v>1</v>
      </c>
      <c r="AI205">
        <v>2</v>
      </c>
      <c r="AJ205">
        <v>2</v>
      </c>
      <c r="AK205">
        <v>82</v>
      </c>
      <c r="AL205">
        <v>13</v>
      </c>
      <c r="AM205">
        <v>3</v>
      </c>
      <c r="AN205">
        <v>76</v>
      </c>
      <c r="AO205">
        <v>99</v>
      </c>
      <c r="AP205">
        <v>1</v>
      </c>
      <c r="AQ205">
        <v>57</v>
      </c>
      <c r="AR205">
        <v>9</v>
      </c>
      <c r="AS205">
        <v>32</v>
      </c>
    </row>
    <row r="206" spans="1:45" x14ac:dyDescent="0.25">
      <c r="A206">
        <v>20100724</v>
      </c>
      <c r="B206">
        <f t="shared" si="15"/>
        <v>20140724</v>
      </c>
      <c r="C206">
        <f t="shared" si="16"/>
        <v>2014</v>
      </c>
      <c r="D206">
        <f t="shared" si="17"/>
        <v>7</v>
      </c>
      <c r="E206">
        <f t="shared" si="18"/>
        <v>24</v>
      </c>
      <c r="F206" s="15">
        <f t="shared" si="19"/>
        <v>41844</v>
      </c>
      <c r="G206">
        <v>316</v>
      </c>
      <c r="H206">
        <v>24</v>
      </c>
      <c r="I206">
        <v>25</v>
      </c>
      <c r="J206">
        <v>40</v>
      </c>
      <c r="K206">
        <v>13</v>
      </c>
      <c r="L206">
        <v>10</v>
      </c>
      <c r="M206">
        <v>21</v>
      </c>
      <c r="N206">
        <v>80</v>
      </c>
      <c r="O206">
        <v>13</v>
      </c>
      <c r="P206">
        <v>166</v>
      </c>
      <c r="Q206">
        <v>126</v>
      </c>
      <c r="R206">
        <v>21</v>
      </c>
      <c r="S206">
        <v>204</v>
      </c>
      <c r="T206">
        <v>13</v>
      </c>
      <c r="U206">
        <v>93</v>
      </c>
      <c r="V206">
        <v>24</v>
      </c>
      <c r="W206">
        <v>139</v>
      </c>
      <c r="X206">
        <v>87</v>
      </c>
      <c r="Y206">
        <v>2676</v>
      </c>
      <c r="Z206">
        <v>0</v>
      </c>
      <c r="AA206">
        <v>0</v>
      </c>
      <c r="AB206">
        <v>0</v>
      </c>
      <c r="AC206">
        <v>1</v>
      </c>
      <c r="AD206">
        <v>10215</v>
      </c>
      <c r="AE206">
        <v>10225</v>
      </c>
      <c r="AF206">
        <v>7</v>
      </c>
      <c r="AG206">
        <v>10195</v>
      </c>
      <c r="AH206">
        <v>24</v>
      </c>
      <c r="AI206">
        <v>70</v>
      </c>
      <c r="AJ206">
        <v>1</v>
      </c>
      <c r="AK206">
        <v>83</v>
      </c>
      <c r="AL206">
        <v>19</v>
      </c>
      <c r="AM206">
        <v>3</v>
      </c>
      <c r="AN206">
        <v>64</v>
      </c>
      <c r="AO206">
        <v>89</v>
      </c>
      <c r="AP206">
        <v>4</v>
      </c>
      <c r="AQ206">
        <v>39</v>
      </c>
      <c r="AR206">
        <v>15</v>
      </c>
      <c r="AS206">
        <v>46</v>
      </c>
    </row>
    <row r="207" spans="1:45" x14ac:dyDescent="0.25">
      <c r="A207">
        <v>20100725</v>
      </c>
      <c r="B207">
        <f t="shared" si="15"/>
        <v>20140725</v>
      </c>
      <c r="C207">
        <f t="shared" si="16"/>
        <v>2014</v>
      </c>
      <c r="D207">
        <f t="shared" si="17"/>
        <v>7</v>
      </c>
      <c r="E207">
        <f t="shared" si="18"/>
        <v>25</v>
      </c>
      <c r="F207" s="15">
        <f t="shared" si="19"/>
        <v>41845</v>
      </c>
      <c r="G207">
        <v>248</v>
      </c>
      <c r="H207">
        <v>13</v>
      </c>
      <c r="I207">
        <v>25</v>
      </c>
      <c r="J207">
        <v>40</v>
      </c>
      <c r="K207">
        <v>11</v>
      </c>
      <c r="L207">
        <v>10</v>
      </c>
      <c r="M207">
        <v>1</v>
      </c>
      <c r="N207">
        <v>90</v>
      </c>
      <c r="O207">
        <v>11</v>
      </c>
      <c r="P207">
        <v>168</v>
      </c>
      <c r="Q207">
        <v>121</v>
      </c>
      <c r="R207">
        <v>3</v>
      </c>
      <c r="S207">
        <v>198</v>
      </c>
      <c r="T207">
        <v>11</v>
      </c>
      <c r="U207">
        <v>101</v>
      </c>
      <c r="V207">
        <v>6</v>
      </c>
      <c r="W207">
        <v>27</v>
      </c>
      <c r="X207">
        <v>17</v>
      </c>
      <c r="Y207">
        <v>1125</v>
      </c>
      <c r="Z207">
        <v>17</v>
      </c>
      <c r="AA207">
        <v>12</v>
      </c>
      <c r="AB207">
        <v>5</v>
      </c>
      <c r="AC207">
        <v>12</v>
      </c>
      <c r="AD207">
        <v>10159</v>
      </c>
      <c r="AE207">
        <v>10190</v>
      </c>
      <c r="AF207">
        <v>1</v>
      </c>
      <c r="AG207">
        <v>10144</v>
      </c>
      <c r="AH207">
        <v>24</v>
      </c>
      <c r="AI207">
        <v>58</v>
      </c>
      <c r="AJ207">
        <v>24</v>
      </c>
      <c r="AK207">
        <v>80</v>
      </c>
      <c r="AL207">
        <v>11</v>
      </c>
      <c r="AM207">
        <v>7</v>
      </c>
      <c r="AN207">
        <v>80</v>
      </c>
      <c r="AO207">
        <v>91</v>
      </c>
      <c r="AP207">
        <v>24</v>
      </c>
      <c r="AQ207">
        <v>67</v>
      </c>
      <c r="AR207">
        <v>11</v>
      </c>
      <c r="AS207">
        <v>19</v>
      </c>
    </row>
    <row r="208" spans="1:45" x14ac:dyDescent="0.25">
      <c r="A208">
        <v>20100726</v>
      </c>
      <c r="B208">
        <f t="shared" si="15"/>
        <v>20140726</v>
      </c>
      <c r="C208">
        <f t="shared" si="16"/>
        <v>2014</v>
      </c>
      <c r="D208">
        <f t="shared" si="17"/>
        <v>7</v>
      </c>
      <c r="E208">
        <f t="shared" si="18"/>
        <v>26</v>
      </c>
      <c r="F208" s="15">
        <f t="shared" si="19"/>
        <v>41846</v>
      </c>
      <c r="G208">
        <v>315</v>
      </c>
      <c r="H208">
        <v>28</v>
      </c>
      <c r="I208">
        <v>29</v>
      </c>
      <c r="J208">
        <v>60</v>
      </c>
      <c r="K208">
        <v>15</v>
      </c>
      <c r="L208">
        <v>10</v>
      </c>
      <c r="M208">
        <v>2</v>
      </c>
      <c r="N208">
        <v>100</v>
      </c>
      <c r="O208">
        <v>13</v>
      </c>
      <c r="P208">
        <v>168</v>
      </c>
      <c r="Q208">
        <v>125</v>
      </c>
      <c r="R208">
        <v>24</v>
      </c>
      <c r="S208">
        <v>206</v>
      </c>
      <c r="T208">
        <v>14</v>
      </c>
      <c r="U208">
        <v>96</v>
      </c>
      <c r="V208">
        <v>24</v>
      </c>
      <c r="W208">
        <v>27</v>
      </c>
      <c r="X208">
        <v>17</v>
      </c>
      <c r="Y208">
        <v>1287</v>
      </c>
      <c r="Z208">
        <v>42</v>
      </c>
      <c r="AA208">
        <v>61</v>
      </c>
      <c r="AB208">
        <v>24</v>
      </c>
      <c r="AC208">
        <v>6</v>
      </c>
      <c r="AD208">
        <v>10138</v>
      </c>
      <c r="AE208">
        <v>10161</v>
      </c>
      <c r="AF208">
        <v>24</v>
      </c>
      <c r="AG208">
        <v>10126</v>
      </c>
      <c r="AH208">
        <v>11</v>
      </c>
      <c r="AI208">
        <v>26</v>
      </c>
      <c r="AJ208">
        <v>6</v>
      </c>
      <c r="AK208">
        <v>80</v>
      </c>
      <c r="AL208">
        <v>14</v>
      </c>
      <c r="AM208">
        <v>6</v>
      </c>
      <c r="AN208">
        <v>84</v>
      </c>
      <c r="AO208">
        <v>97</v>
      </c>
      <c r="AP208">
        <v>4</v>
      </c>
      <c r="AQ208">
        <v>66</v>
      </c>
      <c r="AR208">
        <v>17</v>
      </c>
      <c r="AS208">
        <v>22</v>
      </c>
    </row>
    <row r="209" spans="1:45" x14ac:dyDescent="0.25">
      <c r="A209">
        <v>20100727</v>
      </c>
      <c r="B209">
        <f t="shared" si="15"/>
        <v>20140727</v>
      </c>
      <c r="C209">
        <f t="shared" si="16"/>
        <v>2014</v>
      </c>
      <c r="D209">
        <f t="shared" si="17"/>
        <v>7</v>
      </c>
      <c r="E209">
        <f t="shared" si="18"/>
        <v>27</v>
      </c>
      <c r="F209" s="15">
        <f t="shared" si="19"/>
        <v>41847</v>
      </c>
      <c r="G209">
        <v>220</v>
      </c>
      <c r="H209">
        <v>18</v>
      </c>
      <c r="I209">
        <v>22</v>
      </c>
      <c r="J209">
        <v>40</v>
      </c>
      <c r="K209">
        <v>14</v>
      </c>
      <c r="L209">
        <v>10</v>
      </c>
      <c r="M209">
        <v>1</v>
      </c>
      <c r="N209">
        <v>70</v>
      </c>
      <c r="O209">
        <v>14</v>
      </c>
      <c r="P209">
        <v>177</v>
      </c>
      <c r="Q209">
        <v>119</v>
      </c>
      <c r="R209">
        <v>1</v>
      </c>
      <c r="S209">
        <v>212</v>
      </c>
      <c r="T209">
        <v>11</v>
      </c>
      <c r="U209">
        <v>88</v>
      </c>
      <c r="V209">
        <v>6</v>
      </c>
      <c r="W209">
        <v>42</v>
      </c>
      <c r="X209">
        <v>27</v>
      </c>
      <c r="Y209">
        <v>1426</v>
      </c>
      <c r="Z209">
        <v>15</v>
      </c>
      <c r="AA209">
        <v>15</v>
      </c>
      <c r="AB209">
        <v>11</v>
      </c>
      <c r="AC209">
        <v>22</v>
      </c>
      <c r="AD209">
        <v>10170</v>
      </c>
      <c r="AE209">
        <v>10179</v>
      </c>
      <c r="AF209">
        <v>11</v>
      </c>
      <c r="AG209">
        <v>10154</v>
      </c>
      <c r="AH209">
        <v>24</v>
      </c>
      <c r="AI209">
        <v>32</v>
      </c>
      <c r="AJ209">
        <v>22</v>
      </c>
      <c r="AK209">
        <v>81</v>
      </c>
      <c r="AL209">
        <v>9</v>
      </c>
      <c r="AM209">
        <v>7</v>
      </c>
      <c r="AN209">
        <v>82</v>
      </c>
      <c r="AO209">
        <v>99</v>
      </c>
      <c r="AP209">
        <v>5</v>
      </c>
      <c r="AQ209">
        <v>59</v>
      </c>
      <c r="AR209">
        <v>10</v>
      </c>
      <c r="AS209">
        <v>25</v>
      </c>
    </row>
    <row r="210" spans="1:45" x14ac:dyDescent="0.25">
      <c r="A210">
        <v>20100728</v>
      </c>
      <c r="B210">
        <f t="shared" si="15"/>
        <v>20140728</v>
      </c>
      <c r="C210">
        <f t="shared" si="16"/>
        <v>2014</v>
      </c>
      <c r="D210">
        <f t="shared" si="17"/>
        <v>7</v>
      </c>
      <c r="E210">
        <f t="shared" si="18"/>
        <v>28</v>
      </c>
      <c r="F210" s="15">
        <f t="shared" si="19"/>
        <v>41848</v>
      </c>
      <c r="G210">
        <v>298</v>
      </c>
      <c r="H210">
        <v>30</v>
      </c>
      <c r="I210">
        <v>31</v>
      </c>
      <c r="J210">
        <v>50</v>
      </c>
      <c r="K210">
        <v>11</v>
      </c>
      <c r="L210">
        <v>20</v>
      </c>
      <c r="M210">
        <v>1</v>
      </c>
      <c r="N210">
        <v>90</v>
      </c>
      <c r="O210">
        <v>10</v>
      </c>
      <c r="P210">
        <v>187</v>
      </c>
      <c r="Q210">
        <v>144</v>
      </c>
      <c r="R210">
        <v>24</v>
      </c>
      <c r="S210">
        <v>223</v>
      </c>
      <c r="T210">
        <v>13</v>
      </c>
      <c r="U210">
        <v>142</v>
      </c>
      <c r="V210">
        <v>24</v>
      </c>
      <c r="W210">
        <v>94</v>
      </c>
      <c r="X210">
        <v>60</v>
      </c>
      <c r="Y210">
        <v>2087</v>
      </c>
      <c r="Z210">
        <v>30</v>
      </c>
      <c r="AA210">
        <v>81</v>
      </c>
      <c r="AB210">
        <v>66</v>
      </c>
      <c r="AC210">
        <v>1</v>
      </c>
      <c r="AD210">
        <v>10145</v>
      </c>
      <c r="AE210">
        <v>10156</v>
      </c>
      <c r="AF210">
        <v>9</v>
      </c>
      <c r="AG210">
        <v>10130</v>
      </c>
      <c r="AH210">
        <v>24</v>
      </c>
      <c r="AI210">
        <v>18</v>
      </c>
      <c r="AJ210">
        <v>1</v>
      </c>
      <c r="AK210">
        <v>82</v>
      </c>
      <c r="AL210">
        <v>9</v>
      </c>
      <c r="AM210">
        <v>6</v>
      </c>
      <c r="AN210">
        <v>75</v>
      </c>
      <c r="AO210">
        <v>98</v>
      </c>
      <c r="AP210">
        <v>1</v>
      </c>
      <c r="AQ210">
        <v>55</v>
      </c>
      <c r="AR210">
        <v>13</v>
      </c>
      <c r="AS210">
        <v>37</v>
      </c>
    </row>
    <row r="211" spans="1:45" x14ac:dyDescent="0.25">
      <c r="A211">
        <v>20100729</v>
      </c>
      <c r="B211">
        <f t="shared" si="15"/>
        <v>20140729</v>
      </c>
      <c r="C211">
        <f t="shared" si="16"/>
        <v>2014</v>
      </c>
      <c r="D211">
        <f t="shared" si="17"/>
        <v>7</v>
      </c>
      <c r="E211">
        <f t="shared" si="18"/>
        <v>29</v>
      </c>
      <c r="F211" s="15">
        <f t="shared" si="19"/>
        <v>41849</v>
      </c>
      <c r="G211">
        <v>302</v>
      </c>
      <c r="H211">
        <v>30</v>
      </c>
      <c r="I211">
        <v>31</v>
      </c>
      <c r="J211">
        <v>60</v>
      </c>
      <c r="K211">
        <v>15</v>
      </c>
      <c r="L211">
        <v>10</v>
      </c>
      <c r="M211">
        <v>1</v>
      </c>
      <c r="N211">
        <v>100</v>
      </c>
      <c r="O211">
        <v>13</v>
      </c>
      <c r="P211">
        <v>167</v>
      </c>
      <c r="Q211">
        <v>138</v>
      </c>
      <c r="R211">
        <v>5</v>
      </c>
      <c r="S211">
        <v>207</v>
      </c>
      <c r="T211">
        <v>14</v>
      </c>
      <c r="U211">
        <v>135</v>
      </c>
      <c r="V211">
        <v>6</v>
      </c>
      <c r="W211">
        <v>46</v>
      </c>
      <c r="X211">
        <v>29</v>
      </c>
      <c r="Y211">
        <v>1692</v>
      </c>
      <c r="Z211">
        <v>13</v>
      </c>
      <c r="AA211">
        <v>10</v>
      </c>
      <c r="AB211">
        <v>6</v>
      </c>
      <c r="AC211">
        <v>5</v>
      </c>
      <c r="AD211">
        <v>10125</v>
      </c>
      <c r="AE211">
        <v>10134</v>
      </c>
      <c r="AF211">
        <v>21</v>
      </c>
      <c r="AG211">
        <v>10117</v>
      </c>
      <c r="AH211">
        <v>9</v>
      </c>
      <c r="AI211">
        <v>59</v>
      </c>
      <c r="AJ211">
        <v>5</v>
      </c>
      <c r="AK211">
        <v>82</v>
      </c>
      <c r="AL211">
        <v>12</v>
      </c>
      <c r="AM211">
        <v>7</v>
      </c>
      <c r="AN211">
        <v>78</v>
      </c>
      <c r="AO211">
        <v>95</v>
      </c>
      <c r="AP211">
        <v>3</v>
      </c>
      <c r="AQ211">
        <v>58</v>
      </c>
      <c r="AR211">
        <v>13</v>
      </c>
      <c r="AS211">
        <v>29</v>
      </c>
    </row>
    <row r="212" spans="1:45" x14ac:dyDescent="0.25">
      <c r="A212">
        <v>20100730</v>
      </c>
      <c r="B212">
        <f t="shared" si="15"/>
        <v>20140730</v>
      </c>
      <c r="C212">
        <f t="shared" si="16"/>
        <v>2014</v>
      </c>
      <c r="D212">
        <f t="shared" si="17"/>
        <v>7</v>
      </c>
      <c r="E212">
        <f t="shared" si="18"/>
        <v>30</v>
      </c>
      <c r="F212" s="15">
        <f t="shared" si="19"/>
        <v>41850</v>
      </c>
      <c r="G212">
        <v>291</v>
      </c>
      <c r="H212">
        <v>16</v>
      </c>
      <c r="I212">
        <v>19</v>
      </c>
      <c r="J212">
        <v>30</v>
      </c>
      <c r="K212">
        <v>9</v>
      </c>
      <c r="L212">
        <v>0</v>
      </c>
      <c r="M212">
        <v>21</v>
      </c>
      <c r="N212">
        <v>70</v>
      </c>
      <c r="O212">
        <v>10</v>
      </c>
      <c r="P212">
        <v>177</v>
      </c>
      <c r="Q212">
        <v>135</v>
      </c>
      <c r="R212">
        <v>23</v>
      </c>
      <c r="S212">
        <v>227</v>
      </c>
      <c r="T212">
        <v>16</v>
      </c>
      <c r="U212">
        <v>111</v>
      </c>
      <c r="V212">
        <v>24</v>
      </c>
      <c r="W212">
        <v>103</v>
      </c>
      <c r="X212">
        <v>66</v>
      </c>
      <c r="Y212">
        <v>2208</v>
      </c>
      <c r="Z212">
        <v>0</v>
      </c>
      <c r="AA212">
        <v>-1</v>
      </c>
      <c r="AB212">
        <v>-1</v>
      </c>
      <c r="AC212">
        <v>6</v>
      </c>
      <c r="AD212">
        <v>10141</v>
      </c>
      <c r="AE212">
        <v>10148</v>
      </c>
      <c r="AF212">
        <v>12</v>
      </c>
      <c r="AG212">
        <v>10130</v>
      </c>
      <c r="AH212">
        <v>2</v>
      </c>
      <c r="AI212">
        <v>61</v>
      </c>
      <c r="AJ212">
        <v>2</v>
      </c>
      <c r="AK212">
        <v>81</v>
      </c>
      <c r="AL212">
        <v>9</v>
      </c>
      <c r="AM212">
        <v>4</v>
      </c>
      <c r="AN212">
        <v>73</v>
      </c>
      <c r="AO212">
        <v>97</v>
      </c>
      <c r="AP212">
        <v>23</v>
      </c>
      <c r="AQ212">
        <v>49</v>
      </c>
      <c r="AR212">
        <v>17</v>
      </c>
      <c r="AS212">
        <v>39</v>
      </c>
    </row>
    <row r="213" spans="1:45" x14ac:dyDescent="0.25">
      <c r="A213">
        <v>20100731</v>
      </c>
      <c r="B213">
        <f t="shared" si="15"/>
        <v>20140731</v>
      </c>
      <c r="C213">
        <f t="shared" si="16"/>
        <v>2014</v>
      </c>
      <c r="D213">
        <f t="shared" si="17"/>
        <v>7</v>
      </c>
      <c r="E213">
        <f t="shared" si="18"/>
        <v>31</v>
      </c>
      <c r="F213" s="15">
        <f t="shared" si="19"/>
        <v>41851</v>
      </c>
      <c r="G213">
        <v>207</v>
      </c>
      <c r="H213">
        <v>28</v>
      </c>
      <c r="I213">
        <v>30</v>
      </c>
      <c r="J213">
        <v>50</v>
      </c>
      <c r="K213">
        <v>10</v>
      </c>
      <c r="L213">
        <v>10</v>
      </c>
      <c r="M213">
        <v>1</v>
      </c>
      <c r="N213">
        <v>90</v>
      </c>
      <c r="O213">
        <v>11</v>
      </c>
      <c r="P213">
        <v>185</v>
      </c>
      <c r="Q213">
        <v>141</v>
      </c>
      <c r="R213">
        <v>1</v>
      </c>
      <c r="S213">
        <v>215</v>
      </c>
      <c r="T213">
        <v>15</v>
      </c>
      <c r="U213">
        <v>130</v>
      </c>
      <c r="V213">
        <v>6</v>
      </c>
      <c r="W213">
        <v>6</v>
      </c>
      <c r="X213">
        <v>4</v>
      </c>
      <c r="Y213">
        <v>760</v>
      </c>
      <c r="Z213">
        <v>14</v>
      </c>
      <c r="AA213">
        <v>10</v>
      </c>
      <c r="AB213">
        <v>6</v>
      </c>
      <c r="AC213">
        <v>16</v>
      </c>
      <c r="AD213">
        <v>10126</v>
      </c>
      <c r="AE213">
        <v>10132</v>
      </c>
      <c r="AF213">
        <v>10</v>
      </c>
      <c r="AG213">
        <v>10119</v>
      </c>
      <c r="AH213">
        <v>24</v>
      </c>
      <c r="AI213">
        <v>56</v>
      </c>
      <c r="AJ213">
        <v>6</v>
      </c>
      <c r="AK213">
        <v>75</v>
      </c>
      <c r="AL213">
        <v>12</v>
      </c>
      <c r="AM213">
        <v>8</v>
      </c>
      <c r="AN213">
        <v>84</v>
      </c>
      <c r="AO213">
        <v>97</v>
      </c>
      <c r="AP213">
        <v>1</v>
      </c>
      <c r="AQ213">
        <v>72</v>
      </c>
      <c r="AR213">
        <v>11</v>
      </c>
      <c r="AS213">
        <v>13</v>
      </c>
    </row>
    <row r="214" spans="1:45" x14ac:dyDescent="0.25">
      <c r="A214">
        <v>20100801</v>
      </c>
      <c r="B214">
        <f t="shared" si="15"/>
        <v>20140801</v>
      </c>
      <c r="C214">
        <f t="shared" si="16"/>
        <v>2014</v>
      </c>
      <c r="D214">
        <f t="shared" si="17"/>
        <v>8</v>
      </c>
      <c r="E214">
        <f t="shared" si="18"/>
        <v>1</v>
      </c>
      <c r="F214" s="15">
        <f t="shared" si="19"/>
        <v>41852</v>
      </c>
      <c r="G214">
        <v>262</v>
      </c>
      <c r="H214">
        <v>13</v>
      </c>
      <c r="I214">
        <v>19</v>
      </c>
      <c r="J214">
        <v>40</v>
      </c>
      <c r="K214">
        <v>1</v>
      </c>
      <c r="L214">
        <v>0</v>
      </c>
      <c r="M214">
        <v>20</v>
      </c>
      <c r="N214">
        <v>70</v>
      </c>
      <c r="O214">
        <v>1</v>
      </c>
      <c r="P214">
        <v>182</v>
      </c>
      <c r="Q214">
        <v>128</v>
      </c>
      <c r="R214">
        <v>24</v>
      </c>
      <c r="S214">
        <v>228</v>
      </c>
      <c r="T214">
        <v>11</v>
      </c>
      <c r="U214">
        <v>107</v>
      </c>
      <c r="V214">
        <v>24</v>
      </c>
      <c r="W214">
        <v>48</v>
      </c>
      <c r="X214">
        <v>31</v>
      </c>
      <c r="Y214">
        <v>1316</v>
      </c>
      <c r="Z214">
        <v>4</v>
      </c>
      <c r="AA214">
        <v>1</v>
      </c>
      <c r="AB214">
        <v>1</v>
      </c>
      <c r="AC214">
        <v>16</v>
      </c>
      <c r="AD214">
        <v>10133</v>
      </c>
      <c r="AE214">
        <v>10147</v>
      </c>
      <c r="AF214">
        <v>22</v>
      </c>
      <c r="AG214">
        <v>10118</v>
      </c>
      <c r="AH214">
        <v>1</v>
      </c>
      <c r="AI214">
        <v>2</v>
      </c>
      <c r="AJ214">
        <v>24</v>
      </c>
      <c r="AK214">
        <v>82</v>
      </c>
      <c r="AL214">
        <v>10</v>
      </c>
      <c r="AM214">
        <v>6</v>
      </c>
      <c r="AN214">
        <v>77</v>
      </c>
      <c r="AO214">
        <v>98</v>
      </c>
      <c r="AP214">
        <v>23</v>
      </c>
      <c r="AQ214">
        <v>57</v>
      </c>
      <c r="AR214">
        <v>11</v>
      </c>
      <c r="AS214">
        <v>23</v>
      </c>
    </row>
    <row r="215" spans="1:45" x14ac:dyDescent="0.25">
      <c r="A215">
        <v>20100802</v>
      </c>
      <c r="B215">
        <f t="shared" si="15"/>
        <v>20140802</v>
      </c>
      <c r="C215">
        <f t="shared" si="16"/>
        <v>2014</v>
      </c>
      <c r="D215">
        <f t="shared" si="17"/>
        <v>8</v>
      </c>
      <c r="E215">
        <f t="shared" si="18"/>
        <v>2</v>
      </c>
      <c r="F215" s="15">
        <f t="shared" si="19"/>
        <v>41853</v>
      </c>
      <c r="G215">
        <v>225</v>
      </c>
      <c r="H215">
        <v>6</v>
      </c>
      <c r="I215">
        <v>14</v>
      </c>
      <c r="J215">
        <v>20</v>
      </c>
      <c r="K215">
        <v>6</v>
      </c>
      <c r="L215">
        <v>0</v>
      </c>
      <c r="M215">
        <v>20</v>
      </c>
      <c r="N215">
        <v>50</v>
      </c>
      <c r="O215">
        <v>13</v>
      </c>
      <c r="P215">
        <v>161</v>
      </c>
      <c r="Q215">
        <v>106</v>
      </c>
      <c r="R215">
        <v>24</v>
      </c>
      <c r="S215">
        <v>201</v>
      </c>
      <c r="T215">
        <v>11</v>
      </c>
      <c r="U215">
        <v>82</v>
      </c>
      <c r="V215">
        <v>24</v>
      </c>
      <c r="W215">
        <v>6</v>
      </c>
      <c r="X215">
        <v>4</v>
      </c>
      <c r="Y215">
        <v>831</v>
      </c>
      <c r="Z215">
        <v>14</v>
      </c>
      <c r="AA215">
        <v>26</v>
      </c>
      <c r="AB215">
        <v>20</v>
      </c>
      <c r="AC215">
        <v>13</v>
      </c>
      <c r="AD215">
        <v>10153</v>
      </c>
      <c r="AE215">
        <v>10160</v>
      </c>
      <c r="AF215">
        <v>20</v>
      </c>
      <c r="AG215">
        <v>10145</v>
      </c>
      <c r="AH215">
        <v>2</v>
      </c>
      <c r="AI215">
        <v>2</v>
      </c>
      <c r="AJ215">
        <v>22</v>
      </c>
      <c r="AK215">
        <v>75</v>
      </c>
      <c r="AL215">
        <v>11</v>
      </c>
      <c r="AM215">
        <v>7</v>
      </c>
      <c r="AN215">
        <v>89</v>
      </c>
      <c r="AO215">
        <v>99</v>
      </c>
      <c r="AP215">
        <v>1</v>
      </c>
      <c r="AQ215">
        <v>70</v>
      </c>
      <c r="AR215">
        <v>12</v>
      </c>
      <c r="AS215">
        <v>14</v>
      </c>
    </row>
    <row r="216" spans="1:45" x14ac:dyDescent="0.25">
      <c r="A216">
        <v>20100803</v>
      </c>
      <c r="B216">
        <f t="shared" si="15"/>
        <v>20140803</v>
      </c>
      <c r="C216">
        <f t="shared" si="16"/>
        <v>2014</v>
      </c>
      <c r="D216">
        <f t="shared" si="17"/>
        <v>8</v>
      </c>
      <c r="E216">
        <f t="shared" si="18"/>
        <v>3</v>
      </c>
      <c r="F216" s="15">
        <f t="shared" si="19"/>
        <v>41854</v>
      </c>
      <c r="G216">
        <v>272</v>
      </c>
      <c r="H216">
        <v>21</v>
      </c>
      <c r="I216">
        <v>25</v>
      </c>
      <c r="J216">
        <v>40</v>
      </c>
      <c r="K216">
        <v>10</v>
      </c>
      <c r="L216">
        <v>10</v>
      </c>
      <c r="M216">
        <v>5</v>
      </c>
      <c r="N216">
        <v>80</v>
      </c>
      <c r="O216">
        <v>10</v>
      </c>
      <c r="P216">
        <v>172</v>
      </c>
      <c r="Q216">
        <v>107</v>
      </c>
      <c r="R216">
        <v>1</v>
      </c>
      <c r="S216">
        <v>221</v>
      </c>
      <c r="T216">
        <v>14</v>
      </c>
      <c r="U216">
        <v>81</v>
      </c>
      <c r="V216">
        <v>6</v>
      </c>
      <c r="W216">
        <v>119</v>
      </c>
      <c r="X216">
        <v>77</v>
      </c>
      <c r="Y216">
        <v>2381</v>
      </c>
      <c r="Z216">
        <v>0</v>
      </c>
      <c r="AA216">
        <v>0</v>
      </c>
      <c r="AB216">
        <v>0</v>
      </c>
      <c r="AC216">
        <v>1</v>
      </c>
      <c r="AD216">
        <v>10149</v>
      </c>
      <c r="AE216">
        <v>10161</v>
      </c>
      <c r="AF216">
        <v>6</v>
      </c>
      <c r="AG216">
        <v>10122</v>
      </c>
      <c r="AH216">
        <v>24</v>
      </c>
      <c r="AI216">
        <v>29</v>
      </c>
      <c r="AJ216">
        <v>2</v>
      </c>
      <c r="AK216">
        <v>83</v>
      </c>
      <c r="AL216">
        <v>19</v>
      </c>
      <c r="AM216">
        <v>4</v>
      </c>
      <c r="AN216">
        <v>75</v>
      </c>
      <c r="AO216">
        <v>99</v>
      </c>
      <c r="AP216">
        <v>1</v>
      </c>
      <c r="AQ216">
        <v>50</v>
      </c>
      <c r="AR216">
        <v>17</v>
      </c>
      <c r="AS216">
        <v>41</v>
      </c>
    </row>
    <row r="217" spans="1:45" x14ac:dyDescent="0.25">
      <c r="A217">
        <v>20100804</v>
      </c>
      <c r="B217">
        <f t="shared" si="15"/>
        <v>20140804</v>
      </c>
      <c r="C217">
        <f t="shared" si="16"/>
        <v>2014</v>
      </c>
      <c r="D217">
        <f t="shared" si="17"/>
        <v>8</v>
      </c>
      <c r="E217">
        <f t="shared" si="18"/>
        <v>4</v>
      </c>
      <c r="F217" s="15">
        <f t="shared" si="19"/>
        <v>41855</v>
      </c>
      <c r="G217">
        <v>222</v>
      </c>
      <c r="H217">
        <v>30</v>
      </c>
      <c r="I217">
        <v>35</v>
      </c>
      <c r="J217">
        <v>60</v>
      </c>
      <c r="K217">
        <v>10</v>
      </c>
      <c r="L217">
        <v>10</v>
      </c>
      <c r="M217">
        <v>23</v>
      </c>
      <c r="N217">
        <v>120</v>
      </c>
      <c r="O217">
        <v>11</v>
      </c>
      <c r="P217">
        <v>165</v>
      </c>
      <c r="Q217">
        <v>139</v>
      </c>
      <c r="R217">
        <v>24</v>
      </c>
      <c r="S217">
        <v>201</v>
      </c>
      <c r="T217">
        <v>15</v>
      </c>
      <c r="U217">
        <v>135</v>
      </c>
      <c r="V217">
        <v>24</v>
      </c>
      <c r="W217">
        <v>17</v>
      </c>
      <c r="X217">
        <v>11</v>
      </c>
      <c r="Y217">
        <v>889</v>
      </c>
      <c r="Z217">
        <v>21</v>
      </c>
      <c r="AA217">
        <v>32</v>
      </c>
      <c r="AB217">
        <v>26</v>
      </c>
      <c r="AC217">
        <v>22</v>
      </c>
      <c r="AD217">
        <v>10068</v>
      </c>
      <c r="AE217">
        <v>10115</v>
      </c>
      <c r="AF217">
        <v>1</v>
      </c>
      <c r="AG217">
        <v>10049</v>
      </c>
      <c r="AH217">
        <v>18</v>
      </c>
      <c r="AI217">
        <v>59</v>
      </c>
      <c r="AJ217">
        <v>2</v>
      </c>
      <c r="AK217">
        <v>83</v>
      </c>
      <c r="AL217">
        <v>17</v>
      </c>
      <c r="AM217">
        <v>8</v>
      </c>
      <c r="AN217">
        <v>82</v>
      </c>
      <c r="AO217">
        <v>94</v>
      </c>
      <c r="AP217">
        <v>22</v>
      </c>
      <c r="AQ217">
        <v>64</v>
      </c>
      <c r="AR217">
        <v>17</v>
      </c>
      <c r="AS217">
        <v>15</v>
      </c>
    </row>
    <row r="218" spans="1:45" x14ac:dyDescent="0.25">
      <c r="A218">
        <v>20100805</v>
      </c>
      <c r="B218">
        <f t="shared" si="15"/>
        <v>20140805</v>
      </c>
      <c r="C218">
        <f t="shared" si="16"/>
        <v>2014</v>
      </c>
      <c r="D218">
        <f t="shared" si="17"/>
        <v>8</v>
      </c>
      <c r="E218">
        <f t="shared" si="18"/>
        <v>5</v>
      </c>
      <c r="F218" s="15">
        <f t="shared" si="19"/>
        <v>41856</v>
      </c>
      <c r="G218">
        <v>292</v>
      </c>
      <c r="H218">
        <v>21</v>
      </c>
      <c r="I218">
        <v>25</v>
      </c>
      <c r="J218">
        <v>40</v>
      </c>
      <c r="K218">
        <v>12</v>
      </c>
      <c r="L218">
        <v>0</v>
      </c>
      <c r="M218">
        <v>21</v>
      </c>
      <c r="N218">
        <v>80</v>
      </c>
      <c r="O218">
        <v>15</v>
      </c>
      <c r="P218">
        <v>153</v>
      </c>
      <c r="Q218">
        <v>91</v>
      </c>
      <c r="R218">
        <v>24</v>
      </c>
      <c r="S218">
        <v>202</v>
      </c>
      <c r="T218">
        <v>14</v>
      </c>
      <c r="U218">
        <v>70</v>
      </c>
      <c r="V218">
        <v>24</v>
      </c>
      <c r="W218">
        <v>68</v>
      </c>
      <c r="X218">
        <v>44</v>
      </c>
      <c r="Y218">
        <v>1465</v>
      </c>
      <c r="Z218">
        <v>1</v>
      </c>
      <c r="AA218">
        <v>1</v>
      </c>
      <c r="AB218">
        <v>1</v>
      </c>
      <c r="AC218">
        <v>9</v>
      </c>
      <c r="AD218">
        <v>10102</v>
      </c>
      <c r="AE218">
        <v>10147</v>
      </c>
      <c r="AF218">
        <v>23</v>
      </c>
      <c r="AG218">
        <v>10053</v>
      </c>
      <c r="AH218">
        <v>1</v>
      </c>
      <c r="AI218">
        <v>2</v>
      </c>
      <c r="AJ218">
        <v>23</v>
      </c>
      <c r="AK218">
        <v>82</v>
      </c>
      <c r="AL218">
        <v>12</v>
      </c>
      <c r="AM218">
        <v>4</v>
      </c>
      <c r="AN218">
        <v>79</v>
      </c>
      <c r="AO218">
        <v>99</v>
      </c>
      <c r="AP218">
        <v>23</v>
      </c>
      <c r="AQ218">
        <v>57</v>
      </c>
      <c r="AR218">
        <v>14</v>
      </c>
      <c r="AS218">
        <v>24</v>
      </c>
    </row>
    <row r="219" spans="1:45" x14ac:dyDescent="0.25">
      <c r="A219">
        <v>20100806</v>
      </c>
      <c r="B219">
        <f t="shared" si="15"/>
        <v>20140806</v>
      </c>
      <c r="C219">
        <f t="shared" si="16"/>
        <v>2014</v>
      </c>
      <c r="D219">
        <f t="shared" si="17"/>
        <v>8</v>
      </c>
      <c r="E219">
        <f t="shared" si="18"/>
        <v>6</v>
      </c>
      <c r="F219" s="15">
        <f t="shared" si="19"/>
        <v>41857</v>
      </c>
      <c r="G219">
        <v>182</v>
      </c>
      <c r="H219">
        <v>18</v>
      </c>
      <c r="I219">
        <v>20</v>
      </c>
      <c r="J219">
        <v>40</v>
      </c>
      <c r="K219">
        <v>14</v>
      </c>
      <c r="L219">
        <v>10</v>
      </c>
      <c r="M219">
        <v>1</v>
      </c>
      <c r="N219">
        <v>70</v>
      </c>
      <c r="O219">
        <v>12</v>
      </c>
      <c r="P219">
        <v>164</v>
      </c>
      <c r="Q219">
        <v>76</v>
      </c>
      <c r="R219">
        <v>4</v>
      </c>
      <c r="S219">
        <v>233</v>
      </c>
      <c r="T219">
        <v>14</v>
      </c>
      <c r="U219">
        <v>55</v>
      </c>
      <c r="V219">
        <v>6</v>
      </c>
      <c r="W219">
        <v>112</v>
      </c>
      <c r="X219">
        <v>73</v>
      </c>
      <c r="Y219">
        <v>2251</v>
      </c>
      <c r="Z219">
        <v>0</v>
      </c>
      <c r="AA219">
        <v>0</v>
      </c>
      <c r="AB219">
        <v>0</v>
      </c>
      <c r="AC219">
        <v>1</v>
      </c>
      <c r="AD219">
        <v>10167</v>
      </c>
      <c r="AE219">
        <v>10176</v>
      </c>
      <c r="AF219">
        <v>23</v>
      </c>
      <c r="AG219">
        <v>10147</v>
      </c>
      <c r="AH219">
        <v>1</v>
      </c>
      <c r="AI219">
        <v>1</v>
      </c>
      <c r="AJ219">
        <v>2</v>
      </c>
      <c r="AK219">
        <v>82</v>
      </c>
      <c r="AL219">
        <v>19</v>
      </c>
      <c r="AM219">
        <v>3</v>
      </c>
      <c r="AN219">
        <v>70</v>
      </c>
      <c r="AO219">
        <v>100</v>
      </c>
      <c r="AP219">
        <v>4</v>
      </c>
      <c r="AQ219">
        <v>37</v>
      </c>
      <c r="AR219">
        <v>14</v>
      </c>
      <c r="AS219">
        <v>38</v>
      </c>
    </row>
    <row r="220" spans="1:45" x14ac:dyDescent="0.25">
      <c r="A220">
        <v>20100807</v>
      </c>
      <c r="B220">
        <f t="shared" si="15"/>
        <v>20140807</v>
      </c>
      <c r="C220">
        <f t="shared" si="16"/>
        <v>2014</v>
      </c>
      <c r="D220">
        <f t="shared" si="17"/>
        <v>8</v>
      </c>
      <c r="E220">
        <f t="shared" si="18"/>
        <v>7</v>
      </c>
      <c r="F220" s="15">
        <f t="shared" si="19"/>
        <v>41858</v>
      </c>
      <c r="G220">
        <v>175</v>
      </c>
      <c r="H220">
        <v>15</v>
      </c>
      <c r="I220">
        <v>20</v>
      </c>
      <c r="J220">
        <v>30</v>
      </c>
      <c r="K220">
        <v>7</v>
      </c>
      <c r="L220">
        <v>10</v>
      </c>
      <c r="M220">
        <v>1</v>
      </c>
      <c r="N220">
        <v>80</v>
      </c>
      <c r="O220">
        <v>14</v>
      </c>
      <c r="P220">
        <v>175</v>
      </c>
      <c r="Q220">
        <v>144</v>
      </c>
      <c r="R220">
        <v>1</v>
      </c>
      <c r="S220">
        <v>208</v>
      </c>
      <c r="T220">
        <v>10</v>
      </c>
      <c r="U220">
        <v>127</v>
      </c>
      <c r="V220">
        <v>6</v>
      </c>
      <c r="W220">
        <v>0</v>
      </c>
      <c r="X220">
        <v>0</v>
      </c>
      <c r="Y220">
        <v>680</v>
      </c>
      <c r="Z220">
        <v>36</v>
      </c>
      <c r="AA220">
        <v>25</v>
      </c>
      <c r="AB220">
        <v>11</v>
      </c>
      <c r="AC220">
        <v>18</v>
      </c>
      <c r="AD220">
        <v>10164</v>
      </c>
      <c r="AE220">
        <v>10172</v>
      </c>
      <c r="AF220">
        <v>1</v>
      </c>
      <c r="AG220">
        <v>10157</v>
      </c>
      <c r="AH220">
        <v>24</v>
      </c>
      <c r="AI220">
        <v>29</v>
      </c>
      <c r="AJ220">
        <v>20</v>
      </c>
      <c r="AK220">
        <v>80</v>
      </c>
      <c r="AL220">
        <v>9</v>
      </c>
      <c r="AM220">
        <v>8</v>
      </c>
      <c r="AN220">
        <v>82</v>
      </c>
      <c r="AO220">
        <v>98</v>
      </c>
      <c r="AP220">
        <v>20</v>
      </c>
      <c r="AQ220">
        <v>65</v>
      </c>
      <c r="AR220">
        <v>9</v>
      </c>
      <c r="AS220">
        <v>12</v>
      </c>
    </row>
    <row r="221" spans="1:45" x14ac:dyDescent="0.25">
      <c r="A221">
        <v>20100808</v>
      </c>
      <c r="B221">
        <f t="shared" si="15"/>
        <v>20140808</v>
      </c>
      <c r="C221">
        <f t="shared" si="16"/>
        <v>2014</v>
      </c>
      <c r="D221">
        <f t="shared" si="17"/>
        <v>8</v>
      </c>
      <c r="E221">
        <f t="shared" si="18"/>
        <v>8</v>
      </c>
      <c r="F221" s="15">
        <f t="shared" si="19"/>
        <v>41859</v>
      </c>
      <c r="G221">
        <v>314</v>
      </c>
      <c r="H221">
        <v>20</v>
      </c>
      <c r="I221">
        <v>23</v>
      </c>
      <c r="J221">
        <v>40</v>
      </c>
      <c r="K221">
        <v>14</v>
      </c>
      <c r="L221">
        <v>10</v>
      </c>
      <c r="M221">
        <v>1</v>
      </c>
      <c r="N221">
        <v>80</v>
      </c>
      <c r="O221">
        <v>14</v>
      </c>
      <c r="P221">
        <v>171</v>
      </c>
      <c r="Q221">
        <v>123</v>
      </c>
      <c r="R221">
        <v>24</v>
      </c>
      <c r="S221">
        <v>209</v>
      </c>
      <c r="T221">
        <v>17</v>
      </c>
      <c r="U221">
        <v>102</v>
      </c>
      <c r="V221">
        <v>24</v>
      </c>
      <c r="W221">
        <v>53</v>
      </c>
      <c r="X221">
        <v>35</v>
      </c>
      <c r="Y221">
        <v>1303</v>
      </c>
      <c r="Z221">
        <v>7</v>
      </c>
      <c r="AA221">
        <v>6</v>
      </c>
      <c r="AB221">
        <v>3</v>
      </c>
      <c r="AC221">
        <v>10</v>
      </c>
      <c r="AD221">
        <v>10165</v>
      </c>
      <c r="AE221">
        <v>10183</v>
      </c>
      <c r="AF221">
        <v>21</v>
      </c>
      <c r="AG221">
        <v>10149</v>
      </c>
      <c r="AH221">
        <v>4</v>
      </c>
      <c r="AI221">
        <v>7</v>
      </c>
      <c r="AJ221">
        <v>3</v>
      </c>
      <c r="AK221">
        <v>80</v>
      </c>
      <c r="AL221">
        <v>16</v>
      </c>
      <c r="AM221">
        <v>5</v>
      </c>
      <c r="AN221">
        <v>86</v>
      </c>
      <c r="AO221">
        <v>99</v>
      </c>
      <c r="AP221">
        <v>3</v>
      </c>
      <c r="AQ221">
        <v>69</v>
      </c>
      <c r="AR221">
        <v>16</v>
      </c>
      <c r="AS221">
        <v>22</v>
      </c>
    </row>
    <row r="222" spans="1:45" x14ac:dyDescent="0.25">
      <c r="A222">
        <v>20100809</v>
      </c>
      <c r="B222">
        <f t="shared" si="15"/>
        <v>20140809</v>
      </c>
      <c r="C222">
        <f t="shared" si="16"/>
        <v>2014</v>
      </c>
      <c r="D222">
        <f t="shared" si="17"/>
        <v>8</v>
      </c>
      <c r="E222">
        <f t="shared" si="18"/>
        <v>9</v>
      </c>
      <c r="F222" s="15">
        <f t="shared" si="19"/>
        <v>41860</v>
      </c>
      <c r="G222">
        <v>221</v>
      </c>
      <c r="H222">
        <v>6</v>
      </c>
      <c r="I222">
        <v>17</v>
      </c>
      <c r="J222">
        <v>30</v>
      </c>
      <c r="K222">
        <v>11</v>
      </c>
      <c r="L222">
        <v>10</v>
      </c>
      <c r="M222">
        <v>1</v>
      </c>
      <c r="N222">
        <v>60</v>
      </c>
      <c r="O222">
        <v>11</v>
      </c>
      <c r="P222">
        <v>179</v>
      </c>
      <c r="Q222">
        <v>123</v>
      </c>
      <c r="R222">
        <v>1</v>
      </c>
      <c r="S222">
        <v>223</v>
      </c>
      <c r="T222">
        <v>13</v>
      </c>
      <c r="U222">
        <v>107</v>
      </c>
      <c r="V222">
        <v>6</v>
      </c>
      <c r="W222">
        <v>62</v>
      </c>
      <c r="X222">
        <v>41</v>
      </c>
      <c r="Y222">
        <v>1703</v>
      </c>
      <c r="Z222">
        <v>6</v>
      </c>
      <c r="AA222">
        <v>14</v>
      </c>
      <c r="AB222">
        <v>14</v>
      </c>
      <c r="AC222">
        <v>4</v>
      </c>
      <c r="AD222">
        <v>10165</v>
      </c>
      <c r="AE222">
        <v>10179</v>
      </c>
      <c r="AF222">
        <v>8</v>
      </c>
      <c r="AG222">
        <v>10145</v>
      </c>
      <c r="AH222">
        <v>24</v>
      </c>
      <c r="AI222">
        <v>22</v>
      </c>
      <c r="AJ222">
        <v>4</v>
      </c>
      <c r="AK222">
        <v>82</v>
      </c>
      <c r="AL222">
        <v>11</v>
      </c>
      <c r="AM222">
        <v>6</v>
      </c>
      <c r="AN222">
        <v>76</v>
      </c>
      <c r="AO222">
        <v>99</v>
      </c>
      <c r="AP222">
        <v>1</v>
      </c>
      <c r="AQ222">
        <v>52</v>
      </c>
      <c r="AR222">
        <v>13</v>
      </c>
      <c r="AS222">
        <v>30</v>
      </c>
    </row>
    <row r="223" spans="1:45" x14ac:dyDescent="0.25">
      <c r="A223">
        <v>20100810</v>
      </c>
      <c r="B223">
        <f t="shared" si="15"/>
        <v>20140810</v>
      </c>
      <c r="C223">
        <f t="shared" si="16"/>
        <v>2014</v>
      </c>
      <c r="D223">
        <f t="shared" si="17"/>
        <v>8</v>
      </c>
      <c r="E223">
        <f t="shared" si="18"/>
        <v>10</v>
      </c>
      <c r="F223" s="15">
        <f t="shared" si="19"/>
        <v>41861</v>
      </c>
      <c r="G223">
        <v>203</v>
      </c>
      <c r="H223">
        <v>36</v>
      </c>
      <c r="I223">
        <v>37</v>
      </c>
      <c r="J223">
        <v>50</v>
      </c>
      <c r="K223">
        <v>12</v>
      </c>
      <c r="L223">
        <v>10</v>
      </c>
      <c r="M223">
        <v>3</v>
      </c>
      <c r="N223">
        <v>80</v>
      </c>
      <c r="O223">
        <v>10</v>
      </c>
      <c r="P223">
        <v>175</v>
      </c>
      <c r="Q223">
        <v>116</v>
      </c>
      <c r="R223">
        <v>4</v>
      </c>
      <c r="S223">
        <v>225</v>
      </c>
      <c r="T223">
        <v>15</v>
      </c>
      <c r="U223">
        <v>94</v>
      </c>
      <c r="V223">
        <v>6</v>
      </c>
      <c r="W223">
        <v>17</v>
      </c>
      <c r="X223">
        <v>11</v>
      </c>
      <c r="Y223">
        <v>1091</v>
      </c>
      <c r="Z223">
        <v>22</v>
      </c>
      <c r="AA223">
        <v>20</v>
      </c>
      <c r="AB223">
        <v>17</v>
      </c>
      <c r="AC223">
        <v>17</v>
      </c>
      <c r="AD223">
        <v>10123</v>
      </c>
      <c r="AE223">
        <v>10142</v>
      </c>
      <c r="AF223">
        <v>1</v>
      </c>
      <c r="AG223">
        <v>10105</v>
      </c>
      <c r="AH223">
        <v>24</v>
      </c>
      <c r="AI223">
        <v>45</v>
      </c>
      <c r="AJ223">
        <v>3</v>
      </c>
      <c r="AK223">
        <v>81</v>
      </c>
      <c r="AL223">
        <v>14</v>
      </c>
      <c r="AM223">
        <v>6</v>
      </c>
      <c r="AN223">
        <v>84</v>
      </c>
      <c r="AO223">
        <v>95</v>
      </c>
      <c r="AP223">
        <v>3</v>
      </c>
      <c r="AQ223">
        <v>64</v>
      </c>
      <c r="AR223">
        <v>14</v>
      </c>
      <c r="AS223">
        <v>19</v>
      </c>
    </row>
    <row r="224" spans="1:45" x14ac:dyDescent="0.25">
      <c r="A224">
        <v>20100811</v>
      </c>
      <c r="B224">
        <f t="shared" si="15"/>
        <v>20140811</v>
      </c>
      <c r="C224">
        <f t="shared" si="16"/>
        <v>2014</v>
      </c>
      <c r="D224">
        <f t="shared" si="17"/>
        <v>8</v>
      </c>
      <c r="E224">
        <f t="shared" si="18"/>
        <v>11</v>
      </c>
      <c r="F224" s="15">
        <f t="shared" si="19"/>
        <v>41862</v>
      </c>
      <c r="G224">
        <v>269</v>
      </c>
      <c r="H224">
        <v>22</v>
      </c>
      <c r="I224">
        <v>27</v>
      </c>
      <c r="J224">
        <v>50</v>
      </c>
      <c r="K224">
        <v>4</v>
      </c>
      <c r="L224">
        <v>0</v>
      </c>
      <c r="M224">
        <v>20</v>
      </c>
      <c r="N224">
        <v>90</v>
      </c>
      <c r="O224">
        <v>5</v>
      </c>
      <c r="P224">
        <v>169</v>
      </c>
      <c r="Q224">
        <v>96</v>
      </c>
      <c r="R224">
        <v>24</v>
      </c>
      <c r="S224">
        <v>213</v>
      </c>
      <c r="T224">
        <v>15</v>
      </c>
      <c r="U224">
        <v>69</v>
      </c>
      <c r="V224">
        <v>24</v>
      </c>
      <c r="W224">
        <v>96</v>
      </c>
      <c r="X224">
        <v>64</v>
      </c>
      <c r="Y224">
        <v>1964</v>
      </c>
      <c r="Z224">
        <v>10</v>
      </c>
      <c r="AA224">
        <v>6</v>
      </c>
      <c r="AB224">
        <v>4</v>
      </c>
      <c r="AC224">
        <v>1</v>
      </c>
      <c r="AD224">
        <v>10124</v>
      </c>
      <c r="AE224">
        <v>10143</v>
      </c>
      <c r="AF224">
        <v>21</v>
      </c>
      <c r="AG224">
        <v>10093</v>
      </c>
      <c r="AH224">
        <v>3</v>
      </c>
      <c r="AI224">
        <v>7</v>
      </c>
      <c r="AJ224">
        <v>24</v>
      </c>
      <c r="AK224">
        <v>83</v>
      </c>
      <c r="AL224">
        <v>17</v>
      </c>
      <c r="AM224">
        <v>5</v>
      </c>
      <c r="AN224">
        <v>76</v>
      </c>
      <c r="AO224">
        <v>98</v>
      </c>
      <c r="AP224">
        <v>24</v>
      </c>
      <c r="AQ224">
        <v>47</v>
      </c>
      <c r="AR224">
        <v>15</v>
      </c>
      <c r="AS224">
        <v>34</v>
      </c>
    </row>
    <row r="225" spans="1:45" x14ac:dyDescent="0.25">
      <c r="A225">
        <v>20100812</v>
      </c>
      <c r="B225">
        <f t="shared" si="15"/>
        <v>20140812</v>
      </c>
      <c r="C225">
        <f t="shared" si="16"/>
        <v>2014</v>
      </c>
      <c r="D225">
        <f t="shared" si="17"/>
        <v>8</v>
      </c>
      <c r="E225">
        <f t="shared" si="18"/>
        <v>12</v>
      </c>
      <c r="F225" s="15">
        <f t="shared" si="19"/>
        <v>41863</v>
      </c>
      <c r="G225">
        <v>248</v>
      </c>
      <c r="H225">
        <v>13</v>
      </c>
      <c r="I225">
        <v>21</v>
      </c>
      <c r="J225">
        <v>40</v>
      </c>
      <c r="K225">
        <v>16</v>
      </c>
      <c r="L225">
        <v>10</v>
      </c>
      <c r="M225">
        <v>1</v>
      </c>
      <c r="N225">
        <v>120</v>
      </c>
      <c r="O225">
        <v>16</v>
      </c>
      <c r="P225">
        <v>141</v>
      </c>
      <c r="Q225">
        <v>82</v>
      </c>
      <c r="R225">
        <v>4</v>
      </c>
      <c r="S225">
        <v>203</v>
      </c>
      <c r="T225">
        <v>15</v>
      </c>
      <c r="U225">
        <v>53</v>
      </c>
      <c r="V225">
        <v>6</v>
      </c>
      <c r="W225">
        <v>46</v>
      </c>
      <c r="X225">
        <v>31</v>
      </c>
      <c r="Y225">
        <v>1115</v>
      </c>
      <c r="Z225">
        <v>5</v>
      </c>
      <c r="AA225">
        <v>5</v>
      </c>
      <c r="AB225">
        <v>5</v>
      </c>
      <c r="AC225">
        <v>17</v>
      </c>
      <c r="AD225">
        <v>10144</v>
      </c>
      <c r="AE225">
        <v>10162</v>
      </c>
      <c r="AF225">
        <v>20</v>
      </c>
      <c r="AG225">
        <v>10129</v>
      </c>
      <c r="AH225">
        <v>6</v>
      </c>
      <c r="AI225">
        <v>3</v>
      </c>
      <c r="AJ225">
        <v>2</v>
      </c>
      <c r="AK225">
        <v>80</v>
      </c>
      <c r="AL225">
        <v>13</v>
      </c>
      <c r="AM225">
        <v>5</v>
      </c>
      <c r="AN225">
        <v>83</v>
      </c>
      <c r="AO225">
        <v>99</v>
      </c>
      <c r="AP225">
        <v>1</v>
      </c>
      <c r="AQ225">
        <v>59</v>
      </c>
      <c r="AR225">
        <v>14</v>
      </c>
      <c r="AS225">
        <v>18</v>
      </c>
    </row>
    <row r="226" spans="1:45" x14ac:dyDescent="0.25">
      <c r="A226">
        <v>20100813</v>
      </c>
      <c r="B226">
        <f t="shared" si="15"/>
        <v>20140813</v>
      </c>
      <c r="C226">
        <f t="shared" si="16"/>
        <v>2014</v>
      </c>
      <c r="D226">
        <f t="shared" si="17"/>
        <v>8</v>
      </c>
      <c r="E226">
        <f t="shared" si="18"/>
        <v>13</v>
      </c>
      <c r="F226" s="15">
        <f t="shared" si="19"/>
        <v>41864</v>
      </c>
      <c r="G226">
        <v>208</v>
      </c>
      <c r="H226">
        <v>14</v>
      </c>
      <c r="I226">
        <v>23</v>
      </c>
      <c r="J226">
        <v>50</v>
      </c>
      <c r="K226">
        <v>11</v>
      </c>
      <c r="L226">
        <v>10</v>
      </c>
      <c r="M226">
        <v>1</v>
      </c>
      <c r="N226">
        <v>80</v>
      </c>
      <c r="O226">
        <v>10</v>
      </c>
      <c r="P226">
        <v>156</v>
      </c>
      <c r="Q226">
        <v>95</v>
      </c>
      <c r="R226">
        <v>3</v>
      </c>
      <c r="S226">
        <v>210</v>
      </c>
      <c r="T226">
        <v>15</v>
      </c>
      <c r="U226">
        <v>66</v>
      </c>
      <c r="V226">
        <v>6</v>
      </c>
      <c r="W226">
        <v>100</v>
      </c>
      <c r="X226">
        <v>67</v>
      </c>
      <c r="Y226">
        <v>1970</v>
      </c>
      <c r="Z226">
        <v>0</v>
      </c>
      <c r="AA226">
        <v>0</v>
      </c>
      <c r="AB226">
        <v>0</v>
      </c>
      <c r="AC226">
        <v>1</v>
      </c>
      <c r="AD226">
        <v>10162</v>
      </c>
      <c r="AE226">
        <v>10172</v>
      </c>
      <c r="AF226">
        <v>20</v>
      </c>
      <c r="AG226">
        <v>10155</v>
      </c>
      <c r="AH226">
        <v>4</v>
      </c>
      <c r="AI226">
        <v>3</v>
      </c>
      <c r="AJ226">
        <v>3</v>
      </c>
      <c r="AK226">
        <v>82</v>
      </c>
      <c r="AL226">
        <v>15</v>
      </c>
      <c r="AM226">
        <v>5</v>
      </c>
      <c r="AN226">
        <v>78</v>
      </c>
      <c r="AO226">
        <v>100</v>
      </c>
      <c r="AP226">
        <v>3</v>
      </c>
      <c r="AQ226">
        <v>50</v>
      </c>
      <c r="AR226">
        <v>15</v>
      </c>
      <c r="AS226">
        <v>33</v>
      </c>
    </row>
    <row r="227" spans="1:45" x14ac:dyDescent="0.25">
      <c r="A227">
        <v>20100814</v>
      </c>
      <c r="B227">
        <f t="shared" si="15"/>
        <v>20140814</v>
      </c>
      <c r="C227">
        <f t="shared" si="16"/>
        <v>2014</v>
      </c>
      <c r="D227">
        <f t="shared" si="17"/>
        <v>8</v>
      </c>
      <c r="E227">
        <f t="shared" si="18"/>
        <v>14</v>
      </c>
      <c r="F227" s="15">
        <f t="shared" si="19"/>
        <v>41865</v>
      </c>
      <c r="G227">
        <v>64</v>
      </c>
      <c r="H227">
        <v>21</v>
      </c>
      <c r="I227">
        <v>23</v>
      </c>
      <c r="J227">
        <v>50</v>
      </c>
      <c r="K227">
        <v>22</v>
      </c>
      <c r="L227">
        <v>0</v>
      </c>
      <c r="M227">
        <v>5</v>
      </c>
      <c r="N227">
        <v>80</v>
      </c>
      <c r="O227">
        <v>22</v>
      </c>
      <c r="P227">
        <v>182</v>
      </c>
      <c r="Q227">
        <v>101</v>
      </c>
      <c r="R227">
        <v>5</v>
      </c>
      <c r="S227">
        <v>242</v>
      </c>
      <c r="T227">
        <v>16</v>
      </c>
      <c r="U227">
        <v>78</v>
      </c>
      <c r="V227">
        <v>6</v>
      </c>
      <c r="W227">
        <v>87</v>
      </c>
      <c r="X227">
        <v>59</v>
      </c>
      <c r="Y227">
        <v>1905</v>
      </c>
      <c r="Z227">
        <v>0</v>
      </c>
      <c r="AA227">
        <v>0</v>
      </c>
      <c r="AB227">
        <v>0</v>
      </c>
      <c r="AC227">
        <v>1</v>
      </c>
      <c r="AD227">
        <v>10173</v>
      </c>
      <c r="AE227">
        <v>10178</v>
      </c>
      <c r="AF227">
        <v>22</v>
      </c>
      <c r="AG227">
        <v>10162</v>
      </c>
      <c r="AH227">
        <v>17</v>
      </c>
      <c r="AI227">
        <v>3</v>
      </c>
      <c r="AJ227">
        <v>3</v>
      </c>
      <c r="AK227">
        <v>81</v>
      </c>
      <c r="AL227">
        <v>16</v>
      </c>
      <c r="AM227">
        <v>4</v>
      </c>
      <c r="AN227">
        <v>71</v>
      </c>
      <c r="AO227">
        <v>99</v>
      </c>
      <c r="AP227">
        <v>3</v>
      </c>
      <c r="AQ227">
        <v>45</v>
      </c>
      <c r="AR227">
        <v>16</v>
      </c>
      <c r="AS227">
        <v>34</v>
      </c>
    </row>
    <row r="228" spans="1:45" x14ac:dyDescent="0.25">
      <c r="A228">
        <v>20100815</v>
      </c>
      <c r="B228">
        <f t="shared" si="15"/>
        <v>20140815</v>
      </c>
      <c r="C228">
        <f t="shared" si="16"/>
        <v>2014</v>
      </c>
      <c r="D228">
        <f t="shared" si="17"/>
        <v>8</v>
      </c>
      <c r="E228">
        <f t="shared" si="18"/>
        <v>15</v>
      </c>
      <c r="F228" s="15">
        <f t="shared" si="19"/>
        <v>41866</v>
      </c>
      <c r="G228">
        <v>7</v>
      </c>
      <c r="H228">
        <v>51</v>
      </c>
      <c r="I228">
        <v>54</v>
      </c>
      <c r="J228">
        <v>80</v>
      </c>
      <c r="K228">
        <v>13</v>
      </c>
      <c r="L228">
        <v>30</v>
      </c>
      <c r="M228">
        <v>2</v>
      </c>
      <c r="N228">
        <v>140</v>
      </c>
      <c r="O228">
        <v>13</v>
      </c>
      <c r="P228">
        <v>175</v>
      </c>
      <c r="Q228">
        <v>153</v>
      </c>
      <c r="R228">
        <v>3</v>
      </c>
      <c r="S228">
        <v>202</v>
      </c>
      <c r="T228">
        <v>14</v>
      </c>
      <c r="U228">
        <v>142</v>
      </c>
      <c r="V228">
        <v>6</v>
      </c>
      <c r="W228">
        <v>8</v>
      </c>
      <c r="X228">
        <v>5</v>
      </c>
      <c r="Y228">
        <v>1139</v>
      </c>
      <c r="Z228">
        <v>50</v>
      </c>
      <c r="AA228">
        <v>189</v>
      </c>
      <c r="AB228">
        <v>59</v>
      </c>
      <c r="AC228">
        <v>24</v>
      </c>
      <c r="AD228">
        <v>10139</v>
      </c>
      <c r="AE228">
        <v>10176</v>
      </c>
      <c r="AF228">
        <v>1</v>
      </c>
      <c r="AG228">
        <v>10073</v>
      </c>
      <c r="AH228">
        <v>24</v>
      </c>
      <c r="AI228">
        <v>47</v>
      </c>
      <c r="AJ228">
        <v>22</v>
      </c>
      <c r="AK228">
        <v>80</v>
      </c>
      <c r="AL228">
        <v>12</v>
      </c>
      <c r="AM228">
        <v>7</v>
      </c>
      <c r="AN228">
        <v>82</v>
      </c>
      <c r="AO228">
        <v>99</v>
      </c>
      <c r="AP228">
        <v>23</v>
      </c>
      <c r="AQ228">
        <v>65</v>
      </c>
      <c r="AR228">
        <v>14</v>
      </c>
      <c r="AS228">
        <v>20</v>
      </c>
    </row>
    <row r="229" spans="1:45" x14ac:dyDescent="0.25">
      <c r="A229">
        <v>20100816</v>
      </c>
      <c r="B229">
        <f t="shared" si="15"/>
        <v>20140816</v>
      </c>
      <c r="C229">
        <f t="shared" si="16"/>
        <v>2014</v>
      </c>
      <c r="D229">
        <f t="shared" si="17"/>
        <v>8</v>
      </c>
      <c r="E229">
        <f t="shared" si="18"/>
        <v>16</v>
      </c>
      <c r="F229" s="15">
        <f t="shared" si="19"/>
        <v>41867</v>
      </c>
      <c r="G229">
        <v>50</v>
      </c>
      <c r="H229">
        <v>11</v>
      </c>
      <c r="I229">
        <v>19</v>
      </c>
      <c r="J229">
        <v>30</v>
      </c>
      <c r="K229">
        <v>1</v>
      </c>
      <c r="L229">
        <v>10</v>
      </c>
      <c r="M229">
        <v>13</v>
      </c>
      <c r="N229">
        <v>60</v>
      </c>
      <c r="O229">
        <v>2</v>
      </c>
      <c r="P229">
        <v>192</v>
      </c>
      <c r="Q229">
        <v>166</v>
      </c>
      <c r="R229">
        <v>24</v>
      </c>
      <c r="S229">
        <v>223</v>
      </c>
      <c r="T229">
        <v>16</v>
      </c>
      <c r="U229">
        <v>154</v>
      </c>
      <c r="V229">
        <v>24</v>
      </c>
      <c r="W229">
        <v>31</v>
      </c>
      <c r="X229">
        <v>21</v>
      </c>
      <c r="Y229">
        <v>1193</v>
      </c>
      <c r="Z229">
        <v>25</v>
      </c>
      <c r="AA229">
        <v>35</v>
      </c>
      <c r="AB229">
        <v>23</v>
      </c>
      <c r="AC229">
        <v>1</v>
      </c>
      <c r="AD229">
        <v>10072</v>
      </c>
      <c r="AE229">
        <v>10081</v>
      </c>
      <c r="AF229">
        <v>21</v>
      </c>
      <c r="AG229">
        <v>10059</v>
      </c>
      <c r="AH229">
        <v>3</v>
      </c>
      <c r="AI229">
        <v>32</v>
      </c>
      <c r="AJ229">
        <v>24</v>
      </c>
      <c r="AK229">
        <v>72</v>
      </c>
      <c r="AL229">
        <v>17</v>
      </c>
      <c r="AM229">
        <v>7</v>
      </c>
      <c r="AN229">
        <v>84</v>
      </c>
      <c r="AO229">
        <v>98</v>
      </c>
      <c r="AP229">
        <v>1</v>
      </c>
      <c r="AQ229">
        <v>64</v>
      </c>
      <c r="AR229">
        <v>15</v>
      </c>
      <c r="AS229">
        <v>21</v>
      </c>
    </row>
    <row r="230" spans="1:45" x14ac:dyDescent="0.25">
      <c r="A230">
        <v>20100817</v>
      </c>
      <c r="B230">
        <f t="shared" si="15"/>
        <v>20140817</v>
      </c>
      <c r="C230">
        <f t="shared" si="16"/>
        <v>2014</v>
      </c>
      <c r="D230">
        <f t="shared" si="17"/>
        <v>8</v>
      </c>
      <c r="E230">
        <f t="shared" si="18"/>
        <v>17</v>
      </c>
      <c r="F230" s="15">
        <f t="shared" si="19"/>
        <v>41868</v>
      </c>
      <c r="G230">
        <v>260</v>
      </c>
      <c r="H230">
        <v>35</v>
      </c>
      <c r="I230">
        <v>38</v>
      </c>
      <c r="J230">
        <v>50</v>
      </c>
      <c r="K230">
        <v>7</v>
      </c>
      <c r="L230">
        <v>20</v>
      </c>
      <c r="M230">
        <v>1</v>
      </c>
      <c r="N230">
        <v>120</v>
      </c>
      <c r="O230">
        <v>7</v>
      </c>
      <c r="P230">
        <v>164</v>
      </c>
      <c r="Q230">
        <v>151</v>
      </c>
      <c r="R230">
        <v>18</v>
      </c>
      <c r="S230">
        <v>180</v>
      </c>
      <c r="T230">
        <v>1</v>
      </c>
      <c r="U230">
        <v>150</v>
      </c>
      <c r="V230">
        <v>18</v>
      </c>
      <c r="W230">
        <v>0</v>
      </c>
      <c r="X230">
        <v>0</v>
      </c>
      <c r="Y230">
        <v>287</v>
      </c>
      <c r="Z230">
        <v>19</v>
      </c>
      <c r="AA230">
        <v>7</v>
      </c>
      <c r="AB230">
        <v>4</v>
      </c>
      <c r="AC230">
        <v>19</v>
      </c>
      <c r="AD230">
        <v>10076</v>
      </c>
      <c r="AE230">
        <v>10089</v>
      </c>
      <c r="AF230">
        <v>13</v>
      </c>
      <c r="AG230">
        <v>10063</v>
      </c>
      <c r="AH230">
        <v>24</v>
      </c>
      <c r="AI230">
        <v>23</v>
      </c>
      <c r="AJ230">
        <v>5</v>
      </c>
      <c r="AK230">
        <v>75</v>
      </c>
      <c r="AL230">
        <v>13</v>
      </c>
      <c r="AM230">
        <v>8</v>
      </c>
      <c r="AN230">
        <v>90</v>
      </c>
      <c r="AO230">
        <v>97</v>
      </c>
      <c r="AP230">
        <v>5</v>
      </c>
      <c r="AQ230">
        <v>74</v>
      </c>
      <c r="AR230">
        <v>14</v>
      </c>
      <c r="AS230">
        <v>5</v>
      </c>
    </row>
    <row r="231" spans="1:45" x14ac:dyDescent="0.25">
      <c r="A231">
        <v>20100818</v>
      </c>
      <c r="B231">
        <f t="shared" si="15"/>
        <v>20140818</v>
      </c>
      <c r="C231">
        <f t="shared" si="16"/>
        <v>2014</v>
      </c>
      <c r="D231">
        <f t="shared" si="17"/>
        <v>8</v>
      </c>
      <c r="E231">
        <f t="shared" si="18"/>
        <v>18</v>
      </c>
      <c r="F231" s="15">
        <f t="shared" si="19"/>
        <v>41869</v>
      </c>
      <c r="G231">
        <v>248</v>
      </c>
      <c r="H231">
        <v>36</v>
      </c>
      <c r="I231">
        <v>39</v>
      </c>
      <c r="J231">
        <v>60</v>
      </c>
      <c r="K231">
        <v>16</v>
      </c>
      <c r="L231">
        <v>20</v>
      </c>
      <c r="M231">
        <v>10</v>
      </c>
      <c r="N231">
        <v>120</v>
      </c>
      <c r="O231">
        <v>16</v>
      </c>
      <c r="P231">
        <v>169</v>
      </c>
      <c r="Q231">
        <v>144</v>
      </c>
      <c r="R231">
        <v>23</v>
      </c>
      <c r="S231">
        <v>199</v>
      </c>
      <c r="T231">
        <v>14</v>
      </c>
      <c r="U231">
        <v>122</v>
      </c>
      <c r="V231">
        <v>24</v>
      </c>
      <c r="W231">
        <v>48</v>
      </c>
      <c r="X231">
        <v>33</v>
      </c>
      <c r="Y231">
        <v>1240</v>
      </c>
      <c r="Z231">
        <v>14</v>
      </c>
      <c r="AA231">
        <v>27</v>
      </c>
      <c r="AB231">
        <v>23</v>
      </c>
      <c r="AC231">
        <v>9</v>
      </c>
      <c r="AD231">
        <v>10065</v>
      </c>
      <c r="AE231">
        <v>10097</v>
      </c>
      <c r="AF231">
        <v>24</v>
      </c>
      <c r="AG231">
        <v>10046</v>
      </c>
      <c r="AH231">
        <v>7</v>
      </c>
      <c r="AI231">
        <v>31</v>
      </c>
      <c r="AJ231">
        <v>9</v>
      </c>
      <c r="AK231">
        <v>83</v>
      </c>
      <c r="AL231">
        <v>17</v>
      </c>
      <c r="AM231">
        <v>7</v>
      </c>
      <c r="AN231">
        <v>78</v>
      </c>
      <c r="AO231">
        <v>93</v>
      </c>
      <c r="AP231">
        <v>1</v>
      </c>
      <c r="AQ231">
        <v>54</v>
      </c>
      <c r="AR231">
        <v>17</v>
      </c>
      <c r="AS231">
        <v>21</v>
      </c>
    </row>
    <row r="232" spans="1:45" x14ac:dyDescent="0.25">
      <c r="A232">
        <v>20100819</v>
      </c>
      <c r="B232">
        <f t="shared" si="15"/>
        <v>20140819</v>
      </c>
      <c r="C232">
        <f t="shared" si="16"/>
        <v>2014</v>
      </c>
      <c r="D232">
        <f t="shared" si="17"/>
        <v>8</v>
      </c>
      <c r="E232">
        <f t="shared" si="18"/>
        <v>19</v>
      </c>
      <c r="F232" s="15">
        <f t="shared" si="19"/>
        <v>41870</v>
      </c>
      <c r="G232">
        <v>217</v>
      </c>
      <c r="H232">
        <v>30</v>
      </c>
      <c r="I232">
        <v>34</v>
      </c>
      <c r="J232">
        <v>60</v>
      </c>
      <c r="K232">
        <v>10</v>
      </c>
      <c r="L232">
        <v>10</v>
      </c>
      <c r="M232">
        <v>21</v>
      </c>
      <c r="N232">
        <v>110</v>
      </c>
      <c r="O232">
        <v>10</v>
      </c>
      <c r="P232">
        <v>168</v>
      </c>
      <c r="Q232">
        <v>132</v>
      </c>
      <c r="R232">
        <v>4</v>
      </c>
      <c r="S232">
        <v>210</v>
      </c>
      <c r="T232">
        <v>14</v>
      </c>
      <c r="U232">
        <v>109</v>
      </c>
      <c r="V232">
        <v>24</v>
      </c>
      <c r="W232">
        <v>62</v>
      </c>
      <c r="X232">
        <v>43</v>
      </c>
      <c r="Y232">
        <v>1323</v>
      </c>
      <c r="Z232">
        <v>0</v>
      </c>
      <c r="AA232">
        <v>-1</v>
      </c>
      <c r="AB232">
        <v>-1</v>
      </c>
      <c r="AC232">
        <v>12</v>
      </c>
      <c r="AD232">
        <v>10143</v>
      </c>
      <c r="AE232">
        <v>10175</v>
      </c>
      <c r="AF232">
        <v>22</v>
      </c>
      <c r="AG232">
        <v>10097</v>
      </c>
      <c r="AH232">
        <v>1</v>
      </c>
      <c r="AI232">
        <v>61</v>
      </c>
      <c r="AJ232">
        <v>4</v>
      </c>
      <c r="AK232">
        <v>82</v>
      </c>
      <c r="AL232">
        <v>14</v>
      </c>
      <c r="AM232">
        <v>6</v>
      </c>
      <c r="AN232">
        <v>77</v>
      </c>
      <c r="AO232">
        <v>94</v>
      </c>
      <c r="AP232">
        <v>22</v>
      </c>
      <c r="AQ232">
        <v>57</v>
      </c>
      <c r="AR232">
        <v>16</v>
      </c>
      <c r="AS232">
        <v>23</v>
      </c>
    </row>
    <row r="233" spans="1:45" x14ac:dyDescent="0.25">
      <c r="A233">
        <v>20100820</v>
      </c>
      <c r="B233">
        <f t="shared" si="15"/>
        <v>20140820</v>
      </c>
      <c r="C233">
        <f t="shared" si="16"/>
        <v>2014</v>
      </c>
      <c r="D233">
        <f t="shared" si="17"/>
        <v>8</v>
      </c>
      <c r="E233">
        <f t="shared" si="18"/>
        <v>20</v>
      </c>
      <c r="F233" s="15">
        <f t="shared" si="19"/>
        <v>41871</v>
      </c>
      <c r="G233">
        <v>204</v>
      </c>
      <c r="H233">
        <v>29</v>
      </c>
      <c r="I233">
        <v>33</v>
      </c>
      <c r="J233">
        <v>50</v>
      </c>
      <c r="K233">
        <v>12</v>
      </c>
      <c r="L233">
        <v>20</v>
      </c>
      <c r="M233">
        <v>2</v>
      </c>
      <c r="N233">
        <v>100</v>
      </c>
      <c r="O233">
        <v>13</v>
      </c>
      <c r="P233">
        <v>207</v>
      </c>
      <c r="Q233">
        <v>143</v>
      </c>
      <c r="R233">
        <v>5</v>
      </c>
      <c r="S233">
        <v>276</v>
      </c>
      <c r="T233">
        <v>15</v>
      </c>
      <c r="U233">
        <v>129</v>
      </c>
      <c r="V233">
        <v>6</v>
      </c>
      <c r="W233">
        <v>102</v>
      </c>
      <c r="X233">
        <v>71</v>
      </c>
      <c r="Y233">
        <v>2070</v>
      </c>
      <c r="Z233">
        <v>0</v>
      </c>
      <c r="AA233">
        <v>0</v>
      </c>
      <c r="AB233">
        <v>0</v>
      </c>
      <c r="AC233">
        <v>1</v>
      </c>
      <c r="AD233">
        <v>10180</v>
      </c>
      <c r="AE233">
        <v>10201</v>
      </c>
      <c r="AF233">
        <v>24</v>
      </c>
      <c r="AG233">
        <v>10169</v>
      </c>
      <c r="AH233">
        <v>1</v>
      </c>
      <c r="AI233">
        <v>69</v>
      </c>
      <c r="AJ233">
        <v>6</v>
      </c>
      <c r="AK233">
        <v>83</v>
      </c>
      <c r="AL233">
        <v>16</v>
      </c>
      <c r="AM233">
        <v>3</v>
      </c>
      <c r="AN233">
        <v>67</v>
      </c>
      <c r="AO233">
        <v>87</v>
      </c>
      <c r="AP233">
        <v>21</v>
      </c>
      <c r="AQ233">
        <v>48</v>
      </c>
      <c r="AR233">
        <v>16</v>
      </c>
      <c r="AS233">
        <v>38</v>
      </c>
    </row>
    <row r="234" spans="1:45" x14ac:dyDescent="0.25">
      <c r="A234">
        <v>20100821</v>
      </c>
      <c r="B234">
        <f t="shared" si="15"/>
        <v>20140821</v>
      </c>
      <c r="C234">
        <f t="shared" si="16"/>
        <v>2014</v>
      </c>
      <c r="D234">
        <f t="shared" si="17"/>
        <v>8</v>
      </c>
      <c r="E234">
        <f t="shared" si="18"/>
        <v>21</v>
      </c>
      <c r="F234" s="15">
        <f t="shared" si="19"/>
        <v>41872</v>
      </c>
      <c r="G234">
        <v>226</v>
      </c>
      <c r="H234">
        <v>37</v>
      </c>
      <c r="I234">
        <v>38</v>
      </c>
      <c r="J234">
        <v>50</v>
      </c>
      <c r="K234">
        <v>9</v>
      </c>
      <c r="L234">
        <v>20</v>
      </c>
      <c r="M234">
        <v>2</v>
      </c>
      <c r="N234">
        <v>100</v>
      </c>
      <c r="O234">
        <v>9</v>
      </c>
      <c r="P234">
        <v>214</v>
      </c>
      <c r="Q234">
        <v>175</v>
      </c>
      <c r="R234">
        <v>3</v>
      </c>
      <c r="S234">
        <v>259</v>
      </c>
      <c r="T234">
        <v>15</v>
      </c>
      <c r="U234">
        <v>159</v>
      </c>
      <c r="V234">
        <v>6</v>
      </c>
      <c r="W234">
        <v>48</v>
      </c>
      <c r="X234">
        <v>33</v>
      </c>
      <c r="Y234">
        <v>1258</v>
      </c>
      <c r="Z234">
        <v>0</v>
      </c>
      <c r="AA234">
        <v>0</v>
      </c>
      <c r="AB234">
        <v>0</v>
      </c>
      <c r="AC234">
        <v>1</v>
      </c>
      <c r="AD234">
        <v>10202</v>
      </c>
      <c r="AE234">
        <v>10217</v>
      </c>
      <c r="AF234">
        <v>9</v>
      </c>
      <c r="AG234">
        <v>10183</v>
      </c>
      <c r="AH234">
        <v>24</v>
      </c>
      <c r="AI234">
        <v>65</v>
      </c>
      <c r="AJ234">
        <v>3</v>
      </c>
      <c r="AK234">
        <v>82</v>
      </c>
      <c r="AL234">
        <v>15</v>
      </c>
      <c r="AM234">
        <v>5</v>
      </c>
      <c r="AN234">
        <v>78</v>
      </c>
      <c r="AO234">
        <v>91</v>
      </c>
      <c r="AP234">
        <v>3</v>
      </c>
      <c r="AQ234">
        <v>62</v>
      </c>
      <c r="AR234">
        <v>16</v>
      </c>
      <c r="AS234">
        <v>23</v>
      </c>
    </row>
    <row r="235" spans="1:45" x14ac:dyDescent="0.25">
      <c r="A235">
        <v>20100822</v>
      </c>
      <c r="B235">
        <f t="shared" si="15"/>
        <v>20140822</v>
      </c>
      <c r="C235">
        <f t="shared" si="16"/>
        <v>2014</v>
      </c>
      <c r="D235">
        <f t="shared" si="17"/>
        <v>8</v>
      </c>
      <c r="E235">
        <f t="shared" si="18"/>
        <v>22</v>
      </c>
      <c r="F235" s="15">
        <f t="shared" si="19"/>
        <v>41873</v>
      </c>
      <c r="G235">
        <v>239</v>
      </c>
      <c r="H235">
        <v>24</v>
      </c>
      <c r="I235">
        <v>29</v>
      </c>
      <c r="J235">
        <v>50</v>
      </c>
      <c r="K235">
        <v>9</v>
      </c>
      <c r="L235">
        <v>0</v>
      </c>
      <c r="M235">
        <v>21</v>
      </c>
      <c r="N235">
        <v>90</v>
      </c>
      <c r="O235">
        <v>10</v>
      </c>
      <c r="P235">
        <v>198</v>
      </c>
      <c r="Q235">
        <v>174</v>
      </c>
      <c r="R235">
        <v>23</v>
      </c>
      <c r="S235">
        <v>225</v>
      </c>
      <c r="T235">
        <v>13</v>
      </c>
      <c r="U235">
        <v>165</v>
      </c>
      <c r="V235">
        <v>24</v>
      </c>
      <c r="W235">
        <v>25</v>
      </c>
      <c r="X235">
        <v>17</v>
      </c>
      <c r="Y235">
        <v>1071</v>
      </c>
      <c r="Z235">
        <v>0</v>
      </c>
      <c r="AA235">
        <v>-1</v>
      </c>
      <c r="AB235">
        <v>-1</v>
      </c>
      <c r="AC235">
        <v>12</v>
      </c>
      <c r="AD235">
        <v>10141</v>
      </c>
      <c r="AE235">
        <v>10179</v>
      </c>
      <c r="AF235">
        <v>1</v>
      </c>
      <c r="AG235">
        <v>10089</v>
      </c>
      <c r="AH235">
        <v>24</v>
      </c>
      <c r="AI235">
        <v>57</v>
      </c>
      <c r="AJ235">
        <v>21</v>
      </c>
      <c r="AK235">
        <v>75</v>
      </c>
      <c r="AL235">
        <v>12</v>
      </c>
      <c r="AM235">
        <v>8</v>
      </c>
      <c r="AN235">
        <v>84</v>
      </c>
      <c r="AO235">
        <v>98</v>
      </c>
      <c r="AP235">
        <v>23</v>
      </c>
      <c r="AQ235">
        <v>76</v>
      </c>
      <c r="AR235">
        <v>11</v>
      </c>
      <c r="AS235">
        <v>19</v>
      </c>
    </row>
    <row r="236" spans="1:45" x14ac:dyDescent="0.25">
      <c r="A236">
        <v>20100823</v>
      </c>
      <c r="B236">
        <f t="shared" si="15"/>
        <v>20140823</v>
      </c>
      <c r="C236">
        <f t="shared" si="16"/>
        <v>2014</v>
      </c>
      <c r="D236">
        <f t="shared" si="17"/>
        <v>8</v>
      </c>
      <c r="E236">
        <f t="shared" si="18"/>
        <v>23</v>
      </c>
      <c r="F236" s="15">
        <f t="shared" si="19"/>
        <v>41874</v>
      </c>
      <c r="G236">
        <v>221</v>
      </c>
      <c r="H236">
        <v>47</v>
      </c>
      <c r="I236">
        <v>55</v>
      </c>
      <c r="J236">
        <v>100</v>
      </c>
      <c r="K236">
        <v>12</v>
      </c>
      <c r="L236">
        <v>10</v>
      </c>
      <c r="M236">
        <v>1</v>
      </c>
      <c r="N236">
        <v>190</v>
      </c>
      <c r="O236">
        <v>12</v>
      </c>
      <c r="P236">
        <v>193</v>
      </c>
      <c r="Q236">
        <v>168</v>
      </c>
      <c r="R236">
        <v>24</v>
      </c>
      <c r="S236">
        <v>214</v>
      </c>
      <c r="T236">
        <v>11</v>
      </c>
      <c r="U236">
        <v>155</v>
      </c>
      <c r="V236">
        <v>24</v>
      </c>
      <c r="W236">
        <v>36</v>
      </c>
      <c r="X236">
        <v>25</v>
      </c>
      <c r="Y236">
        <v>902</v>
      </c>
      <c r="Z236">
        <v>58</v>
      </c>
      <c r="AA236">
        <v>132</v>
      </c>
      <c r="AB236">
        <v>70</v>
      </c>
      <c r="AC236">
        <v>6</v>
      </c>
      <c r="AD236">
        <v>10005</v>
      </c>
      <c r="AE236">
        <v>10077</v>
      </c>
      <c r="AF236">
        <v>1</v>
      </c>
      <c r="AG236">
        <v>9965</v>
      </c>
      <c r="AH236">
        <v>11</v>
      </c>
      <c r="AI236">
        <v>32</v>
      </c>
      <c r="AJ236">
        <v>4</v>
      </c>
      <c r="AK236">
        <v>80</v>
      </c>
      <c r="AL236">
        <v>14</v>
      </c>
      <c r="AM236">
        <v>7</v>
      </c>
      <c r="AN236">
        <v>83</v>
      </c>
      <c r="AO236">
        <v>98</v>
      </c>
      <c r="AP236">
        <v>1</v>
      </c>
      <c r="AQ236">
        <v>68</v>
      </c>
      <c r="AR236">
        <v>14</v>
      </c>
      <c r="AS236">
        <v>16</v>
      </c>
    </row>
    <row r="237" spans="1:45" x14ac:dyDescent="0.25">
      <c r="A237">
        <v>20100824</v>
      </c>
      <c r="B237">
        <f t="shared" si="15"/>
        <v>20140824</v>
      </c>
      <c r="C237">
        <f t="shared" si="16"/>
        <v>2014</v>
      </c>
      <c r="D237">
        <f t="shared" si="17"/>
        <v>8</v>
      </c>
      <c r="E237">
        <f t="shared" si="18"/>
        <v>24</v>
      </c>
      <c r="F237" s="15">
        <f t="shared" si="19"/>
        <v>41875</v>
      </c>
      <c r="G237">
        <v>245</v>
      </c>
      <c r="H237">
        <v>56</v>
      </c>
      <c r="I237">
        <v>57</v>
      </c>
      <c r="J237">
        <v>90</v>
      </c>
      <c r="K237">
        <v>17</v>
      </c>
      <c r="L237">
        <v>20</v>
      </c>
      <c r="M237">
        <v>24</v>
      </c>
      <c r="N237">
        <v>160</v>
      </c>
      <c r="O237">
        <v>17</v>
      </c>
      <c r="P237">
        <v>168</v>
      </c>
      <c r="Q237">
        <v>135</v>
      </c>
      <c r="R237">
        <v>24</v>
      </c>
      <c r="S237">
        <v>199</v>
      </c>
      <c r="T237">
        <v>16</v>
      </c>
      <c r="U237">
        <v>116</v>
      </c>
      <c r="V237">
        <v>24</v>
      </c>
      <c r="W237">
        <v>108</v>
      </c>
      <c r="X237">
        <v>76</v>
      </c>
      <c r="Y237">
        <v>1750</v>
      </c>
      <c r="Z237">
        <v>14</v>
      </c>
      <c r="AA237">
        <v>20</v>
      </c>
      <c r="AB237">
        <v>13</v>
      </c>
      <c r="AC237">
        <v>21</v>
      </c>
      <c r="AD237">
        <v>10074</v>
      </c>
      <c r="AE237">
        <v>10118</v>
      </c>
      <c r="AF237">
        <v>24</v>
      </c>
      <c r="AG237">
        <v>10024</v>
      </c>
      <c r="AH237">
        <v>1</v>
      </c>
      <c r="AI237">
        <v>63</v>
      </c>
      <c r="AJ237">
        <v>20</v>
      </c>
      <c r="AK237">
        <v>82</v>
      </c>
      <c r="AL237">
        <v>8</v>
      </c>
      <c r="AM237">
        <v>4</v>
      </c>
      <c r="AN237">
        <v>67</v>
      </c>
      <c r="AO237">
        <v>85</v>
      </c>
      <c r="AP237">
        <v>22</v>
      </c>
      <c r="AQ237">
        <v>48</v>
      </c>
      <c r="AR237">
        <v>13</v>
      </c>
      <c r="AS237">
        <v>30</v>
      </c>
    </row>
    <row r="238" spans="1:45" x14ac:dyDescent="0.25">
      <c r="A238">
        <v>20100825</v>
      </c>
      <c r="B238">
        <f t="shared" si="15"/>
        <v>20140825</v>
      </c>
      <c r="C238">
        <f t="shared" si="16"/>
        <v>2014</v>
      </c>
      <c r="D238">
        <f t="shared" si="17"/>
        <v>8</v>
      </c>
      <c r="E238">
        <f t="shared" si="18"/>
        <v>25</v>
      </c>
      <c r="F238" s="15">
        <f t="shared" si="19"/>
        <v>41876</v>
      </c>
      <c r="G238">
        <v>254</v>
      </c>
      <c r="H238">
        <v>19</v>
      </c>
      <c r="I238">
        <v>25</v>
      </c>
      <c r="J238">
        <v>40</v>
      </c>
      <c r="K238">
        <v>8</v>
      </c>
      <c r="L238">
        <v>0</v>
      </c>
      <c r="M238">
        <v>18</v>
      </c>
      <c r="N238">
        <v>90</v>
      </c>
      <c r="O238">
        <v>12</v>
      </c>
      <c r="P238">
        <v>165</v>
      </c>
      <c r="Q238">
        <v>136</v>
      </c>
      <c r="R238">
        <v>5</v>
      </c>
      <c r="S238">
        <v>205</v>
      </c>
      <c r="T238">
        <v>12</v>
      </c>
      <c r="U238">
        <v>117</v>
      </c>
      <c r="V238">
        <v>6</v>
      </c>
      <c r="W238">
        <v>52</v>
      </c>
      <c r="X238">
        <v>37</v>
      </c>
      <c r="Y238">
        <v>1379</v>
      </c>
      <c r="Z238">
        <v>57</v>
      </c>
      <c r="AA238">
        <v>64</v>
      </c>
      <c r="AB238">
        <v>23</v>
      </c>
      <c r="AC238">
        <v>24</v>
      </c>
      <c r="AD238">
        <v>10141</v>
      </c>
      <c r="AE238">
        <v>10157</v>
      </c>
      <c r="AF238">
        <v>10</v>
      </c>
      <c r="AG238">
        <v>10111</v>
      </c>
      <c r="AH238">
        <v>24</v>
      </c>
      <c r="AI238">
        <v>58</v>
      </c>
      <c r="AJ238">
        <v>22</v>
      </c>
      <c r="AK238">
        <v>83</v>
      </c>
      <c r="AL238">
        <v>12</v>
      </c>
      <c r="AM238">
        <v>6</v>
      </c>
      <c r="AN238">
        <v>76</v>
      </c>
      <c r="AO238">
        <v>95</v>
      </c>
      <c r="AP238">
        <v>23</v>
      </c>
      <c r="AQ238">
        <v>53</v>
      </c>
      <c r="AR238">
        <v>11</v>
      </c>
      <c r="AS238">
        <v>24</v>
      </c>
    </row>
    <row r="239" spans="1:45" x14ac:dyDescent="0.25">
      <c r="A239">
        <v>20100826</v>
      </c>
      <c r="B239">
        <f t="shared" si="15"/>
        <v>20140826</v>
      </c>
      <c r="C239">
        <f t="shared" si="16"/>
        <v>2014</v>
      </c>
      <c r="D239">
        <f t="shared" si="17"/>
        <v>8</v>
      </c>
      <c r="E239">
        <f t="shared" si="18"/>
        <v>26</v>
      </c>
      <c r="F239" s="15">
        <f t="shared" si="19"/>
        <v>41877</v>
      </c>
      <c r="G239">
        <v>217</v>
      </c>
      <c r="H239">
        <v>6</v>
      </c>
      <c r="I239">
        <v>28</v>
      </c>
      <c r="J239">
        <v>50</v>
      </c>
      <c r="K239">
        <v>14</v>
      </c>
      <c r="L239">
        <v>10</v>
      </c>
      <c r="M239">
        <v>9</v>
      </c>
      <c r="N239">
        <v>100</v>
      </c>
      <c r="O239">
        <v>14</v>
      </c>
      <c r="P239">
        <v>168</v>
      </c>
      <c r="Q239">
        <v>135</v>
      </c>
      <c r="R239">
        <v>2</v>
      </c>
      <c r="S239">
        <v>204</v>
      </c>
      <c r="T239">
        <v>14</v>
      </c>
      <c r="U239">
        <v>134</v>
      </c>
      <c r="V239">
        <v>6</v>
      </c>
      <c r="W239">
        <v>0</v>
      </c>
      <c r="X239">
        <v>0</v>
      </c>
      <c r="Y239">
        <v>328</v>
      </c>
      <c r="Z239">
        <v>183</v>
      </c>
      <c r="AA239">
        <v>506</v>
      </c>
      <c r="AB239">
        <v>130</v>
      </c>
      <c r="AC239">
        <v>9</v>
      </c>
      <c r="AD239">
        <v>10055</v>
      </c>
      <c r="AE239">
        <v>10102</v>
      </c>
      <c r="AF239">
        <v>1</v>
      </c>
      <c r="AG239">
        <v>10012</v>
      </c>
      <c r="AH239">
        <v>24</v>
      </c>
      <c r="AI239">
        <v>26</v>
      </c>
      <c r="AJ239">
        <v>6</v>
      </c>
      <c r="AK239">
        <v>70</v>
      </c>
      <c r="AL239">
        <v>16</v>
      </c>
      <c r="AM239">
        <v>8</v>
      </c>
      <c r="AN239">
        <v>95</v>
      </c>
      <c r="AO239">
        <v>99</v>
      </c>
      <c r="AP239">
        <v>6</v>
      </c>
      <c r="AQ239">
        <v>87</v>
      </c>
      <c r="AR239">
        <v>16</v>
      </c>
      <c r="AS239">
        <v>6</v>
      </c>
    </row>
    <row r="240" spans="1:45" x14ac:dyDescent="0.25">
      <c r="A240">
        <v>20100827</v>
      </c>
      <c r="B240">
        <f t="shared" si="15"/>
        <v>20140827</v>
      </c>
      <c r="C240">
        <f t="shared" si="16"/>
        <v>2014</v>
      </c>
      <c r="D240">
        <f t="shared" si="17"/>
        <v>8</v>
      </c>
      <c r="E240">
        <f t="shared" si="18"/>
        <v>27</v>
      </c>
      <c r="F240" s="15">
        <f t="shared" si="19"/>
        <v>41878</v>
      </c>
      <c r="G240">
        <v>349</v>
      </c>
      <c r="H240">
        <v>24</v>
      </c>
      <c r="I240">
        <v>34</v>
      </c>
      <c r="J240">
        <v>60</v>
      </c>
      <c r="K240">
        <v>10</v>
      </c>
      <c r="L240">
        <v>20</v>
      </c>
      <c r="M240">
        <v>1</v>
      </c>
      <c r="N240">
        <v>110</v>
      </c>
      <c r="O240">
        <v>9</v>
      </c>
      <c r="P240">
        <v>148</v>
      </c>
      <c r="Q240">
        <v>101</v>
      </c>
      <c r="R240">
        <v>24</v>
      </c>
      <c r="S240">
        <v>172</v>
      </c>
      <c r="T240">
        <v>6</v>
      </c>
      <c r="U240">
        <v>81</v>
      </c>
      <c r="V240">
        <v>24</v>
      </c>
      <c r="W240">
        <v>12</v>
      </c>
      <c r="X240">
        <v>9</v>
      </c>
      <c r="Y240">
        <v>746</v>
      </c>
      <c r="Z240">
        <v>55</v>
      </c>
      <c r="AA240">
        <v>30</v>
      </c>
      <c r="AB240">
        <v>12</v>
      </c>
      <c r="AC240">
        <v>6</v>
      </c>
      <c r="AD240">
        <v>10064</v>
      </c>
      <c r="AE240">
        <v>10142</v>
      </c>
      <c r="AF240">
        <v>24</v>
      </c>
      <c r="AG240">
        <v>9996</v>
      </c>
      <c r="AH240">
        <v>5</v>
      </c>
      <c r="AI240">
        <v>50</v>
      </c>
      <c r="AJ240">
        <v>2</v>
      </c>
      <c r="AK240">
        <v>80</v>
      </c>
      <c r="AL240">
        <v>17</v>
      </c>
      <c r="AM240">
        <v>7</v>
      </c>
      <c r="AN240">
        <v>87</v>
      </c>
      <c r="AO240">
        <v>99</v>
      </c>
      <c r="AP240">
        <v>3</v>
      </c>
      <c r="AQ240">
        <v>69</v>
      </c>
      <c r="AR240">
        <v>17</v>
      </c>
      <c r="AS240">
        <v>12</v>
      </c>
    </row>
    <row r="241" spans="1:45" x14ac:dyDescent="0.25">
      <c r="A241">
        <v>20100828</v>
      </c>
      <c r="B241">
        <f t="shared" si="15"/>
        <v>20140828</v>
      </c>
      <c r="C241">
        <f t="shared" si="16"/>
        <v>2014</v>
      </c>
      <c r="D241">
        <f t="shared" si="17"/>
        <v>8</v>
      </c>
      <c r="E241">
        <f t="shared" si="18"/>
        <v>28</v>
      </c>
      <c r="F241" s="15">
        <f t="shared" si="19"/>
        <v>41879</v>
      </c>
      <c r="G241">
        <v>265</v>
      </c>
      <c r="H241">
        <v>27</v>
      </c>
      <c r="I241">
        <v>31</v>
      </c>
      <c r="J241">
        <v>60</v>
      </c>
      <c r="K241">
        <v>14</v>
      </c>
      <c r="L241">
        <v>10</v>
      </c>
      <c r="M241">
        <v>6</v>
      </c>
      <c r="N241">
        <v>120</v>
      </c>
      <c r="O241">
        <v>14</v>
      </c>
      <c r="P241">
        <v>135</v>
      </c>
      <c r="Q241">
        <v>86</v>
      </c>
      <c r="R241">
        <v>3</v>
      </c>
      <c r="S241">
        <v>184</v>
      </c>
      <c r="T241">
        <v>13</v>
      </c>
      <c r="U241">
        <v>67</v>
      </c>
      <c r="V241">
        <v>6</v>
      </c>
      <c r="W241">
        <v>73</v>
      </c>
      <c r="X241">
        <v>52</v>
      </c>
      <c r="Y241">
        <v>1466</v>
      </c>
      <c r="Z241">
        <v>31</v>
      </c>
      <c r="AA241">
        <v>56</v>
      </c>
      <c r="AB241">
        <v>22</v>
      </c>
      <c r="AC241">
        <v>20</v>
      </c>
      <c r="AD241">
        <v>10159</v>
      </c>
      <c r="AE241">
        <v>10170</v>
      </c>
      <c r="AF241">
        <v>16</v>
      </c>
      <c r="AG241">
        <v>10143</v>
      </c>
      <c r="AH241">
        <v>24</v>
      </c>
      <c r="AI241">
        <v>63</v>
      </c>
      <c r="AJ241">
        <v>3</v>
      </c>
      <c r="AK241">
        <v>82</v>
      </c>
      <c r="AL241">
        <v>14</v>
      </c>
      <c r="AM241">
        <v>5</v>
      </c>
      <c r="AN241">
        <v>82</v>
      </c>
      <c r="AO241">
        <v>99</v>
      </c>
      <c r="AP241">
        <v>5</v>
      </c>
      <c r="AQ241">
        <v>60</v>
      </c>
      <c r="AR241">
        <v>13</v>
      </c>
      <c r="AS241">
        <v>23</v>
      </c>
    </row>
    <row r="242" spans="1:45" x14ac:dyDescent="0.25">
      <c r="A242">
        <v>20100829</v>
      </c>
      <c r="B242">
        <f t="shared" si="15"/>
        <v>20140829</v>
      </c>
      <c r="C242">
        <f t="shared" si="16"/>
        <v>2014</v>
      </c>
      <c r="D242">
        <f t="shared" si="17"/>
        <v>8</v>
      </c>
      <c r="E242">
        <f t="shared" si="18"/>
        <v>29</v>
      </c>
      <c r="F242" s="15">
        <f t="shared" si="19"/>
        <v>41880</v>
      </c>
      <c r="G242">
        <v>257</v>
      </c>
      <c r="H242">
        <v>36</v>
      </c>
      <c r="I242">
        <v>42</v>
      </c>
      <c r="J242">
        <v>70</v>
      </c>
      <c r="K242">
        <v>13</v>
      </c>
      <c r="L242">
        <v>30</v>
      </c>
      <c r="M242">
        <v>2</v>
      </c>
      <c r="N242">
        <v>160</v>
      </c>
      <c r="O242">
        <v>16</v>
      </c>
      <c r="P242">
        <v>126</v>
      </c>
      <c r="Q242">
        <v>97</v>
      </c>
      <c r="R242">
        <v>21</v>
      </c>
      <c r="S242">
        <v>167</v>
      </c>
      <c r="T242">
        <v>10</v>
      </c>
      <c r="U242">
        <v>88</v>
      </c>
      <c r="V242">
        <v>24</v>
      </c>
      <c r="W242">
        <v>26</v>
      </c>
      <c r="X242">
        <v>19</v>
      </c>
      <c r="Y242">
        <v>765</v>
      </c>
      <c r="Z242">
        <v>112</v>
      </c>
      <c r="AA242">
        <v>256</v>
      </c>
      <c r="AB242">
        <v>64</v>
      </c>
      <c r="AC242">
        <v>16</v>
      </c>
      <c r="AD242">
        <v>10091</v>
      </c>
      <c r="AE242">
        <v>10139</v>
      </c>
      <c r="AF242">
        <v>1</v>
      </c>
      <c r="AG242">
        <v>10043</v>
      </c>
      <c r="AH242">
        <v>19</v>
      </c>
      <c r="AI242">
        <v>50</v>
      </c>
      <c r="AJ242">
        <v>7</v>
      </c>
      <c r="AK242">
        <v>75</v>
      </c>
      <c r="AL242">
        <v>10</v>
      </c>
      <c r="AM242">
        <v>8</v>
      </c>
      <c r="AN242">
        <v>88</v>
      </c>
      <c r="AO242">
        <v>95</v>
      </c>
      <c r="AP242">
        <v>3</v>
      </c>
      <c r="AQ242">
        <v>73</v>
      </c>
      <c r="AR242">
        <v>10</v>
      </c>
      <c r="AS242">
        <v>12</v>
      </c>
    </row>
    <row r="243" spans="1:45" x14ac:dyDescent="0.25">
      <c r="A243">
        <v>20100830</v>
      </c>
      <c r="B243">
        <f t="shared" si="15"/>
        <v>20140830</v>
      </c>
      <c r="C243">
        <f t="shared" si="16"/>
        <v>2014</v>
      </c>
      <c r="D243">
        <f t="shared" si="17"/>
        <v>8</v>
      </c>
      <c r="E243">
        <f t="shared" si="18"/>
        <v>30</v>
      </c>
      <c r="F243" s="15">
        <f t="shared" si="19"/>
        <v>41881</v>
      </c>
      <c r="G243">
        <v>342</v>
      </c>
      <c r="H243">
        <v>52</v>
      </c>
      <c r="I243">
        <v>54</v>
      </c>
      <c r="J243">
        <v>80</v>
      </c>
      <c r="K243">
        <v>3</v>
      </c>
      <c r="L243">
        <v>20</v>
      </c>
      <c r="M243">
        <v>22</v>
      </c>
      <c r="N243">
        <v>160</v>
      </c>
      <c r="O243">
        <v>3</v>
      </c>
      <c r="P243">
        <v>141</v>
      </c>
      <c r="Q243">
        <v>101</v>
      </c>
      <c r="R243">
        <v>24</v>
      </c>
      <c r="S243">
        <v>179</v>
      </c>
      <c r="T243">
        <v>13</v>
      </c>
      <c r="U243">
        <v>78</v>
      </c>
      <c r="V243">
        <v>24</v>
      </c>
      <c r="W243">
        <v>77</v>
      </c>
      <c r="X243">
        <v>56</v>
      </c>
      <c r="Y243">
        <v>1468</v>
      </c>
      <c r="Z243">
        <v>59</v>
      </c>
      <c r="AA243">
        <v>95</v>
      </c>
      <c r="AB243">
        <v>25</v>
      </c>
      <c r="AC243">
        <v>7</v>
      </c>
      <c r="AD243">
        <v>10157</v>
      </c>
      <c r="AE243">
        <v>10230</v>
      </c>
      <c r="AF243">
        <v>24</v>
      </c>
      <c r="AG243">
        <v>10057</v>
      </c>
      <c r="AH243">
        <v>1</v>
      </c>
      <c r="AI243">
        <v>61</v>
      </c>
      <c r="AJ243">
        <v>9</v>
      </c>
      <c r="AK243">
        <v>80</v>
      </c>
      <c r="AL243">
        <v>12</v>
      </c>
      <c r="AM243">
        <v>5</v>
      </c>
      <c r="AN243">
        <v>80</v>
      </c>
      <c r="AO243">
        <v>94</v>
      </c>
      <c r="AP243">
        <v>24</v>
      </c>
      <c r="AQ243">
        <v>64</v>
      </c>
      <c r="AR243">
        <v>13</v>
      </c>
      <c r="AS243">
        <v>24</v>
      </c>
    </row>
    <row r="244" spans="1:45" x14ac:dyDescent="0.25">
      <c r="A244">
        <v>20100831</v>
      </c>
      <c r="B244">
        <f t="shared" si="15"/>
        <v>20140831</v>
      </c>
      <c r="C244">
        <f t="shared" si="16"/>
        <v>2014</v>
      </c>
      <c r="D244">
        <f t="shared" si="17"/>
        <v>8</v>
      </c>
      <c r="E244">
        <f t="shared" si="18"/>
        <v>31</v>
      </c>
      <c r="F244" s="15">
        <f t="shared" si="19"/>
        <v>41882</v>
      </c>
      <c r="G244">
        <v>337</v>
      </c>
      <c r="H244">
        <v>21</v>
      </c>
      <c r="I244">
        <v>22</v>
      </c>
      <c r="J244">
        <v>40</v>
      </c>
      <c r="K244">
        <v>12</v>
      </c>
      <c r="L244">
        <v>10</v>
      </c>
      <c r="M244">
        <v>3</v>
      </c>
      <c r="N244">
        <v>70</v>
      </c>
      <c r="O244">
        <v>12</v>
      </c>
      <c r="P244">
        <v>128</v>
      </c>
      <c r="Q244">
        <v>67</v>
      </c>
      <c r="R244">
        <v>5</v>
      </c>
      <c r="S244">
        <v>187</v>
      </c>
      <c r="T244">
        <v>12</v>
      </c>
      <c r="U244">
        <v>46</v>
      </c>
      <c r="V244">
        <v>6</v>
      </c>
      <c r="W244">
        <v>91</v>
      </c>
      <c r="X244">
        <v>66</v>
      </c>
      <c r="Y244">
        <v>1553</v>
      </c>
      <c r="Z244">
        <v>0</v>
      </c>
      <c r="AA244">
        <v>0</v>
      </c>
      <c r="AB244">
        <v>0</v>
      </c>
      <c r="AC244">
        <v>1</v>
      </c>
      <c r="AD244">
        <v>10238</v>
      </c>
      <c r="AE244">
        <v>10247</v>
      </c>
      <c r="AF244">
        <v>9</v>
      </c>
      <c r="AG244">
        <v>10229</v>
      </c>
      <c r="AH244">
        <v>24</v>
      </c>
      <c r="AI244">
        <v>3</v>
      </c>
      <c r="AJ244">
        <v>4</v>
      </c>
      <c r="AK244">
        <v>82</v>
      </c>
      <c r="AL244">
        <v>17</v>
      </c>
      <c r="AM244">
        <v>3</v>
      </c>
      <c r="AN244">
        <v>81</v>
      </c>
      <c r="AO244">
        <v>99</v>
      </c>
      <c r="AP244">
        <v>5</v>
      </c>
      <c r="AQ244">
        <v>57</v>
      </c>
      <c r="AR244">
        <v>11</v>
      </c>
      <c r="AS244">
        <v>24</v>
      </c>
    </row>
    <row r="245" spans="1:45" x14ac:dyDescent="0.25">
      <c r="A245">
        <v>20100901</v>
      </c>
      <c r="B245">
        <f t="shared" si="15"/>
        <v>20140901</v>
      </c>
      <c r="C245">
        <f t="shared" si="16"/>
        <v>2014</v>
      </c>
      <c r="D245">
        <f t="shared" si="17"/>
        <v>9</v>
      </c>
      <c r="E245">
        <f t="shared" si="18"/>
        <v>1</v>
      </c>
      <c r="F245" s="15">
        <f t="shared" si="19"/>
        <v>41883</v>
      </c>
      <c r="G245">
        <v>17</v>
      </c>
      <c r="H245">
        <v>14</v>
      </c>
      <c r="I245">
        <v>15</v>
      </c>
      <c r="J245">
        <v>30</v>
      </c>
      <c r="K245">
        <v>11</v>
      </c>
      <c r="L245">
        <v>0</v>
      </c>
      <c r="M245">
        <v>2</v>
      </c>
      <c r="N245">
        <v>50</v>
      </c>
      <c r="O245">
        <v>11</v>
      </c>
      <c r="P245">
        <v>123</v>
      </c>
      <c r="Q245">
        <v>59</v>
      </c>
      <c r="R245">
        <v>5</v>
      </c>
      <c r="S245">
        <v>185</v>
      </c>
      <c r="T245">
        <v>13</v>
      </c>
      <c r="U245">
        <v>45</v>
      </c>
      <c r="V245">
        <v>6</v>
      </c>
      <c r="W245">
        <v>62</v>
      </c>
      <c r="X245">
        <v>45</v>
      </c>
      <c r="Y245">
        <v>1280</v>
      </c>
      <c r="Z245">
        <v>0</v>
      </c>
      <c r="AA245">
        <v>0</v>
      </c>
      <c r="AB245">
        <v>0</v>
      </c>
      <c r="AC245">
        <v>1</v>
      </c>
      <c r="AD245">
        <v>10215</v>
      </c>
      <c r="AE245">
        <v>10226</v>
      </c>
      <c r="AF245">
        <v>1</v>
      </c>
      <c r="AG245">
        <v>10204</v>
      </c>
      <c r="AH245">
        <v>17</v>
      </c>
      <c r="AI245">
        <v>2</v>
      </c>
      <c r="AJ245">
        <v>24</v>
      </c>
      <c r="AK245">
        <v>81</v>
      </c>
      <c r="AL245">
        <v>13</v>
      </c>
      <c r="AM245">
        <v>3</v>
      </c>
      <c r="AN245">
        <v>83</v>
      </c>
      <c r="AO245">
        <v>99</v>
      </c>
      <c r="AP245">
        <v>1</v>
      </c>
      <c r="AQ245">
        <v>61</v>
      </c>
      <c r="AR245">
        <v>13</v>
      </c>
      <c r="AS245">
        <v>20</v>
      </c>
    </row>
    <row r="246" spans="1:45" x14ac:dyDescent="0.25">
      <c r="A246">
        <v>20100902</v>
      </c>
      <c r="B246">
        <f t="shared" si="15"/>
        <v>20140902</v>
      </c>
      <c r="C246">
        <f t="shared" si="16"/>
        <v>2014</v>
      </c>
      <c r="D246">
        <f t="shared" si="17"/>
        <v>9</v>
      </c>
      <c r="E246">
        <f t="shared" si="18"/>
        <v>2</v>
      </c>
      <c r="F246" s="15">
        <f t="shared" si="19"/>
        <v>41884</v>
      </c>
      <c r="G246">
        <v>358</v>
      </c>
      <c r="H246">
        <v>15</v>
      </c>
      <c r="I246">
        <v>16</v>
      </c>
      <c r="J246">
        <v>30</v>
      </c>
      <c r="K246">
        <v>12</v>
      </c>
      <c r="L246">
        <v>0</v>
      </c>
      <c r="M246">
        <v>4</v>
      </c>
      <c r="N246">
        <v>50</v>
      </c>
      <c r="O246">
        <v>13</v>
      </c>
      <c r="P246">
        <v>129</v>
      </c>
      <c r="Q246">
        <v>62</v>
      </c>
      <c r="R246">
        <v>4</v>
      </c>
      <c r="S246">
        <v>177</v>
      </c>
      <c r="T246">
        <v>16</v>
      </c>
      <c r="U246">
        <v>52</v>
      </c>
      <c r="V246">
        <v>6</v>
      </c>
      <c r="W246">
        <v>28</v>
      </c>
      <c r="X246">
        <v>21</v>
      </c>
      <c r="Y246">
        <v>1058</v>
      </c>
      <c r="Z246">
        <v>0</v>
      </c>
      <c r="AA246">
        <v>-1</v>
      </c>
      <c r="AB246">
        <v>-1</v>
      </c>
      <c r="AC246">
        <v>14</v>
      </c>
      <c r="AD246">
        <v>10210</v>
      </c>
      <c r="AE246">
        <v>10218</v>
      </c>
      <c r="AF246">
        <v>23</v>
      </c>
      <c r="AG246">
        <v>10205</v>
      </c>
      <c r="AH246">
        <v>3</v>
      </c>
      <c r="AI246">
        <v>4</v>
      </c>
      <c r="AJ246">
        <v>1</v>
      </c>
      <c r="AK246">
        <v>80</v>
      </c>
      <c r="AL246">
        <v>10</v>
      </c>
      <c r="AM246">
        <v>5</v>
      </c>
      <c r="AN246">
        <v>86</v>
      </c>
      <c r="AO246">
        <v>100</v>
      </c>
      <c r="AP246">
        <v>4</v>
      </c>
      <c r="AQ246">
        <v>67</v>
      </c>
      <c r="AR246">
        <v>12</v>
      </c>
      <c r="AS246">
        <v>17</v>
      </c>
    </row>
    <row r="247" spans="1:45" x14ac:dyDescent="0.25">
      <c r="A247">
        <v>20100903</v>
      </c>
      <c r="B247">
        <f t="shared" si="15"/>
        <v>20140903</v>
      </c>
      <c r="C247">
        <f t="shared" si="16"/>
        <v>2014</v>
      </c>
      <c r="D247">
        <f t="shared" si="17"/>
        <v>9</v>
      </c>
      <c r="E247">
        <f t="shared" si="18"/>
        <v>3</v>
      </c>
      <c r="F247" s="15">
        <f t="shared" si="19"/>
        <v>41885</v>
      </c>
      <c r="G247">
        <v>343</v>
      </c>
      <c r="H247">
        <v>12</v>
      </c>
      <c r="I247">
        <v>13</v>
      </c>
      <c r="J247">
        <v>30</v>
      </c>
      <c r="K247">
        <v>17</v>
      </c>
      <c r="L247">
        <v>0</v>
      </c>
      <c r="M247">
        <v>5</v>
      </c>
      <c r="N247">
        <v>60</v>
      </c>
      <c r="O247">
        <v>17</v>
      </c>
      <c r="P247">
        <v>140</v>
      </c>
      <c r="Q247">
        <v>76</v>
      </c>
      <c r="R247">
        <v>5</v>
      </c>
      <c r="S247">
        <v>196</v>
      </c>
      <c r="T247">
        <v>15</v>
      </c>
      <c r="U247">
        <v>59</v>
      </c>
      <c r="V247">
        <v>6</v>
      </c>
      <c r="W247">
        <v>74</v>
      </c>
      <c r="X247">
        <v>55</v>
      </c>
      <c r="Y247">
        <v>1541</v>
      </c>
      <c r="Z247">
        <v>0</v>
      </c>
      <c r="AA247">
        <v>0</v>
      </c>
      <c r="AB247">
        <v>0</v>
      </c>
      <c r="AC247">
        <v>1</v>
      </c>
      <c r="AD247">
        <v>10213</v>
      </c>
      <c r="AE247">
        <v>10223</v>
      </c>
      <c r="AF247">
        <v>9</v>
      </c>
      <c r="AG247">
        <v>10203</v>
      </c>
      <c r="AH247">
        <v>17</v>
      </c>
      <c r="AI247">
        <v>3</v>
      </c>
      <c r="AJ247">
        <v>5</v>
      </c>
      <c r="AK247">
        <v>83</v>
      </c>
      <c r="AL247">
        <v>16</v>
      </c>
      <c r="AM247">
        <v>4</v>
      </c>
      <c r="AN247">
        <v>82</v>
      </c>
      <c r="AO247">
        <v>99</v>
      </c>
      <c r="AP247">
        <v>1</v>
      </c>
      <c r="AQ247">
        <v>57</v>
      </c>
      <c r="AR247">
        <v>14</v>
      </c>
      <c r="AS247">
        <v>25</v>
      </c>
    </row>
    <row r="248" spans="1:45" x14ac:dyDescent="0.25">
      <c r="A248">
        <v>20100904</v>
      </c>
      <c r="B248">
        <f t="shared" si="15"/>
        <v>20140904</v>
      </c>
      <c r="C248">
        <f t="shared" si="16"/>
        <v>2014</v>
      </c>
      <c r="D248">
        <f t="shared" si="17"/>
        <v>9</v>
      </c>
      <c r="E248">
        <f t="shared" si="18"/>
        <v>4</v>
      </c>
      <c r="F248" s="15">
        <f t="shared" si="19"/>
        <v>41886</v>
      </c>
      <c r="G248">
        <v>29</v>
      </c>
      <c r="H248">
        <v>21</v>
      </c>
      <c r="I248">
        <v>24</v>
      </c>
      <c r="J248">
        <v>40</v>
      </c>
      <c r="K248">
        <v>10</v>
      </c>
      <c r="L248">
        <v>10</v>
      </c>
      <c r="M248">
        <v>4</v>
      </c>
      <c r="N248">
        <v>80</v>
      </c>
      <c r="O248">
        <v>10</v>
      </c>
      <c r="P248">
        <v>138</v>
      </c>
      <c r="Q248">
        <v>70</v>
      </c>
      <c r="R248">
        <v>5</v>
      </c>
      <c r="S248">
        <v>195</v>
      </c>
      <c r="T248">
        <v>14</v>
      </c>
      <c r="U248">
        <v>51</v>
      </c>
      <c r="V248">
        <v>6</v>
      </c>
      <c r="W248">
        <v>93</v>
      </c>
      <c r="X248">
        <v>69</v>
      </c>
      <c r="Y248">
        <v>1749</v>
      </c>
      <c r="Z248">
        <v>0</v>
      </c>
      <c r="AA248">
        <v>0</v>
      </c>
      <c r="AB248">
        <v>0</v>
      </c>
      <c r="AC248">
        <v>1</v>
      </c>
      <c r="AD248">
        <v>10221</v>
      </c>
      <c r="AE248">
        <v>10229</v>
      </c>
      <c r="AF248">
        <v>22</v>
      </c>
      <c r="AG248">
        <v>10209</v>
      </c>
      <c r="AH248">
        <v>2</v>
      </c>
      <c r="AI248">
        <v>6</v>
      </c>
      <c r="AJ248">
        <v>5</v>
      </c>
      <c r="AK248">
        <v>83</v>
      </c>
      <c r="AL248">
        <v>10</v>
      </c>
      <c r="AM248">
        <v>1</v>
      </c>
      <c r="AN248">
        <v>76</v>
      </c>
      <c r="AO248">
        <v>98</v>
      </c>
      <c r="AP248">
        <v>5</v>
      </c>
      <c r="AQ248">
        <v>50</v>
      </c>
      <c r="AR248">
        <v>13</v>
      </c>
      <c r="AS248">
        <v>28</v>
      </c>
    </row>
    <row r="249" spans="1:45" x14ac:dyDescent="0.25">
      <c r="A249">
        <v>20100905</v>
      </c>
      <c r="B249">
        <f t="shared" si="15"/>
        <v>20140905</v>
      </c>
      <c r="C249">
        <f t="shared" si="16"/>
        <v>2014</v>
      </c>
      <c r="D249">
        <f t="shared" si="17"/>
        <v>9</v>
      </c>
      <c r="E249">
        <f t="shared" si="18"/>
        <v>5</v>
      </c>
      <c r="F249" s="15">
        <f t="shared" si="19"/>
        <v>41887</v>
      </c>
      <c r="G249">
        <v>80</v>
      </c>
      <c r="H249">
        <v>30</v>
      </c>
      <c r="I249">
        <v>31</v>
      </c>
      <c r="J249">
        <v>40</v>
      </c>
      <c r="K249">
        <v>9</v>
      </c>
      <c r="L249">
        <v>10</v>
      </c>
      <c r="M249">
        <v>1</v>
      </c>
      <c r="N249">
        <v>80</v>
      </c>
      <c r="O249">
        <v>16</v>
      </c>
      <c r="P249">
        <v>135</v>
      </c>
      <c r="Q249">
        <v>72</v>
      </c>
      <c r="R249">
        <v>5</v>
      </c>
      <c r="S249">
        <v>197</v>
      </c>
      <c r="T249">
        <v>15</v>
      </c>
      <c r="U249">
        <v>47</v>
      </c>
      <c r="V249">
        <v>6</v>
      </c>
      <c r="W249">
        <v>111</v>
      </c>
      <c r="X249">
        <v>83</v>
      </c>
      <c r="Y249">
        <v>1689</v>
      </c>
      <c r="Z249">
        <v>0</v>
      </c>
      <c r="AA249">
        <v>0</v>
      </c>
      <c r="AB249">
        <v>0</v>
      </c>
      <c r="AC249">
        <v>1</v>
      </c>
      <c r="AD249">
        <v>10225</v>
      </c>
      <c r="AE249">
        <v>10236</v>
      </c>
      <c r="AF249">
        <v>9</v>
      </c>
      <c r="AG249">
        <v>10212</v>
      </c>
      <c r="AH249">
        <v>24</v>
      </c>
      <c r="AI249">
        <v>60</v>
      </c>
      <c r="AJ249">
        <v>1</v>
      </c>
      <c r="AK249">
        <v>83</v>
      </c>
      <c r="AL249">
        <v>11</v>
      </c>
      <c r="AM249">
        <v>1</v>
      </c>
      <c r="AN249">
        <v>72</v>
      </c>
      <c r="AO249">
        <v>97</v>
      </c>
      <c r="AP249">
        <v>2</v>
      </c>
      <c r="AQ249">
        <v>46</v>
      </c>
      <c r="AR249">
        <v>14</v>
      </c>
      <c r="AS249">
        <v>27</v>
      </c>
    </row>
    <row r="250" spans="1:45" x14ac:dyDescent="0.25">
      <c r="A250">
        <v>20100906</v>
      </c>
      <c r="B250">
        <f t="shared" si="15"/>
        <v>20140906</v>
      </c>
      <c r="C250">
        <f t="shared" si="16"/>
        <v>2014</v>
      </c>
      <c r="D250">
        <f t="shared" si="17"/>
        <v>9</v>
      </c>
      <c r="E250">
        <f t="shared" si="18"/>
        <v>6</v>
      </c>
      <c r="F250" s="15">
        <f t="shared" si="19"/>
        <v>41888</v>
      </c>
      <c r="G250">
        <v>101</v>
      </c>
      <c r="H250">
        <v>59</v>
      </c>
      <c r="I250">
        <v>59</v>
      </c>
      <c r="J250">
        <v>90</v>
      </c>
      <c r="K250">
        <v>13</v>
      </c>
      <c r="L250">
        <v>30</v>
      </c>
      <c r="M250">
        <v>2</v>
      </c>
      <c r="N250">
        <v>140</v>
      </c>
      <c r="O250">
        <v>13</v>
      </c>
      <c r="P250">
        <v>151</v>
      </c>
      <c r="Q250">
        <v>90</v>
      </c>
      <c r="R250">
        <v>5</v>
      </c>
      <c r="S250">
        <v>205</v>
      </c>
      <c r="T250">
        <v>14</v>
      </c>
      <c r="U250">
        <v>74</v>
      </c>
      <c r="V250">
        <v>6</v>
      </c>
      <c r="W250">
        <v>113</v>
      </c>
      <c r="X250">
        <v>85</v>
      </c>
      <c r="Y250">
        <v>1877</v>
      </c>
      <c r="Z250">
        <v>0</v>
      </c>
      <c r="AA250">
        <v>0</v>
      </c>
      <c r="AB250">
        <v>0</v>
      </c>
      <c r="AC250">
        <v>1</v>
      </c>
      <c r="AD250">
        <v>10148</v>
      </c>
      <c r="AE250">
        <v>10209</v>
      </c>
      <c r="AF250">
        <v>1</v>
      </c>
      <c r="AG250">
        <v>10074</v>
      </c>
      <c r="AH250">
        <v>24</v>
      </c>
      <c r="AI250">
        <v>64</v>
      </c>
      <c r="AJ250">
        <v>5</v>
      </c>
      <c r="AK250">
        <v>83</v>
      </c>
      <c r="AL250">
        <v>19</v>
      </c>
      <c r="AM250">
        <v>3</v>
      </c>
      <c r="AN250">
        <v>63</v>
      </c>
      <c r="AO250">
        <v>88</v>
      </c>
      <c r="AP250">
        <v>5</v>
      </c>
      <c r="AQ250">
        <v>45</v>
      </c>
      <c r="AR250">
        <v>12</v>
      </c>
      <c r="AS250">
        <v>31</v>
      </c>
    </row>
    <row r="251" spans="1:45" x14ac:dyDescent="0.25">
      <c r="A251">
        <v>20100907</v>
      </c>
      <c r="B251">
        <f t="shared" si="15"/>
        <v>20140907</v>
      </c>
      <c r="C251">
        <f t="shared" si="16"/>
        <v>2014</v>
      </c>
      <c r="D251">
        <f t="shared" si="17"/>
        <v>9</v>
      </c>
      <c r="E251">
        <f t="shared" si="18"/>
        <v>7</v>
      </c>
      <c r="F251" s="15">
        <f t="shared" si="19"/>
        <v>41889</v>
      </c>
      <c r="G251">
        <v>114</v>
      </c>
      <c r="H251">
        <v>48</v>
      </c>
      <c r="I251">
        <v>49</v>
      </c>
      <c r="J251">
        <v>80</v>
      </c>
      <c r="K251">
        <v>2</v>
      </c>
      <c r="L251">
        <v>30</v>
      </c>
      <c r="M251">
        <v>20</v>
      </c>
      <c r="N251">
        <v>120</v>
      </c>
      <c r="O251">
        <v>2</v>
      </c>
      <c r="P251">
        <v>125</v>
      </c>
      <c r="Q251">
        <v>108</v>
      </c>
      <c r="R251">
        <v>6</v>
      </c>
      <c r="S251">
        <v>150</v>
      </c>
      <c r="T251">
        <v>1</v>
      </c>
      <c r="U251">
        <v>105</v>
      </c>
      <c r="V251">
        <v>6</v>
      </c>
      <c r="W251">
        <v>0</v>
      </c>
      <c r="X251">
        <v>0</v>
      </c>
      <c r="Y251">
        <v>343</v>
      </c>
      <c r="Z251">
        <v>63</v>
      </c>
      <c r="AA251">
        <v>121</v>
      </c>
      <c r="AB251">
        <v>65</v>
      </c>
      <c r="AC251">
        <v>6</v>
      </c>
      <c r="AD251">
        <v>10052</v>
      </c>
      <c r="AE251">
        <v>10067</v>
      </c>
      <c r="AF251">
        <v>1</v>
      </c>
      <c r="AG251">
        <v>10036</v>
      </c>
      <c r="AH251">
        <v>24</v>
      </c>
      <c r="AI251">
        <v>50</v>
      </c>
      <c r="AJ251">
        <v>6</v>
      </c>
      <c r="AK251">
        <v>80</v>
      </c>
      <c r="AL251">
        <v>2</v>
      </c>
      <c r="AM251">
        <v>8</v>
      </c>
      <c r="AN251">
        <v>87</v>
      </c>
      <c r="AO251">
        <v>94</v>
      </c>
      <c r="AP251">
        <v>10</v>
      </c>
      <c r="AQ251">
        <v>58</v>
      </c>
      <c r="AR251">
        <v>1</v>
      </c>
      <c r="AS251">
        <v>5</v>
      </c>
    </row>
    <row r="252" spans="1:45" x14ac:dyDescent="0.25">
      <c r="A252">
        <v>20100908</v>
      </c>
      <c r="B252">
        <f t="shared" si="15"/>
        <v>20140908</v>
      </c>
      <c r="C252">
        <f t="shared" si="16"/>
        <v>2014</v>
      </c>
      <c r="D252">
        <f t="shared" si="17"/>
        <v>9</v>
      </c>
      <c r="E252">
        <f t="shared" si="18"/>
        <v>8</v>
      </c>
      <c r="F252" s="15">
        <f t="shared" si="19"/>
        <v>41890</v>
      </c>
      <c r="G252">
        <v>110</v>
      </c>
      <c r="H252">
        <v>29</v>
      </c>
      <c r="I252">
        <v>33</v>
      </c>
      <c r="J252">
        <v>50</v>
      </c>
      <c r="K252">
        <v>12</v>
      </c>
      <c r="L252">
        <v>10</v>
      </c>
      <c r="M252">
        <v>20</v>
      </c>
      <c r="N252">
        <v>120</v>
      </c>
      <c r="O252">
        <v>17</v>
      </c>
      <c r="P252">
        <v>155</v>
      </c>
      <c r="Q252">
        <v>123</v>
      </c>
      <c r="R252">
        <v>1</v>
      </c>
      <c r="S252">
        <v>210</v>
      </c>
      <c r="T252">
        <v>15</v>
      </c>
      <c r="U252">
        <v>118</v>
      </c>
      <c r="V252">
        <v>6</v>
      </c>
      <c r="W252">
        <v>23</v>
      </c>
      <c r="X252">
        <v>17</v>
      </c>
      <c r="Y252">
        <v>617</v>
      </c>
      <c r="Z252">
        <v>37</v>
      </c>
      <c r="AA252">
        <v>42</v>
      </c>
      <c r="AB252">
        <v>18</v>
      </c>
      <c r="AC252">
        <v>10</v>
      </c>
      <c r="AD252">
        <v>10020</v>
      </c>
      <c r="AE252">
        <v>10059</v>
      </c>
      <c r="AF252">
        <v>24</v>
      </c>
      <c r="AG252">
        <v>10000</v>
      </c>
      <c r="AH252">
        <v>9</v>
      </c>
      <c r="AI252">
        <v>17</v>
      </c>
      <c r="AJ252">
        <v>21</v>
      </c>
      <c r="AK252">
        <v>75</v>
      </c>
      <c r="AL252">
        <v>15</v>
      </c>
      <c r="AM252">
        <v>8</v>
      </c>
      <c r="AN252">
        <v>91</v>
      </c>
      <c r="AO252">
        <v>99</v>
      </c>
      <c r="AP252">
        <v>21</v>
      </c>
      <c r="AQ252">
        <v>75</v>
      </c>
      <c r="AR252">
        <v>15</v>
      </c>
      <c r="AS252">
        <v>10</v>
      </c>
    </row>
    <row r="253" spans="1:45" x14ac:dyDescent="0.25">
      <c r="A253">
        <v>20100909</v>
      </c>
      <c r="B253">
        <f t="shared" si="15"/>
        <v>20140909</v>
      </c>
      <c r="C253">
        <f t="shared" si="16"/>
        <v>2014</v>
      </c>
      <c r="D253">
        <f t="shared" si="17"/>
        <v>9</v>
      </c>
      <c r="E253">
        <f t="shared" si="18"/>
        <v>9</v>
      </c>
      <c r="F253" s="15">
        <f t="shared" si="19"/>
        <v>41891</v>
      </c>
      <c r="G253">
        <v>278</v>
      </c>
      <c r="H253">
        <v>23</v>
      </c>
      <c r="I253">
        <v>25</v>
      </c>
      <c r="J253">
        <v>40</v>
      </c>
      <c r="K253">
        <v>12</v>
      </c>
      <c r="L253">
        <v>10</v>
      </c>
      <c r="M253">
        <v>6</v>
      </c>
      <c r="N253">
        <v>90</v>
      </c>
      <c r="O253">
        <v>15</v>
      </c>
      <c r="P253">
        <v>162</v>
      </c>
      <c r="Q253">
        <v>112</v>
      </c>
      <c r="R253">
        <v>24</v>
      </c>
      <c r="S253">
        <v>208</v>
      </c>
      <c r="T253">
        <v>14</v>
      </c>
      <c r="U253">
        <v>78</v>
      </c>
      <c r="V253">
        <v>24</v>
      </c>
      <c r="W253">
        <v>67</v>
      </c>
      <c r="X253">
        <v>51</v>
      </c>
      <c r="Y253">
        <v>1319</v>
      </c>
      <c r="Z253">
        <v>0</v>
      </c>
      <c r="AA253">
        <v>-1</v>
      </c>
      <c r="AB253">
        <v>-1</v>
      </c>
      <c r="AC253">
        <v>3</v>
      </c>
      <c r="AD253">
        <v>10131</v>
      </c>
      <c r="AE253">
        <v>10180</v>
      </c>
      <c r="AF253">
        <v>23</v>
      </c>
      <c r="AG253">
        <v>10065</v>
      </c>
      <c r="AH253">
        <v>1</v>
      </c>
      <c r="AI253">
        <v>2</v>
      </c>
      <c r="AJ253">
        <v>23</v>
      </c>
      <c r="AK253">
        <v>74</v>
      </c>
      <c r="AL253">
        <v>11</v>
      </c>
      <c r="AM253">
        <v>4</v>
      </c>
      <c r="AN253">
        <v>83</v>
      </c>
      <c r="AO253">
        <v>99</v>
      </c>
      <c r="AP253">
        <v>23</v>
      </c>
      <c r="AQ253">
        <v>60</v>
      </c>
      <c r="AR253">
        <v>15</v>
      </c>
      <c r="AS253">
        <v>22</v>
      </c>
    </row>
    <row r="254" spans="1:45" x14ac:dyDescent="0.25">
      <c r="A254">
        <v>20100910</v>
      </c>
      <c r="B254">
        <f t="shared" si="15"/>
        <v>20140910</v>
      </c>
      <c r="C254">
        <f t="shared" si="16"/>
        <v>2014</v>
      </c>
      <c r="D254">
        <f t="shared" si="17"/>
        <v>9</v>
      </c>
      <c r="E254">
        <f t="shared" si="18"/>
        <v>10</v>
      </c>
      <c r="F254" s="15">
        <f t="shared" si="19"/>
        <v>41892</v>
      </c>
      <c r="G254">
        <v>212</v>
      </c>
      <c r="H254">
        <v>29</v>
      </c>
      <c r="I254">
        <v>32</v>
      </c>
      <c r="J254">
        <v>40</v>
      </c>
      <c r="K254">
        <v>9</v>
      </c>
      <c r="L254">
        <v>20</v>
      </c>
      <c r="M254">
        <v>1</v>
      </c>
      <c r="N254">
        <v>100</v>
      </c>
      <c r="O254">
        <v>15</v>
      </c>
      <c r="P254">
        <v>158</v>
      </c>
      <c r="Q254">
        <v>112</v>
      </c>
      <c r="R254">
        <v>1</v>
      </c>
      <c r="S254">
        <v>183</v>
      </c>
      <c r="T254">
        <v>11</v>
      </c>
      <c r="U254">
        <v>81</v>
      </c>
      <c r="V254">
        <v>6</v>
      </c>
      <c r="W254">
        <v>2</v>
      </c>
      <c r="X254">
        <v>2</v>
      </c>
      <c r="Y254">
        <v>553</v>
      </c>
      <c r="Z254">
        <v>18</v>
      </c>
      <c r="AA254">
        <v>13</v>
      </c>
      <c r="AB254">
        <v>12</v>
      </c>
      <c r="AC254">
        <v>13</v>
      </c>
      <c r="AD254">
        <v>10191</v>
      </c>
      <c r="AE254">
        <v>10204</v>
      </c>
      <c r="AF254">
        <v>13</v>
      </c>
      <c r="AG254">
        <v>10180</v>
      </c>
      <c r="AH254">
        <v>1</v>
      </c>
      <c r="AI254">
        <v>8</v>
      </c>
      <c r="AJ254">
        <v>1</v>
      </c>
      <c r="AK254">
        <v>70</v>
      </c>
      <c r="AL254">
        <v>15</v>
      </c>
      <c r="AM254">
        <v>7</v>
      </c>
      <c r="AN254">
        <v>90</v>
      </c>
      <c r="AO254">
        <v>99</v>
      </c>
      <c r="AP254">
        <v>1</v>
      </c>
      <c r="AQ254">
        <v>80</v>
      </c>
      <c r="AR254">
        <v>11</v>
      </c>
      <c r="AS254">
        <v>9</v>
      </c>
    </row>
    <row r="255" spans="1:45" x14ac:dyDescent="0.25">
      <c r="A255">
        <v>20100911</v>
      </c>
      <c r="B255">
        <f t="shared" si="15"/>
        <v>20140911</v>
      </c>
      <c r="C255">
        <f t="shared" si="16"/>
        <v>2014</v>
      </c>
      <c r="D255">
        <f t="shared" si="17"/>
        <v>9</v>
      </c>
      <c r="E255">
        <f t="shared" si="18"/>
        <v>11</v>
      </c>
      <c r="F255" s="15">
        <f t="shared" si="19"/>
        <v>41893</v>
      </c>
      <c r="G255">
        <v>203</v>
      </c>
      <c r="H255">
        <v>32</v>
      </c>
      <c r="I255">
        <v>34</v>
      </c>
      <c r="J255">
        <v>60</v>
      </c>
      <c r="K255">
        <v>12</v>
      </c>
      <c r="L255">
        <v>10</v>
      </c>
      <c r="M255">
        <v>20</v>
      </c>
      <c r="N255">
        <v>110</v>
      </c>
      <c r="O255">
        <v>12</v>
      </c>
      <c r="P255">
        <v>184</v>
      </c>
      <c r="Q255">
        <v>149</v>
      </c>
      <c r="R255">
        <v>1</v>
      </c>
      <c r="S255">
        <v>233</v>
      </c>
      <c r="T255">
        <v>15</v>
      </c>
      <c r="U255">
        <v>136</v>
      </c>
      <c r="V255">
        <v>24</v>
      </c>
      <c r="W255">
        <v>92</v>
      </c>
      <c r="X255">
        <v>71</v>
      </c>
      <c r="Y255">
        <v>1597</v>
      </c>
      <c r="Z255">
        <v>0</v>
      </c>
      <c r="AA255">
        <v>0</v>
      </c>
      <c r="AB255">
        <v>0</v>
      </c>
      <c r="AC255">
        <v>1</v>
      </c>
      <c r="AD255">
        <v>10171</v>
      </c>
      <c r="AE255">
        <v>10178</v>
      </c>
      <c r="AF255">
        <v>1</v>
      </c>
      <c r="AG255">
        <v>10162</v>
      </c>
      <c r="AH255">
        <v>15</v>
      </c>
      <c r="AI255">
        <v>59</v>
      </c>
      <c r="AJ255">
        <v>21</v>
      </c>
      <c r="AK255">
        <v>79</v>
      </c>
      <c r="AL255">
        <v>13</v>
      </c>
      <c r="AM255">
        <v>5</v>
      </c>
      <c r="AN255">
        <v>77</v>
      </c>
      <c r="AO255">
        <v>97</v>
      </c>
      <c r="AP255">
        <v>21</v>
      </c>
      <c r="AQ255">
        <v>53</v>
      </c>
      <c r="AR255">
        <v>14</v>
      </c>
      <c r="AS255">
        <v>28</v>
      </c>
    </row>
    <row r="256" spans="1:45" x14ac:dyDescent="0.25">
      <c r="A256">
        <v>20100912</v>
      </c>
      <c r="B256">
        <f t="shared" si="15"/>
        <v>20140912</v>
      </c>
      <c r="C256">
        <f t="shared" si="16"/>
        <v>2014</v>
      </c>
      <c r="D256">
        <f t="shared" si="17"/>
        <v>9</v>
      </c>
      <c r="E256">
        <f t="shared" si="18"/>
        <v>12</v>
      </c>
      <c r="F256" s="15">
        <f t="shared" si="19"/>
        <v>41894</v>
      </c>
      <c r="G256">
        <v>269</v>
      </c>
      <c r="H256">
        <v>18</v>
      </c>
      <c r="I256">
        <v>24</v>
      </c>
      <c r="J256">
        <v>40</v>
      </c>
      <c r="K256">
        <v>14</v>
      </c>
      <c r="L256">
        <v>10</v>
      </c>
      <c r="M256">
        <v>21</v>
      </c>
      <c r="N256">
        <v>80</v>
      </c>
      <c r="O256">
        <v>15</v>
      </c>
      <c r="P256">
        <v>153</v>
      </c>
      <c r="Q256">
        <v>95</v>
      </c>
      <c r="R256">
        <v>24</v>
      </c>
      <c r="S256">
        <v>191</v>
      </c>
      <c r="T256">
        <v>15</v>
      </c>
      <c r="U256">
        <v>58</v>
      </c>
      <c r="V256">
        <v>24</v>
      </c>
      <c r="W256">
        <v>29</v>
      </c>
      <c r="X256">
        <v>22</v>
      </c>
      <c r="Y256">
        <v>671</v>
      </c>
      <c r="Z256">
        <v>27</v>
      </c>
      <c r="AA256">
        <v>8</v>
      </c>
      <c r="AB256">
        <v>4</v>
      </c>
      <c r="AC256">
        <v>10</v>
      </c>
      <c r="AD256">
        <v>10202</v>
      </c>
      <c r="AE256">
        <v>10241</v>
      </c>
      <c r="AF256">
        <v>24</v>
      </c>
      <c r="AG256">
        <v>10171</v>
      </c>
      <c r="AH256">
        <v>4</v>
      </c>
      <c r="AI256">
        <v>28</v>
      </c>
      <c r="AJ256">
        <v>5</v>
      </c>
      <c r="AK256">
        <v>80</v>
      </c>
      <c r="AL256">
        <v>14</v>
      </c>
      <c r="AM256">
        <v>6</v>
      </c>
      <c r="AN256">
        <v>88</v>
      </c>
      <c r="AO256">
        <v>98</v>
      </c>
      <c r="AP256">
        <v>22</v>
      </c>
      <c r="AQ256">
        <v>67</v>
      </c>
      <c r="AR256">
        <v>15</v>
      </c>
      <c r="AS256">
        <v>11</v>
      </c>
    </row>
    <row r="257" spans="1:45" x14ac:dyDescent="0.25">
      <c r="A257">
        <v>20100913</v>
      </c>
      <c r="B257">
        <f t="shared" si="15"/>
        <v>20140913</v>
      </c>
      <c r="C257">
        <f t="shared" si="16"/>
        <v>2014</v>
      </c>
      <c r="D257">
        <f t="shared" si="17"/>
        <v>9</v>
      </c>
      <c r="E257">
        <f t="shared" si="18"/>
        <v>13</v>
      </c>
      <c r="F257" s="15">
        <f t="shared" si="19"/>
        <v>41895</v>
      </c>
      <c r="G257">
        <v>237</v>
      </c>
      <c r="H257">
        <v>31</v>
      </c>
      <c r="I257">
        <v>33</v>
      </c>
      <c r="J257">
        <v>60</v>
      </c>
      <c r="K257">
        <v>22</v>
      </c>
      <c r="L257">
        <v>10</v>
      </c>
      <c r="M257">
        <v>4</v>
      </c>
      <c r="N257">
        <v>120</v>
      </c>
      <c r="O257">
        <v>24</v>
      </c>
      <c r="P257">
        <v>149</v>
      </c>
      <c r="Q257">
        <v>78</v>
      </c>
      <c r="R257">
        <v>5</v>
      </c>
      <c r="S257">
        <v>191</v>
      </c>
      <c r="T257">
        <v>14</v>
      </c>
      <c r="U257">
        <v>46</v>
      </c>
      <c r="V257">
        <v>6</v>
      </c>
      <c r="W257">
        <v>53</v>
      </c>
      <c r="X257">
        <v>41</v>
      </c>
      <c r="Y257">
        <v>1202</v>
      </c>
      <c r="Z257">
        <v>4</v>
      </c>
      <c r="AA257">
        <v>1</v>
      </c>
      <c r="AB257">
        <v>1</v>
      </c>
      <c r="AC257">
        <v>8</v>
      </c>
      <c r="AD257">
        <v>10238</v>
      </c>
      <c r="AE257">
        <v>10255</v>
      </c>
      <c r="AF257">
        <v>9</v>
      </c>
      <c r="AG257">
        <v>10192</v>
      </c>
      <c r="AH257">
        <v>24</v>
      </c>
      <c r="AI257">
        <v>3</v>
      </c>
      <c r="AJ257">
        <v>4</v>
      </c>
      <c r="AK257">
        <v>80</v>
      </c>
      <c r="AL257">
        <v>14</v>
      </c>
      <c r="AM257">
        <v>6</v>
      </c>
      <c r="AN257">
        <v>77</v>
      </c>
      <c r="AO257">
        <v>99</v>
      </c>
      <c r="AP257">
        <v>4</v>
      </c>
      <c r="AQ257">
        <v>48</v>
      </c>
      <c r="AR257">
        <v>14</v>
      </c>
      <c r="AS257">
        <v>20</v>
      </c>
    </row>
    <row r="258" spans="1:45" x14ac:dyDescent="0.25">
      <c r="A258">
        <v>20100914</v>
      </c>
      <c r="B258">
        <f t="shared" si="15"/>
        <v>20140914</v>
      </c>
      <c r="C258">
        <f t="shared" si="16"/>
        <v>2014</v>
      </c>
      <c r="D258">
        <f t="shared" si="17"/>
        <v>9</v>
      </c>
      <c r="E258">
        <f t="shared" si="18"/>
        <v>14</v>
      </c>
      <c r="F258" s="15">
        <f t="shared" si="19"/>
        <v>41896</v>
      </c>
      <c r="G258">
        <v>233</v>
      </c>
      <c r="H258">
        <v>57</v>
      </c>
      <c r="I258">
        <v>59</v>
      </c>
      <c r="J258">
        <v>80</v>
      </c>
      <c r="K258">
        <v>20</v>
      </c>
      <c r="L258">
        <v>30</v>
      </c>
      <c r="M258">
        <v>22</v>
      </c>
      <c r="N258">
        <v>140</v>
      </c>
      <c r="O258">
        <v>19</v>
      </c>
      <c r="P258">
        <v>156</v>
      </c>
      <c r="Q258">
        <v>135</v>
      </c>
      <c r="R258">
        <v>21</v>
      </c>
      <c r="S258">
        <v>167</v>
      </c>
      <c r="T258">
        <v>20</v>
      </c>
      <c r="U258">
        <v>132</v>
      </c>
      <c r="V258">
        <v>24</v>
      </c>
      <c r="W258">
        <v>0</v>
      </c>
      <c r="X258">
        <v>0</v>
      </c>
      <c r="Y258">
        <v>205</v>
      </c>
      <c r="Z258">
        <v>176</v>
      </c>
      <c r="AA258">
        <v>219</v>
      </c>
      <c r="AB258">
        <v>64</v>
      </c>
      <c r="AC258">
        <v>21</v>
      </c>
      <c r="AD258">
        <v>10138</v>
      </c>
      <c r="AE258">
        <v>10182</v>
      </c>
      <c r="AF258">
        <v>1</v>
      </c>
      <c r="AG258">
        <v>10090</v>
      </c>
      <c r="AH258">
        <v>24</v>
      </c>
      <c r="AI258">
        <v>24</v>
      </c>
      <c r="AJ258">
        <v>12</v>
      </c>
      <c r="AK258">
        <v>65</v>
      </c>
      <c r="AL258">
        <v>22</v>
      </c>
      <c r="AM258">
        <v>8</v>
      </c>
      <c r="AN258">
        <v>94</v>
      </c>
      <c r="AO258">
        <v>96</v>
      </c>
      <c r="AP258">
        <v>12</v>
      </c>
      <c r="AQ258">
        <v>88</v>
      </c>
      <c r="AR258">
        <v>1</v>
      </c>
      <c r="AS258">
        <v>3</v>
      </c>
    </row>
    <row r="259" spans="1:45" x14ac:dyDescent="0.25">
      <c r="A259">
        <v>20100915</v>
      </c>
      <c r="B259">
        <f t="shared" ref="B259:B322" si="20">A259+40000</f>
        <v>20140915</v>
      </c>
      <c r="C259">
        <f t="shared" ref="C259:C322" si="21">FLOOR(B259/10000,1)</f>
        <v>2014</v>
      </c>
      <c r="D259">
        <f t="shared" ref="D259:D322" si="22">FLOOR(B259/100 - 100 * C259, 1)</f>
        <v>9</v>
      </c>
      <c r="E259">
        <f t="shared" ref="E259:E322" si="23">FLOOR(B259-10000*C259-100*D259,1)</f>
        <v>15</v>
      </c>
      <c r="F259" s="15">
        <f t="shared" ref="F259:F322" si="24">DATE(C259,D259,E259)</f>
        <v>41897</v>
      </c>
      <c r="G259">
        <v>251</v>
      </c>
      <c r="H259">
        <v>48</v>
      </c>
      <c r="I259">
        <v>51</v>
      </c>
      <c r="J259">
        <v>80</v>
      </c>
      <c r="K259">
        <v>12</v>
      </c>
      <c r="L259">
        <v>20</v>
      </c>
      <c r="M259">
        <v>23</v>
      </c>
      <c r="N259">
        <v>160</v>
      </c>
      <c r="O259">
        <v>12</v>
      </c>
      <c r="P259">
        <v>139</v>
      </c>
      <c r="Q259">
        <v>104</v>
      </c>
      <c r="R259">
        <v>24</v>
      </c>
      <c r="S259">
        <v>171</v>
      </c>
      <c r="T259">
        <v>13</v>
      </c>
      <c r="U259">
        <v>95</v>
      </c>
      <c r="V259">
        <v>24</v>
      </c>
      <c r="W259">
        <v>82</v>
      </c>
      <c r="X259">
        <v>64</v>
      </c>
      <c r="Y259">
        <v>1411</v>
      </c>
      <c r="Z259">
        <v>41</v>
      </c>
      <c r="AA259">
        <v>66</v>
      </c>
      <c r="AB259">
        <v>48</v>
      </c>
      <c r="AC259">
        <v>22</v>
      </c>
      <c r="AD259">
        <v>10078</v>
      </c>
      <c r="AE259">
        <v>10098</v>
      </c>
      <c r="AF259">
        <v>7</v>
      </c>
      <c r="AG259">
        <v>10051</v>
      </c>
      <c r="AH259">
        <v>20</v>
      </c>
      <c r="AI259">
        <v>60</v>
      </c>
      <c r="AJ259">
        <v>22</v>
      </c>
      <c r="AK259">
        <v>77</v>
      </c>
      <c r="AL259">
        <v>11</v>
      </c>
      <c r="AM259">
        <v>5</v>
      </c>
      <c r="AN259">
        <v>73</v>
      </c>
      <c r="AO259">
        <v>96</v>
      </c>
      <c r="AP259">
        <v>23</v>
      </c>
      <c r="AQ259">
        <v>47</v>
      </c>
      <c r="AR259">
        <v>12</v>
      </c>
      <c r="AS259">
        <v>23</v>
      </c>
    </row>
    <row r="260" spans="1:45" x14ac:dyDescent="0.25">
      <c r="A260">
        <v>20100916</v>
      </c>
      <c r="B260">
        <f t="shared" si="20"/>
        <v>20140916</v>
      </c>
      <c r="C260">
        <f t="shared" si="21"/>
        <v>2014</v>
      </c>
      <c r="D260">
        <f t="shared" si="22"/>
        <v>9</v>
      </c>
      <c r="E260">
        <f t="shared" si="23"/>
        <v>16</v>
      </c>
      <c r="F260" s="15">
        <f t="shared" si="24"/>
        <v>41898</v>
      </c>
      <c r="G260">
        <v>258</v>
      </c>
      <c r="H260">
        <v>28</v>
      </c>
      <c r="I260">
        <v>32</v>
      </c>
      <c r="J260">
        <v>60</v>
      </c>
      <c r="K260">
        <v>12</v>
      </c>
      <c r="L260">
        <v>10</v>
      </c>
      <c r="M260">
        <v>23</v>
      </c>
      <c r="N260">
        <v>110</v>
      </c>
      <c r="O260">
        <v>11</v>
      </c>
      <c r="P260">
        <v>125</v>
      </c>
      <c r="Q260">
        <v>90</v>
      </c>
      <c r="R260">
        <v>3</v>
      </c>
      <c r="S260">
        <v>172</v>
      </c>
      <c r="T260">
        <v>14</v>
      </c>
      <c r="U260">
        <v>74</v>
      </c>
      <c r="V260">
        <v>6</v>
      </c>
      <c r="W260">
        <v>51</v>
      </c>
      <c r="X260">
        <v>40</v>
      </c>
      <c r="Y260">
        <v>902</v>
      </c>
      <c r="Z260">
        <v>35</v>
      </c>
      <c r="AA260">
        <v>63</v>
      </c>
      <c r="AB260">
        <v>16</v>
      </c>
      <c r="AC260">
        <v>23</v>
      </c>
      <c r="AD260">
        <v>10082</v>
      </c>
      <c r="AE260">
        <v>10093</v>
      </c>
      <c r="AF260">
        <v>22</v>
      </c>
      <c r="AG260">
        <v>10072</v>
      </c>
      <c r="AH260">
        <v>1</v>
      </c>
      <c r="AI260">
        <v>33</v>
      </c>
      <c r="AJ260">
        <v>18</v>
      </c>
      <c r="AK260">
        <v>80</v>
      </c>
      <c r="AL260">
        <v>13</v>
      </c>
      <c r="AM260">
        <v>6</v>
      </c>
      <c r="AN260">
        <v>86</v>
      </c>
      <c r="AO260">
        <v>97</v>
      </c>
      <c r="AP260">
        <v>21</v>
      </c>
      <c r="AQ260">
        <v>62</v>
      </c>
      <c r="AR260">
        <v>14</v>
      </c>
      <c r="AS260">
        <v>14</v>
      </c>
    </row>
    <row r="261" spans="1:45" x14ac:dyDescent="0.25">
      <c r="A261">
        <v>20100917</v>
      </c>
      <c r="B261">
        <f t="shared" si="20"/>
        <v>20140917</v>
      </c>
      <c r="C261">
        <f t="shared" si="21"/>
        <v>2014</v>
      </c>
      <c r="D261">
        <f t="shared" si="22"/>
        <v>9</v>
      </c>
      <c r="E261">
        <f t="shared" si="23"/>
        <v>17</v>
      </c>
      <c r="F261" s="15">
        <f t="shared" si="24"/>
        <v>41899</v>
      </c>
      <c r="G261">
        <v>264</v>
      </c>
      <c r="H261">
        <v>26</v>
      </c>
      <c r="I261">
        <v>29</v>
      </c>
      <c r="J261">
        <v>40</v>
      </c>
      <c r="K261">
        <v>12</v>
      </c>
      <c r="L261">
        <v>20</v>
      </c>
      <c r="M261">
        <v>1</v>
      </c>
      <c r="N261">
        <v>110</v>
      </c>
      <c r="O261">
        <v>8</v>
      </c>
      <c r="P261">
        <v>114</v>
      </c>
      <c r="Q261">
        <v>86</v>
      </c>
      <c r="R261">
        <v>6</v>
      </c>
      <c r="S261">
        <v>150</v>
      </c>
      <c r="T261">
        <v>15</v>
      </c>
      <c r="U261">
        <v>73</v>
      </c>
      <c r="V261">
        <v>6</v>
      </c>
      <c r="W261">
        <v>43</v>
      </c>
      <c r="X261">
        <v>34</v>
      </c>
      <c r="Y261">
        <v>958</v>
      </c>
      <c r="Z261">
        <v>41</v>
      </c>
      <c r="AA261">
        <v>27</v>
      </c>
      <c r="AB261">
        <v>7</v>
      </c>
      <c r="AC261">
        <v>8</v>
      </c>
      <c r="AD261">
        <v>10132</v>
      </c>
      <c r="AE261">
        <v>10167</v>
      </c>
      <c r="AF261">
        <v>20</v>
      </c>
      <c r="AG261">
        <v>10092</v>
      </c>
      <c r="AH261">
        <v>1</v>
      </c>
      <c r="AI261">
        <v>58</v>
      </c>
      <c r="AJ261">
        <v>11</v>
      </c>
      <c r="AK261">
        <v>79</v>
      </c>
      <c r="AL261">
        <v>15</v>
      </c>
      <c r="AM261">
        <v>7</v>
      </c>
      <c r="AN261">
        <v>86</v>
      </c>
      <c r="AO261">
        <v>97</v>
      </c>
      <c r="AP261">
        <v>1</v>
      </c>
      <c r="AQ261">
        <v>60</v>
      </c>
      <c r="AR261">
        <v>15</v>
      </c>
      <c r="AS261">
        <v>15</v>
      </c>
    </row>
    <row r="262" spans="1:45" x14ac:dyDescent="0.25">
      <c r="A262">
        <v>20100918</v>
      </c>
      <c r="B262">
        <f t="shared" si="20"/>
        <v>20140918</v>
      </c>
      <c r="C262">
        <f t="shared" si="21"/>
        <v>2014</v>
      </c>
      <c r="D262">
        <f t="shared" si="22"/>
        <v>9</v>
      </c>
      <c r="E262">
        <f t="shared" si="23"/>
        <v>18</v>
      </c>
      <c r="F262" s="15">
        <f t="shared" si="24"/>
        <v>41900</v>
      </c>
      <c r="G262">
        <v>265</v>
      </c>
      <c r="H262">
        <v>23</v>
      </c>
      <c r="I262">
        <v>25</v>
      </c>
      <c r="J262">
        <v>40</v>
      </c>
      <c r="K262">
        <v>11</v>
      </c>
      <c r="L262">
        <v>10</v>
      </c>
      <c r="M262">
        <v>3</v>
      </c>
      <c r="N262">
        <v>90</v>
      </c>
      <c r="O262">
        <v>11</v>
      </c>
      <c r="P262">
        <v>117</v>
      </c>
      <c r="Q262">
        <v>74</v>
      </c>
      <c r="R262">
        <v>4</v>
      </c>
      <c r="S262">
        <v>167</v>
      </c>
      <c r="T262">
        <v>14</v>
      </c>
      <c r="U262">
        <v>51</v>
      </c>
      <c r="V262">
        <v>6</v>
      </c>
      <c r="W262">
        <v>63</v>
      </c>
      <c r="X262">
        <v>50</v>
      </c>
      <c r="Y262">
        <v>1165</v>
      </c>
      <c r="Z262">
        <v>0</v>
      </c>
      <c r="AA262">
        <v>-1</v>
      </c>
      <c r="AB262">
        <v>-1</v>
      </c>
      <c r="AC262">
        <v>6</v>
      </c>
      <c r="AD262">
        <v>10175</v>
      </c>
      <c r="AE262">
        <v>10179</v>
      </c>
      <c r="AF262">
        <v>8</v>
      </c>
      <c r="AG262">
        <v>10167</v>
      </c>
      <c r="AH262">
        <v>1</v>
      </c>
      <c r="AI262">
        <v>65</v>
      </c>
      <c r="AJ262">
        <v>2</v>
      </c>
      <c r="AK262">
        <v>82</v>
      </c>
      <c r="AL262">
        <v>17</v>
      </c>
      <c r="AM262">
        <v>6</v>
      </c>
      <c r="AN262">
        <v>74</v>
      </c>
      <c r="AO262">
        <v>98</v>
      </c>
      <c r="AP262">
        <v>3</v>
      </c>
      <c r="AQ262">
        <v>51</v>
      </c>
      <c r="AR262">
        <v>13</v>
      </c>
      <c r="AS262">
        <v>18</v>
      </c>
    </row>
    <row r="263" spans="1:45" x14ac:dyDescent="0.25">
      <c r="A263">
        <v>20100919</v>
      </c>
      <c r="B263">
        <f t="shared" si="20"/>
        <v>20140919</v>
      </c>
      <c r="C263">
        <f t="shared" si="21"/>
        <v>2014</v>
      </c>
      <c r="D263">
        <f t="shared" si="22"/>
        <v>9</v>
      </c>
      <c r="E263">
        <f t="shared" si="23"/>
        <v>19</v>
      </c>
      <c r="F263" s="15">
        <f t="shared" si="24"/>
        <v>41901</v>
      </c>
      <c r="G263">
        <v>220</v>
      </c>
      <c r="H263">
        <v>37</v>
      </c>
      <c r="I263">
        <v>38</v>
      </c>
      <c r="J263">
        <v>60</v>
      </c>
      <c r="K263">
        <v>12</v>
      </c>
      <c r="L263">
        <v>20</v>
      </c>
      <c r="M263">
        <v>1</v>
      </c>
      <c r="N263">
        <v>110</v>
      </c>
      <c r="O263">
        <v>12</v>
      </c>
      <c r="P263">
        <v>133</v>
      </c>
      <c r="Q263">
        <v>83</v>
      </c>
      <c r="R263">
        <v>1</v>
      </c>
      <c r="S263">
        <v>162</v>
      </c>
      <c r="T263">
        <v>13</v>
      </c>
      <c r="U263">
        <v>71</v>
      </c>
      <c r="V263">
        <v>6</v>
      </c>
      <c r="W263">
        <v>2</v>
      </c>
      <c r="X263">
        <v>2</v>
      </c>
      <c r="Y263">
        <v>575</v>
      </c>
      <c r="Z263">
        <v>0</v>
      </c>
      <c r="AA263">
        <v>-1</v>
      </c>
      <c r="AB263">
        <v>-1</v>
      </c>
      <c r="AC263">
        <v>2</v>
      </c>
      <c r="AD263">
        <v>10154</v>
      </c>
      <c r="AE263">
        <v>10169</v>
      </c>
      <c r="AF263">
        <v>1</v>
      </c>
      <c r="AG263">
        <v>10138</v>
      </c>
      <c r="AH263">
        <v>24</v>
      </c>
      <c r="AI263">
        <v>62</v>
      </c>
      <c r="AJ263">
        <v>6</v>
      </c>
      <c r="AK263">
        <v>78</v>
      </c>
      <c r="AL263">
        <v>15</v>
      </c>
      <c r="AM263">
        <v>8</v>
      </c>
      <c r="AN263">
        <v>80</v>
      </c>
      <c r="AO263">
        <v>89</v>
      </c>
      <c r="AP263">
        <v>4</v>
      </c>
      <c r="AQ263">
        <v>68</v>
      </c>
      <c r="AR263">
        <v>15</v>
      </c>
      <c r="AS263">
        <v>9</v>
      </c>
    </row>
    <row r="264" spans="1:45" x14ac:dyDescent="0.25">
      <c r="A264">
        <v>20100920</v>
      </c>
      <c r="B264">
        <f t="shared" si="20"/>
        <v>20140920</v>
      </c>
      <c r="C264">
        <f t="shared" si="21"/>
        <v>2014</v>
      </c>
      <c r="D264">
        <f t="shared" si="22"/>
        <v>9</v>
      </c>
      <c r="E264">
        <f t="shared" si="23"/>
        <v>20</v>
      </c>
      <c r="F264" s="15">
        <f t="shared" si="24"/>
        <v>41902</v>
      </c>
      <c r="G264">
        <v>226</v>
      </c>
      <c r="H264">
        <v>43</v>
      </c>
      <c r="I264">
        <v>44</v>
      </c>
      <c r="J264">
        <v>70</v>
      </c>
      <c r="K264">
        <v>9</v>
      </c>
      <c r="L264">
        <v>20</v>
      </c>
      <c r="M264">
        <v>24</v>
      </c>
      <c r="N264">
        <v>120</v>
      </c>
      <c r="O264">
        <v>10</v>
      </c>
      <c r="P264">
        <v>153</v>
      </c>
      <c r="Q264">
        <v>126</v>
      </c>
      <c r="R264">
        <v>2</v>
      </c>
      <c r="S264">
        <v>181</v>
      </c>
      <c r="T264">
        <v>14</v>
      </c>
      <c r="U264">
        <v>116</v>
      </c>
      <c r="V264">
        <v>6</v>
      </c>
      <c r="W264">
        <v>15</v>
      </c>
      <c r="X264">
        <v>12</v>
      </c>
      <c r="Y264">
        <v>663</v>
      </c>
      <c r="Z264">
        <v>0</v>
      </c>
      <c r="AA264">
        <v>-1</v>
      </c>
      <c r="AB264">
        <v>-1</v>
      </c>
      <c r="AC264">
        <v>4</v>
      </c>
      <c r="AD264">
        <v>10142</v>
      </c>
      <c r="AE264">
        <v>10169</v>
      </c>
      <c r="AF264">
        <v>24</v>
      </c>
      <c r="AG264">
        <v>10128</v>
      </c>
      <c r="AH264">
        <v>5</v>
      </c>
      <c r="AI264">
        <v>56</v>
      </c>
      <c r="AJ264">
        <v>24</v>
      </c>
      <c r="AK264">
        <v>75</v>
      </c>
      <c r="AL264">
        <v>16</v>
      </c>
      <c r="AM264">
        <v>6</v>
      </c>
      <c r="AN264">
        <v>83</v>
      </c>
      <c r="AO264">
        <v>96</v>
      </c>
      <c r="AP264">
        <v>24</v>
      </c>
      <c r="AQ264">
        <v>72</v>
      </c>
      <c r="AR264">
        <v>16</v>
      </c>
      <c r="AS264">
        <v>11</v>
      </c>
    </row>
    <row r="265" spans="1:45" x14ac:dyDescent="0.25">
      <c r="A265">
        <v>20100921</v>
      </c>
      <c r="B265">
        <f t="shared" si="20"/>
        <v>20140921</v>
      </c>
      <c r="C265">
        <f t="shared" si="21"/>
        <v>2014</v>
      </c>
      <c r="D265">
        <f t="shared" si="22"/>
        <v>9</v>
      </c>
      <c r="E265">
        <f t="shared" si="23"/>
        <v>21</v>
      </c>
      <c r="F265" s="15">
        <f t="shared" si="24"/>
        <v>41903</v>
      </c>
      <c r="G265">
        <v>171</v>
      </c>
      <c r="H265">
        <v>12</v>
      </c>
      <c r="I265">
        <v>16</v>
      </c>
      <c r="J265">
        <v>20</v>
      </c>
      <c r="K265">
        <v>1</v>
      </c>
      <c r="L265">
        <v>10</v>
      </c>
      <c r="M265">
        <v>4</v>
      </c>
      <c r="N265">
        <v>40</v>
      </c>
      <c r="O265">
        <v>1</v>
      </c>
      <c r="P265">
        <v>144</v>
      </c>
      <c r="Q265">
        <v>97</v>
      </c>
      <c r="R265">
        <v>23</v>
      </c>
      <c r="S265">
        <v>186</v>
      </c>
      <c r="T265">
        <v>16</v>
      </c>
      <c r="U265">
        <v>72</v>
      </c>
      <c r="V265">
        <v>24</v>
      </c>
      <c r="W265">
        <v>37</v>
      </c>
      <c r="X265">
        <v>30</v>
      </c>
      <c r="Y265">
        <v>839</v>
      </c>
      <c r="Z265">
        <v>0</v>
      </c>
      <c r="AA265">
        <v>0</v>
      </c>
      <c r="AB265">
        <v>0</v>
      </c>
      <c r="AC265">
        <v>1</v>
      </c>
      <c r="AD265">
        <v>10204</v>
      </c>
      <c r="AE265">
        <v>10217</v>
      </c>
      <c r="AF265">
        <v>21</v>
      </c>
      <c r="AG265">
        <v>10172</v>
      </c>
      <c r="AH265">
        <v>1</v>
      </c>
      <c r="AI265">
        <v>1</v>
      </c>
      <c r="AJ265">
        <v>23</v>
      </c>
      <c r="AK265">
        <v>59</v>
      </c>
      <c r="AL265">
        <v>15</v>
      </c>
      <c r="AM265">
        <v>5</v>
      </c>
      <c r="AN265">
        <v>94</v>
      </c>
      <c r="AO265">
        <v>99</v>
      </c>
      <c r="AP265">
        <v>2</v>
      </c>
      <c r="AQ265">
        <v>78</v>
      </c>
      <c r="AR265">
        <v>16</v>
      </c>
      <c r="AS265">
        <v>14</v>
      </c>
    </row>
    <row r="266" spans="1:45" x14ac:dyDescent="0.25">
      <c r="A266">
        <v>20100922</v>
      </c>
      <c r="B266">
        <f t="shared" si="20"/>
        <v>20140922</v>
      </c>
      <c r="C266">
        <f t="shared" si="21"/>
        <v>2014</v>
      </c>
      <c r="D266">
        <f t="shared" si="22"/>
        <v>9</v>
      </c>
      <c r="E266">
        <f t="shared" si="23"/>
        <v>22</v>
      </c>
      <c r="F266" s="15">
        <f t="shared" si="24"/>
        <v>41904</v>
      </c>
      <c r="G266">
        <v>159</v>
      </c>
      <c r="H266">
        <v>18</v>
      </c>
      <c r="I266">
        <v>20</v>
      </c>
      <c r="J266">
        <v>30</v>
      </c>
      <c r="K266">
        <v>10</v>
      </c>
      <c r="L266">
        <v>10</v>
      </c>
      <c r="M266">
        <v>1</v>
      </c>
      <c r="N266">
        <v>50</v>
      </c>
      <c r="O266">
        <v>10</v>
      </c>
      <c r="P266">
        <v>151</v>
      </c>
      <c r="Q266">
        <v>87</v>
      </c>
      <c r="R266">
        <v>2</v>
      </c>
      <c r="S266">
        <v>225</v>
      </c>
      <c r="T266">
        <v>16</v>
      </c>
      <c r="U266">
        <v>61</v>
      </c>
      <c r="V266">
        <v>6</v>
      </c>
      <c r="W266">
        <v>100</v>
      </c>
      <c r="X266">
        <v>81</v>
      </c>
      <c r="Y266">
        <v>1418</v>
      </c>
      <c r="Z266">
        <v>0</v>
      </c>
      <c r="AA266">
        <v>0</v>
      </c>
      <c r="AB266">
        <v>0</v>
      </c>
      <c r="AC266">
        <v>1</v>
      </c>
      <c r="AD266">
        <v>10181</v>
      </c>
      <c r="AE266">
        <v>10212</v>
      </c>
      <c r="AF266">
        <v>1</v>
      </c>
      <c r="AG266">
        <v>10145</v>
      </c>
      <c r="AH266">
        <v>24</v>
      </c>
      <c r="AI266">
        <v>1</v>
      </c>
      <c r="AJ266">
        <v>1</v>
      </c>
      <c r="AK266">
        <v>74</v>
      </c>
      <c r="AL266">
        <v>15</v>
      </c>
      <c r="AM266">
        <v>1</v>
      </c>
      <c r="AN266">
        <v>85</v>
      </c>
      <c r="AO266">
        <v>100</v>
      </c>
      <c r="AP266">
        <v>23</v>
      </c>
      <c r="AQ266">
        <v>57</v>
      </c>
      <c r="AR266">
        <v>14</v>
      </c>
      <c r="AS266">
        <v>23</v>
      </c>
    </row>
    <row r="267" spans="1:45" x14ac:dyDescent="0.25">
      <c r="A267">
        <v>20100923</v>
      </c>
      <c r="B267">
        <f t="shared" si="20"/>
        <v>20140923</v>
      </c>
      <c r="C267">
        <f t="shared" si="21"/>
        <v>2014</v>
      </c>
      <c r="D267">
        <f t="shared" si="22"/>
        <v>9</v>
      </c>
      <c r="E267">
        <f t="shared" si="23"/>
        <v>23</v>
      </c>
      <c r="F267" s="15">
        <f t="shared" si="24"/>
        <v>41905</v>
      </c>
      <c r="G267">
        <v>158</v>
      </c>
      <c r="H267">
        <v>18</v>
      </c>
      <c r="I267">
        <v>20</v>
      </c>
      <c r="J267">
        <v>40</v>
      </c>
      <c r="K267">
        <v>19</v>
      </c>
      <c r="L267">
        <v>10</v>
      </c>
      <c r="M267">
        <v>11</v>
      </c>
      <c r="N267">
        <v>120</v>
      </c>
      <c r="O267">
        <v>19</v>
      </c>
      <c r="P267">
        <v>160</v>
      </c>
      <c r="Q267">
        <v>117</v>
      </c>
      <c r="R267">
        <v>3</v>
      </c>
      <c r="S267">
        <v>208</v>
      </c>
      <c r="T267">
        <v>13</v>
      </c>
      <c r="U267">
        <v>87</v>
      </c>
      <c r="V267">
        <v>6</v>
      </c>
      <c r="W267">
        <v>34</v>
      </c>
      <c r="X267">
        <v>28</v>
      </c>
      <c r="Y267">
        <v>868</v>
      </c>
      <c r="Z267">
        <v>35</v>
      </c>
      <c r="AA267">
        <v>226</v>
      </c>
      <c r="AB267">
        <v>171</v>
      </c>
      <c r="AC267">
        <v>19</v>
      </c>
      <c r="AD267">
        <v>10090</v>
      </c>
      <c r="AE267">
        <v>10143</v>
      </c>
      <c r="AF267">
        <v>1</v>
      </c>
      <c r="AG267">
        <v>10029</v>
      </c>
      <c r="AH267">
        <v>24</v>
      </c>
      <c r="AI267">
        <v>7</v>
      </c>
      <c r="AJ267">
        <v>22</v>
      </c>
      <c r="AK267">
        <v>65</v>
      </c>
      <c r="AL267">
        <v>13</v>
      </c>
      <c r="AM267">
        <v>6</v>
      </c>
      <c r="AN267">
        <v>88</v>
      </c>
      <c r="AO267">
        <v>99</v>
      </c>
      <c r="AP267">
        <v>1</v>
      </c>
      <c r="AQ267">
        <v>68</v>
      </c>
      <c r="AR267">
        <v>12</v>
      </c>
      <c r="AS267">
        <v>15</v>
      </c>
    </row>
    <row r="268" spans="1:45" x14ac:dyDescent="0.25">
      <c r="A268">
        <v>20100924</v>
      </c>
      <c r="B268">
        <f t="shared" si="20"/>
        <v>20140924</v>
      </c>
      <c r="C268">
        <f t="shared" si="21"/>
        <v>2014</v>
      </c>
      <c r="D268">
        <f t="shared" si="22"/>
        <v>9</v>
      </c>
      <c r="E268">
        <f t="shared" si="23"/>
        <v>24</v>
      </c>
      <c r="F268" s="15">
        <f t="shared" si="24"/>
        <v>41906</v>
      </c>
      <c r="G268">
        <v>293</v>
      </c>
      <c r="H268">
        <v>17</v>
      </c>
      <c r="I268">
        <v>29</v>
      </c>
      <c r="J268">
        <v>50</v>
      </c>
      <c r="K268">
        <v>21</v>
      </c>
      <c r="L268">
        <v>10</v>
      </c>
      <c r="M268">
        <v>3</v>
      </c>
      <c r="N268">
        <v>110</v>
      </c>
      <c r="O268">
        <v>21</v>
      </c>
      <c r="P268">
        <v>149</v>
      </c>
      <c r="Q268">
        <v>122</v>
      </c>
      <c r="R268">
        <v>24</v>
      </c>
      <c r="S268">
        <v>178</v>
      </c>
      <c r="T268">
        <v>11</v>
      </c>
      <c r="U268">
        <v>117</v>
      </c>
      <c r="V268">
        <v>24</v>
      </c>
      <c r="W268">
        <v>30</v>
      </c>
      <c r="X268">
        <v>25</v>
      </c>
      <c r="Y268">
        <v>792</v>
      </c>
      <c r="Z268">
        <v>10</v>
      </c>
      <c r="AA268">
        <v>11</v>
      </c>
      <c r="AB268">
        <v>7</v>
      </c>
      <c r="AC268">
        <v>1</v>
      </c>
      <c r="AD268">
        <v>10020</v>
      </c>
      <c r="AE268">
        <v>10062</v>
      </c>
      <c r="AF268">
        <v>24</v>
      </c>
      <c r="AG268">
        <v>10005</v>
      </c>
      <c r="AH268">
        <v>11</v>
      </c>
      <c r="AI268">
        <v>21</v>
      </c>
      <c r="AJ268">
        <v>3</v>
      </c>
      <c r="AK268">
        <v>75</v>
      </c>
      <c r="AL268">
        <v>11</v>
      </c>
      <c r="AM268">
        <v>7</v>
      </c>
      <c r="AN268">
        <v>85</v>
      </c>
      <c r="AO268">
        <v>99</v>
      </c>
      <c r="AP268">
        <v>3</v>
      </c>
      <c r="AQ268">
        <v>70</v>
      </c>
      <c r="AR268">
        <v>24</v>
      </c>
      <c r="AS268">
        <v>13</v>
      </c>
    </row>
    <row r="269" spans="1:45" x14ac:dyDescent="0.25">
      <c r="A269">
        <v>20100925</v>
      </c>
      <c r="B269">
        <f t="shared" si="20"/>
        <v>20140925</v>
      </c>
      <c r="C269">
        <f t="shared" si="21"/>
        <v>2014</v>
      </c>
      <c r="D269">
        <f t="shared" si="22"/>
        <v>9</v>
      </c>
      <c r="E269">
        <f t="shared" si="23"/>
        <v>25</v>
      </c>
      <c r="F269" s="15">
        <f t="shared" si="24"/>
        <v>41907</v>
      </c>
      <c r="G269">
        <v>298</v>
      </c>
      <c r="H269">
        <v>28</v>
      </c>
      <c r="I269">
        <v>31</v>
      </c>
      <c r="J269">
        <v>50</v>
      </c>
      <c r="K269">
        <v>11</v>
      </c>
      <c r="L269">
        <v>10</v>
      </c>
      <c r="M269">
        <v>6</v>
      </c>
      <c r="N269">
        <v>110</v>
      </c>
      <c r="O269">
        <v>1</v>
      </c>
      <c r="P269">
        <v>113</v>
      </c>
      <c r="Q269">
        <v>78</v>
      </c>
      <c r="R269">
        <v>6</v>
      </c>
      <c r="S269">
        <v>150</v>
      </c>
      <c r="T269">
        <v>15</v>
      </c>
      <c r="U269">
        <v>49</v>
      </c>
      <c r="V269">
        <v>6</v>
      </c>
      <c r="W269">
        <v>84</v>
      </c>
      <c r="X269">
        <v>70</v>
      </c>
      <c r="Y269">
        <v>1246</v>
      </c>
      <c r="Z269">
        <v>6</v>
      </c>
      <c r="AA269">
        <v>8</v>
      </c>
      <c r="AB269">
        <v>8</v>
      </c>
      <c r="AC269">
        <v>20</v>
      </c>
      <c r="AD269">
        <v>10072</v>
      </c>
      <c r="AE269">
        <v>10082</v>
      </c>
      <c r="AF269">
        <v>8</v>
      </c>
      <c r="AG269">
        <v>10058</v>
      </c>
      <c r="AH269">
        <v>24</v>
      </c>
      <c r="AI269">
        <v>59</v>
      </c>
      <c r="AJ269">
        <v>24</v>
      </c>
      <c r="AK269">
        <v>79</v>
      </c>
      <c r="AL269">
        <v>15</v>
      </c>
      <c r="AM269">
        <v>4</v>
      </c>
      <c r="AN269">
        <v>76</v>
      </c>
      <c r="AO269">
        <v>99</v>
      </c>
      <c r="AP269">
        <v>24</v>
      </c>
      <c r="AQ269">
        <v>58</v>
      </c>
      <c r="AR269">
        <v>15</v>
      </c>
      <c r="AS269">
        <v>19</v>
      </c>
    </row>
    <row r="270" spans="1:45" x14ac:dyDescent="0.25">
      <c r="A270">
        <v>20100926</v>
      </c>
      <c r="B270">
        <f t="shared" si="20"/>
        <v>20140926</v>
      </c>
      <c r="C270">
        <f t="shared" si="21"/>
        <v>2014</v>
      </c>
      <c r="D270">
        <f t="shared" si="22"/>
        <v>9</v>
      </c>
      <c r="E270">
        <f t="shared" si="23"/>
        <v>26</v>
      </c>
      <c r="F270" s="15">
        <f t="shared" si="24"/>
        <v>41908</v>
      </c>
      <c r="G270">
        <v>70</v>
      </c>
      <c r="H270">
        <v>15</v>
      </c>
      <c r="I270">
        <v>19</v>
      </c>
      <c r="J270">
        <v>40</v>
      </c>
      <c r="K270">
        <v>8</v>
      </c>
      <c r="L270">
        <v>0</v>
      </c>
      <c r="M270">
        <v>24</v>
      </c>
      <c r="N270">
        <v>50</v>
      </c>
      <c r="O270">
        <v>7</v>
      </c>
      <c r="P270">
        <v>86</v>
      </c>
      <c r="Q270">
        <v>44</v>
      </c>
      <c r="R270">
        <v>24</v>
      </c>
      <c r="S270">
        <v>144</v>
      </c>
      <c r="T270">
        <v>14</v>
      </c>
      <c r="U270">
        <v>31</v>
      </c>
      <c r="V270">
        <v>24</v>
      </c>
      <c r="W270">
        <v>37</v>
      </c>
      <c r="X270">
        <v>31</v>
      </c>
      <c r="Y270">
        <v>763</v>
      </c>
      <c r="Z270">
        <v>0</v>
      </c>
      <c r="AA270">
        <v>0</v>
      </c>
      <c r="AB270">
        <v>0</v>
      </c>
      <c r="AC270">
        <v>1</v>
      </c>
      <c r="AD270">
        <v>10079</v>
      </c>
      <c r="AE270">
        <v>10101</v>
      </c>
      <c r="AF270">
        <v>23</v>
      </c>
      <c r="AG270">
        <v>10053</v>
      </c>
      <c r="AH270">
        <v>3</v>
      </c>
      <c r="AI270">
        <v>1</v>
      </c>
      <c r="AJ270">
        <v>3</v>
      </c>
      <c r="AK270">
        <v>70</v>
      </c>
      <c r="AL270">
        <v>14</v>
      </c>
      <c r="AM270">
        <v>5</v>
      </c>
      <c r="AN270">
        <v>93</v>
      </c>
      <c r="AO270">
        <v>99</v>
      </c>
      <c r="AP270">
        <v>1</v>
      </c>
      <c r="AQ270">
        <v>73</v>
      </c>
      <c r="AR270">
        <v>14</v>
      </c>
      <c r="AS270">
        <v>11</v>
      </c>
    </row>
    <row r="271" spans="1:45" x14ac:dyDescent="0.25">
      <c r="A271">
        <v>20100927</v>
      </c>
      <c r="B271">
        <f t="shared" si="20"/>
        <v>20140927</v>
      </c>
      <c r="C271">
        <f t="shared" si="21"/>
        <v>2014</v>
      </c>
      <c r="D271">
        <f t="shared" si="22"/>
        <v>9</v>
      </c>
      <c r="E271">
        <f t="shared" si="23"/>
        <v>27</v>
      </c>
      <c r="F271" s="15">
        <f t="shared" si="24"/>
        <v>41909</v>
      </c>
      <c r="G271">
        <v>245</v>
      </c>
      <c r="H271">
        <v>11</v>
      </c>
      <c r="I271">
        <v>15</v>
      </c>
      <c r="J271">
        <v>30</v>
      </c>
      <c r="K271">
        <v>13</v>
      </c>
      <c r="L271">
        <v>0</v>
      </c>
      <c r="M271">
        <v>1</v>
      </c>
      <c r="N271">
        <v>60</v>
      </c>
      <c r="O271">
        <v>14</v>
      </c>
      <c r="P271">
        <v>100</v>
      </c>
      <c r="Q271">
        <v>43</v>
      </c>
      <c r="R271">
        <v>1</v>
      </c>
      <c r="S271">
        <v>127</v>
      </c>
      <c r="T271">
        <v>24</v>
      </c>
      <c r="U271">
        <v>32</v>
      </c>
      <c r="V271">
        <v>6</v>
      </c>
      <c r="W271">
        <v>0</v>
      </c>
      <c r="X271">
        <v>0</v>
      </c>
      <c r="Y271">
        <v>158</v>
      </c>
      <c r="Z271">
        <v>122</v>
      </c>
      <c r="AA271">
        <v>55</v>
      </c>
      <c r="AB271">
        <v>11</v>
      </c>
      <c r="AC271">
        <v>12</v>
      </c>
      <c r="AD271">
        <v>10112</v>
      </c>
      <c r="AE271">
        <v>10131</v>
      </c>
      <c r="AF271">
        <v>24</v>
      </c>
      <c r="AG271">
        <v>10098</v>
      </c>
      <c r="AH271">
        <v>3</v>
      </c>
      <c r="AI271">
        <v>1</v>
      </c>
      <c r="AJ271">
        <v>2</v>
      </c>
      <c r="AK271">
        <v>56</v>
      </c>
      <c r="AL271">
        <v>10</v>
      </c>
      <c r="AM271">
        <v>8</v>
      </c>
      <c r="AN271">
        <v>98</v>
      </c>
      <c r="AO271">
        <v>99</v>
      </c>
      <c r="AP271">
        <v>1</v>
      </c>
      <c r="AQ271">
        <v>94</v>
      </c>
      <c r="AR271">
        <v>13</v>
      </c>
      <c r="AS271">
        <v>2</v>
      </c>
    </row>
    <row r="272" spans="1:45" x14ac:dyDescent="0.25">
      <c r="A272">
        <v>20100928</v>
      </c>
      <c r="B272">
        <f t="shared" si="20"/>
        <v>20140928</v>
      </c>
      <c r="C272">
        <f t="shared" si="21"/>
        <v>2014</v>
      </c>
      <c r="D272">
        <f t="shared" si="22"/>
        <v>9</v>
      </c>
      <c r="E272">
        <f t="shared" si="23"/>
        <v>28</v>
      </c>
      <c r="F272" s="15">
        <f t="shared" si="24"/>
        <v>41910</v>
      </c>
      <c r="G272">
        <v>38</v>
      </c>
      <c r="H272">
        <v>16</v>
      </c>
      <c r="I272">
        <v>16</v>
      </c>
      <c r="J272">
        <v>20</v>
      </c>
      <c r="K272">
        <v>1</v>
      </c>
      <c r="L272">
        <v>10</v>
      </c>
      <c r="M272">
        <v>4</v>
      </c>
      <c r="N272">
        <v>40</v>
      </c>
      <c r="O272">
        <v>1</v>
      </c>
      <c r="P272">
        <v>127</v>
      </c>
      <c r="Q272">
        <v>85</v>
      </c>
      <c r="R272">
        <v>24</v>
      </c>
      <c r="S272">
        <v>150</v>
      </c>
      <c r="T272">
        <v>15</v>
      </c>
      <c r="U272">
        <v>69</v>
      </c>
      <c r="V272">
        <v>24</v>
      </c>
      <c r="W272">
        <v>0</v>
      </c>
      <c r="X272">
        <v>0</v>
      </c>
      <c r="Y272">
        <v>351</v>
      </c>
      <c r="Z272">
        <v>7</v>
      </c>
      <c r="AA272">
        <v>1</v>
      </c>
      <c r="AB272">
        <v>1</v>
      </c>
      <c r="AC272">
        <v>2</v>
      </c>
      <c r="AD272">
        <v>10168</v>
      </c>
      <c r="AE272">
        <v>10199</v>
      </c>
      <c r="AF272">
        <v>23</v>
      </c>
      <c r="AG272">
        <v>10133</v>
      </c>
      <c r="AH272">
        <v>1</v>
      </c>
      <c r="AI272">
        <v>17</v>
      </c>
      <c r="AJ272">
        <v>7</v>
      </c>
      <c r="AK272">
        <v>66</v>
      </c>
      <c r="AL272">
        <v>15</v>
      </c>
      <c r="AM272">
        <v>8</v>
      </c>
      <c r="AN272">
        <v>94</v>
      </c>
      <c r="AO272">
        <v>99</v>
      </c>
      <c r="AP272">
        <v>1</v>
      </c>
      <c r="AQ272">
        <v>82</v>
      </c>
      <c r="AR272">
        <v>14</v>
      </c>
      <c r="AS272">
        <v>6</v>
      </c>
    </row>
    <row r="273" spans="1:45" x14ac:dyDescent="0.25">
      <c r="A273">
        <v>20100929</v>
      </c>
      <c r="B273">
        <f t="shared" si="20"/>
        <v>20140929</v>
      </c>
      <c r="C273">
        <f t="shared" si="21"/>
        <v>2014</v>
      </c>
      <c r="D273">
        <f t="shared" si="22"/>
        <v>9</v>
      </c>
      <c r="E273">
        <f t="shared" si="23"/>
        <v>29</v>
      </c>
      <c r="F273" s="15">
        <f t="shared" si="24"/>
        <v>41911</v>
      </c>
      <c r="G273">
        <v>110</v>
      </c>
      <c r="H273">
        <v>22</v>
      </c>
      <c r="I273">
        <v>25</v>
      </c>
      <c r="J273">
        <v>40</v>
      </c>
      <c r="K273">
        <v>11</v>
      </c>
      <c r="L273">
        <v>10</v>
      </c>
      <c r="M273">
        <v>1</v>
      </c>
      <c r="N273">
        <v>70</v>
      </c>
      <c r="O273">
        <v>11</v>
      </c>
      <c r="P273">
        <v>97</v>
      </c>
      <c r="Q273">
        <v>58</v>
      </c>
      <c r="R273">
        <v>6</v>
      </c>
      <c r="S273">
        <v>142</v>
      </c>
      <c r="T273">
        <v>14</v>
      </c>
      <c r="U273">
        <v>36</v>
      </c>
      <c r="V273">
        <v>6</v>
      </c>
      <c r="W273">
        <v>81</v>
      </c>
      <c r="X273">
        <v>69</v>
      </c>
      <c r="Y273">
        <v>1226</v>
      </c>
      <c r="Z273">
        <v>0</v>
      </c>
      <c r="AA273">
        <v>0</v>
      </c>
      <c r="AB273">
        <v>0</v>
      </c>
      <c r="AC273">
        <v>1</v>
      </c>
      <c r="AD273">
        <v>10192</v>
      </c>
      <c r="AE273">
        <v>10205</v>
      </c>
      <c r="AF273">
        <v>9</v>
      </c>
      <c r="AG273">
        <v>10174</v>
      </c>
      <c r="AH273">
        <v>24</v>
      </c>
      <c r="AI273">
        <v>21</v>
      </c>
      <c r="AJ273">
        <v>1</v>
      </c>
      <c r="AK273">
        <v>69</v>
      </c>
      <c r="AL273">
        <v>16</v>
      </c>
      <c r="AM273">
        <v>4</v>
      </c>
      <c r="AN273">
        <v>84</v>
      </c>
      <c r="AO273">
        <v>99</v>
      </c>
      <c r="AP273">
        <v>1</v>
      </c>
      <c r="AQ273">
        <v>63</v>
      </c>
      <c r="AR273">
        <v>12</v>
      </c>
      <c r="AS273">
        <v>18</v>
      </c>
    </row>
    <row r="274" spans="1:45" x14ac:dyDescent="0.25">
      <c r="A274">
        <v>20100930</v>
      </c>
      <c r="B274">
        <f t="shared" si="20"/>
        <v>20140930</v>
      </c>
      <c r="C274">
        <f t="shared" si="21"/>
        <v>2014</v>
      </c>
      <c r="D274">
        <f t="shared" si="22"/>
        <v>9</v>
      </c>
      <c r="E274">
        <f t="shared" si="23"/>
        <v>30</v>
      </c>
      <c r="F274" s="15">
        <f t="shared" si="24"/>
        <v>41912</v>
      </c>
      <c r="G274">
        <v>137</v>
      </c>
      <c r="H274">
        <v>16</v>
      </c>
      <c r="I274">
        <v>21</v>
      </c>
      <c r="J274">
        <v>30</v>
      </c>
      <c r="K274">
        <v>3</v>
      </c>
      <c r="L274">
        <v>10</v>
      </c>
      <c r="M274">
        <v>15</v>
      </c>
      <c r="N274">
        <v>60</v>
      </c>
      <c r="O274">
        <v>7</v>
      </c>
      <c r="P274">
        <v>100</v>
      </c>
      <c r="Q274">
        <v>65</v>
      </c>
      <c r="R274">
        <v>1</v>
      </c>
      <c r="S274">
        <v>149</v>
      </c>
      <c r="T274">
        <v>16</v>
      </c>
      <c r="U274">
        <v>46</v>
      </c>
      <c r="V274">
        <v>6</v>
      </c>
      <c r="W274">
        <v>0</v>
      </c>
      <c r="X274">
        <v>0</v>
      </c>
      <c r="Y274">
        <v>256</v>
      </c>
      <c r="Z274">
        <v>65</v>
      </c>
      <c r="AA274">
        <v>42</v>
      </c>
      <c r="AB274">
        <v>10</v>
      </c>
      <c r="AC274">
        <v>8</v>
      </c>
      <c r="AD274">
        <v>10140</v>
      </c>
      <c r="AE274">
        <v>10169</v>
      </c>
      <c r="AF274">
        <v>1</v>
      </c>
      <c r="AG274">
        <v>10126</v>
      </c>
      <c r="AH274">
        <v>15</v>
      </c>
      <c r="AI274">
        <v>1</v>
      </c>
      <c r="AJ274">
        <v>22</v>
      </c>
      <c r="AK274">
        <v>60</v>
      </c>
      <c r="AL274">
        <v>17</v>
      </c>
      <c r="AM274">
        <v>7</v>
      </c>
      <c r="AN274">
        <v>96</v>
      </c>
      <c r="AO274">
        <v>99</v>
      </c>
      <c r="AP274">
        <v>14</v>
      </c>
      <c r="AQ274">
        <v>91</v>
      </c>
      <c r="AR274">
        <v>3</v>
      </c>
      <c r="AS274">
        <v>4</v>
      </c>
    </row>
    <row r="275" spans="1:45" x14ac:dyDescent="0.25">
      <c r="A275">
        <v>20101001</v>
      </c>
      <c r="B275">
        <f t="shared" si="20"/>
        <v>20141001</v>
      </c>
      <c r="C275">
        <f t="shared" si="21"/>
        <v>2014</v>
      </c>
      <c r="D275">
        <f t="shared" si="22"/>
        <v>10</v>
      </c>
      <c r="E275">
        <f t="shared" si="23"/>
        <v>1</v>
      </c>
      <c r="F275" s="15">
        <f t="shared" si="24"/>
        <v>41913</v>
      </c>
      <c r="G275">
        <v>155</v>
      </c>
      <c r="H275">
        <v>35</v>
      </c>
      <c r="I275">
        <v>36</v>
      </c>
      <c r="J275">
        <v>60</v>
      </c>
      <c r="K275">
        <v>23</v>
      </c>
      <c r="L275">
        <v>10</v>
      </c>
      <c r="M275">
        <v>1</v>
      </c>
      <c r="N275">
        <v>110</v>
      </c>
      <c r="O275">
        <v>24</v>
      </c>
      <c r="P275">
        <v>120</v>
      </c>
      <c r="Q275">
        <v>60</v>
      </c>
      <c r="R275">
        <v>6</v>
      </c>
      <c r="S275">
        <v>170</v>
      </c>
      <c r="T275">
        <v>14</v>
      </c>
      <c r="U275">
        <v>28</v>
      </c>
      <c r="V275">
        <v>6</v>
      </c>
      <c r="W275">
        <v>76</v>
      </c>
      <c r="X275">
        <v>65</v>
      </c>
      <c r="Y275">
        <v>1205</v>
      </c>
      <c r="Z275">
        <v>40</v>
      </c>
      <c r="AA275">
        <v>42</v>
      </c>
      <c r="AB275">
        <v>22</v>
      </c>
      <c r="AC275">
        <v>24</v>
      </c>
      <c r="AD275">
        <v>10110</v>
      </c>
      <c r="AE275">
        <v>10135</v>
      </c>
      <c r="AF275">
        <v>1</v>
      </c>
      <c r="AG275">
        <v>10068</v>
      </c>
      <c r="AH275">
        <v>24</v>
      </c>
      <c r="AI275">
        <v>1</v>
      </c>
      <c r="AJ275">
        <v>1</v>
      </c>
      <c r="AK275">
        <v>80</v>
      </c>
      <c r="AL275">
        <v>13</v>
      </c>
      <c r="AM275">
        <v>5</v>
      </c>
      <c r="AN275">
        <v>84</v>
      </c>
      <c r="AO275">
        <v>99</v>
      </c>
      <c r="AP275">
        <v>1</v>
      </c>
      <c r="AQ275">
        <v>65</v>
      </c>
      <c r="AR275">
        <v>12</v>
      </c>
      <c r="AS275">
        <v>19</v>
      </c>
    </row>
    <row r="276" spans="1:45" x14ac:dyDescent="0.25">
      <c r="A276">
        <v>20101002</v>
      </c>
      <c r="B276">
        <f t="shared" si="20"/>
        <v>20141002</v>
      </c>
      <c r="C276">
        <f t="shared" si="21"/>
        <v>2014</v>
      </c>
      <c r="D276">
        <f t="shared" si="22"/>
        <v>10</v>
      </c>
      <c r="E276">
        <f t="shared" si="23"/>
        <v>2</v>
      </c>
      <c r="F276" s="15">
        <f t="shared" si="24"/>
        <v>41914</v>
      </c>
      <c r="G276">
        <v>165</v>
      </c>
      <c r="H276">
        <v>39</v>
      </c>
      <c r="I276">
        <v>42</v>
      </c>
      <c r="J276">
        <v>60</v>
      </c>
      <c r="K276">
        <v>1</v>
      </c>
      <c r="L276">
        <v>30</v>
      </c>
      <c r="M276">
        <v>7</v>
      </c>
      <c r="N276">
        <v>100</v>
      </c>
      <c r="O276">
        <v>1</v>
      </c>
      <c r="P276">
        <v>153</v>
      </c>
      <c r="Q276">
        <v>122</v>
      </c>
      <c r="R276">
        <v>1</v>
      </c>
      <c r="S276">
        <v>182</v>
      </c>
      <c r="T276">
        <v>13</v>
      </c>
      <c r="U276">
        <v>121</v>
      </c>
      <c r="V276">
        <v>6</v>
      </c>
      <c r="W276">
        <v>8</v>
      </c>
      <c r="X276">
        <v>7</v>
      </c>
      <c r="Y276">
        <v>512</v>
      </c>
      <c r="Z276">
        <v>90</v>
      </c>
      <c r="AA276">
        <v>78</v>
      </c>
      <c r="AB276">
        <v>29</v>
      </c>
      <c r="AC276">
        <v>1</v>
      </c>
      <c r="AD276">
        <v>10073</v>
      </c>
      <c r="AE276">
        <v>10089</v>
      </c>
      <c r="AF276">
        <v>14</v>
      </c>
      <c r="AG276">
        <v>10055</v>
      </c>
      <c r="AH276">
        <v>4</v>
      </c>
      <c r="AI276">
        <v>28</v>
      </c>
      <c r="AJ276">
        <v>4</v>
      </c>
      <c r="AK276">
        <v>70</v>
      </c>
      <c r="AL276">
        <v>12</v>
      </c>
      <c r="AM276">
        <v>8</v>
      </c>
      <c r="AN276">
        <v>93</v>
      </c>
      <c r="AO276">
        <v>98</v>
      </c>
      <c r="AP276">
        <v>5</v>
      </c>
      <c r="AQ276">
        <v>81</v>
      </c>
      <c r="AR276">
        <v>12</v>
      </c>
      <c r="AS276">
        <v>9</v>
      </c>
    </row>
    <row r="277" spans="1:45" x14ac:dyDescent="0.25">
      <c r="A277">
        <v>20101003</v>
      </c>
      <c r="B277">
        <f t="shared" si="20"/>
        <v>20141003</v>
      </c>
      <c r="C277">
        <f t="shared" si="21"/>
        <v>2014</v>
      </c>
      <c r="D277">
        <f t="shared" si="22"/>
        <v>10</v>
      </c>
      <c r="E277">
        <f t="shared" si="23"/>
        <v>3</v>
      </c>
      <c r="F277" s="15">
        <f t="shared" si="24"/>
        <v>41915</v>
      </c>
      <c r="G277">
        <v>148</v>
      </c>
      <c r="H277">
        <v>44</v>
      </c>
      <c r="I277">
        <v>45</v>
      </c>
      <c r="J277">
        <v>70</v>
      </c>
      <c r="K277">
        <v>12</v>
      </c>
      <c r="L277">
        <v>30</v>
      </c>
      <c r="M277">
        <v>17</v>
      </c>
      <c r="N277">
        <v>120</v>
      </c>
      <c r="O277">
        <v>14</v>
      </c>
      <c r="P277">
        <v>182</v>
      </c>
      <c r="Q277">
        <v>147</v>
      </c>
      <c r="R277">
        <v>6</v>
      </c>
      <c r="S277">
        <v>223</v>
      </c>
      <c r="T277">
        <v>15</v>
      </c>
      <c r="U277">
        <v>136</v>
      </c>
      <c r="V277">
        <v>6</v>
      </c>
      <c r="W277">
        <v>71</v>
      </c>
      <c r="X277">
        <v>62</v>
      </c>
      <c r="Y277">
        <v>1143</v>
      </c>
      <c r="Z277">
        <v>0</v>
      </c>
      <c r="AA277">
        <v>0</v>
      </c>
      <c r="AB277">
        <v>0</v>
      </c>
      <c r="AC277">
        <v>1</v>
      </c>
      <c r="AD277">
        <v>10027</v>
      </c>
      <c r="AE277">
        <v>10053</v>
      </c>
      <c r="AF277">
        <v>1</v>
      </c>
      <c r="AG277">
        <v>10012</v>
      </c>
      <c r="AH277">
        <v>15</v>
      </c>
      <c r="AI277">
        <v>63</v>
      </c>
      <c r="AJ277">
        <v>3</v>
      </c>
      <c r="AK277">
        <v>77</v>
      </c>
      <c r="AL277">
        <v>11</v>
      </c>
      <c r="AM277">
        <v>4</v>
      </c>
      <c r="AN277">
        <v>79</v>
      </c>
      <c r="AO277">
        <v>91</v>
      </c>
      <c r="AP277">
        <v>1</v>
      </c>
      <c r="AQ277">
        <v>66</v>
      </c>
      <c r="AR277">
        <v>13</v>
      </c>
      <c r="AS277">
        <v>20</v>
      </c>
    </row>
    <row r="278" spans="1:45" x14ac:dyDescent="0.25">
      <c r="A278">
        <v>20101004</v>
      </c>
      <c r="B278">
        <f t="shared" si="20"/>
        <v>20141004</v>
      </c>
      <c r="C278">
        <f t="shared" si="21"/>
        <v>2014</v>
      </c>
      <c r="D278">
        <f t="shared" si="22"/>
        <v>10</v>
      </c>
      <c r="E278">
        <f t="shared" si="23"/>
        <v>4</v>
      </c>
      <c r="F278" s="15">
        <f t="shared" si="24"/>
        <v>41916</v>
      </c>
      <c r="G278">
        <v>141</v>
      </c>
      <c r="H278">
        <v>26</v>
      </c>
      <c r="I278">
        <v>27</v>
      </c>
      <c r="J278">
        <v>50</v>
      </c>
      <c r="K278">
        <v>13</v>
      </c>
      <c r="L278">
        <v>10</v>
      </c>
      <c r="M278">
        <v>1</v>
      </c>
      <c r="N278">
        <v>90</v>
      </c>
      <c r="O278">
        <v>13</v>
      </c>
      <c r="P278">
        <v>172</v>
      </c>
      <c r="Q278">
        <v>130</v>
      </c>
      <c r="R278">
        <v>5</v>
      </c>
      <c r="S278">
        <v>220</v>
      </c>
      <c r="T278">
        <v>12</v>
      </c>
      <c r="U278">
        <v>109</v>
      </c>
      <c r="V278">
        <v>6</v>
      </c>
      <c r="W278">
        <v>30</v>
      </c>
      <c r="X278">
        <v>26</v>
      </c>
      <c r="Y278">
        <v>813</v>
      </c>
      <c r="Z278">
        <v>0</v>
      </c>
      <c r="AA278">
        <v>0</v>
      </c>
      <c r="AB278">
        <v>0</v>
      </c>
      <c r="AC278">
        <v>1</v>
      </c>
      <c r="AD278">
        <v>10007</v>
      </c>
      <c r="AE278">
        <v>10014</v>
      </c>
      <c r="AF278">
        <v>1</v>
      </c>
      <c r="AG278">
        <v>9998</v>
      </c>
      <c r="AH278">
        <v>17</v>
      </c>
      <c r="AI278">
        <v>59</v>
      </c>
      <c r="AJ278">
        <v>4</v>
      </c>
      <c r="AK278">
        <v>80</v>
      </c>
      <c r="AL278">
        <v>13</v>
      </c>
      <c r="AM278">
        <v>7</v>
      </c>
      <c r="AN278">
        <v>84</v>
      </c>
      <c r="AO278">
        <v>99</v>
      </c>
      <c r="AP278">
        <v>4</v>
      </c>
      <c r="AQ278">
        <v>67</v>
      </c>
      <c r="AR278">
        <v>13</v>
      </c>
      <c r="AS278">
        <v>14</v>
      </c>
    </row>
    <row r="279" spans="1:45" x14ac:dyDescent="0.25">
      <c r="A279">
        <v>20101005</v>
      </c>
      <c r="B279">
        <f t="shared" si="20"/>
        <v>20141005</v>
      </c>
      <c r="C279">
        <f t="shared" si="21"/>
        <v>2014</v>
      </c>
      <c r="D279">
        <f t="shared" si="22"/>
        <v>10</v>
      </c>
      <c r="E279">
        <f t="shared" si="23"/>
        <v>5</v>
      </c>
      <c r="F279" s="15">
        <f t="shared" si="24"/>
        <v>41917</v>
      </c>
      <c r="G279">
        <v>187</v>
      </c>
      <c r="H279">
        <v>32</v>
      </c>
      <c r="I279">
        <v>33</v>
      </c>
      <c r="J279">
        <v>40</v>
      </c>
      <c r="K279">
        <v>7</v>
      </c>
      <c r="L279">
        <v>20</v>
      </c>
      <c r="M279">
        <v>1</v>
      </c>
      <c r="N279">
        <v>80</v>
      </c>
      <c r="O279">
        <v>15</v>
      </c>
      <c r="P279">
        <v>167</v>
      </c>
      <c r="Q279">
        <v>136</v>
      </c>
      <c r="R279">
        <v>1</v>
      </c>
      <c r="S279">
        <v>195</v>
      </c>
      <c r="T279">
        <v>14</v>
      </c>
      <c r="U279">
        <v>107</v>
      </c>
      <c r="V279">
        <v>6</v>
      </c>
      <c r="W279">
        <v>26</v>
      </c>
      <c r="X279">
        <v>23</v>
      </c>
      <c r="Y279">
        <v>584</v>
      </c>
      <c r="Z279">
        <v>0</v>
      </c>
      <c r="AA279">
        <v>0</v>
      </c>
      <c r="AB279">
        <v>0</v>
      </c>
      <c r="AC279">
        <v>1</v>
      </c>
      <c r="AD279">
        <v>10042</v>
      </c>
      <c r="AE279">
        <v>10071</v>
      </c>
      <c r="AF279">
        <v>21</v>
      </c>
      <c r="AG279">
        <v>10004</v>
      </c>
      <c r="AH279">
        <v>1</v>
      </c>
      <c r="AI279">
        <v>34</v>
      </c>
      <c r="AJ279">
        <v>8</v>
      </c>
      <c r="AK279">
        <v>75</v>
      </c>
      <c r="AL279">
        <v>16</v>
      </c>
      <c r="AM279">
        <v>7</v>
      </c>
      <c r="AN279">
        <v>86</v>
      </c>
      <c r="AO279">
        <v>96</v>
      </c>
      <c r="AP279">
        <v>6</v>
      </c>
      <c r="AQ279">
        <v>73</v>
      </c>
      <c r="AR279">
        <v>14</v>
      </c>
      <c r="AS279">
        <v>10</v>
      </c>
    </row>
    <row r="280" spans="1:45" x14ac:dyDescent="0.25">
      <c r="A280">
        <v>20101006</v>
      </c>
      <c r="B280">
        <f t="shared" si="20"/>
        <v>20141006</v>
      </c>
      <c r="C280">
        <f t="shared" si="21"/>
        <v>2014</v>
      </c>
      <c r="D280">
        <f t="shared" si="22"/>
        <v>10</v>
      </c>
      <c r="E280">
        <f t="shared" si="23"/>
        <v>6</v>
      </c>
      <c r="F280" s="15">
        <f t="shared" si="24"/>
        <v>41918</v>
      </c>
      <c r="G280">
        <v>178</v>
      </c>
      <c r="H280">
        <v>31</v>
      </c>
      <c r="I280">
        <v>35</v>
      </c>
      <c r="J280">
        <v>50</v>
      </c>
      <c r="K280">
        <v>6</v>
      </c>
      <c r="L280">
        <v>10</v>
      </c>
      <c r="M280">
        <v>23</v>
      </c>
      <c r="N280">
        <v>90</v>
      </c>
      <c r="O280">
        <v>10</v>
      </c>
      <c r="P280">
        <v>160</v>
      </c>
      <c r="Q280">
        <v>123</v>
      </c>
      <c r="R280">
        <v>24</v>
      </c>
      <c r="S280">
        <v>192</v>
      </c>
      <c r="T280">
        <v>13</v>
      </c>
      <c r="U280">
        <v>110</v>
      </c>
      <c r="V280">
        <v>24</v>
      </c>
      <c r="W280">
        <v>4</v>
      </c>
      <c r="X280">
        <v>4</v>
      </c>
      <c r="Y280">
        <v>399</v>
      </c>
      <c r="Z280">
        <v>46</v>
      </c>
      <c r="AA280">
        <v>17</v>
      </c>
      <c r="AB280">
        <v>6</v>
      </c>
      <c r="AC280">
        <v>16</v>
      </c>
      <c r="AD280">
        <v>10104</v>
      </c>
      <c r="AE280">
        <v>10178</v>
      </c>
      <c r="AF280">
        <v>24</v>
      </c>
      <c r="AG280">
        <v>10062</v>
      </c>
      <c r="AH280">
        <v>4</v>
      </c>
      <c r="AI280">
        <v>8</v>
      </c>
      <c r="AJ280">
        <v>23</v>
      </c>
      <c r="AK280">
        <v>75</v>
      </c>
      <c r="AL280">
        <v>12</v>
      </c>
      <c r="AM280">
        <v>8</v>
      </c>
      <c r="AN280">
        <v>88</v>
      </c>
      <c r="AO280">
        <v>99</v>
      </c>
      <c r="AP280">
        <v>22</v>
      </c>
      <c r="AQ280">
        <v>71</v>
      </c>
      <c r="AR280">
        <v>14</v>
      </c>
      <c r="AS280">
        <v>7</v>
      </c>
    </row>
    <row r="281" spans="1:45" x14ac:dyDescent="0.25">
      <c r="A281">
        <v>20101007</v>
      </c>
      <c r="B281">
        <f t="shared" si="20"/>
        <v>20141007</v>
      </c>
      <c r="C281">
        <f t="shared" si="21"/>
        <v>2014</v>
      </c>
      <c r="D281">
        <f t="shared" si="22"/>
        <v>10</v>
      </c>
      <c r="E281">
        <f t="shared" si="23"/>
        <v>7</v>
      </c>
      <c r="F281" s="15">
        <f t="shared" si="24"/>
        <v>41919</v>
      </c>
      <c r="G281">
        <v>76</v>
      </c>
      <c r="H281">
        <v>24</v>
      </c>
      <c r="I281">
        <v>25</v>
      </c>
      <c r="J281">
        <v>40</v>
      </c>
      <c r="K281">
        <v>14</v>
      </c>
      <c r="L281">
        <v>10</v>
      </c>
      <c r="M281">
        <v>1</v>
      </c>
      <c r="N281">
        <v>70</v>
      </c>
      <c r="O281">
        <v>21</v>
      </c>
      <c r="P281">
        <v>140</v>
      </c>
      <c r="Q281">
        <v>97</v>
      </c>
      <c r="R281">
        <v>7</v>
      </c>
      <c r="S281">
        <v>169</v>
      </c>
      <c r="T281">
        <v>14</v>
      </c>
      <c r="U281">
        <v>93</v>
      </c>
      <c r="V281">
        <v>6</v>
      </c>
      <c r="W281">
        <v>1</v>
      </c>
      <c r="X281">
        <v>1</v>
      </c>
      <c r="Y281">
        <v>549</v>
      </c>
      <c r="Z281">
        <v>0</v>
      </c>
      <c r="AA281">
        <v>0</v>
      </c>
      <c r="AB281">
        <v>0</v>
      </c>
      <c r="AC281">
        <v>1</v>
      </c>
      <c r="AD281">
        <v>10201</v>
      </c>
      <c r="AE281">
        <v>10218</v>
      </c>
      <c r="AF281">
        <v>9</v>
      </c>
      <c r="AG281">
        <v>10183</v>
      </c>
      <c r="AH281">
        <v>1</v>
      </c>
      <c r="AI281">
        <v>0</v>
      </c>
      <c r="AJ281">
        <v>3</v>
      </c>
      <c r="AK281">
        <v>57</v>
      </c>
      <c r="AL281">
        <v>13</v>
      </c>
      <c r="AM281">
        <v>8</v>
      </c>
      <c r="AN281">
        <v>94</v>
      </c>
      <c r="AO281">
        <v>100</v>
      </c>
      <c r="AP281">
        <v>9</v>
      </c>
      <c r="AQ281">
        <v>84</v>
      </c>
      <c r="AR281">
        <v>13</v>
      </c>
      <c r="AS281">
        <v>9</v>
      </c>
    </row>
    <row r="282" spans="1:45" x14ac:dyDescent="0.25">
      <c r="A282">
        <v>20101008</v>
      </c>
      <c r="B282">
        <f t="shared" si="20"/>
        <v>20141008</v>
      </c>
      <c r="C282">
        <f t="shared" si="21"/>
        <v>2014</v>
      </c>
      <c r="D282">
        <f t="shared" si="22"/>
        <v>10</v>
      </c>
      <c r="E282">
        <f t="shared" si="23"/>
        <v>8</v>
      </c>
      <c r="F282" s="15">
        <f t="shared" si="24"/>
        <v>41920</v>
      </c>
      <c r="G282">
        <v>90</v>
      </c>
      <c r="H282">
        <v>34</v>
      </c>
      <c r="I282">
        <v>36</v>
      </c>
      <c r="J282">
        <v>50</v>
      </c>
      <c r="K282">
        <v>10</v>
      </c>
      <c r="L282">
        <v>20</v>
      </c>
      <c r="M282">
        <v>7</v>
      </c>
      <c r="N282">
        <v>80</v>
      </c>
      <c r="O282">
        <v>12</v>
      </c>
      <c r="P282">
        <v>142</v>
      </c>
      <c r="Q282">
        <v>111</v>
      </c>
      <c r="R282">
        <v>24</v>
      </c>
      <c r="S282">
        <v>163</v>
      </c>
      <c r="T282">
        <v>13</v>
      </c>
      <c r="U282">
        <v>102</v>
      </c>
      <c r="V282">
        <v>24</v>
      </c>
      <c r="W282">
        <v>0</v>
      </c>
      <c r="X282">
        <v>0</v>
      </c>
      <c r="Y282">
        <v>409</v>
      </c>
      <c r="Z282">
        <v>0</v>
      </c>
      <c r="AA282">
        <v>0</v>
      </c>
      <c r="AB282">
        <v>0</v>
      </c>
      <c r="AC282">
        <v>1</v>
      </c>
      <c r="AD282">
        <v>10192</v>
      </c>
      <c r="AE282">
        <v>10200</v>
      </c>
      <c r="AF282">
        <v>9</v>
      </c>
      <c r="AG282">
        <v>10187</v>
      </c>
      <c r="AH282">
        <v>4</v>
      </c>
      <c r="AI282">
        <v>19</v>
      </c>
      <c r="AJ282">
        <v>4</v>
      </c>
      <c r="AK282">
        <v>59</v>
      </c>
      <c r="AL282">
        <v>15</v>
      </c>
      <c r="AM282">
        <v>5</v>
      </c>
      <c r="AN282">
        <v>91</v>
      </c>
      <c r="AO282">
        <v>99</v>
      </c>
      <c r="AP282">
        <v>4</v>
      </c>
      <c r="AQ282">
        <v>81</v>
      </c>
      <c r="AR282">
        <v>13</v>
      </c>
      <c r="AS282">
        <v>7</v>
      </c>
    </row>
    <row r="283" spans="1:45" x14ac:dyDescent="0.25">
      <c r="A283">
        <v>20101009</v>
      </c>
      <c r="B283">
        <f t="shared" si="20"/>
        <v>20141009</v>
      </c>
      <c r="C283">
        <f t="shared" si="21"/>
        <v>2014</v>
      </c>
      <c r="D283">
        <f t="shared" si="22"/>
        <v>10</v>
      </c>
      <c r="E283">
        <f t="shared" si="23"/>
        <v>9</v>
      </c>
      <c r="F283" s="15">
        <f t="shared" si="24"/>
        <v>41921</v>
      </c>
      <c r="G283">
        <v>91</v>
      </c>
      <c r="H283">
        <v>34</v>
      </c>
      <c r="I283">
        <v>35</v>
      </c>
      <c r="J283">
        <v>50</v>
      </c>
      <c r="K283">
        <v>10</v>
      </c>
      <c r="L283">
        <v>20</v>
      </c>
      <c r="M283">
        <v>1</v>
      </c>
      <c r="N283">
        <v>80</v>
      </c>
      <c r="O283">
        <v>10</v>
      </c>
      <c r="P283">
        <v>136</v>
      </c>
      <c r="Q283">
        <v>95</v>
      </c>
      <c r="R283">
        <v>5</v>
      </c>
      <c r="S283">
        <v>194</v>
      </c>
      <c r="T283">
        <v>14</v>
      </c>
      <c r="U283">
        <v>75</v>
      </c>
      <c r="V283">
        <v>24</v>
      </c>
      <c r="W283">
        <v>88</v>
      </c>
      <c r="X283">
        <v>79</v>
      </c>
      <c r="Y283">
        <v>1139</v>
      </c>
      <c r="Z283">
        <v>0</v>
      </c>
      <c r="AA283">
        <v>0</v>
      </c>
      <c r="AB283">
        <v>0</v>
      </c>
      <c r="AC283">
        <v>1</v>
      </c>
      <c r="AD283">
        <v>10164</v>
      </c>
      <c r="AE283">
        <v>10187</v>
      </c>
      <c r="AF283">
        <v>1</v>
      </c>
      <c r="AG283">
        <v>10150</v>
      </c>
      <c r="AH283">
        <v>24</v>
      </c>
      <c r="AI283">
        <v>20</v>
      </c>
      <c r="AJ283">
        <v>1</v>
      </c>
      <c r="AK283">
        <v>76</v>
      </c>
      <c r="AL283">
        <v>16</v>
      </c>
      <c r="AM283">
        <v>0</v>
      </c>
      <c r="AN283">
        <v>79</v>
      </c>
      <c r="AO283">
        <v>99</v>
      </c>
      <c r="AP283">
        <v>1</v>
      </c>
      <c r="AQ283">
        <v>61</v>
      </c>
      <c r="AR283">
        <v>14</v>
      </c>
      <c r="AS283">
        <v>18</v>
      </c>
    </row>
    <row r="284" spans="1:45" x14ac:dyDescent="0.25">
      <c r="A284">
        <v>20101010</v>
      </c>
      <c r="B284">
        <f t="shared" si="20"/>
        <v>20141010</v>
      </c>
      <c r="C284">
        <f t="shared" si="21"/>
        <v>2014</v>
      </c>
      <c r="D284">
        <f t="shared" si="22"/>
        <v>10</v>
      </c>
      <c r="E284">
        <f t="shared" si="23"/>
        <v>10</v>
      </c>
      <c r="F284" s="15">
        <f t="shared" si="24"/>
        <v>41922</v>
      </c>
      <c r="G284">
        <v>66</v>
      </c>
      <c r="H284">
        <v>35</v>
      </c>
      <c r="I284">
        <v>37</v>
      </c>
      <c r="J284">
        <v>40</v>
      </c>
      <c r="K284">
        <v>1</v>
      </c>
      <c r="L284">
        <v>30</v>
      </c>
      <c r="M284">
        <v>7</v>
      </c>
      <c r="N284">
        <v>70</v>
      </c>
      <c r="O284">
        <v>14</v>
      </c>
      <c r="P284">
        <v>113</v>
      </c>
      <c r="Q284">
        <v>71</v>
      </c>
      <c r="R284">
        <v>24</v>
      </c>
      <c r="S284">
        <v>179</v>
      </c>
      <c r="T284">
        <v>14</v>
      </c>
      <c r="U284">
        <v>61</v>
      </c>
      <c r="V284">
        <v>24</v>
      </c>
      <c r="W284">
        <v>102</v>
      </c>
      <c r="X284">
        <v>92</v>
      </c>
      <c r="Y284">
        <v>1213</v>
      </c>
      <c r="Z284">
        <v>0</v>
      </c>
      <c r="AA284">
        <v>0</v>
      </c>
      <c r="AB284">
        <v>0</v>
      </c>
      <c r="AC284">
        <v>1</v>
      </c>
      <c r="AD284">
        <v>10151</v>
      </c>
      <c r="AE284">
        <v>10167</v>
      </c>
      <c r="AF284">
        <v>24</v>
      </c>
      <c r="AG284">
        <v>10143</v>
      </c>
      <c r="AH284">
        <v>15</v>
      </c>
      <c r="AI284">
        <v>59</v>
      </c>
      <c r="AJ284">
        <v>22</v>
      </c>
      <c r="AK284">
        <v>70</v>
      </c>
      <c r="AL284">
        <v>2</v>
      </c>
      <c r="AM284">
        <v>0</v>
      </c>
      <c r="AN284">
        <v>75</v>
      </c>
      <c r="AO284">
        <v>89</v>
      </c>
      <c r="AP284">
        <v>5</v>
      </c>
      <c r="AQ284">
        <v>51</v>
      </c>
      <c r="AR284">
        <v>13</v>
      </c>
      <c r="AS284">
        <v>18</v>
      </c>
    </row>
    <row r="285" spans="1:45" x14ac:dyDescent="0.25">
      <c r="A285">
        <v>20101011</v>
      </c>
      <c r="B285">
        <f t="shared" si="20"/>
        <v>20141011</v>
      </c>
      <c r="C285">
        <f t="shared" si="21"/>
        <v>2014</v>
      </c>
      <c r="D285">
        <f t="shared" si="22"/>
        <v>10</v>
      </c>
      <c r="E285">
        <f t="shared" si="23"/>
        <v>11</v>
      </c>
      <c r="F285" s="15">
        <f t="shared" si="24"/>
        <v>41923</v>
      </c>
      <c r="G285">
        <v>40</v>
      </c>
      <c r="H285">
        <v>35</v>
      </c>
      <c r="I285">
        <v>35</v>
      </c>
      <c r="J285">
        <v>50</v>
      </c>
      <c r="K285">
        <v>11</v>
      </c>
      <c r="L285">
        <v>20</v>
      </c>
      <c r="M285">
        <v>2</v>
      </c>
      <c r="N285">
        <v>80</v>
      </c>
      <c r="O285">
        <v>11</v>
      </c>
      <c r="P285">
        <v>96</v>
      </c>
      <c r="Q285">
        <v>46</v>
      </c>
      <c r="R285">
        <v>7</v>
      </c>
      <c r="S285">
        <v>162</v>
      </c>
      <c r="T285">
        <v>14</v>
      </c>
      <c r="U285">
        <v>31</v>
      </c>
      <c r="V285">
        <v>6</v>
      </c>
      <c r="W285">
        <v>98</v>
      </c>
      <c r="X285">
        <v>89</v>
      </c>
      <c r="Y285">
        <v>1209</v>
      </c>
      <c r="Z285">
        <v>0</v>
      </c>
      <c r="AA285">
        <v>0</v>
      </c>
      <c r="AB285">
        <v>0</v>
      </c>
      <c r="AC285">
        <v>1</v>
      </c>
      <c r="AD285">
        <v>10178</v>
      </c>
      <c r="AE285">
        <v>10193</v>
      </c>
      <c r="AF285">
        <v>21</v>
      </c>
      <c r="AG285">
        <v>10164</v>
      </c>
      <c r="AH285">
        <v>2</v>
      </c>
      <c r="AI285">
        <v>17</v>
      </c>
      <c r="AJ285">
        <v>24</v>
      </c>
      <c r="AK285">
        <v>74</v>
      </c>
      <c r="AL285">
        <v>17</v>
      </c>
      <c r="AM285">
        <v>0</v>
      </c>
      <c r="AN285">
        <v>75</v>
      </c>
      <c r="AO285">
        <v>98</v>
      </c>
      <c r="AP285">
        <v>24</v>
      </c>
      <c r="AQ285">
        <v>46</v>
      </c>
      <c r="AR285">
        <v>14</v>
      </c>
      <c r="AS285">
        <v>18</v>
      </c>
    </row>
    <row r="286" spans="1:45" x14ac:dyDescent="0.25">
      <c r="A286">
        <v>20101012</v>
      </c>
      <c r="B286">
        <f t="shared" si="20"/>
        <v>20141012</v>
      </c>
      <c r="C286">
        <f t="shared" si="21"/>
        <v>2014</v>
      </c>
      <c r="D286">
        <f t="shared" si="22"/>
        <v>10</v>
      </c>
      <c r="E286">
        <f t="shared" si="23"/>
        <v>12</v>
      </c>
      <c r="F286" s="15">
        <f t="shared" si="24"/>
        <v>41924</v>
      </c>
      <c r="G286">
        <v>33</v>
      </c>
      <c r="H286">
        <v>29</v>
      </c>
      <c r="I286">
        <v>29</v>
      </c>
      <c r="J286">
        <v>60</v>
      </c>
      <c r="K286">
        <v>14</v>
      </c>
      <c r="L286">
        <v>10</v>
      </c>
      <c r="M286">
        <v>21</v>
      </c>
      <c r="N286">
        <v>100</v>
      </c>
      <c r="O286">
        <v>13</v>
      </c>
      <c r="P286">
        <v>85</v>
      </c>
      <c r="Q286">
        <v>51</v>
      </c>
      <c r="R286">
        <v>4</v>
      </c>
      <c r="S286">
        <v>134</v>
      </c>
      <c r="T286">
        <v>14</v>
      </c>
      <c r="U286">
        <v>32</v>
      </c>
      <c r="V286">
        <v>6</v>
      </c>
      <c r="W286">
        <v>58</v>
      </c>
      <c r="X286">
        <v>53</v>
      </c>
      <c r="Y286">
        <v>923</v>
      </c>
      <c r="Z286">
        <v>0</v>
      </c>
      <c r="AA286">
        <v>0</v>
      </c>
      <c r="AB286">
        <v>0</v>
      </c>
      <c r="AC286">
        <v>1</v>
      </c>
      <c r="AD286">
        <v>10193</v>
      </c>
      <c r="AE286">
        <v>10200</v>
      </c>
      <c r="AF286">
        <v>7</v>
      </c>
      <c r="AG286">
        <v>10184</v>
      </c>
      <c r="AH286">
        <v>16</v>
      </c>
      <c r="AI286">
        <v>7</v>
      </c>
      <c r="AJ286">
        <v>5</v>
      </c>
      <c r="AK286">
        <v>66</v>
      </c>
      <c r="AL286">
        <v>15</v>
      </c>
      <c r="AM286">
        <v>5</v>
      </c>
      <c r="AN286">
        <v>88</v>
      </c>
      <c r="AO286">
        <v>99</v>
      </c>
      <c r="AP286">
        <v>3</v>
      </c>
      <c r="AQ286">
        <v>68</v>
      </c>
      <c r="AR286">
        <v>15</v>
      </c>
      <c r="AS286">
        <v>13</v>
      </c>
    </row>
    <row r="287" spans="1:45" x14ac:dyDescent="0.25">
      <c r="A287">
        <v>20101013</v>
      </c>
      <c r="B287">
        <f t="shared" si="20"/>
        <v>20141013</v>
      </c>
      <c r="C287">
        <f t="shared" si="21"/>
        <v>2014</v>
      </c>
      <c r="D287">
        <f t="shared" si="22"/>
        <v>10</v>
      </c>
      <c r="E287">
        <f t="shared" si="23"/>
        <v>13</v>
      </c>
      <c r="F287" s="15">
        <f t="shared" si="24"/>
        <v>41925</v>
      </c>
      <c r="G287">
        <v>342</v>
      </c>
      <c r="H287">
        <v>3</v>
      </c>
      <c r="I287">
        <v>12</v>
      </c>
      <c r="J287">
        <v>20</v>
      </c>
      <c r="K287">
        <v>10</v>
      </c>
      <c r="L287">
        <v>0</v>
      </c>
      <c r="M287">
        <v>22</v>
      </c>
      <c r="N287">
        <v>30</v>
      </c>
      <c r="O287">
        <v>9</v>
      </c>
      <c r="P287">
        <v>83</v>
      </c>
      <c r="Q287">
        <v>28</v>
      </c>
      <c r="R287">
        <v>24</v>
      </c>
      <c r="S287">
        <v>130</v>
      </c>
      <c r="T287">
        <v>15</v>
      </c>
      <c r="U287">
        <v>10</v>
      </c>
      <c r="V287">
        <v>24</v>
      </c>
      <c r="W287">
        <v>10</v>
      </c>
      <c r="X287">
        <v>9</v>
      </c>
      <c r="Y287">
        <v>480</v>
      </c>
      <c r="Z287">
        <v>0</v>
      </c>
      <c r="AA287">
        <v>0</v>
      </c>
      <c r="AB287">
        <v>0</v>
      </c>
      <c r="AC287">
        <v>1</v>
      </c>
      <c r="AD287">
        <v>10185</v>
      </c>
      <c r="AE287">
        <v>10193</v>
      </c>
      <c r="AF287">
        <v>10</v>
      </c>
      <c r="AG287">
        <v>10175</v>
      </c>
      <c r="AH287">
        <v>16</v>
      </c>
      <c r="AI287">
        <v>1</v>
      </c>
      <c r="AJ287">
        <v>22</v>
      </c>
      <c r="AK287">
        <v>66</v>
      </c>
      <c r="AL287">
        <v>15</v>
      </c>
      <c r="AM287">
        <v>6</v>
      </c>
      <c r="AN287">
        <v>89</v>
      </c>
      <c r="AO287">
        <v>99</v>
      </c>
      <c r="AP287">
        <v>1</v>
      </c>
      <c r="AQ287">
        <v>67</v>
      </c>
      <c r="AR287">
        <v>13</v>
      </c>
      <c r="AS287">
        <v>7</v>
      </c>
    </row>
    <row r="288" spans="1:45" x14ac:dyDescent="0.25">
      <c r="A288">
        <v>20101014</v>
      </c>
      <c r="B288">
        <f t="shared" si="20"/>
        <v>20141014</v>
      </c>
      <c r="C288">
        <f t="shared" si="21"/>
        <v>2014</v>
      </c>
      <c r="D288">
        <f t="shared" si="22"/>
        <v>10</v>
      </c>
      <c r="E288">
        <f t="shared" si="23"/>
        <v>14</v>
      </c>
      <c r="F288" s="15">
        <f t="shared" si="24"/>
        <v>41926</v>
      </c>
      <c r="G288">
        <v>331</v>
      </c>
      <c r="H288">
        <v>14</v>
      </c>
      <c r="I288">
        <v>15</v>
      </c>
      <c r="J288">
        <v>30</v>
      </c>
      <c r="K288">
        <v>14</v>
      </c>
      <c r="L288">
        <v>10</v>
      </c>
      <c r="M288">
        <v>1</v>
      </c>
      <c r="N288">
        <v>50</v>
      </c>
      <c r="O288">
        <v>11</v>
      </c>
      <c r="P288">
        <v>94</v>
      </c>
      <c r="Q288">
        <v>23</v>
      </c>
      <c r="R288">
        <v>1</v>
      </c>
      <c r="S288">
        <v>125</v>
      </c>
      <c r="T288">
        <v>12</v>
      </c>
      <c r="U288">
        <v>8</v>
      </c>
      <c r="V288">
        <v>6</v>
      </c>
      <c r="W288">
        <v>1</v>
      </c>
      <c r="X288">
        <v>1</v>
      </c>
      <c r="Y288">
        <v>320</v>
      </c>
      <c r="Z288">
        <v>0</v>
      </c>
      <c r="AA288">
        <v>-1</v>
      </c>
      <c r="AB288">
        <v>-1</v>
      </c>
      <c r="AC288">
        <v>6</v>
      </c>
      <c r="AD288">
        <v>10181</v>
      </c>
      <c r="AE288">
        <v>10186</v>
      </c>
      <c r="AF288">
        <v>11</v>
      </c>
      <c r="AG288">
        <v>10174</v>
      </c>
      <c r="AH288">
        <v>3</v>
      </c>
      <c r="AI288">
        <v>1</v>
      </c>
      <c r="AJ288">
        <v>2</v>
      </c>
      <c r="AK288">
        <v>75</v>
      </c>
      <c r="AL288">
        <v>12</v>
      </c>
      <c r="AM288">
        <v>8</v>
      </c>
      <c r="AN288">
        <v>91</v>
      </c>
      <c r="AO288">
        <v>99</v>
      </c>
      <c r="AP288">
        <v>1</v>
      </c>
      <c r="AQ288">
        <v>77</v>
      </c>
      <c r="AR288">
        <v>15</v>
      </c>
      <c r="AS288">
        <v>5</v>
      </c>
    </row>
    <row r="289" spans="1:45" x14ac:dyDescent="0.25">
      <c r="A289">
        <v>20101015</v>
      </c>
      <c r="B289">
        <f t="shared" si="20"/>
        <v>20141015</v>
      </c>
      <c r="C289">
        <f t="shared" si="21"/>
        <v>2014</v>
      </c>
      <c r="D289">
        <f t="shared" si="22"/>
        <v>10</v>
      </c>
      <c r="E289">
        <f t="shared" si="23"/>
        <v>15</v>
      </c>
      <c r="F289" s="15">
        <f t="shared" si="24"/>
        <v>41927</v>
      </c>
      <c r="G289">
        <v>285</v>
      </c>
      <c r="H289">
        <v>17</v>
      </c>
      <c r="I289">
        <v>19</v>
      </c>
      <c r="J289">
        <v>30</v>
      </c>
      <c r="K289">
        <v>11</v>
      </c>
      <c r="L289">
        <v>10</v>
      </c>
      <c r="M289">
        <v>1</v>
      </c>
      <c r="N289">
        <v>50</v>
      </c>
      <c r="O289">
        <v>11</v>
      </c>
      <c r="P289">
        <v>103</v>
      </c>
      <c r="Q289">
        <v>76</v>
      </c>
      <c r="R289">
        <v>24</v>
      </c>
      <c r="S289">
        <v>128</v>
      </c>
      <c r="T289">
        <v>12</v>
      </c>
      <c r="U289">
        <v>61</v>
      </c>
      <c r="V289">
        <v>24</v>
      </c>
      <c r="W289">
        <v>2</v>
      </c>
      <c r="X289">
        <v>2</v>
      </c>
      <c r="Y289">
        <v>316</v>
      </c>
      <c r="Z289">
        <v>89</v>
      </c>
      <c r="AA289">
        <v>92</v>
      </c>
      <c r="AB289">
        <v>20</v>
      </c>
      <c r="AC289">
        <v>14</v>
      </c>
      <c r="AD289">
        <v>10141</v>
      </c>
      <c r="AE289">
        <v>10179</v>
      </c>
      <c r="AF289">
        <v>1</v>
      </c>
      <c r="AG289">
        <v>10101</v>
      </c>
      <c r="AH289">
        <v>24</v>
      </c>
      <c r="AI289">
        <v>56</v>
      </c>
      <c r="AJ289">
        <v>23</v>
      </c>
      <c r="AK289">
        <v>70</v>
      </c>
      <c r="AL289">
        <v>8</v>
      </c>
      <c r="AM289">
        <v>8</v>
      </c>
      <c r="AN289">
        <v>95</v>
      </c>
      <c r="AO289">
        <v>99</v>
      </c>
      <c r="AP289">
        <v>2</v>
      </c>
      <c r="AQ289">
        <v>86</v>
      </c>
      <c r="AR289">
        <v>11</v>
      </c>
      <c r="AS289">
        <v>5</v>
      </c>
    </row>
    <row r="290" spans="1:45" x14ac:dyDescent="0.25">
      <c r="A290">
        <v>20101016</v>
      </c>
      <c r="B290">
        <f t="shared" si="20"/>
        <v>20141016</v>
      </c>
      <c r="C290">
        <f t="shared" si="21"/>
        <v>2014</v>
      </c>
      <c r="D290">
        <f t="shared" si="22"/>
        <v>10</v>
      </c>
      <c r="E290">
        <f t="shared" si="23"/>
        <v>16</v>
      </c>
      <c r="F290" s="15">
        <f t="shared" si="24"/>
        <v>41928</v>
      </c>
      <c r="G290">
        <v>24</v>
      </c>
      <c r="H290">
        <v>39</v>
      </c>
      <c r="I290">
        <v>43</v>
      </c>
      <c r="J290">
        <v>80</v>
      </c>
      <c r="K290">
        <v>10</v>
      </c>
      <c r="L290">
        <v>10</v>
      </c>
      <c r="M290">
        <v>1</v>
      </c>
      <c r="N290">
        <v>140</v>
      </c>
      <c r="O290">
        <v>10</v>
      </c>
      <c r="P290">
        <v>74</v>
      </c>
      <c r="Q290">
        <v>42</v>
      </c>
      <c r="R290">
        <v>24</v>
      </c>
      <c r="S290">
        <v>103</v>
      </c>
      <c r="T290">
        <v>14</v>
      </c>
      <c r="U290">
        <v>27</v>
      </c>
      <c r="V290">
        <v>24</v>
      </c>
      <c r="W290">
        <v>36</v>
      </c>
      <c r="X290">
        <v>34</v>
      </c>
      <c r="Y290">
        <v>587</v>
      </c>
      <c r="Z290">
        <v>0</v>
      </c>
      <c r="AA290">
        <v>-1</v>
      </c>
      <c r="AB290">
        <v>-1</v>
      </c>
      <c r="AC290">
        <v>4</v>
      </c>
      <c r="AD290">
        <v>10162</v>
      </c>
      <c r="AE290">
        <v>10229</v>
      </c>
      <c r="AF290">
        <v>23</v>
      </c>
      <c r="AG290">
        <v>10099</v>
      </c>
      <c r="AH290">
        <v>3</v>
      </c>
      <c r="AI290">
        <v>9</v>
      </c>
      <c r="AJ290">
        <v>1</v>
      </c>
      <c r="AK290">
        <v>81</v>
      </c>
      <c r="AL290">
        <v>15</v>
      </c>
      <c r="AM290">
        <v>4</v>
      </c>
      <c r="AN290">
        <v>80</v>
      </c>
      <c r="AO290">
        <v>99</v>
      </c>
      <c r="AP290">
        <v>1</v>
      </c>
      <c r="AQ290">
        <v>64</v>
      </c>
      <c r="AR290">
        <v>15</v>
      </c>
      <c r="AS290">
        <v>8</v>
      </c>
    </row>
    <row r="291" spans="1:45" x14ac:dyDescent="0.25">
      <c r="A291">
        <v>20101017</v>
      </c>
      <c r="B291">
        <f t="shared" si="20"/>
        <v>20141017</v>
      </c>
      <c r="C291">
        <f t="shared" si="21"/>
        <v>2014</v>
      </c>
      <c r="D291">
        <f t="shared" si="22"/>
        <v>10</v>
      </c>
      <c r="E291">
        <f t="shared" si="23"/>
        <v>17</v>
      </c>
      <c r="F291" s="15">
        <f t="shared" si="24"/>
        <v>41929</v>
      </c>
      <c r="G291">
        <v>26</v>
      </c>
      <c r="H291">
        <v>25</v>
      </c>
      <c r="I291">
        <v>26</v>
      </c>
      <c r="J291">
        <v>50</v>
      </c>
      <c r="K291">
        <v>11</v>
      </c>
      <c r="L291">
        <v>0</v>
      </c>
      <c r="M291">
        <v>22</v>
      </c>
      <c r="N291">
        <v>80</v>
      </c>
      <c r="O291">
        <v>11</v>
      </c>
      <c r="P291">
        <v>47</v>
      </c>
      <c r="Q291">
        <v>-10</v>
      </c>
      <c r="R291">
        <v>24</v>
      </c>
      <c r="S291">
        <v>107</v>
      </c>
      <c r="T291">
        <v>13</v>
      </c>
      <c r="U291">
        <v>-27</v>
      </c>
      <c r="V291">
        <v>24</v>
      </c>
      <c r="W291">
        <v>87</v>
      </c>
      <c r="X291">
        <v>82</v>
      </c>
      <c r="Y291">
        <v>974</v>
      </c>
      <c r="Z291">
        <v>0</v>
      </c>
      <c r="AA291">
        <v>0</v>
      </c>
      <c r="AB291">
        <v>0</v>
      </c>
      <c r="AC291">
        <v>1</v>
      </c>
      <c r="AD291">
        <v>10241</v>
      </c>
      <c r="AE291">
        <v>10251</v>
      </c>
      <c r="AF291">
        <v>9</v>
      </c>
      <c r="AG291">
        <v>10230</v>
      </c>
      <c r="AH291">
        <v>1</v>
      </c>
      <c r="AI291">
        <v>6</v>
      </c>
      <c r="AJ291">
        <v>22</v>
      </c>
      <c r="AK291">
        <v>83</v>
      </c>
      <c r="AL291">
        <v>15</v>
      </c>
      <c r="AM291">
        <v>1</v>
      </c>
      <c r="AN291">
        <v>83</v>
      </c>
      <c r="AO291">
        <v>99</v>
      </c>
      <c r="AP291">
        <v>20</v>
      </c>
      <c r="AQ291">
        <v>56</v>
      </c>
      <c r="AR291">
        <v>12</v>
      </c>
      <c r="AS291">
        <v>12</v>
      </c>
    </row>
    <row r="292" spans="1:45" x14ac:dyDescent="0.25">
      <c r="A292">
        <v>20101018</v>
      </c>
      <c r="B292">
        <f t="shared" si="20"/>
        <v>20141018</v>
      </c>
      <c r="C292">
        <f t="shared" si="21"/>
        <v>2014</v>
      </c>
      <c r="D292">
        <f t="shared" si="22"/>
        <v>10</v>
      </c>
      <c r="E292">
        <f t="shared" si="23"/>
        <v>18</v>
      </c>
      <c r="F292" s="15">
        <f t="shared" si="24"/>
        <v>41930</v>
      </c>
      <c r="G292">
        <v>209</v>
      </c>
      <c r="H292">
        <v>33</v>
      </c>
      <c r="I292">
        <v>35</v>
      </c>
      <c r="J292">
        <v>60</v>
      </c>
      <c r="K292">
        <v>14</v>
      </c>
      <c r="L292">
        <v>0</v>
      </c>
      <c r="M292">
        <v>2</v>
      </c>
      <c r="N292">
        <v>100</v>
      </c>
      <c r="O292">
        <v>14</v>
      </c>
      <c r="P292">
        <v>68</v>
      </c>
      <c r="Q292">
        <v>-18</v>
      </c>
      <c r="R292">
        <v>4</v>
      </c>
      <c r="S292">
        <v>126</v>
      </c>
      <c r="T292">
        <v>14</v>
      </c>
      <c r="U292">
        <v>-35</v>
      </c>
      <c r="V292">
        <v>6</v>
      </c>
      <c r="W292">
        <v>44</v>
      </c>
      <c r="X292">
        <v>42</v>
      </c>
      <c r="Y292">
        <v>747</v>
      </c>
      <c r="Z292">
        <v>7</v>
      </c>
      <c r="AA292">
        <v>10</v>
      </c>
      <c r="AB292">
        <v>10</v>
      </c>
      <c r="AC292">
        <v>22</v>
      </c>
      <c r="AD292">
        <v>10181</v>
      </c>
      <c r="AE292">
        <v>10234</v>
      </c>
      <c r="AF292">
        <v>1</v>
      </c>
      <c r="AG292">
        <v>10096</v>
      </c>
      <c r="AH292">
        <v>24</v>
      </c>
      <c r="AI292">
        <v>5</v>
      </c>
      <c r="AJ292">
        <v>1</v>
      </c>
      <c r="AK292">
        <v>79</v>
      </c>
      <c r="AL292">
        <v>14</v>
      </c>
      <c r="AM292">
        <v>6</v>
      </c>
      <c r="AN292">
        <v>84</v>
      </c>
      <c r="AO292">
        <v>99</v>
      </c>
      <c r="AP292">
        <v>4</v>
      </c>
      <c r="AQ292">
        <v>61</v>
      </c>
      <c r="AR292">
        <v>14</v>
      </c>
      <c r="AS292">
        <v>10</v>
      </c>
    </row>
    <row r="293" spans="1:45" x14ac:dyDescent="0.25">
      <c r="A293">
        <v>20101019</v>
      </c>
      <c r="B293">
        <f t="shared" si="20"/>
        <v>20141019</v>
      </c>
      <c r="C293">
        <f t="shared" si="21"/>
        <v>2014</v>
      </c>
      <c r="D293">
        <f t="shared" si="22"/>
        <v>10</v>
      </c>
      <c r="E293">
        <f t="shared" si="23"/>
        <v>19</v>
      </c>
      <c r="F293" s="15">
        <f t="shared" si="24"/>
        <v>41931</v>
      </c>
      <c r="G293">
        <v>253</v>
      </c>
      <c r="H293">
        <v>24</v>
      </c>
      <c r="I293">
        <v>29</v>
      </c>
      <c r="J293">
        <v>50</v>
      </c>
      <c r="K293">
        <v>1</v>
      </c>
      <c r="L293">
        <v>20</v>
      </c>
      <c r="M293">
        <v>5</v>
      </c>
      <c r="N293">
        <v>110</v>
      </c>
      <c r="O293">
        <v>11</v>
      </c>
      <c r="P293">
        <v>90</v>
      </c>
      <c r="Q293">
        <v>68</v>
      </c>
      <c r="R293">
        <v>23</v>
      </c>
      <c r="S293">
        <v>127</v>
      </c>
      <c r="T293">
        <v>12</v>
      </c>
      <c r="U293">
        <v>62</v>
      </c>
      <c r="V293">
        <v>24</v>
      </c>
      <c r="W293">
        <v>34</v>
      </c>
      <c r="X293">
        <v>32</v>
      </c>
      <c r="Y293">
        <v>557</v>
      </c>
      <c r="Z293">
        <v>120</v>
      </c>
      <c r="AA293">
        <v>324</v>
      </c>
      <c r="AB293">
        <v>91</v>
      </c>
      <c r="AC293">
        <v>4</v>
      </c>
      <c r="AD293">
        <v>10056</v>
      </c>
      <c r="AE293">
        <v>10086</v>
      </c>
      <c r="AF293">
        <v>1</v>
      </c>
      <c r="AG293">
        <v>10041</v>
      </c>
      <c r="AH293">
        <v>23</v>
      </c>
      <c r="AI293">
        <v>21</v>
      </c>
      <c r="AJ293">
        <v>3</v>
      </c>
      <c r="AK293">
        <v>75</v>
      </c>
      <c r="AL293">
        <v>13</v>
      </c>
      <c r="AM293">
        <v>7</v>
      </c>
      <c r="AN293">
        <v>92</v>
      </c>
      <c r="AO293">
        <v>99</v>
      </c>
      <c r="AP293">
        <v>4</v>
      </c>
      <c r="AQ293">
        <v>74</v>
      </c>
      <c r="AR293">
        <v>11</v>
      </c>
      <c r="AS293">
        <v>8</v>
      </c>
    </row>
    <row r="294" spans="1:45" x14ac:dyDescent="0.25">
      <c r="A294">
        <v>20101020</v>
      </c>
      <c r="B294">
        <f t="shared" si="20"/>
        <v>20141020</v>
      </c>
      <c r="C294">
        <f t="shared" si="21"/>
        <v>2014</v>
      </c>
      <c r="D294">
        <f t="shared" si="22"/>
        <v>10</v>
      </c>
      <c r="E294">
        <f t="shared" si="23"/>
        <v>20</v>
      </c>
      <c r="F294" s="15">
        <f t="shared" si="24"/>
        <v>41932</v>
      </c>
      <c r="G294">
        <v>299</v>
      </c>
      <c r="H294">
        <v>22</v>
      </c>
      <c r="I294">
        <v>26</v>
      </c>
      <c r="J294">
        <v>40</v>
      </c>
      <c r="K294">
        <v>10</v>
      </c>
      <c r="L294">
        <v>20</v>
      </c>
      <c r="M294">
        <v>1</v>
      </c>
      <c r="N294">
        <v>120</v>
      </c>
      <c r="O294">
        <v>10</v>
      </c>
      <c r="P294">
        <v>62</v>
      </c>
      <c r="Q294">
        <v>35</v>
      </c>
      <c r="R294">
        <v>19</v>
      </c>
      <c r="S294">
        <v>93</v>
      </c>
      <c r="T294">
        <v>10</v>
      </c>
      <c r="U294">
        <v>22</v>
      </c>
      <c r="V294">
        <v>24</v>
      </c>
      <c r="W294">
        <v>56</v>
      </c>
      <c r="X294">
        <v>54</v>
      </c>
      <c r="Y294">
        <v>640</v>
      </c>
      <c r="Z294">
        <v>74</v>
      </c>
      <c r="AA294">
        <v>122</v>
      </c>
      <c r="AB294">
        <v>24</v>
      </c>
      <c r="AC294">
        <v>4</v>
      </c>
      <c r="AD294">
        <v>10127</v>
      </c>
      <c r="AE294">
        <v>10201</v>
      </c>
      <c r="AF294">
        <v>24</v>
      </c>
      <c r="AG294">
        <v>10045</v>
      </c>
      <c r="AH294">
        <v>1</v>
      </c>
      <c r="AI294">
        <v>25</v>
      </c>
      <c r="AJ294">
        <v>20</v>
      </c>
      <c r="AK294">
        <v>75</v>
      </c>
      <c r="AL294">
        <v>11</v>
      </c>
      <c r="AM294">
        <v>6</v>
      </c>
      <c r="AN294">
        <v>89</v>
      </c>
      <c r="AO294">
        <v>99</v>
      </c>
      <c r="AP294">
        <v>1</v>
      </c>
      <c r="AQ294">
        <v>72</v>
      </c>
      <c r="AR294">
        <v>10</v>
      </c>
      <c r="AS294">
        <v>8</v>
      </c>
    </row>
    <row r="295" spans="1:45" x14ac:dyDescent="0.25">
      <c r="A295">
        <v>20101021</v>
      </c>
      <c r="B295">
        <f t="shared" si="20"/>
        <v>20141021</v>
      </c>
      <c r="C295">
        <f t="shared" si="21"/>
        <v>2014</v>
      </c>
      <c r="D295">
        <f t="shared" si="22"/>
        <v>10</v>
      </c>
      <c r="E295">
        <f t="shared" si="23"/>
        <v>21</v>
      </c>
      <c r="F295" s="15">
        <f t="shared" si="24"/>
        <v>41933</v>
      </c>
      <c r="G295">
        <v>234</v>
      </c>
      <c r="H295">
        <v>49</v>
      </c>
      <c r="I295">
        <v>50</v>
      </c>
      <c r="J295">
        <v>70</v>
      </c>
      <c r="K295">
        <v>12</v>
      </c>
      <c r="L295">
        <v>20</v>
      </c>
      <c r="M295">
        <v>2</v>
      </c>
      <c r="N295">
        <v>140</v>
      </c>
      <c r="O295">
        <v>13</v>
      </c>
      <c r="P295">
        <v>78</v>
      </c>
      <c r="Q295">
        <v>29</v>
      </c>
      <c r="R295">
        <v>3</v>
      </c>
      <c r="S295">
        <v>115</v>
      </c>
      <c r="T295">
        <v>13</v>
      </c>
      <c r="U295">
        <v>17</v>
      </c>
      <c r="V295">
        <v>6</v>
      </c>
      <c r="W295">
        <v>70</v>
      </c>
      <c r="X295">
        <v>68</v>
      </c>
      <c r="Y295">
        <v>855</v>
      </c>
      <c r="Z295">
        <v>8</v>
      </c>
      <c r="AA295">
        <v>6</v>
      </c>
      <c r="AB295">
        <v>4</v>
      </c>
      <c r="AC295">
        <v>1</v>
      </c>
      <c r="AD295">
        <v>10203</v>
      </c>
      <c r="AE295">
        <v>10216</v>
      </c>
      <c r="AF295">
        <v>11</v>
      </c>
      <c r="AG295">
        <v>10186</v>
      </c>
      <c r="AH295">
        <v>24</v>
      </c>
      <c r="AI295">
        <v>63</v>
      </c>
      <c r="AJ295">
        <v>1</v>
      </c>
      <c r="AK295">
        <v>81</v>
      </c>
      <c r="AL295">
        <v>10</v>
      </c>
      <c r="AM295">
        <v>5</v>
      </c>
      <c r="AN295">
        <v>73</v>
      </c>
      <c r="AO295">
        <v>99</v>
      </c>
      <c r="AP295">
        <v>2</v>
      </c>
      <c r="AQ295">
        <v>53</v>
      </c>
      <c r="AR295">
        <v>15</v>
      </c>
      <c r="AS295">
        <v>12</v>
      </c>
    </row>
    <row r="296" spans="1:45" x14ac:dyDescent="0.25">
      <c r="A296">
        <v>20101022</v>
      </c>
      <c r="B296">
        <f t="shared" si="20"/>
        <v>20141022</v>
      </c>
      <c r="C296">
        <f t="shared" si="21"/>
        <v>2014</v>
      </c>
      <c r="D296">
        <f t="shared" si="22"/>
        <v>10</v>
      </c>
      <c r="E296">
        <f t="shared" si="23"/>
        <v>22</v>
      </c>
      <c r="F296" s="15">
        <f t="shared" si="24"/>
        <v>41934</v>
      </c>
      <c r="G296">
        <v>216</v>
      </c>
      <c r="H296">
        <v>47</v>
      </c>
      <c r="I296">
        <v>48</v>
      </c>
      <c r="J296">
        <v>60</v>
      </c>
      <c r="K296">
        <v>13</v>
      </c>
      <c r="L296">
        <v>30</v>
      </c>
      <c r="M296">
        <v>18</v>
      </c>
      <c r="N296">
        <v>100</v>
      </c>
      <c r="O296">
        <v>14</v>
      </c>
      <c r="P296">
        <v>90</v>
      </c>
      <c r="Q296">
        <v>67</v>
      </c>
      <c r="R296">
        <v>24</v>
      </c>
      <c r="S296">
        <v>125</v>
      </c>
      <c r="T296">
        <v>13</v>
      </c>
      <c r="U296">
        <v>60</v>
      </c>
      <c r="V296">
        <v>24</v>
      </c>
      <c r="W296">
        <v>29</v>
      </c>
      <c r="X296">
        <v>28</v>
      </c>
      <c r="Y296">
        <v>571</v>
      </c>
      <c r="Z296">
        <v>0</v>
      </c>
      <c r="AA296">
        <v>-1</v>
      </c>
      <c r="AB296">
        <v>-1</v>
      </c>
      <c r="AC296">
        <v>15</v>
      </c>
      <c r="AD296">
        <v>10169</v>
      </c>
      <c r="AE296">
        <v>10183</v>
      </c>
      <c r="AF296">
        <v>1</v>
      </c>
      <c r="AG296">
        <v>10136</v>
      </c>
      <c r="AH296">
        <v>24</v>
      </c>
      <c r="AI296">
        <v>64</v>
      </c>
      <c r="AJ296">
        <v>6</v>
      </c>
      <c r="AK296">
        <v>75</v>
      </c>
      <c r="AL296">
        <v>13</v>
      </c>
      <c r="AM296">
        <v>6</v>
      </c>
      <c r="AN296">
        <v>83</v>
      </c>
      <c r="AO296">
        <v>88</v>
      </c>
      <c r="AP296">
        <v>5</v>
      </c>
      <c r="AQ296">
        <v>71</v>
      </c>
      <c r="AR296">
        <v>13</v>
      </c>
      <c r="AS296">
        <v>8</v>
      </c>
    </row>
    <row r="297" spans="1:45" x14ac:dyDescent="0.25">
      <c r="A297">
        <v>20101023</v>
      </c>
      <c r="B297">
        <f t="shared" si="20"/>
        <v>20141023</v>
      </c>
      <c r="C297">
        <f t="shared" si="21"/>
        <v>2014</v>
      </c>
      <c r="D297">
        <f t="shared" si="22"/>
        <v>10</v>
      </c>
      <c r="E297">
        <f t="shared" si="23"/>
        <v>23</v>
      </c>
      <c r="F297" s="15">
        <f t="shared" si="24"/>
        <v>41935</v>
      </c>
      <c r="G297">
        <v>205</v>
      </c>
      <c r="H297">
        <v>52</v>
      </c>
      <c r="I297">
        <v>58</v>
      </c>
      <c r="J297">
        <v>70</v>
      </c>
      <c r="K297">
        <v>10</v>
      </c>
      <c r="L297">
        <v>40</v>
      </c>
      <c r="M297">
        <v>2</v>
      </c>
      <c r="N297">
        <v>130</v>
      </c>
      <c r="O297">
        <v>12</v>
      </c>
      <c r="P297">
        <v>72</v>
      </c>
      <c r="Q297">
        <v>48</v>
      </c>
      <c r="R297">
        <v>7</v>
      </c>
      <c r="S297">
        <v>86</v>
      </c>
      <c r="T297">
        <v>18</v>
      </c>
      <c r="U297">
        <v>41</v>
      </c>
      <c r="V297">
        <v>12</v>
      </c>
      <c r="W297">
        <v>0</v>
      </c>
      <c r="X297">
        <v>0</v>
      </c>
      <c r="Y297">
        <v>175</v>
      </c>
      <c r="Z297">
        <v>64</v>
      </c>
      <c r="AA297">
        <v>60</v>
      </c>
      <c r="AB297">
        <v>15</v>
      </c>
      <c r="AC297">
        <v>14</v>
      </c>
      <c r="AD297">
        <v>10036</v>
      </c>
      <c r="AE297">
        <v>10128</v>
      </c>
      <c r="AF297">
        <v>1</v>
      </c>
      <c r="AG297">
        <v>9985</v>
      </c>
      <c r="AH297">
        <v>19</v>
      </c>
      <c r="AI297">
        <v>58</v>
      </c>
      <c r="AJ297">
        <v>14</v>
      </c>
      <c r="AK297">
        <v>73</v>
      </c>
      <c r="AL297">
        <v>6</v>
      </c>
      <c r="AM297">
        <v>8</v>
      </c>
      <c r="AN297">
        <v>85</v>
      </c>
      <c r="AO297">
        <v>95</v>
      </c>
      <c r="AP297">
        <v>21</v>
      </c>
      <c r="AQ297">
        <v>76</v>
      </c>
      <c r="AR297">
        <v>6</v>
      </c>
      <c r="AS297">
        <v>2</v>
      </c>
    </row>
    <row r="298" spans="1:45" x14ac:dyDescent="0.25">
      <c r="A298">
        <v>20101024</v>
      </c>
      <c r="B298">
        <f t="shared" si="20"/>
        <v>20141024</v>
      </c>
      <c r="C298">
        <f t="shared" si="21"/>
        <v>2014</v>
      </c>
      <c r="D298">
        <f t="shared" si="22"/>
        <v>10</v>
      </c>
      <c r="E298">
        <f t="shared" si="23"/>
        <v>24</v>
      </c>
      <c r="F298" s="15">
        <f t="shared" si="24"/>
        <v>41936</v>
      </c>
      <c r="G298">
        <v>289</v>
      </c>
      <c r="H298">
        <v>28</v>
      </c>
      <c r="I298">
        <v>30</v>
      </c>
      <c r="J298">
        <v>50</v>
      </c>
      <c r="K298">
        <v>1</v>
      </c>
      <c r="L298">
        <v>20</v>
      </c>
      <c r="M298">
        <v>8</v>
      </c>
      <c r="N298">
        <v>140</v>
      </c>
      <c r="O298">
        <v>13</v>
      </c>
      <c r="P298">
        <v>75</v>
      </c>
      <c r="Q298">
        <v>29</v>
      </c>
      <c r="R298">
        <v>24</v>
      </c>
      <c r="S298">
        <v>117</v>
      </c>
      <c r="T298">
        <v>10</v>
      </c>
      <c r="U298">
        <v>3</v>
      </c>
      <c r="V298">
        <v>24</v>
      </c>
      <c r="W298">
        <v>72</v>
      </c>
      <c r="X298">
        <v>71</v>
      </c>
      <c r="Y298">
        <v>711</v>
      </c>
      <c r="Z298">
        <v>18</v>
      </c>
      <c r="AA298">
        <v>41</v>
      </c>
      <c r="AB298">
        <v>14</v>
      </c>
      <c r="AC298">
        <v>13</v>
      </c>
      <c r="AD298">
        <v>10100</v>
      </c>
      <c r="AE298">
        <v>10181</v>
      </c>
      <c r="AF298">
        <v>24</v>
      </c>
      <c r="AG298">
        <v>10013</v>
      </c>
      <c r="AH298">
        <v>1</v>
      </c>
      <c r="AI298">
        <v>50</v>
      </c>
      <c r="AJ298">
        <v>13</v>
      </c>
      <c r="AK298">
        <v>80</v>
      </c>
      <c r="AL298">
        <v>15</v>
      </c>
      <c r="AM298">
        <v>3</v>
      </c>
      <c r="AN298">
        <v>81</v>
      </c>
      <c r="AO298">
        <v>98</v>
      </c>
      <c r="AP298">
        <v>21</v>
      </c>
      <c r="AQ298">
        <v>57</v>
      </c>
      <c r="AR298">
        <v>10</v>
      </c>
      <c r="AS298">
        <v>10</v>
      </c>
    </row>
    <row r="299" spans="1:45" x14ac:dyDescent="0.25">
      <c r="A299">
        <v>20101025</v>
      </c>
      <c r="B299">
        <f t="shared" si="20"/>
        <v>20141025</v>
      </c>
      <c r="C299">
        <f t="shared" si="21"/>
        <v>2014</v>
      </c>
      <c r="D299">
        <f t="shared" si="22"/>
        <v>10</v>
      </c>
      <c r="E299">
        <f t="shared" si="23"/>
        <v>25</v>
      </c>
      <c r="F299" s="15">
        <f t="shared" si="24"/>
        <v>41937</v>
      </c>
      <c r="G299">
        <v>326</v>
      </c>
      <c r="H299">
        <v>17</v>
      </c>
      <c r="I299">
        <v>21</v>
      </c>
      <c r="J299">
        <v>40</v>
      </c>
      <c r="K299">
        <v>11</v>
      </c>
      <c r="L299">
        <v>10</v>
      </c>
      <c r="M299">
        <v>17</v>
      </c>
      <c r="N299">
        <v>90</v>
      </c>
      <c r="O299">
        <v>13</v>
      </c>
      <c r="P299">
        <v>53</v>
      </c>
      <c r="Q299">
        <v>0</v>
      </c>
      <c r="R299">
        <v>24</v>
      </c>
      <c r="S299">
        <v>113</v>
      </c>
      <c r="T299">
        <v>14</v>
      </c>
      <c r="U299">
        <v>-22</v>
      </c>
      <c r="V299">
        <v>24</v>
      </c>
      <c r="W299">
        <v>80</v>
      </c>
      <c r="X299">
        <v>79</v>
      </c>
      <c r="Y299">
        <v>791</v>
      </c>
      <c r="Z299">
        <v>0</v>
      </c>
      <c r="AA299">
        <v>-1</v>
      </c>
      <c r="AB299">
        <v>-1</v>
      </c>
      <c r="AC299">
        <v>1</v>
      </c>
      <c r="AD299">
        <v>10247</v>
      </c>
      <c r="AE299">
        <v>10284</v>
      </c>
      <c r="AF299">
        <v>23</v>
      </c>
      <c r="AG299">
        <v>10188</v>
      </c>
      <c r="AH299">
        <v>1</v>
      </c>
      <c r="AI299">
        <v>12</v>
      </c>
      <c r="AJ299">
        <v>24</v>
      </c>
      <c r="AK299">
        <v>77</v>
      </c>
      <c r="AL299">
        <v>10</v>
      </c>
      <c r="AM299">
        <v>2</v>
      </c>
      <c r="AN299">
        <v>85</v>
      </c>
      <c r="AO299">
        <v>99</v>
      </c>
      <c r="AP299">
        <v>2</v>
      </c>
      <c r="AQ299">
        <v>56</v>
      </c>
      <c r="AR299">
        <v>15</v>
      </c>
      <c r="AS299">
        <v>10</v>
      </c>
    </row>
    <row r="300" spans="1:45" x14ac:dyDescent="0.25">
      <c r="A300">
        <v>20101026</v>
      </c>
      <c r="B300">
        <f t="shared" si="20"/>
        <v>20141026</v>
      </c>
      <c r="C300">
        <f t="shared" si="21"/>
        <v>2014</v>
      </c>
      <c r="D300">
        <f t="shared" si="22"/>
        <v>10</v>
      </c>
      <c r="E300">
        <f t="shared" si="23"/>
        <v>26</v>
      </c>
      <c r="F300" s="15">
        <f t="shared" si="24"/>
        <v>41938</v>
      </c>
      <c r="G300">
        <v>205</v>
      </c>
      <c r="H300">
        <v>36</v>
      </c>
      <c r="I300">
        <v>38</v>
      </c>
      <c r="J300">
        <v>60</v>
      </c>
      <c r="K300">
        <v>13</v>
      </c>
      <c r="L300">
        <v>10</v>
      </c>
      <c r="M300">
        <v>1</v>
      </c>
      <c r="N300">
        <v>110</v>
      </c>
      <c r="O300">
        <v>22</v>
      </c>
      <c r="P300">
        <v>64</v>
      </c>
      <c r="Q300">
        <v>-1</v>
      </c>
      <c r="R300">
        <v>4</v>
      </c>
      <c r="S300">
        <v>101</v>
      </c>
      <c r="T300">
        <v>12</v>
      </c>
      <c r="U300">
        <v>-21</v>
      </c>
      <c r="V300">
        <v>6</v>
      </c>
      <c r="W300">
        <v>3</v>
      </c>
      <c r="X300">
        <v>3</v>
      </c>
      <c r="Y300">
        <v>404</v>
      </c>
      <c r="Z300">
        <v>24</v>
      </c>
      <c r="AA300">
        <v>12</v>
      </c>
      <c r="AB300">
        <v>9</v>
      </c>
      <c r="AC300">
        <v>24</v>
      </c>
      <c r="AD300">
        <v>10262</v>
      </c>
      <c r="AE300">
        <v>10281</v>
      </c>
      <c r="AF300">
        <v>1</v>
      </c>
      <c r="AG300">
        <v>10220</v>
      </c>
      <c r="AH300">
        <v>24</v>
      </c>
      <c r="AI300">
        <v>7</v>
      </c>
      <c r="AJ300">
        <v>3</v>
      </c>
      <c r="AK300">
        <v>74</v>
      </c>
      <c r="AL300">
        <v>19</v>
      </c>
      <c r="AM300">
        <v>7</v>
      </c>
      <c r="AN300">
        <v>83</v>
      </c>
      <c r="AO300">
        <v>99</v>
      </c>
      <c r="AP300">
        <v>1</v>
      </c>
      <c r="AQ300">
        <v>62</v>
      </c>
      <c r="AR300">
        <v>13</v>
      </c>
      <c r="AS300">
        <v>5</v>
      </c>
    </row>
    <row r="301" spans="1:45" x14ac:dyDescent="0.25">
      <c r="A301">
        <v>20101027</v>
      </c>
      <c r="B301">
        <f t="shared" si="20"/>
        <v>20141027</v>
      </c>
      <c r="C301">
        <f t="shared" si="21"/>
        <v>2014</v>
      </c>
      <c r="D301">
        <f t="shared" si="22"/>
        <v>10</v>
      </c>
      <c r="E301">
        <f t="shared" si="23"/>
        <v>27</v>
      </c>
      <c r="F301" s="15">
        <f t="shared" si="24"/>
        <v>41939</v>
      </c>
      <c r="G301">
        <v>203</v>
      </c>
      <c r="H301">
        <v>51</v>
      </c>
      <c r="I301">
        <v>51</v>
      </c>
      <c r="J301">
        <v>60</v>
      </c>
      <c r="K301">
        <v>7</v>
      </c>
      <c r="L301">
        <v>40</v>
      </c>
      <c r="M301">
        <v>23</v>
      </c>
      <c r="N301">
        <v>110</v>
      </c>
      <c r="O301">
        <v>12</v>
      </c>
      <c r="P301">
        <v>89</v>
      </c>
      <c r="Q301">
        <v>67</v>
      </c>
      <c r="R301">
        <v>1</v>
      </c>
      <c r="S301">
        <v>107</v>
      </c>
      <c r="T301">
        <v>12</v>
      </c>
      <c r="U301">
        <v>66</v>
      </c>
      <c r="V301">
        <v>6</v>
      </c>
      <c r="W301">
        <v>0</v>
      </c>
      <c r="X301">
        <v>0</v>
      </c>
      <c r="Y301">
        <v>174</v>
      </c>
      <c r="Z301">
        <v>78</v>
      </c>
      <c r="AA301">
        <v>66</v>
      </c>
      <c r="AB301">
        <v>26</v>
      </c>
      <c r="AC301">
        <v>1</v>
      </c>
      <c r="AD301">
        <v>10193</v>
      </c>
      <c r="AE301">
        <v>10215</v>
      </c>
      <c r="AF301">
        <v>1</v>
      </c>
      <c r="AG301">
        <v>10173</v>
      </c>
      <c r="AH301">
        <v>24</v>
      </c>
      <c r="AI301">
        <v>18</v>
      </c>
      <c r="AJ301">
        <v>4</v>
      </c>
      <c r="AK301">
        <v>64</v>
      </c>
      <c r="AL301">
        <v>22</v>
      </c>
      <c r="AM301">
        <v>8</v>
      </c>
      <c r="AN301">
        <v>94</v>
      </c>
      <c r="AO301">
        <v>99</v>
      </c>
      <c r="AP301">
        <v>4</v>
      </c>
      <c r="AQ301">
        <v>87</v>
      </c>
      <c r="AR301">
        <v>13</v>
      </c>
      <c r="AS301">
        <v>2</v>
      </c>
    </row>
    <row r="302" spans="1:45" x14ac:dyDescent="0.25">
      <c r="A302">
        <v>20101028</v>
      </c>
      <c r="B302">
        <f t="shared" si="20"/>
        <v>20141028</v>
      </c>
      <c r="C302">
        <f t="shared" si="21"/>
        <v>2014</v>
      </c>
      <c r="D302">
        <f t="shared" si="22"/>
        <v>10</v>
      </c>
      <c r="E302">
        <f t="shared" si="23"/>
        <v>28</v>
      </c>
      <c r="F302" s="15">
        <f t="shared" si="24"/>
        <v>41940</v>
      </c>
      <c r="G302">
        <v>211</v>
      </c>
      <c r="H302">
        <v>44</v>
      </c>
      <c r="I302">
        <v>45</v>
      </c>
      <c r="J302">
        <v>60</v>
      </c>
      <c r="K302">
        <v>13</v>
      </c>
      <c r="L302">
        <v>30</v>
      </c>
      <c r="M302">
        <v>21</v>
      </c>
      <c r="N302">
        <v>100</v>
      </c>
      <c r="O302">
        <v>13</v>
      </c>
      <c r="P302">
        <v>113</v>
      </c>
      <c r="Q302">
        <v>89</v>
      </c>
      <c r="R302">
        <v>1</v>
      </c>
      <c r="S302">
        <v>136</v>
      </c>
      <c r="T302">
        <v>15</v>
      </c>
      <c r="U302">
        <v>82</v>
      </c>
      <c r="V302">
        <v>24</v>
      </c>
      <c r="W302">
        <v>0</v>
      </c>
      <c r="X302">
        <v>0</v>
      </c>
      <c r="Y302">
        <v>189</v>
      </c>
      <c r="Z302">
        <v>0</v>
      </c>
      <c r="AA302">
        <v>-1</v>
      </c>
      <c r="AB302">
        <v>-1</v>
      </c>
      <c r="AC302">
        <v>1</v>
      </c>
      <c r="AD302">
        <v>10170</v>
      </c>
      <c r="AE302">
        <v>10176</v>
      </c>
      <c r="AF302">
        <v>18</v>
      </c>
      <c r="AG302">
        <v>10162</v>
      </c>
      <c r="AH302">
        <v>3</v>
      </c>
      <c r="AI302">
        <v>21</v>
      </c>
      <c r="AJ302">
        <v>4</v>
      </c>
      <c r="AK302">
        <v>66</v>
      </c>
      <c r="AL302">
        <v>18</v>
      </c>
      <c r="AM302">
        <v>7</v>
      </c>
      <c r="AN302">
        <v>90</v>
      </c>
      <c r="AO302">
        <v>98</v>
      </c>
      <c r="AP302">
        <v>4</v>
      </c>
      <c r="AQ302">
        <v>82</v>
      </c>
      <c r="AR302">
        <v>15</v>
      </c>
      <c r="AS302">
        <v>3</v>
      </c>
    </row>
    <row r="303" spans="1:45" x14ac:dyDescent="0.25">
      <c r="A303">
        <v>20101029</v>
      </c>
      <c r="B303">
        <f t="shared" si="20"/>
        <v>20141029</v>
      </c>
      <c r="C303">
        <f t="shared" si="21"/>
        <v>2014</v>
      </c>
      <c r="D303">
        <f t="shared" si="22"/>
        <v>10</v>
      </c>
      <c r="E303">
        <f t="shared" si="23"/>
        <v>29</v>
      </c>
      <c r="F303" s="15">
        <f t="shared" si="24"/>
        <v>41941</v>
      </c>
      <c r="G303">
        <v>165</v>
      </c>
      <c r="H303">
        <v>40</v>
      </c>
      <c r="I303">
        <v>43</v>
      </c>
      <c r="J303">
        <v>60</v>
      </c>
      <c r="K303">
        <v>4</v>
      </c>
      <c r="L303">
        <v>30</v>
      </c>
      <c r="M303">
        <v>6</v>
      </c>
      <c r="N303">
        <v>100</v>
      </c>
      <c r="O303">
        <v>4</v>
      </c>
      <c r="P303">
        <v>100</v>
      </c>
      <c r="Q303">
        <v>59</v>
      </c>
      <c r="R303">
        <v>7</v>
      </c>
      <c r="S303">
        <v>131</v>
      </c>
      <c r="T303">
        <v>20</v>
      </c>
      <c r="U303">
        <v>52</v>
      </c>
      <c r="V303">
        <v>12</v>
      </c>
      <c r="W303">
        <v>5</v>
      </c>
      <c r="X303">
        <v>5</v>
      </c>
      <c r="Y303">
        <v>436</v>
      </c>
      <c r="Z303">
        <v>0</v>
      </c>
      <c r="AA303">
        <v>0</v>
      </c>
      <c r="AB303">
        <v>0</v>
      </c>
      <c r="AC303">
        <v>1</v>
      </c>
      <c r="AD303">
        <v>10064</v>
      </c>
      <c r="AE303">
        <v>10157</v>
      </c>
      <c r="AF303">
        <v>1</v>
      </c>
      <c r="AG303">
        <v>9989</v>
      </c>
      <c r="AH303">
        <v>24</v>
      </c>
      <c r="AI303">
        <v>50</v>
      </c>
      <c r="AJ303">
        <v>3</v>
      </c>
      <c r="AK303">
        <v>79</v>
      </c>
      <c r="AL303">
        <v>19</v>
      </c>
      <c r="AM303">
        <v>8</v>
      </c>
      <c r="AN303">
        <v>84</v>
      </c>
      <c r="AO303">
        <v>95</v>
      </c>
      <c r="AP303">
        <v>6</v>
      </c>
      <c r="AQ303">
        <v>69</v>
      </c>
      <c r="AR303">
        <v>19</v>
      </c>
      <c r="AS303">
        <v>6</v>
      </c>
    </row>
    <row r="304" spans="1:45" x14ac:dyDescent="0.25">
      <c r="A304">
        <v>20101030</v>
      </c>
      <c r="B304">
        <f t="shared" si="20"/>
        <v>20141030</v>
      </c>
      <c r="C304">
        <f t="shared" si="21"/>
        <v>2014</v>
      </c>
      <c r="D304">
        <f t="shared" si="22"/>
        <v>10</v>
      </c>
      <c r="E304">
        <f t="shared" si="23"/>
        <v>30</v>
      </c>
      <c r="F304" s="15">
        <f t="shared" si="24"/>
        <v>41942</v>
      </c>
      <c r="G304">
        <v>189</v>
      </c>
      <c r="H304">
        <v>30</v>
      </c>
      <c r="I304">
        <v>32</v>
      </c>
      <c r="J304">
        <v>40</v>
      </c>
      <c r="K304">
        <v>1</v>
      </c>
      <c r="L304">
        <v>20</v>
      </c>
      <c r="M304">
        <v>18</v>
      </c>
      <c r="N304">
        <v>80</v>
      </c>
      <c r="O304">
        <v>2</v>
      </c>
      <c r="P304">
        <v>112</v>
      </c>
      <c r="Q304">
        <v>69</v>
      </c>
      <c r="R304">
        <v>23</v>
      </c>
      <c r="S304">
        <v>134</v>
      </c>
      <c r="T304">
        <v>14</v>
      </c>
      <c r="U304">
        <v>33</v>
      </c>
      <c r="V304">
        <v>24</v>
      </c>
      <c r="W304">
        <v>12</v>
      </c>
      <c r="X304">
        <v>12</v>
      </c>
      <c r="Y304">
        <v>278</v>
      </c>
      <c r="Z304">
        <v>9</v>
      </c>
      <c r="AA304">
        <v>3</v>
      </c>
      <c r="AB304">
        <v>3</v>
      </c>
      <c r="AC304">
        <v>12</v>
      </c>
      <c r="AD304">
        <v>10012</v>
      </c>
      <c r="AE304">
        <v>10033</v>
      </c>
      <c r="AF304">
        <v>19</v>
      </c>
      <c r="AG304">
        <v>9984</v>
      </c>
      <c r="AH304">
        <v>3</v>
      </c>
      <c r="AI304">
        <v>37</v>
      </c>
      <c r="AJ304">
        <v>19</v>
      </c>
      <c r="AK304">
        <v>80</v>
      </c>
      <c r="AL304">
        <v>1</v>
      </c>
      <c r="AM304">
        <v>5</v>
      </c>
      <c r="AN304">
        <v>88</v>
      </c>
      <c r="AO304">
        <v>99</v>
      </c>
      <c r="AP304">
        <v>18</v>
      </c>
      <c r="AQ304">
        <v>69</v>
      </c>
      <c r="AR304">
        <v>1</v>
      </c>
      <c r="AS304">
        <v>4</v>
      </c>
    </row>
    <row r="305" spans="1:45" x14ac:dyDescent="0.25">
      <c r="A305">
        <v>20101031</v>
      </c>
      <c r="B305">
        <f t="shared" si="20"/>
        <v>20141031</v>
      </c>
      <c r="C305">
        <f t="shared" si="21"/>
        <v>2014</v>
      </c>
      <c r="D305">
        <f t="shared" si="22"/>
        <v>10</v>
      </c>
      <c r="E305">
        <f t="shared" si="23"/>
        <v>31</v>
      </c>
      <c r="F305" s="15">
        <f t="shared" si="24"/>
        <v>41943</v>
      </c>
      <c r="G305">
        <v>112</v>
      </c>
      <c r="H305">
        <v>23</v>
      </c>
      <c r="I305">
        <v>26</v>
      </c>
      <c r="J305">
        <v>60</v>
      </c>
      <c r="K305">
        <v>12</v>
      </c>
      <c r="L305">
        <v>10</v>
      </c>
      <c r="M305">
        <v>19</v>
      </c>
      <c r="N305">
        <v>90</v>
      </c>
      <c r="O305">
        <v>12</v>
      </c>
      <c r="P305">
        <v>92</v>
      </c>
      <c r="Q305">
        <v>54</v>
      </c>
      <c r="R305">
        <v>24</v>
      </c>
      <c r="S305">
        <v>133</v>
      </c>
      <c r="T305">
        <v>15</v>
      </c>
      <c r="U305">
        <v>21</v>
      </c>
      <c r="V305">
        <v>6</v>
      </c>
      <c r="W305">
        <v>13</v>
      </c>
      <c r="X305">
        <v>13</v>
      </c>
      <c r="Y305">
        <v>317</v>
      </c>
      <c r="Z305">
        <v>34</v>
      </c>
      <c r="AA305">
        <v>9</v>
      </c>
      <c r="AB305">
        <v>4</v>
      </c>
      <c r="AC305">
        <v>7</v>
      </c>
      <c r="AD305">
        <v>10028</v>
      </c>
      <c r="AE305">
        <v>10064</v>
      </c>
      <c r="AF305">
        <v>24</v>
      </c>
      <c r="AG305">
        <v>10011</v>
      </c>
      <c r="AH305">
        <v>6</v>
      </c>
      <c r="AI305">
        <v>5</v>
      </c>
      <c r="AJ305">
        <v>1</v>
      </c>
      <c r="AK305">
        <v>70</v>
      </c>
      <c r="AL305">
        <v>12</v>
      </c>
      <c r="AM305">
        <v>7</v>
      </c>
      <c r="AN305">
        <v>95</v>
      </c>
      <c r="AO305">
        <v>99</v>
      </c>
      <c r="AP305">
        <v>1</v>
      </c>
      <c r="AQ305">
        <v>83</v>
      </c>
      <c r="AR305">
        <v>15</v>
      </c>
      <c r="AS305">
        <v>5</v>
      </c>
    </row>
    <row r="306" spans="1:45" x14ac:dyDescent="0.25">
      <c r="A306">
        <v>20101101</v>
      </c>
      <c r="B306">
        <f t="shared" si="20"/>
        <v>20141101</v>
      </c>
      <c r="C306">
        <f t="shared" si="21"/>
        <v>2014</v>
      </c>
      <c r="D306">
        <f t="shared" si="22"/>
        <v>11</v>
      </c>
      <c r="E306">
        <f t="shared" si="23"/>
        <v>1</v>
      </c>
      <c r="F306" s="15">
        <f t="shared" si="24"/>
        <v>41944</v>
      </c>
      <c r="G306">
        <v>330</v>
      </c>
      <c r="H306">
        <v>9</v>
      </c>
      <c r="I306">
        <v>17</v>
      </c>
      <c r="J306">
        <v>30</v>
      </c>
      <c r="K306">
        <v>8</v>
      </c>
      <c r="L306">
        <v>10</v>
      </c>
      <c r="M306">
        <v>1</v>
      </c>
      <c r="N306">
        <v>40</v>
      </c>
      <c r="O306">
        <v>8</v>
      </c>
      <c r="P306">
        <v>82</v>
      </c>
      <c r="Q306">
        <v>50</v>
      </c>
      <c r="R306">
        <v>1</v>
      </c>
      <c r="S306">
        <v>92</v>
      </c>
      <c r="T306">
        <v>14</v>
      </c>
      <c r="U306">
        <v>27</v>
      </c>
      <c r="V306">
        <v>6</v>
      </c>
      <c r="W306">
        <v>0</v>
      </c>
      <c r="X306">
        <v>0</v>
      </c>
      <c r="Y306">
        <v>159</v>
      </c>
      <c r="Z306">
        <v>0</v>
      </c>
      <c r="AA306">
        <v>0</v>
      </c>
      <c r="AB306">
        <v>0</v>
      </c>
      <c r="AC306">
        <v>1</v>
      </c>
      <c r="AD306">
        <v>10115</v>
      </c>
      <c r="AE306">
        <v>10143</v>
      </c>
      <c r="AF306">
        <v>19</v>
      </c>
      <c r="AG306">
        <v>10067</v>
      </c>
      <c r="AH306">
        <v>1</v>
      </c>
      <c r="AI306">
        <v>1</v>
      </c>
      <c r="AJ306">
        <v>1</v>
      </c>
      <c r="AK306">
        <v>44</v>
      </c>
      <c r="AL306">
        <v>13</v>
      </c>
      <c r="AM306">
        <v>8</v>
      </c>
      <c r="AN306">
        <v>97</v>
      </c>
      <c r="AO306">
        <v>99</v>
      </c>
      <c r="AP306">
        <v>1</v>
      </c>
      <c r="AQ306">
        <v>92</v>
      </c>
      <c r="AR306">
        <v>13</v>
      </c>
      <c r="AS306">
        <v>2</v>
      </c>
    </row>
    <row r="307" spans="1:45" x14ac:dyDescent="0.25">
      <c r="A307">
        <v>20101102</v>
      </c>
      <c r="B307">
        <f t="shared" si="20"/>
        <v>20141102</v>
      </c>
      <c r="C307">
        <f t="shared" si="21"/>
        <v>2014</v>
      </c>
      <c r="D307">
        <f t="shared" si="22"/>
        <v>11</v>
      </c>
      <c r="E307">
        <f t="shared" si="23"/>
        <v>2</v>
      </c>
      <c r="F307" s="15">
        <f t="shared" si="24"/>
        <v>41945</v>
      </c>
      <c r="G307">
        <v>210</v>
      </c>
      <c r="H307">
        <v>48</v>
      </c>
      <c r="I307">
        <v>49</v>
      </c>
      <c r="J307">
        <v>80</v>
      </c>
      <c r="K307">
        <v>23</v>
      </c>
      <c r="L307">
        <v>20</v>
      </c>
      <c r="M307">
        <v>1</v>
      </c>
      <c r="N307">
        <v>140</v>
      </c>
      <c r="O307">
        <v>23</v>
      </c>
      <c r="P307">
        <v>110</v>
      </c>
      <c r="Q307">
        <v>83</v>
      </c>
      <c r="R307">
        <v>1</v>
      </c>
      <c r="S307">
        <v>130</v>
      </c>
      <c r="T307">
        <v>23</v>
      </c>
      <c r="U307">
        <v>85</v>
      </c>
      <c r="V307">
        <v>6</v>
      </c>
      <c r="W307">
        <v>2</v>
      </c>
      <c r="X307">
        <v>2</v>
      </c>
      <c r="Y307">
        <v>120</v>
      </c>
      <c r="Z307">
        <v>21</v>
      </c>
      <c r="AA307">
        <v>7</v>
      </c>
      <c r="AB307">
        <v>3</v>
      </c>
      <c r="AC307">
        <v>10</v>
      </c>
      <c r="AD307">
        <v>10109</v>
      </c>
      <c r="AE307">
        <v>10134</v>
      </c>
      <c r="AF307">
        <v>1</v>
      </c>
      <c r="AG307">
        <v>10081</v>
      </c>
      <c r="AH307">
        <v>23</v>
      </c>
      <c r="AI307">
        <v>3</v>
      </c>
      <c r="AJ307">
        <v>3</v>
      </c>
      <c r="AK307">
        <v>60</v>
      </c>
      <c r="AL307">
        <v>16</v>
      </c>
      <c r="AM307">
        <v>8</v>
      </c>
      <c r="AN307">
        <v>92</v>
      </c>
      <c r="AO307">
        <v>99</v>
      </c>
      <c r="AP307">
        <v>1</v>
      </c>
      <c r="AQ307">
        <v>82</v>
      </c>
      <c r="AR307">
        <v>24</v>
      </c>
      <c r="AS307">
        <v>2</v>
      </c>
    </row>
    <row r="308" spans="1:45" x14ac:dyDescent="0.25">
      <c r="A308">
        <v>20101103</v>
      </c>
      <c r="B308">
        <f t="shared" si="20"/>
        <v>20141103</v>
      </c>
      <c r="C308">
        <f t="shared" si="21"/>
        <v>2014</v>
      </c>
      <c r="D308">
        <f t="shared" si="22"/>
        <v>11</v>
      </c>
      <c r="E308">
        <f t="shared" si="23"/>
        <v>3</v>
      </c>
      <c r="F308" s="15">
        <f t="shared" si="24"/>
        <v>41946</v>
      </c>
      <c r="G308">
        <v>235</v>
      </c>
      <c r="H308">
        <v>50</v>
      </c>
      <c r="I308">
        <v>52</v>
      </c>
      <c r="J308">
        <v>90</v>
      </c>
      <c r="K308">
        <v>1</v>
      </c>
      <c r="L308">
        <v>20</v>
      </c>
      <c r="M308">
        <v>19</v>
      </c>
      <c r="N308">
        <v>160</v>
      </c>
      <c r="O308">
        <v>1</v>
      </c>
      <c r="P308">
        <v>128</v>
      </c>
      <c r="Q308">
        <v>107</v>
      </c>
      <c r="R308">
        <v>20</v>
      </c>
      <c r="S308">
        <v>147</v>
      </c>
      <c r="T308">
        <v>24</v>
      </c>
      <c r="U308">
        <v>105</v>
      </c>
      <c r="V308">
        <v>24</v>
      </c>
      <c r="W308">
        <v>32</v>
      </c>
      <c r="X308">
        <v>34</v>
      </c>
      <c r="Y308">
        <v>417</v>
      </c>
      <c r="Z308">
        <v>80</v>
      </c>
      <c r="AA308">
        <v>58</v>
      </c>
      <c r="AB308">
        <v>13</v>
      </c>
      <c r="AC308">
        <v>21</v>
      </c>
      <c r="AD308">
        <v>10110</v>
      </c>
      <c r="AE308">
        <v>10144</v>
      </c>
      <c r="AF308">
        <v>19</v>
      </c>
      <c r="AG308">
        <v>10072</v>
      </c>
      <c r="AH308">
        <v>5</v>
      </c>
      <c r="AI308">
        <v>24</v>
      </c>
      <c r="AJ308">
        <v>21</v>
      </c>
      <c r="AK308">
        <v>79</v>
      </c>
      <c r="AL308">
        <v>15</v>
      </c>
      <c r="AM308">
        <v>8</v>
      </c>
      <c r="AN308">
        <v>85</v>
      </c>
      <c r="AO308">
        <v>99</v>
      </c>
      <c r="AP308">
        <v>20</v>
      </c>
      <c r="AQ308">
        <v>62</v>
      </c>
      <c r="AR308">
        <v>14</v>
      </c>
      <c r="AS308">
        <v>7</v>
      </c>
    </row>
    <row r="309" spans="1:45" x14ac:dyDescent="0.25">
      <c r="A309">
        <v>20101104</v>
      </c>
      <c r="B309">
        <f t="shared" si="20"/>
        <v>20141104</v>
      </c>
      <c r="C309">
        <f t="shared" si="21"/>
        <v>2014</v>
      </c>
      <c r="D309">
        <f t="shared" si="22"/>
        <v>11</v>
      </c>
      <c r="E309">
        <f t="shared" si="23"/>
        <v>4</v>
      </c>
      <c r="F309" s="15">
        <f t="shared" si="24"/>
        <v>41947</v>
      </c>
      <c r="G309">
        <v>238</v>
      </c>
      <c r="H309">
        <v>77</v>
      </c>
      <c r="I309">
        <v>77</v>
      </c>
      <c r="J309">
        <v>90</v>
      </c>
      <c r="K309">
        <v>9</v>
      </c>
      <c r="L309">
        <v>60</v>
      </c>
      <c r="M309">
        <v>1</v>
      </c>
      <c r="N309">
        <v>190</v>
      </c>
      <c r="O309">
        <v>10</v>
      </c>
      <c r="P309">
        <v>152</v>
      </c>
      <c r="Q309">
        <v>145</v>
      </c>
      <c r="R309">
        <v>2</v>
      </c>
      <c r="S309">
        <v>159</v>
      </c>
      <c r="T309">
        <v>14</v>
      </c>
      <c r="U309">
        <v>142</v>
      </c>
      <c r="V309">
        <v>6</v>
      </c>
      <c r="W309">
        <v>1</v>
      </c>
      <c r="X309">
        <v>1</v>
      </c>
      <c r="Y309">
        <v>123</v>
      </c>
      <c r="Z309">
        <v>0</v>
      </c>
      <c r="AA309">
        <v>-1</v>
      </c>
      <c r="AB309">
        <v>-1</v>
      </c>
      <c r="AC309">
        <v>2</v>
      </c>
      <c r="AD309">
        <v>10161</v>
      </c>
      <c r="AE309">
        <v>10180</v>
      </c>
      <c r="AF309">
        <v>18</v>
      </c>
      <c r="AG309">
        <v>10132</v>
      </c>
      <c r="AH309">
        <v>1</v>
      </c>
      <c r="AI309">
        <v>61</v>
      </c>
      <c r="AJ309">
        <v>12</v>
      </c>
      <c r="AK309">
        <v>70</v>
      </c>
      <c r="AL309">
        <v>6</v>
      </c>
      <c r="AM309">
        <v>8</v>
      </c>
      <c r="AN309">
        <v>84</v>
      </c>
      <c r="AO309">
        <v>92</v>
      </c>
      <c r="AP309">
        <v>2</v>
      </c>
      <c r="AQ309">
        <v>80</v>
      </c>
      <c r="AR309">
        <v>11</v>
      </c>
      <c r="AS309">
        <v>2</v>
      </c>
    </row>
    <row r="310" spans="1:45" x14ac:dyDescent="0.25">
      <c r="A310">
        <v>20101105</v>
      </c>
      <c r="B310">
        <f t="shared" si="20"/>
        <v>20141105</v>
      </c>
      <c r="C310">
        <f t="shared" si="21"/>
        <v>2014</v>
      </c>
      <c r="D310">
        <f t="shared" si="22"/>
        <v>11</v>
      </c>
      <c r="E310">
        <f t="shared" si="23"/>
        <v>5</v>
      </c>
      <c r="F310" s="15">
        <f t="shared" si="24"/>
        <v>41948</v>
      </c>
      <c r="G310">
        <v>248</v>
      </c>
      <c r="H310">
        <v>47</v>
      </c>
      <c r="I310">
        <v>51</v>
      </c>
      <c r="J310">
        <v>90</v>
      </c>
      <c r="K310">
        <v>3</v>
      </c>
      <c r="L310">
        <v>10</v>
      </c>
      <c r="M310">
        <v>24</v>
      </c>
      <c r="N310">
        <v>170</v>
      </c>
      <c r="O310">
        <v>2</v>
      </c>
      <c r="P310">
        <v>137</v>
      </c>
      <c r="Q310">
        <v>94</v>
      </c>
      <c r="R310">
        <v>23</v>
      </c>
      <c r="S310">
        <v>150</v>
      </c>
      <c r="T310">
        <v>1</v>
      </c>
      <c r="U310">
        <v>95</v>
      </c>
      <c r="V310">
        <v>24</v>
      </c>
      <c r="W310">
        <v>0</v>
      </c>
      <c r="X310">
        <v>0</v>
      </c>
      <c r="Y310">
        <v>89</v>
      </c>
      <c r="Z310">
        <v>125</v>
      </c>
      <c r="AA310">
        <v>205</v>
      </c>
      <c r="AB310">
        <v>85</v>
      </c>
      <c r="AC310">
        <v>21</v>
      </c>
      <c r="AD310">
        <v>10173</v>
      </c>
      <c r="AE310">
        <v>10197</v>
      </c>
      <c r="AF310">
        <v>10</v>
      </c>
      <c r="AG310">
        <v>10143</v>
      </c>
      <c r="AH310">
        <v>24</v>
      </c>
      <c r="AI310">
        <v>23</v>
      </c>
      <c r="AJ310">
        <v>9</v>
      </c>
      <c r="AK310">
        <v>65</v>
      </c>
      <c r="AL310">
        <v>1</v>
      </c>
      <c r="AM310">
        <v>8</v>
      </c>
      <c r="AN310">
        <v>94</v>
      </c>
      <c r="AO310">
        <v>99</v>
      </c>
      <c r="AP310">
        <v>21</v>
      </c>
      <c r="AQ310">
        <v>81</v>
      </c>
      <c r="AR310">
        <v>1</v>
      </c>
      <c r="AS310">
        <v>1</v>
      </c>
    </row>
    <row r="311" spans="1:45" x14ac:dyDescent="0.25">
      <c r="A311">
        <v>20101106</v>
      </c>
      <c r="B311">
        <f t="shared" si="20"/>
        <v>20141106</v>
      </c>
      <c r="C311">
        <f t="shared" si="21"/>
        <v>2014</v>
      </c>
      <c r="D311">
        <f t="shared" si="22"/>
        <v>11</v>
      </c>
      <c r="E311">
        <f t="shared" si="23"/>
        <v>6</v>
      </c>
      <c r="F311" s="15">
        <f t="shared" si="24"/>
        <v>41949</v>
      </c>
      <c r="G311">
        <v>265</v>
      </c>
      <c r="H311">
        <v>11</v>
      </c>
      <c r="I311">
        <v>19</v>
      </c>
      <c r="J311">
        <v>40</v>
      </c>
      <c r="K311">
        <v>10</v>
      </c>
      <c r="L311">
        <v>0</v>
      </c>
      <c r="M311">
        <v>20</v>
      </c>
      <c r="N311">
        <v>70</v>
      </c>
      <c r="O311">
        <v>5</v>
      </c>
      <c r="P311">
        <v>93</v>
      </c>
      <c r="Q311">
        <v>74</v>
      </c>
      <c r="R311">
        <v>22</v>
      </c>
      <c r="S311">
        <v>116</v>
      </c>
      <c r="T311">
        <v>10</v>
      </c>
      <c r="U311">
        <v>69</v>
      </c>
      <c r="V311">
        <v>24</v>
      </c>
      <c r="W311">
        <v>8</v>
      </c>
      <c r="X311">
        <v>9</v>
      </c>
      <c r="Y311">
        <v>263</v>
      </c>
      <c r="Z311">
        <v>93</v>
      </c>
      <c r="AA311">
        <v>111</v>
      </c>
      <c r="AB311">
        <v>29</v>
      </c>
      <c r="AC311">
        <v>1</v>
      </c>
      <c r="AD311">
        <v>10127</v>
      </c>
      <c r="AE311">
        <v>10143</v>
      </c>
      <c r="AF311">
        <v>11</v>
      </c>
      <c r="AG311">
        <v>10090</v>
      </c>
      <c r="AH311">
        <v>24</v>
      </c>
      <c r="AI311">
        <v>30</v>
      </c>
      <c r="AJ311">
        <v>1</v>
      </c>
      <c r="AK311">
        <v>70</v>
      </c>
      <c r="AL311">
        <v>12</v>
      </c>
      <c r="AM311">
        <v>8</v>
      </c>
      <c r="AN311">
        <v>95</v>
      </c>
      <c r="AO311">
        <v>99</v>
      </c>
      <c r="AP311">
        <v>1</v>
      </c>
      <c r="AQ311">
        <v>84</v>
      </c>
      <c r="AR311">
        <v>10</v>
      </c>
      <c r="AS311">
        <v>4</v>
      </c>
    </row>
    <row r="312" spans="1:45" x14ac:dyDescent="0.25">
      <c r="A312">
        <v>20101107</v>
      </c>
      <c r="B312">
        <f t="shared" si="20"/>
        <v>20141107</v>
      </c>
      <c r="C312">
        <f t="shared" si="21"/>
        <v>2014</v>
      </c>
      <c r="D312">
        <f t="shared" si="22"/>
        <v>11</v>
      </c>
      <c r="E312">
        <f t="shared" si="23"/>
        <v>7</v>
      </c>
      <c r="F312" s="15">
        <f t="shared" si="24"/>
        <v>41950</v>
      </c>
      <c r="G312">
        <v>54</v>
      </c>
      <c r="H312">
        <v>25</v>
      </c>
      <c r="I312">
        <v>28</v>
      </c>
      <c r="J312">
        <v>40</v>
      </c>
      <c r="K312">
        <v>7</v>
      </c>
      <c r="L312">
        <v>20</v>
      </c>
      <c r="M312">
        <v>1</v>
      </c>
      <c r="N312">
        <v>70</v>
      </c>
      <c r="O312">
        <v>7</v>
      </c>
      <c r="P312">
        <v>55</v>
      </c>
      <c r="Q312">
        <v>8</v>
      </c>
      <c r="R312">
        <v>24</v>
      </c>
      <c r="S312">
        <v>82</v>
      </c>
      <c r="T312">
        <v>14</v>
      </c>
      <c r="U312">
        <v>-20</v>
      </c>
      <c r="V312">
        <v>24</v>
      </c>
      <c r="W312">
        <v>18</v>
      </c>
      <c r="X312">
        <v>19</v>
      </c>
      <c r="Y312">
        <v>280</v>
      </c>
      <c r="Z312">
        <v>37</v>
      </c>
      <c r="AA312">
        <v>62</v>
      </c>
      <c r="AB312">
        <v>22</v>
      </c>
      <c r="AC312">
        <v>6</v>
      </c>
      <c r="AD312">
        <v>10042</v>
      </c>
      <c r="AE312">
        <v>10082</v>
      </c>
      <c r="AF312">
        <v>1</v>
      </c>
      <c r="AG312">
        <v>9965</v>
      </c>
      <c r="AH312">
        <v>24</v>
      </c>
      <c r="AI312">
        <v>46</v>
      </c>
      <c r="AJ312">
        <v>5</v>
      </c>
      <c r="AK312">
        <v>75</v>
      </c>
      <c r="AL312">
        <v>13</v>
      </c>
      <c r="AM312">
        <v>5</v>
      </c>
      <c r="AN312">
        <v>92</v>
      </c>
      <c r="AO312">
        <v>99</v>
      </c>
      <c r="AP312">
        <v>1</v>
      </c>
      <c r="AQ312">
        <v>76</v>
      </c>
      <c r="AR312">
        <v>15</v>
      </c>
      <c r="AS312">
        <v>4</v>
      </c>
    </row>
    <row r="313" spans="1:45" x14ac:dyDescent="0.25">
      <c r="A313">
        <v>20101108</v>
      </c>
      <c r="B313">
        <f t="shared" si="20"/>
        <v>20141108</v>
      </c>
      <c r="C313">
        <f t="shared" si="21"/>
        <v>2014</v>
      </c>
      <c r="D313">
        <f t="shared" si="22"/>
        <v>11</v>
      </c>
      <c r="E313">
        <f t="shared" si="23"/>
        <v>8</v>
      </c>
      <c r="F313" s="15">
        <f t="shared" si="24"/>
        <v>41951</v>
      </c>
      <c r="G313">
        <v>114</v>
      </c>
      <c r="H313">
        <v>46</v>
      </c>
      <c r="I313">
        <v>48</v>
      </c>
      <c r="J313">
        <v>70</v>
      </c>
      <c r="K313">
        <v>15</v>
      </c>
      <c r="L313">
        <v>20</v>
      </c>
      <c r="M313">
        <v>1</v>
      </c>
      <c r="N313">
        <v>120</v>
      </c>
      <c r="O313">
        <v>15</v>
      </c>
      <c r="P313">
        <v>49</v>
      </c>
      <c r="Q313">
        <v>3</v>
      </c>
      <c r="R313">
        <v>3</v>
      </c>
      <c r="S313">
        <v>80</v>
      </c>
      <c r="T313">
        <v>15</v>
      </c>
      <c r="U313">
        <v>-25</v>
      </c>
      <c r="V313">
        <v>6</v>
      </c>
      <c r="W313">
        <v>14</v>
      </c>
      <c r="X313">
        <v>15</v>
      </c>
      <c r="Y313">
        <v>288</v>
      </c>
      <c r="Z313">
        <v>9</v>
      </c>
      <c r="AA313">
        <v>3</v>
      </c>
      <c r="AB313">
        <v>3</v>
      </c>
      <c r="AC313">
        <v>24</v>
      </c>
      <c r="AD313">
        <v>9822</v>
      </c>
      <c r="AE313">
        <v>9947</v>
      </c>
      <c r="AF313">
        <v>1</v>
      </c>
      <c r="AG313">
        <v>9760</v>
      </c>
      <c r="AH313">
        <v>24</v>
      </c>
      <c r="AI313">
        <v>26</v>
      </c>
      <c r="AJ313">
        <v>8</v>
      </c>
      <c r="AK313">
        <v>75</v>
      </c>
      <c r="AL313">
        <v>14</v>
      </c>
      <c r="AM313">
        <v>7</v>
      </c>
      <c r="AN313">
        <v>87</v>
      </c>
      <c r="AO313">
        <v>99</v>
      </c>
      <c r="AP313">
        <v>2</v>
      </c>
      <c r="AQ313">
        <v>73</v>
      </c>
      <c r="AR313">
        <v>15</v>
      </c>
      <c r="AS313">
        <v>4</v>
      </c>
    </row>
    <row r="314" spans="1:45" x14ac:dyDescent="0.25">
      <c r="A314">
        <v>20101109</v>
      </c>
      <c r="B314">
        <f t="shared" si="20"/>
        <v>20141109</v>
      </c>
      <c r="C314">
        <f t="shared" si="21"/>
        <v>2014</v>
      </c>
      <c r="D314">
        <f t="shared" si="22"/>
        <v>11</v>
      </c>
      <c r="E314">
        <f t="shared" si="23"/>
        <v>9</v>
      </c>
      <c r="F314" s="15">
        <f t="shared" si="24"/>
        <v>41952</v>
      </c>
      <c r="G314">
        <v>59</v>
      </c>
      <c r="H314">
        <v>42</v>
      </c>
      <c r="I314">
        <v>45</v>
      </c>
      <c r="J314">
        <v>60</v>
      </c>
      <c r="K314">
        <v>1</v>
      </c>
      <c r="L314">
        <v>30</v>
      </c>
      <c r="M314">
        <v>22</v>
      </c>
      <c r="N314">
        <v>90</v>
      </c>
      <c r="O314">
        <v>1</v>
      </c>
      <c r="P314">
        <v>46</v>
      </c>
      <c r="Q314">
        <v>42</v>
      </c>
      <c r="R314">
        <v>4</v>
      </c>
      <c r="S314">
        <v>53</v>
      </c>
      <c r="T314">
        <v>15</v>
      </c>
      <c r="U314">
        <v>42</v>
      </c>
      <c r="V314">
        <v>6</v>
      </c>
      <c r="W314">
        <v>5</v>
      </c>
      <c r="X314">
        <v>5</v>
      </c>
      <c r="Y314">
        <v>149</v>
      </c>
      <c r="Z314">
        <v>53</v>
      </c>
      <c r="AA314">
        <v>26</v>
      </c>
      <c r="AB314">
        <v>6</v>
      </c>
      <c r="AC314">
        <v>1</v>
      </c>
      <c r="AD314">
        <v>9796</v>
      </c>
      <c r="AE314">
        <v>9832</v>
      </c>
      <c r="AF314">
        <v>24</v>
      </c>
      <c r="AG314">
        <v>9760</v>
      </c>
      <c r="AH314">
        <v>1</v>
      </c>
      <c r="AI314">
        <v>34</v>
      </c>
      <c r="AJ314">
        <v>24</v>
      </c>
      <c r="AK314">
        <v>56</v>
      </c>
      <c r="AL314">
        <v>6</v>
      </c>
      <c r="AM314">
        <v>8</v>
      </c>
      <c r="AN314">
        <v>94</v>
      </c>
      <c r="AO314">
        <v>96</v>
      </c>
      <c r="AP314">
        <v>1</v>
      </c>
      <c r="AQ314">
        <v>92</v>
      </c>
      <c r="AR314">
        <v>14</v>
      </c>
      <c r="AS314">
        <v>2</v>
      </c>
    </row>
    <row r="315" spans="1:45" x14ac:dyDescent="0.25">
      <c r="A315">
        <v>20101110</v>
      </c>
      <c r="B315">
        <f t="shared" si="20"/>
        <v>20141110</v>
      </c>
      <c r="C315">
        <f t="shared" si="21"/>
        <v>2014</v>
      </c>
      <c r="D315">
        <f t="shared" si="22"/>
        <v>11</v>
      </c>
      <c r="E315">
        <f t="shared" si="23"/>
        <v>10</v>
      </c>
      <c r="F315" s="15">
        <f t="shared" si="24"/>
        <v>41953</v>
      </c>
      <c r="G315">
        <v>346</v>
      </c>
      <c r="H315">
        <v>18</v>
      </c>
      <c r="I315">
        <v>29</v>
      </c>
      <c r="J315">
        <v>40</v>
      </c>
      <c r="K315">
        <v>1</v>
      </c>
      <c r="L315">
        <v>20</v>
      </c>
      <c r="M315">
        <v>16</v>
      </c>
      <c r="N315">
        <v>80</v>
      </c>
      <c r="O315">
        <v>20</v>
      </c>
      <c r="P315">
        <v>54</v>
      </c>
      <c r="Q315">
        <v>24</v>
      </c>
      <c r="R315">
        <v>23</v>
      </c>
      <c r="S315">
        <v>85</v>
      </c>
      <c r="T315">
        <v>15</v>
      </c>
      <c r="U315">
        <v>-3</v>
      </c>
      <c r="V315">
        <v>24</v>
      </c>
      <c r="W315">
        <v>17</v>
      </c>
      <c r="X315">
        <v>19</v>
      </c>
      <c r="Y315">
        <v>299</v>
      </c>
      <c r="Z315">
        <v>75</v>
      </c>
      <c r="AA315">
        <v>92</v>
      </c>
      <c r="AB315">
        <v>36</v>
      </c>
      <c r="AC315">
        <v>4</v>
      </c>
      <c r="AD315">
        <v>9931</v>
      </c>
      <c r="AE315">
        <v>10037</v>
      </c>
      <c r="AF315">
        <v>24</v>
      </c>
      <c r="AG315">
        <v>9836</v>
      </c>
      <c r="AH315">
        <v>1</v>
      </c>
      <c r="AI315">
        <v>26</v>
      </c>
      <c r="AJ315">
        <v>3</v>
      </c>
      <c r="AK315">
        <v>75</v>
      </c>
      <c r="AL315">
        <v>13</v>
      </c>
      <c r="AM315">
        <v>7</v>
      </c>
      <c r="AN315">
        <v>91</v>
      </c>
      <c r="AO315">
        <v>98</v>
      </c>
      <c r="AP315">
        <v>4</v>
      </c>
      <c r="AQ315">
        <v>73</v>
      </c>
      <c r="AR315">
        <v>15</v>
      </c>
      <c r="AS315">
        <v>4</v>
      </c>
    </row>
    <row r="316" spans="1:45" x14ac:dyDescent="0.25">
      <c r="A316">
        <v>20101111</v>
      </c>
      <c r="B316">
        <f t="shared" si="20"/>
        <v>20141111</v>
      </c>
      <c r="C316">
        <f t="shared" si="21"/>
        <v>2014</v>
      </c>
      <c r="D316">
        <f t="shared" si="22"/>
        <v>11</v>
      </c>
      <c r="E316">
        <f t="shared" si="23"/>
        <v>11</v>
      </c>
      <c r="F316" s="15">
        <f t="shared" si="24"/>
        <v>41954</v>
      </c>
      <c r="G316">
        <v>204</v>
      </c>
      <c r="H316">
        <v>62</v>
      </c>
      <c r="I316">
        <v>68</v>
      </c>
      <c r="J316">
        <v>100</v>
      </c>
      <c r="K316">
        <v>14</v>
      </c>
      <c r="L316">
        <v>30</v>
      </c>
      <c r="M316">
        <v>1</v>
      </c>
      <c r="N316">
        <v>180</v>
      </c>
      <c r="O316">
        <v>16</v>
      </c>
      <c r="P316">
        <v>68</v>
      </c>
      <c r="Q316">
        <v>34</v>
      </c>
      <c r="R316">
        <v>7</v>
      </c>
      <c r="S316">
        <v>107</v>
      </c>
      <c r="T316">
        <v>20</v>
      </c>
      <c r="U316">
        <v>24</v>
      </c>
      <c r="V316">
        <v>12</v>
      </c>
      <c r="W316">
        <v>5</v>
      </c>
      <c r="X316">
        <v>6</v>
      </c>
      <c r="Y316">
        <v>102</v>
      </c>
      <c r="Z316">
        <v>67</v>
      </c>
      <c r="AA316">
        <v>129</v>
      </c>
      <c r="AB316">
        <v>63</v>
      </c>
      <c r="AC316">
        <v>19</v>
      </c>
      <c r="AD316">
        <v>9939</v>
      </c>
      <c r="AE316">
        <v>10051</v>
      </c>
      <c r="AF316">
        <v>3</v>
      </c>
      <c r="AG316">
        <v>9824</v>
      </c>
      <c r="AH316">
        <v>18</v>
      </c>
      <c r="AI316">
        <v>50</v>
      </c>
      <c r="AJ316">
        <v>15</v>
      </c>
      <c r="AK316">
        <v>73</v>
      </c>
      <c r="AL316">
        <v>11</v>
      </c>
      <c r="AM316">
        <v>7</v>
      </c>
      <c r="AN316">
        <v>84</v>
      </c>
      <c r="AO316">
        <v>94</v>
      </c>
      <c r="AP316">
        <v>15</v>
      </c>
      <c r="AQ316">
        <v>72</v>
      </c>
      <c r="AR316">
        <v>22</v>
      </c>
      <c r="AS316">
        <v>1</v>
      </c>
    </row>
    <row r="317" spans="1:45" x14ac:dyDescent="0.25">
      <c r="A317">
        <v>20101112</v>
      </c>
      <c r="B317">
        <f t="shared" si="20"/>
        <v>20141112</v>
      </c>
      <c r="C317">
        <f t="shared" si="21"/>
        <v>2014</v>
      </c>
      <c r="D317">
        <f t="shared" si="22"/>
        <v>11</v>
      </c>
      <c r="E317">
        <f t="shared" si="23"/>
        <v>12</v>
      </c>
      <c r="F317" s="15">
        <f t="shared" si="24"/>
        <v>41955</v>
      </c>
      <c r="G317">
        <v>246</v>
      </c>
      <c r="H317">
        <v>70</v>
      </c>
      <c r="I317">
        <v>71</v>
      </c>
      <c r="J317">
        <v>90</v>
      </c>
      <c r="K317">
        <v>4</v>
      </c>
      <c r="L317">
        <v>20</v>
      </c>
      <c r="M317">
        <v>23</v>
      </c>
      <c r="N317">
        <v>200</v>
      </c>
      <c r="O317">
        <v>9</v>
      </c>
      <c r="P317">
        <v>113</v>
      </c>
      <c r="Q317">
        <v>98</v>
      </c>
      <c r="R317">
        <v>2</v>
      </c>
      <c r="S317">
        <v>128</v>
      </c>
      <c r="T317">
        <v>12</v>
      </c>
      <c r="U317">
        <v>92</v>
      </c>
      <c r="V317">
        <v>6</v>
      </c>
      <c r="W317">
        <v>14</v>
      </c>
      <c r="X317">
        <v>16</v>
      </c>
      <c r="Y317">
        <v>284</v>
      </c>
      <c r="Z317">
        <v>56</v>
      </c>
      <c r="AA317">
        <v>43</v>
      </c>
      <c r="AB317">
        <v>10</v>
      </c>
      <c r="AC317">
        <v>20</v>
      </c>
      <c r="AD317">
        <v>9906</v>
      </c>
      <c r="AE317">
        <v>9931</v>
      </c>
      <c r="AF317">
        <v>13</v>
      </c>
      <c r="AG317">
        <v>9856</v>
      </c>
      <c r="AH317">
        <v>1</v>
      </c>
      <c r="AI317">
        <v>44</v>
      </c>
      <c r="AJ317">
        <v>24</v>
      </c>
      <c r="AK317">
        <v>67</v>
      </c>
      <c r="AL317">
        <v>12</v>
      </c>
      <c r="AM317">
        <v>8</v>
      </c>
      <c r="AN317">
        <v>77</v>
      </c>
      <c r="AO317">
        <v>99</v>
      </c>
      <c r="AP317">
        <v>23</v>
      </c>
      <c r="AQ317">
        <v>62</v>
      </c>
      <c r="AR317">
        <v>9</v>
      </c>
      <c r="AS317">
        <v>4</v>
      </c>
    </row>
    <row r="318" spans="1:45" x14ac:dyDescent="0.25">
      <c r="A318">
        <v>20101113</v>
      </c>
      <c r="B318">
        <f t="shared" si="20"/>
        <v>20141113</v>
      </c>
      <c r="C318">
        <f t="shared" si="21"/>
        <v>2014</v>
      </c>
      <c r="D318">
        <f t="shared" si="22"/>
        <v>11</v>
      </c>
      <c r="E318">
        <f t="shared" si="23"/>
        <v>13</v>
      </c>
      <c r="F318" s="15">
        <f t="shared" si="24"/>
        <v>41956</v>
      </c>
      <c r="G318">
        <v>219</v>
      </c>
      <c r="H318">
        <v>28</v>
      </c>
      <c r="I318">
        <v>33</v>
      </c>
      <c r="J318">
        <v>50</v>
      </c>
      <c r="K318">
        <v>10</v>
      </c>
      <c r="L318">
        <v>10</v>
      </c>
      <c r="M318">
        <v>23</v>
      </c>
      <c r="N318">
        <v>90</v>
      </c>
      <c r="O318">
        <v>12</v>
      </c>
      <c r="P318">
        <v>104</v>
      </c>
      <c r="Q318">
        <v>88</v>
      </c>
      <c r="R318">
        <v>22</v>
      </c>
      <c r="S318">
        <v>115</v>
      </c>
      <c r="T318">
        <v>12</v>
      </c>
      <c r="U318">
        <v>86</v>
      </c>
      <c r="V318">
        <v>24</v>
      </c>
      <c r="W318">
        <v>0</v>
      </c>
      <c r="X318">
        <v>0</v>
      </c>
      <c r="Y318">
        <v>172</v>
      </c>
      <c r="Z318">
        <v>28</v>
      </c>
      <c r="AA318">
        <v>13</v>
      </c>
      <c r="AB318">
        <v>4</v>
      </c>
      <c r="AC318">
        <v>1</v>
      </c>
      <c r="AD318">
        <v>9941</v>
      </c>
      <c r="AE318">
        <v>9960</v>
      </c>
      <c r="AF318">
        <v>18</v>
      </c>
      <c r="AG318">
        <v>9914</v>
      </c>
      <c r="AH318">
        <v>1</v>
      </c>
      <c r="AI318">
        <v>56</v>
      </c>
      <c r="AJ318">
        <v>23</v>
      </c>
      <c r="AK318">
        <v>70</v>
      </c>
      <c r="AL318">
        <v>8</v>
      </c>
      <c r="AM318">
        <v>8</v>
      </c>
      <c r="AN318">
        <v>93</v>
      </c>
      <c r="AO318">
        <v>99</v>
      </c>
      <c r="AP318">
        <v>23</v>
      </c>
      <c r="AQ318">
        <v>85</v>
      </c>
      <c r="AR318">
        <v>12</v>
      </c>
      <c r="AS318">
        <v>3</v>
      </c>
    </row>
    <row r="319" spans="1:45" x14ac:dyDescent="0.25">
      <c r="A319">
        <v>20101114</v>
      </c>
      <c r="B319">
        <f t="shared" si="20"/>
        <v>20141114</v>
      </c>
      <c r="C319">
        <f t="shared" si="21"/>
        <v>2014</v>
      </c>
      <c r="D319">
        <f t="shared" si="22"/>
        <v>11</v>
      </c>
      <c r="E319">
        <f t="shared" si="23"/>
        <v>14</v>
      </c>
      <c r="F319" s="15">
        <f t="shared" si="24"/>
        <v>41957</v>
      </c>
      <c r="G319">
        <v>212</v>
      </c>
      <c r="H319">
        <v>38</v>
      </c>
      <c r="I319">
        <v>45</v>
      </c>
      <c r="J319">
        <v>90</v>
      </c>
      <c r="K319">
        <v>21</v>
      </c>
      <c r="L319">
        <v>30</v>
      </c>
      <c r="M319">
        <v>1</v>
      </c>
      <c r="N319">
        <v>180</v>
      </c>
      <c r="O319">
        <v>21</v>
      </c>
      <c r="P319">
        <v>112</v>
      </c>
      <c r="Q319">
        <v>84</v>
      </c>
      <c r="R319">
        <v>24</v>
      </c>
      <c r="S319">
        <v>132</v>
      </c>
      <c r="T319">
        <v>5</v>
      </c>
      <c r="U319">
        <v>79</v>
      </c>
      <c r="V319">
        <v>24</v>
      </c>
      <c r="W319">
        <v>0</v>
      </c>
      <c r="X319">
        <v>0</v>
      </c>
      <c r="Y319">
        <v>127</v>
      </c>
      <c r="Z319">
        <v>104</v>
      </c>
      <c r="AA319">
        <v>58</v>
      </c>
      <c r="AB319">
        <v>10</v>
      </c>
      <c r="AC319">
        <v>1</v>
      </c>
      <c r="AD319">
        <v>9956</v>
      </c>
      <c r="AE319">
        <v>10056</v>
      </c>
      <c r="AF319">
        <v>24</v>
      </c>
      <c r="AG319">
        <v>9921</v>
      </c>
      <c r="AH319">
        <v>3</v>
      </c>
      <c r="AI319">
        <v>29</v>
      </c>
      <c r="AJ319">
        <v>1</v>
      </c>
      <c r="AK319">
        <v>75</v>
      </c>
      <c r="AL319">
        <v>20</v>
      </c>
      <c r="AM319">
        <v>8</v>
      </c>
      <c r="AN319">
        <v>91</v>
      </c>
      <c r="AO319">
        <v>99</v>
      </c>
      <c r="AP319">
        <v>1</v>
      </c>
      <c r="AQ319">
        <v>78</v>
      </c>
      <c r="AR319">
        <v>20</v>
      </c>
      <c r="AS319">
        <v>2</v>
      </c>
    </row>
    <row r="320" spans="1:45" x14ac:dyDescent="0.25">
      <c r="A320">
        <v>20101115</v>
      </c>
      <c r="B320">
        <f t="shared" si="20"/>
        <v>20141115</v>
      </c>
      <c r="C320">
        <f t="shared" si="21"/>
        <v>2014</v>
      </c>
      <c r="D320">
        <f t="shared" si="22"/>
        <v>11</v>
      </c>
      <c r="E320">
        <f t="shared" si="23"/>
        <v>15</v>
      </c>
      <c r="F320" s="15">
        <f t="shared" si="24"/>
        <v>41958</v>
      </c>
      <c r="G320">
        <v>233</v>
      </c>
      <c r="H320">
        <v>13</v>
      </c>
      <c r="I320">
        <v>18</v>
      </c>
      <c r="J320">
        <v>30</v>
      </c>
      <c r="K320">
        <v>1</v>
      </c>
      <c r="L320">
        <v>0</v>
      </c>
      <c r="M320">
        <v>19</v>
      </c>
      <c r="N320">
        <v>60</v>
      </c>
      <c r="O320">
        <v>4</v>
      </c>
      <c r="P320">
        <v>58</v>
      </c>
      <c r="Q320">
        <v>2</v>
      </c>
      <c r="R320">
        <v>22</v>
      </c>
      <c r="S320">
        <v>106</v>
      </c>
      <c r="T320">
        <v>14</v>
      </c>
      <c r="U320">
        <v>-22</v>
      </c>
      <c r="V320">
        <v>24</v>
      </c>
      <c r="W320">
        <v>23</v>
      </c>
      <c r="X320">
        <v>26</v>
      </c>
      <c r="Y320">
        <v>341</v>
      </c>
      <c r="Z320">
        <v>0</v>
      </c>
      <c r="AA320">
        <v>-1</v>
      </c>
      <c r="AB320">
        <v>-1</v>
      </c>
      <c r="AC320">
        <v>1</v>
      </c>
      <c r="AD320">
        <v>10139</v>
      </c>
      <c r="AE320">
        <v>10199</v>
      </c>
      <c r="AF320">
        <v>24</v>
      </c>
      <c r="AG320">
        <v>10064</v>
      </c>
      <c r="AH320">
        <v>1</v>
      </c>
      <c r="AI320">
        <v>17</v>
      </c>
      <c r="AJ320">
        <v>20</v>
      </c>
      <c r="AK320">
        <v>80</v>
      </c>
      <c r="AL320">
        <v>14</v>
      </c>
      <c r="AM320">
        <v>5</v>
      </c>
      <c r="AN320">
        <v>90</v>
      </c>
      <c r="AO320">
        <v>99</v>
      </c>
      <c r="AP320">
        <v>17</v>
      </c>
      <c r="AQ320">
        <v>69</v>
      </c>
      <c r="AR320">
        <v>14</v>
      </c>
      <c r="AS320">
        <v>4</v>
      </c>
    </row>
    <row r="321" spans="1:45" x14ac:dyDescent="0.25">
      <c r="A321">
        <v>20101116</v>
      </c>
      <c r="B321">
        <f t="shared" si="20"/>
        <v>20141116</v>
      </c>
      <c r="C321">
        <f t="shared" si="21"/>
        <v>2014</v>
      </c>
      <c r="D321">
        <f t="shared" si="22"/>
        <v>11</v>
      </c>
      <c r="E321">
        <f t="shared" si="23"/>
        <v>16</v>
      </c>
      <c r="F321" s="15">
        <f t="shared" si="24"/>
        <v>41959</v>
      </c>
      <c r="G321">
        <v>142</v>
      </c>
      <c r="H321">
        <v>11</v>
      </c>
      <c r="I321">
        <v>13</v>
      </c>
      <c r="J321">
        <v>20</v>
      </c>
      <c r="K321">
        <v>13</v>
      </c>
      <c r="L321">
        <v>0</v>
      </c>
      <c r="M321">
        <v>2</v>
      </c>
      <c r="N321">
        <v>40</v>
      </c>
      <c r="O321">
        <v>20</v>
      </c>
      <c r="P321">
        <v>20</v>
      </c>
      <c r="Q321">
        <v>-11</v>
      </c>
      <c r="R321">
        <v>7</v>
      </c>
      <c r="S321">
        <v>60</v>
      </c>
      <c r="T321">
        <v>12</v>
      </c>
      <c r="U321">
        <v>-35</v>
      </c>
      <c r="V321">
        <v>12</v>
      </c>
      <c r="W321">
        <v>52</v>
      </c>
      <c r="X321">
        <v>59</v>
      </c>
      <c r="Y321">
        <v>447</v>
      </c>
      <c r="Z321">
        <v>0</v>
      </c>
      <c r="AA321">
        <v>0</v>
      </c>
      <c r="AB321">
        <v>0</v>
      </c>
      <c r="AC321">
        <v>1</v>
      </c>
      <c r="AD321">
        <v>10217</v>
      </c>
      <c r="AE321">
        <v>10231</v>
      </c>
      <c r="AF321">
        <v>10</v>
      </c>
      <c r="AG321">
        <v>10198</v>
      </c>
      <c r="AH321">
        <v>24</v>
      </c>
      <c r="AI321">
        <v>0</v>
      </c>
      <c r="AJ321">
        <v>15</v>
      </c>
      <c r="AK321">
        <v>50</v>
      </c>
      <c r="AL321">
        <v>1</v>
      </c>
      <c r="AM321">
        <v>6</v>
      </c>
      <c r="AN321">
        <v>99</v>
      </c>
      <c r="AO321">
        <v>99</v>
      </c>
      <c r="AP321">
        <v>1</v>
      </c>
      <c r="AQ321">
        <v>97</v>
      </c>
      <c r="AR321">
        <v>12</v>
      </c>
      <c r="AS321">
        <v>5</v>
      </c>
    </row>
    <row r="322" spans="1:45" x14ac:dyDescent="0.25">
      <c r="A322">
        <v>20101117</v>
      </c>
      <c r="B322">
        <f t="shared" si="20"/>
        <v>20141117</v>
      </c>
      <c r="C322">
        <f t="shared" si="21"/>
        <v>2014</v>
      </c>
      <c r="D322">
        <f t="shared" si="22"/>
        <v>11</v>
      </c>
      <c r="E322">
        <f t="shared" si="23"/>
        <v>17</v>
      </c>
      <c r="F322" s="15">
        <f t="shared" si="24"/>
        <v>41960</v>
      </c>
      <c r="G322">
        <v>84</v>
      </c>
      <c r="H322">
        <v>28</v>
      </c>
      <c r="I322">
        <v>29</v>
      </c>
      <c r="J322">
        <v>40</v>
      </c>
      <c r="K322">
        <v>9</v>
      </c>
      <c r="L322">
        <v>10</v>
      </c>
      <c r="M322">
        <v>1</v>
      </c>
      <c r="N322">
        <v>70</v>
      </c>
      <c r="O322">
        <v>11</v>
      </c>
      <c r="P322">
        <v>39</v>
      </c>
      <c r="Q322">
        <v>6</v>
      </c>
      <c r="R322">
        <v>2</v>
      </c>
      <c r="S322">
        <v>53</v>
      </c>
      <c r="T322">
        <v>13</v>
      </c>
      <c r="U322">
        <v>11</v>
      </c>
      <c r="V322">
        <v>6</v>
      </c>
      <c r="W322">
        <v>0</v>
      </c>
      <c r="X322">
        <v>0</v>
      </c>
      <c r="Y322">
        <v>154</v>
      </c>
      <c r="Z322">
        <v>0</v>
      </c>
      <c r="AA322">
        <v>-1</v>
      </c>
      <c r="AB322">
        <v>-1</v>
      </c>
      <c r="AC322">
        <v>24</v>
      </c>
      <c r="AD322">
        <v>10133</v>
      </c>
      <c r="AE322">
        <v>10191</v>
      </c>
      <c r="AF322">
        <v>1</v>
      </c>
      <c r="AG322">
        <v>10089</v>
      </c>
      <c r="AH322">
        <v>24</v>
      </c>
      <c r="AI322">
        <v>1</v>
      </c>
      <c r="AJ322">
        <v>1</v>
      </c>
      <c r="AK322">
        <v>75</v>
      </c>
      <c r="AL322">
        <v>14</v>
      </c>
      <c r="AM322">
        <v>8</v>
      </c>
      <c r="AN322">
        <v>90</v>
      </c>
      <c r="AO322">
        <v>99</v>
      </c>
      <c r="AP322">
        <v>1</v>
      </c>
      <c r="AQ322">
        <v>80</v>
      </c>
      <c r="AR322">
        <v>14</v>
      </c>
      <c r="AS322">
        <v>2</v>
      </c>
    </row>
    <row r="323" spans="1:45" x14ac:dyDescent="0.25">
      <c r="A323">
        <v>20101118</v>
      </c>
      <c r="B323">
        <f t="shared" ref="B323:B386" si="25">A323+40000</f>
        <v>20141118</v>
      </c>
      <c r="C323">
        <f t="shared" ref="C323:C386" si="26">FLOOR(B323/10000,1)</f>
        <v>2014</v>
      </c>
      <c r="D323">
        <f t="shared" ref="D323:D386" si="27">FLOOR(B323/100 - 100 * C323, 1)</f>
        <v>11</v>
      </c>
      <c r="E323">
        <f t="shared" ref="E323:E386" si="28">FLOOR(B323-10000*C323-100*D323,1)</f>
        <v>18</v>
      </c>
      <c r="F323" s="15">
        <f t="shared" ref="F323:F386" si="29">DATE(C323,D323,E323)</f>
        <v>41961</v>
      </c>
      <c r="G323">
        <v>119</v>
      </c>
      <c r="H323">
        <v>16</v>
      </c>
      <c r="I323">
        <v>19</v>
      </c>
      <c r="J323">
        <v>30</v>
      </c>
      <c r="K323">
        <v>2</v>
      </c>
      <c r="L323">
        <v>10</v>
      </c>
      <c r="M323">
        <v>16</v>
      </c>
      <c r="N323">
        <v>40</v>
      </c>
      <c r="O323">
        <v>2</v>
      </c>
      <c r="P323">
        <v>53</v>
      </c>
      <c r="Q323">
        <v>40</v>
      </c>
      <c r="R323">
        <v>1</v>
      </c>
      <c r="S323">
        <v>69</v>
      </c>
      <c r="T323">
        <v>14</v>
      </c>
      <c r="U323">
        <v>39</v>
      </c>
      <c r="V323">
        <v>6</v>
      </c>
      <c r="W323">
        <v>17</v>
      </c>
      <c r="X323">
        <v>20</v>
      </c>
      <c r="Y323">
        <v>200</v>
      </c>
      <c r="Z323">
        <v>0</v>
      </c>
      <c r="AA323">
        <v>-1</v>
      </c>
      <c r="AB323">
        <v>-1</v>
      </c>
      <c r="AC323">
        <v>1</v>
      </c>
      <c r="AD323">
        <v>10095</v>
      </c>
      <c r="AE323">
        <v>10118</v>
      </c>
      <c r="AF323">
        <v>24</v>
      </c>
      <c r="AG323">
        <v>10081</v>
      </c>
      <c r="AH323">
        <v>4</v>
      </c>
      <c r="AI323">
        <v>34</v>
      </c>
      <c r="AJ323">
        <v>7</v>
      </c>
      <c r="AK323">
        <v>60</v>
      </c>
      <c r="AL323">
        <v>14</v>
      </c>
      <c r="AM323">
        <v>8</v>
      </c>
      <c r="AN323">
        <v>92</v>
      </c>
      <c r="AO323">
        <v>97</v>
      </c>
      <c r="AP323">
        <v>5</v>
      </c>
      <c r="AQ323">
        <v>82</v>
      </c>
      <c r="AR323">
        <v>14</v>
      </c>
      <c r="AS323">
        <v>3</v>
      </c>
    </row>
    <row r="324" spans="1:45" x14ac:dyDescent="0.25">
      <c r="A324">
        <v>20101119</v>
      </c>
      <c r="B324">
        <f t="shared" si="25"/>
        <v>20141119</v>
      </c>
      <c r="C324">
        <f t="shared" si="26"/>
        <v>2014</v>
      </c>
      <c r="D324">
        <f t="shared" si="27"/>
        <v>11</v>
      </c>
      <c r="E324">
        <f t="shared" si="28"/>
        <v>19</v>
      </c>
      <c r="F324" s="15">
        <f t="shared" si="29"/>
        <v>41962</v>
      </c>
      <c r="G324">
        <v>177</v>
      </c>
      <c r="H324">
        <v>17</v>
      </c>
      <c r="I324">
        <v>19</v>
      </c>
      <c r="J324">
        <v>20</v>
      </c>
      <c r="K324">
        <v>1</v>
      </c>
      <c r="L324">
        <v>10</v>
      </c>
      <c r="M324">
        <v>4</v>
      </c>
      <c r="N324">
        <v>40</v>
      </c>
      <c r="O324">
        <v>7</v>
      </c>
      <c r="P324">
        <v>71</v>
      </c>
      <c r="Q324">
        <v>42</v>
      </c>
      <c r="R324">
        <v>8</v>
      </c>
      <c r="S324">
        <v>87</v>
      </c>
      <c r="T324">
        <v>13</v>
      </c>
      <c r="U324">
        <v>15</v>
      </c>
      <c r="V324">
        <v>12</v>
      </c>
      <c r="W324">
        <v>11</v>
      </c>
      <c r="X324">
        <v>13</v>
      </c>
      <c r="Y324">
        <v>199</v>
      </c>
      <c r="Z324">
        <v>12</v>
      </c>
      <c r="AA324">
        <v>9</v>
      </c>
      <c r="AB324">
        <v>8</v>
      </c>
      <c r="AC324">
        <v>21</v>
      </c>
      <c r="AD324">
        <v>10137</v>
      </c>
      <c r="AE324">
        <v>10154</v>
      </c>
      <c r="AF324">
        <v>21</v>
      </c>
      <c r="AG324">
        <v>10118</v>
      </c>
      <c r="AH324">
        <v>1</v>
      </c>
      <c r="AI324">
        <v>28</v>
      </c>
      <c r="AJ324">
        <v>4</v>
      </c>
      <c r="AK324">
        <v>60</v>
      </c>
      <c r="AL324">
        <v>11</v>
      </c>
      <c r="AM324">
        <v>8</v>
      </c>
      <c r="AN324">
        <v>94</v>
      </c>
      <c r="AO324">
        <v>99</v>
      </c>
      <c r="AP324">
        <v>4</v>
      </c>
      <c r="AQ324">
        <v>88</v>
      </c>
      <c r="AR324">
        <v>13</v>
      </c>
      <c r="AS324">
        <v>3</v>
      </c>
    </row>
    <row r="325" spans="1:45" x14ac:dyDescent="0.25">
      <c r="A325">
        <v>20101120</v>
      </c>
      <c r="B325">
        <f t="shared" si="25"/>
        <v>20141120</v>
      </c>
      <c r="C325">
        <f t="shared" si="26"/>
        <v>2014</v>
      </c>
      <c r="D325">
        <f t="shared" si="27"/>
        <v>11</v>
      </c>
      <c r="E325">
        <f t="shared" si="28"/>
        <v>20</v>
      </c>
      <c r="F325" s="15">
        <f t="shared" si="29"/>
        <v>41963</v>
      </c>
      <c r="G325">
        <v>166</v>
      </c>
      <c r="H325">
        <v>5</v>
      </c>
      <c r="I325">
        <v>16</v>
      </c>
      <c r="J325">
        <v>30</v>
      </c>
      <c r="K325">
        <v>1</v>
      </c>
      <c r="L325">
        <v>10</v>
      </c>
      <c r="M325">
        <v>5</v>
      </c>
      <c r="N325">
        <v>40</v>
      </c>
      <c r="O325">
        <v>1</v>
      </c>
      <c r="P325">
        <v>70</v>
      </c>
      <c r="Q325">
        <v>41</v>
      </c>
      <c r="R325">
        <v>17</v>
      </c>
      <c r="S325">
        <v>94</v>
      </c>
      <c r="T325">
        <v>13</v>
      </c>
      <c r="U325">
        <v>15</v>
      </c>
      <c r="V325">
        <v>18</v>
      </c>
      <c r="W325">
        <v>42</v>
      </c>
      <c r="X325">
        <v>49</v>
      </c>
      <c r="Y325">
        <v>381</v>
      </c>
      <c r="Z325">
        <v>0</v>
      </c>
      <c r="AA325">
        <v>0</v>
      </c>
      <c r="AB325">
        <v>0</v>
      </c>
      <c r="AC325">
        <v>1</v>
      </c>
      <c r="AD325">
        <v>10144</v>
      </c>
      <c r="AE325">
        <v>10158</v>
      </c>
      <c r="AF325">
        <v>9</v>
      </c>
      <c r="AG325">
        <v>10124</v>
      </c>
      <c r="AH325">
        <v>24</v>
      </c>
      <c r="AI325">
        <v>50</v>
      </c>
      <c r="AJ325">
        <v>1</v>
      </c>
      <c r="AK325">
        <v>66</v>
      </c>
      <c r="AL325">
        <v>10</v>
      </c>
      <c r="AM325">
        <v>6</v>
      </c>
      <c r="AN325">
        <v>89</v>
      </c>
      <c r="AO325">
        <v>99</v>
      </c>
      <c r="AP325">
        <v>17</v>
      </c>
      <c r="AQ325">
        <v>72</v>
      </c>
      <c r="AR325">
        <v>11</v>
      </c>
      <c r="AS325">
        <v>5</v>
      </c>
    </row>
    <row r="326" spans="1:45" x14ac:dyDescent="0.25">
      <c r="A326">
        <v>20101121</v>
      </c>
      <c r="B326">
        <f t="shared" si="25"/>
        <v>20141121</v>
      </c>
      <c r="C326">
        <f t="shared" si="26"/>
        <v>2014</v>
      </c>
      <c r="D326">
        <f t="shared" si="27"/>
        <v>11</v>
      </c>
      <c r="E326">
        <f t="shared" si="28"/>
        <v>21</v>
      </c>
      <c r="F326" s="15">
        <f t="shared" si="29"/>
        <v>41964</v>
      </c>
      <c r="G326">
        <v>53</v>
      </c>
      <c r="H326">
        <v>35</v>
      </c>
      <c r="I326">
        <v>35</v>
      </c>
      <c r="J326">
        <v>50</v>
      </c>
      <c r="K326">
        <v>13</v>
      </c>
      <c r="L326">
        <v>10</v>
      </c>
      <c r="M326">
        <v>2</v>
      </c>
      <c r="N326">
        <v>90</v>
      </c>
      <c r="O326">
        <v>17</v>
      </c>
      <c r="P326">
        <v>52</v>
      </c>
      <c r="Q326">
        <v>27</v>
      </c>
      <c r="R326">
        <v>8</v>
      </c>
      <c r="S326">
        <v>83</v>
      </c>
      <c r="T326">
        <v>14</v>
      </c>
      <c r="U326">
        <v>7</v>
      </c>
      <c r="V326">
        <v>12</v>
      </c>
      <c r="W326">
        <v>44</v>
      </c>
      <c r="X326">
        <v>52</v>
      </c>
      <c r="Y326">
        <v>391</v>
      </c>
      <c r="Z326">
        <v>0</v>
      </c>
      <c r="AA326">
        <v>0</v>
      </c>
      <c r="AB326">
        <v>0</v>
      </c>
      <c r="AC326">
        <v>1</v>
      </c>
      <c r="AD326">
        <v>10102</v>
      </c>
      <c r="AE326">
        <v>10121</v>
      </c>
      <c r="AF326">
        <v>1</v>
      </c>
      <c r="AG326">
        <v>10092</v>
      </c>
      <c r="AH326">
        <v>24</v>
      </c>
      <c r="AI326">
        <v>22</v>
      </c>
      <c r="AJ326">
        <v>7</v>
      </c>
      <c r="AK326">
        <v>63</v>
      </c>
      <c r="AL326">
        <v>14</v>
      </c>
      <c r="AM326">
        <v>4</v>
      </c>
      <c r="AN326">
        <v>91</v>
      </c>
      <c r="AO326">
        <v>99</v>
      </c>
      <c r="AP326">
        <v>2</v>
      </c>
      <c r="AQ326">
        <v>74</v>
      </c>
      <c r="AR326">
        <v>14</v>
      </c>
      <c r="AS326">
        <v>5</v>
      </c>
    </row>
    <row r="327" spans="1:45" x14ac:dyDescent="0.25">
      <c r="A327">
        <v>20101122</v>
      </c>
      <c r="B327">
        <f t="shared" si="25"/>
        <v>20141122</v>
      </c>
      <c r="C327">
        <f t="shared" si="26"/>
        <v>2014</v>
      </c>
      <c r="D327">
        <f t="shared" si="27"/>
        <v>11</v>
      </c>
      <c r="E327">
        <f t="shared" si="28"/>
        <v>22</v>
      </c>
      <c r="F327" s="15">
        <f t="shared" si="29"/>
        <v>41965</v>
      </c>
      <c r="G327">
        <v>25</v>
      </c>
      <c r="H327">
        <v>30</v>
      </c>
      <c r="I327">
        <v>34</v>
      </c>
      <c r="J327">
        <v>50</v>
      </c>
      <c r="K327">
        <v>2</v>
      </c>
      <c r="L327">
        <v>20</v>
      </c>
      <c r="M327">
        <v>17</v>
      </c>
      <c r="N327">
        <v>100</v>
      </c>
      <c r="O327">
        <v>2</v>
      </c>
      <c r="P327">
        <v>45</v>
      </c>
      <c r="Q327">
        <v>18</v>
      </c>
      <c r="R327">
        <v>19</v>
      </c>
      <c r="S327">
        <v>63</v>
      </c>
      <c r="T327">
        <v>13</v>
      </c>
      <c r="U327">
        <v>-6</v>
      </c>
      <c r="V327">
        <v>18</v>
      </c>
      <c r="W327">
        <v>10</v>
      </c>
      <c r="X327">
        <v>12</v>
      </c>
      <c r="Y327">
        <v>264</v>
      </c>
      <c r="Z327">
        <v>0</v>
      </c>
      <c r="AA327">
        <v>0</v>
      </c>
      <c r="AB327">
        <v>0</v>
      </c>
      <c r="AC327">
        <v>1</v>
      </c>
      <c r="AD327">
        <v>10069</v>
      </c>
      <c r="AE327">
        <v>10091</v>
      </c>
      <c r="AF327">
        <v>1</v>
      </c>
      <c r="AG327">
        <v>10058</v>
      </c>
      <c r="AH327">
        <v>15</v>
      </c>
      <c r="AI327">
        <v>48</v>
      </c>
      <c r="AJ327">
        <v>1</v>
      </c>
      <c r="AK327">
        <v>72</v>
      </c>
      <c r="AL327">
        <v>15</v>
      </c>
      <c r="AM327">
        <v>7</v>
      </c>
      <c r="AN327">
        <v>85</v>
      </c>
      <c r="AO327">
        <v>99</v>
      </c>
      <c r="AP327">
        <v>19</v>
      </c>
      <c r="AQ327">
        <v>73</v>
      </c>
      <c r="AR327">
        <v>15</v>
      </c>
      <c r="AS327">
        <v>3</v>
      </c>
    </row>
    <row r="328" spans="1:45" x14ac:dyDescent="0.25">
      <c r="A328">
        <v>20101123</v>
      </c>
      <c r="B328">
        <f t="shared" si="25"/>
        <v>20141123</v>
      </c>
      <c r="C328">
        <f t="shared" si="26"/>
        <v>2014</v>
      </c>
      <c r="D328">
        <f t="shared" si="27"/>
        <v>11</v>
      </c>
      <c r="E328">
        <f t="shared" si="28"/>
        <v>23</v>
      </c>
      <c r="F328" s="15">
        <f t="shared" si="29"/>
        <v>41966</v>
      </c>
      <c r="G328">
        <v>305</v>
      </c>
      <c r="H328">
        <v>20</v>
      </c>
      <c r="I328">
        <v>23</v>
      </c>
      <c r="J328">
        <v>40</v>
      </c>
      <c r="K328">
        <v>14</v>
      </c>
      <c r="L328">
        <v>10</v>
      </c>
      <c r="M328">
        <v>18</v>
      </c>
      <c r="N328">
        <v>90</v>
      </c>
      <c r="O328">
        <v>13</v>
      </c>
      <c r="P328">
        <v>46</v>
      </c>
      <c r="Q328">
        <v>15</v>
      </c>
      <c r="R328">
        <v>7</v>
      </c>
      <c r="S328">
        <v>76</v>
      </c>
      <c r="T328">
        <v>13</v>
      </c>
      <c r="U328">
        <v>-9</v>
      </c>
      <c r="V328">
        <v>6</v>
      </c>
      <c r="W328">
        <v>23</v>
      </c>
      <c r="X328">
        <v>27</v>
      </c>
      <c r="Y328">
        <v>297</v>
      </c>
      <c r="Z328">
        <v>0</v>
      </c>
      <c r="AA328">
        <v>-1</v>
      </c>
      <c r="AB328">
        <v>-1</v>
      </c>
      <c r="AC328">
        <v>1</v>
      </c>
      <c r="AD328">
        <v>10059</v>
      </c>
      <c r="AE328">
        <v>10061</v>
      </c>
      <c r="AF328">
        <v>1</v>
      </c>
      <c r="AG328">
        <v>10055</v>
      </c>
      <c r="AH328">
        <v>6</v>
      </c>
      <c r="AI328">
        <v>65</v>
      </c>
      <c r="AJ328">
        <v>1</v>
      </c>
      <c r="AK328">
        <v>81</v>
      </c>
      <c r="AL328">
        <v>14</v>
      </c>
      <c r="AM328">
        <v>7</v>
      </c>
      <c r="AN328">
        <v>87</v>
      </c>
      <c r="AO328">
        <v>99</v>
      </c>
      <c r="AP328">
        <v>6</v>
      </c>
      <c r="AQ328">
        <v>64</v>
      </c>
      <c r="AR328">
        <v>14</v>
      </c>
      <c r="AS328">
        <v>4</v>
      </c>
    </row>
    <row r="329" spans="1:45" x14ac:dyDescent="0.25">
      <c r="A329">
        <v>20101124</v>
      </c>
      <c r="B329">
        <f t="shared" si="25"/>
        <v>20141124</v>
      </c>
      <c r="C329">
        <f t="shared" si="26"/>
        <v>2014</v>
      </c>
      <c r="D329">
        <f t="shared" si="27"/>
        <v>11</v>
      </c>
      <c r="E329">
        <f t="shared" si="28"/>
        <v>24</v>
      </c>
      <c r="F329" s="15">
        <f t="shared" si="29"/>
        <v>41967</v>
      </c>
      <c r="G329">
        <v>256</v>
      </c>
      <c r="H329">
        <v>18</v>
      </c>
      <c r="I329">
        <v>20</v>
      </c>
      <c r="J329">
        <v>30</v>
      </c>
      <c r="K329">
        <v>15</v>
      </c>
      <c r="L329">
        <v>10</v>
      </c>
      <c r="M329">
        <v>4</v>
      </c>
      <c r="N329">
        <v>60</v>
      </c>
      <c r="O329">
        <v>15</v>
      </c>
      <c r="P329">
        <v>35</v>
      </c>
      <c r="Q329">
        <v>4</v>
      </c>
      <c r="R329">
        <v>8</v>
      </c>
      <c r="S329">
        <v>63</v>
      </c>
      <c r="T329">
        <v>13</v>
      </c>
      <c r="U329">
        <v>-20</v>
      </c>
      <c r="V329">
        <v>12</v>
      </c>
      <c r="W329">
        <v>39</v>
      </c>
      <c r="X329">
        <v>46</v>
      </c>
      <c r="Y329">
        <v>336</v>
      </c>
      <c r="Z329">
        <v>0</v>
      </c>
      <c r="AA329">
        <v>-1</v>
      </c>
      <c r="AB329">
        <v>-1</v>
      </c>
      <c r="AC329">
        <v>1</v>
      </c>
      <c r="AD329">
        <v>10054</v>
      </c>
      <c r="AE329">
        <v>10063</v>
      </c>
      <c r="AF329">
        <v>11</v>
      </c>
      <c r="AG329">
        <v>10041</v>
      </c>
      <c r="AH329">
        <v>24</v>
      </c>
      <c r="AI329">
        <v>34</v>
      </c>
      <c r="AJ329">
        <v>8</v>
      </c>
      <c r="AK329">
        <v>75</v>
      </c>
      <c r="AL329">
        <v>11</v>
      </c>
      <c r="AM329">
        <v>6</v>
      </c>
      <c r="AN329">
        <v>90</v>
      </c>
      <c r="AO329">
        <v>99</v>
      </c>
      <c r="AP329">
        <v>4</v>
      </c>
      <c r="AQ329">
        <v>75</v>
      </c>
      <c r="AR329">
        <v>13</v>
      </c>
      <c r="AS329">
        <v>4</v>
      </c>
    </row>
    <row r="330" spans="1:45" x14ac:dyDescent="0.25">
      <c r="A330">
        <v>20101125</v>
      </c>
      <c r="B330">
        <f t="shared" si="25"/>
        <v>20141125</v>
      </c>
      <c r="C330">
        <f t="shared" si="26"/>
        <v>2014</v>
      </c>
      <c r="D330">
        <f t="shared" si="27"/>
        <v>11</v>
      </c>
      <c r="E330">
        <f t="shared" si="28"/>
        <v>25</v>
      </c>
      <c r="F330" s="15">
        <f t="shared" si="29"/>
        <v>41968</v>
      </c>
      <c r="G330">
        <v>123</v>
      </c>
      <c r="H330">
        <v>7</v>
      </c>
      <c r="I330">
        <v>23</v>
      </c>
      <c r="J330">
        <v>30</v>
      </c>
      <c r="K330">
        <v>1</v>
      </c>
      <c r="L330">
        <v>10</v>
      </c>
      <c r="M330">
        <v>24</v>
      </c>
      <c r="N330">
        <v>60</v>
      </c>
      <c r="O330">
        <v>1</v>
      </c>
      <c r="P330">
        <v>24</v>
      </c>
      <c r="Q330">
        <v>1</v>
      </c>
      <c r="R330">
        <v>7</v>
      </c>
      <c r="S330">
        <v>48</v>
      </c>
      <c r="T330">
        <v>13</v>
      </c>
      <c r="U330">
        <v>-11</v>
      </c>
      <c r="V330">
        <v>12</v>
      </c>
      <c r="W330">
        <v>11</v>
      </c>
      <c r="X330">
        <v>13</v>
      </c>
      <c r="Y330">
        <v>232</v>
      </c>
      <c r="Z330">
        <v>0</v>
      </c>
      <c r="AA330">
        <v>-1</v>
      </c>
      <c r="AB330">
        <v>-1</v>
      </c>
      <c r="AC330">
        <v>2</v>
      </c>
      <c r="AD330">
        <v>10028</v>
      </c>
      <c r="AE330">
        <v>10042</v>
      </c>
      <c r="AF330">
        <v>23</v>
      </c>
      <c r="AG330">
        <v>10018</v>
      </c>
      <c r="AH330">
        <v>14</v>
      </c>
      <c r="AI330">
        <v>7</v>
      </c>
      <c r="AJ330">
        <v>7</v>
      </c>
      <c r="AK330">
        <v>70</v>
      </c>
      <c r="AL330">
        <v>13</v>
      </c>
      <c r="AM330">
        <v>7</v>
      </c>
      <c r="AN330">
        <v>93</v>
      </c>
      <c r="AO330">
        <v>99</v>
      </c>
      <c r="AP330">
        <v>5</v>
      </c>
      <c r="AQ330">
        <v>84</v>
      </c>
      <c r="AR330">
        <v>14</v>
      </c>
      <c r="AS330">
        <v>3</v>
      </c>
    </row>
    <row r="331" spans="1:45" x14ac:dyDescent="0.25">
      <c r="A331">
        <v>20101126</v>
      </c>
      <c r="B331">
        <f t="shared" si="25"/>
        <v>20141126</v>
      </c>
      <c r="C331">
        <f t="shared" si="26"/>
        <v>2014</v>
      </c>
      <c r="D331">
        <f t="shared" si="27"/>
        <v>11</v>
      </c>
      <c r="E331">
        <f t="shared" si="28"/>
        <v>26</v>
      </c>
      <c r="F331" s="15">
        <f t="shared" si="29"/>
        <v>41969</v>
      </c>
      <c r="G331">
        <v>133</v>
      </c>
      <c r="H331">
        <v>9</v>
      </c>
      <c r="I331">
        <v>17</v>
      </c>
      <c r="J331">
        <v>30</v>
      </c>
      <c r="K331">
        <v>17</v>
      </c>
      <c r="L331">
        <v>0</v>
      </c>
      <c r="M331">
        <v>5</v>
      </c>
      <c r="N331">
        <v>60</v>
      </c>
      <c r="O331">
        <v>24</v>
      </c>
      <c r="P331">
        <v>-1</v>
      </c>
      <c r="Q331">
        <v>-28</v>
      </c>
      <c r="R331">
        <v>8</v>
      </c>
      <c r="S331">
        <v>38</v>
      </c>
      <c r="T331">
        <v>13</v>
      </c>
      <c r="U331">
        <v>-48</v>
      </c>
      <c r="V331">
        <v>12</v>
      </c>
      <c r="W331">
        <v>50</v>
      </c>
      <c r="X331">
        <v>60</v>
      </c>
      <c r="Y331">
        <v>418</v>
      </c>
      <c r="Z331">
        <v>0</v>
      </c>
      <c r="AA331">
        <v>0</v>
      </c>
      <c r="AB331">
        <v>0</v>
      </c>
      <c r="AC331">
        <v>1</v>
      </c>
      <c r="AD331">
        <v>10047</v>
      </c>
      <c r="AE331">
        <v>10057</v>
      </c>
      <c r="AF331">
        <v>9</v>
      </c>
      <c r="AG331">
        <v>10040</v>
      </c>
      <c r="AH331">
        <v>20</v>
      </c>
      <c r="AI331">
        <v>16</v>
      </c>
      <c r="AJ331">
        <v>6</v>
      </c>
      <c r="AK331">
        <v>64</v>
      </c>
      <c r="AL331">
        <v>12</v>
      </c>
      <c r="AM331">
        <v>5</v>
      </c>
      <c r="AN331">
        <v>90</v>
      </c>
      <c r="AO331">
        <v>98</v>
      </c>
      <c r="AP331">
        <v>5</v>
      </c>
      <c r="AQ331">
        <v>63</v>
      </c>
      <c r="AR331">
        <v>12</v>
      </c>
      <c r="AS331">
        <v>4</v>
      </c>
    </row>
    <row r="332" spans="1:45" x14ac:dyDescent="0.25">
      <c r="A332">
        <v>20101127</v>
      </c>
      <c r="B332">
        <f t="shared" si="25"/>
        <v>20141127</v>
      </c>
      <c r="C332">
        <f t="shared" si="26"/>
        <v>2014</v>
      </c>
      <c r="D332">
        <f t="shared" si="27"/>
        <v>11</v>
      </c>
      <c r="E332">
        <f t="shared" si="28"/>
        <v>27</v>
      </c>
      <c r="F332" s="15">
        <f t="shared" si="29"/>
        <v>41970</v>
      </c>
      <c r="G332">
        <v>144</v>
      </c>
      <c r="H332">
        <v>25</v>
      </c>
      <c r="I332">
        <v>28</v>
      </c>
      <c r="J332">
        <v>40</v>
      </c>
      <c r="K332">
        <v>9</v>
      </c>
      <c r="L332">
        <v>20</v>
      </c>
      <c r="M332">
        <v>15</v>
      </c>
      <c r="N332">
        <v>60</v>
      </c>
      <c r="O332">
        <v>8</v>
      </c>
      <c r="P332">
        <v>-5</v>
      </c>
      <c r="Q332">
        <v>-44</v>
      </c>
      <c r="R332">
        <v>24</v>
      </c>
      <c r="S332">
        <v>16</v>
      </c>
      <c r="T332">
        <v>13</v>
      </c>
      <c r="U332">
        <v>-76</v>
      </c>
      <c r="V332">
        <v>24</v>
      </c>
      <c r="W332">
        <v>0</v>
      </c>
      <c r="X332">
        <v>0</v>
      </c>
      <c r="Y332">
        <v>90</v>
      </c>
      <c r="Z332">
        <v>6</v>
      </c>
      <c r="AA332">
        <v>1</v>
      </c>
      <c r="AB332">
        <v>1</v>
      </c>
      <c r="AC332">
        <v>10</v>
      </c>
      <c r="AD332">
        <v>10042</v>
      </c>
      <c r="AE332">
        <v>10055</v>
      </c>
      <c r="AF332">
        <v>23</v>
      </c>
      <c r="AG332">
        <v>10034</v>
      </c>
      <c r="AH332">
        <v>5</v>
      </c>
      <c r="AI332">
        <v>22</v>
      </c>
      <c r="AJ332">
        <v>10</v>
      </c>
      <c r="AK332">
        <v>62</v>
      </c>
      <c r="AL332">
        <v>14</v>
      </c>
      <c r="AM332">
        <v>5</v>
      </c>
      <c r="AN332">
        <v>92</v>
      </c>
      <c r="AO332">
        <v>98</v>
      </c>
      <c r="AP332">
        <v>20</v>
      </c>
      <c r="AQ332">
        <v>83</v>
      </c>
      <c r="AR332">
        <v>14</v>
      </c>
      <c r="AS332">
        <v>1</v>
      </c>
    </row>
    <row r="333" spans="1:45" x14ac:dyDescent="0.25">
      <c r="A333">
        <v>20101128</v>
      </c>
      <c r="B333">
        <f t="shared" si="25"/>
        <v>20141128</v>
      </c>
      <c r="C333">
        <f t="shared" si="26"/>
        <v>2014</v>
      </c>
      <c r="D333">
        <f t="shared" si="27"/>
        <v>11</v>
      </c>
      <c r="E333">
        <f t="shared" si="28"/>
        <v>28</v>
      </c>
      <c r="F333" s="15">
        <f t="shared" si="29"/>
        <v>41971</v>
      </c>
      <c r="G333">
        <v>62</v>
      </c>
      <c r="H333">
        <v>29</v>
      </c>
      <c r="I333">
        <v>31</v>
      </c>
      <c r="J333">
        <v>50</v>
      </c>
      <c r="K333">
        <v>19</v>
      </c>
      <c r="L333">
        <v>20</v>
      </c>
      <c r="M333">
        <v>1</v>
      </c>
      <c r="N333">
        <v>70</v>
      </c>
      <c r="O333">
        <v>14</v>
      </c>
      <c r="P333">
        <v>-30</v>
      </c>
      <c r="Q333">
        <v>-52</v>
      </c>
      <c r="R333">
        <v>5</v>
      </c>
      <c r="S333">
        <v>5</v>
      </c>
      <c r="T333">
        <v>13</v>
      </c>
      <c r="U333">
        <v>-88</v>
      </c>
      <c r="V333">
        <v>6</v>
      </c>
      <c r="W333">
        <v>68</v>
      </c>
      <c r="X333">
        <v>83</v>
      </c>
      <c r="Y333">
        <v>516</v>
      </c>
      <c r="Z333">
        <v>0</v>
      </c>
      <c r="AA333">
        <v>0</v>
      </c>
      <c r="AB333">
        <v>0</v>
      </c>
      <c r="AC333">
        <v>1</v>
      </c>
      <c r="AD333">
        <v>10072</v>
      </c>
      <c r="AE333">
        <v>10082</v>
      </c>
      <c r="AF333">
        <v>19</v>
      </c>
      <c r="AG333">
        <v>10054</v>
      </c>
      <c r="AH333">
        <v>1</v>
      </c>
      <c r="AI333">
        <v>27</v>
      </c>
      <c r="AJ333">
        <v>2</v>
      </c>
      <c r="AK333">
        <v>60</v>
      </c>
      <c r="AL333">
        <v>15</v>
      </c>
      <c r="AM333">
        <v>0</v>
      </c>
      <c r="AN333">
        <v>89</v>
      </c>
      <c r="AO333">
        <v>98</v>
      </c>
      <c r="AP333">
        <v>2</v>
      </c>
      <c r="AQ333">
        <v>72</v>
      </c>
      <c r="AR333">
        <v>14</v>
      </c>
      <c r="AS333">
        <v>5</v>
      </c>
    </row>
    <row r="334" spans="1:45" x14ac:dyDescent="0.25">
      <c r="A334">
        <v>20101129</v>
      </c>
      <c r="B334">
        <f t="shared" si="25"/>
        <v>20141129</v>
      </c>
      <c r="C334">
        <f t="shared" si="26"/>
        <v>2014</v>
      </c>
      <c r="D334">
        <f t="shared" si="27"/>
        <v>11</v>
      </c>
      <c r="E334">
        <f t="shared" si="28"/>
        <v>29</v>
      </c>
      <c r="F334" s="15">
        <f t="shared" si="29"/>
        <v>41972</v>
      </c>
      <c r="G334">
        <v>57</v>
      </c>
      <c r="H334">
        <v>33</v>
      </c>
      <c r="I334">
        <v>34</v>
      </c>
      <c r="J334">
        <v>40</v>
      </c>
      <c r="K334">
        <v>1</v>
      </c>
      <c r="L334">
        <v>20</v>
      </c>
      <c r="M334">
        <v>9</v>
      </c>
      <c r="N334">
        <v>80</v>
      </c>
      <c r="O334">
        <v>5</v>
      </c>
      <c r="P334">
        <v>-22</v>
      </c>
      <c r="Q334">
        <v>-45</v>
      </c>
      <c r="R334">
        <v>1</v>
      </c>
      <c r="S334">
        <v>-7</v>
      </c>
      <c r="T334">
        <v>24</v>
      </c>
      <c r="U334">
        <v>-53</v>
      </c>
      <c r="V334">
        <v>6</v>
      </c>
      <c r="W334">
        <v>0</v>
      </c>
      <c r="X334">
        <v>0</v>
      </c>
      <c r="Y334">
        <v>41</v>
      </c>
      <c r="Z334">
        <v>46</v>
      </c>
      <c r="AA334">
        <v>17</v>
      </c>
      <c r="AB334">
        <v>8</v>
      </c>
      <c r="AC334">
        <v>16</v>
      </c>
      <c r="AD334">
        <v>10101</v>
      </c>
      <c r="AE334">
        <v>10141</v>
      </c>
      <c r="AF334">
        <v>24</v>
      </c>
      <c r="AG334">
        <v>10076</v>
      </c>
      <c r="AH334">
        <v>3</v>
      </c>
      <c r="AI334">
        <v>11</v>
      </c>
      <c r="AJ334">
        <v>16</v>
      </c>
      <c r="AK334">
        <v>69</v>
      </c>
      <c r="AL334">
        <v>24</v>
      </c>
      <c r="AM334">
        <v>8</v>
      </c>
      <c r="AN334">
        <v>90</v>
      </c>
      <c r="AO334">
        <v>98</v>
      </c>
      <c r="AP334">
        <v>16</v>
      </c>
      <c r="AQ334">
        <v>81</v>
      </c>
      <c r="AR334">
        <v>14</v>
      </c>
      <c r="AS334">
        <v>0</v>
      </c>
    </row>
    <row r="335" spans="1:45" x14ac:dyDescent="0.25">
      <c r="A335">
        <v>20101130</v>
      </c>
      <c r="B335">
        <f t="shared" si="25"/>
        <v>20141130</v>
      </c>
      <c r="C335">
        <f t="shared" si="26"/>
        <v>2014</v>
      </c>
      <c r="D335">
        <f t="shared" si="27"/>
        <v>11</v>
      </c>
      <c r="E335">
        <f t="shared" si="28"/>
        <v>30</v>
      </c>
      <c r="F335" s="15">
        <f t="shared" si="29"/>
        <v>41973</v>
      </c>
      <c r="G335">
        <v>64</v>
      </c>
      <c r="H335">
        <v>58</v>
      </c>
      <c r="I335">
        <v>58</v>
      </c>
      <c r="J335">
        <v>70</v>
      </c>
      <c r="K335">
        <v>16</v>
      </c>
      <c r="L335">
        <v>40</v>
      </c>
      <c r="M335">
        <v>1</v>
      </c>
      <c r="N335">
        <v>120</v>
      </c>
      <c r="O335">
        <v>12</v>
      </c>
      <c r="P335">
        <v>-16</v>
      </c>
      <c r="Q335">
        <v>-37</v>
      </c>
      <c r="R335">
        <v>24</v>
      </c>
      <c r="S335">
        <v>-5</v>
      </c>
      <c r="T335">
        <v>12</v>
      </c>
      <c r="U335">
        <v>-39</v>
      </c>
      <c r="V335">
        <v>24</v>
      </c>
      <c r="W335">
        <v>12</v>
      </c>
      <c r="X335">
        <v>15</v>
      </c>
      <c r="Y335">
        <v>222</v>
      </c>
      <c r="Z335">
        <v>0</v>
      </c>
      <c r="AA335">
        <v>-1</v>
      </c>
      <c r="AB335">
        <v>-1</v>
      </c>
      <c r="AC335">
        <v>5</v>
      </c>
      <c r="AD335">
        <v>10145</v>
      </c>
      <c r="AE335">
        <v>10157</v>
      </c>
      <c r="AF335">
        <v>9</v>
      </c>
      <c r="AG335">
        <v>10127</v>
      </c>
      <c r="AH335">
        <v>24</v>
      </c>
      <c r="AI335">
        <v>63</v>
      </c>
      <c r="AJ335">
        <v>6</v>
      </c>
      <c r="AK335">
        <v>82</v>
      </c>
      <c r="AL335">
        <v>21</v>
      </c>
      <c r="AM335">
        <v>8</v>
      </c>
      <c r="AN335">
        <v>76</v>
      </c>
      <c r="AO335">
        <v>86</v>
      </c>
      <c r="AP335">
        <v>1</v>
      </c>
      <c r="AQ335">
        <v>62</v>
      </c>
      <c r="AR335">
        <v>21</v>
      </c>
      <c r="AS335">
        <v>2</v>
      </c>
    </row>
    <row r="336" spans="1:45" x14ac:dyDescent="0.25">
      <c r="A336">
        <v>20101201</v>
      </c>
      <c r="B336">
        <f t="shared" si="25"/>
        <v>20141201</v>
      </c>
      <c r="C336">
        <f t="shared" si="26"/>
        <v>2014</v>
      </c>
      <c r="D336">
        <f t="shared" si="27"/>
        <v>12</v>
      </c>
      <c r="E336">
        <f t="shared" si="28"/>
        <v>1</v>
      </c>
      <c r="F336" s="15">
        <f t="shared" si="29"/>
        <v>41974</v>
      </c>
      <c r="G336">
        <v>66</v>
      </c>
      <c r="H336">
        <v>69</v>
      </c>
      <c r="I336">
        <v>70</v>
      </c>
      <c r="J336">
        <v>80</v>
      </c>
      <c r="K336">
        <v>14</v>
      </c>
      <c r="L336">
        <v>50</v>
      </c>
      <c r="M336">
        <v>23</v>
      </c>
      <c r="N336">
        <v>130</v>
      </c>
      <c r="O336">
        <v>10</v>
      </c>
      <c r="P336">
        <v>-62</v>
      </c>
      <c r="Q336">
        <v>-78</v>
      </c>
      <c r="R336">
        <v>20</v>
      </c>
      <c r="S336">
        <v>-37</v>
      </c>
      <c r="T336">
        <v>1</v>
      </c>
      <c r="U336">
        <v>-81</v>
      </c>
      <c r="V336">
        <v>24</v>
      </c>
      <c r="W336">
        <v>21</v>
      </c>
      <c r="X336">
        <v>26</v>
      </c>
      <c r="Y336">
        <v>256</v>
      </c>
      <c r="Z336">
        <v>0</v>
      </c>
      <c r="AA336">
        <v>-1</v>
      </c>
      <c r="AB336">
        <v>-1</v>
      </c>
      <c r="AC336">
        <v>22</v>
      </c>
      <c r="AD336">
        <v>10087</v>
      </c>
      <c r="AE336">
        <v>10121</v>
      </c>
      <c r="AF336">
        <v>1</v>
      </c>
      <c r="AG336">
        <v>10067</v>
      </c>
      <c r="AH336">
        <v>13</v>
      </c>
      <c r="AI336">
        <v>58</v>
      </c>
      <c r="AJ336">
        <v>24</v>
      </c>
      <c r="AK336">
        <v>80</v>
      </c>
      <c r="AL336">
        <v>2</v>
      </c>
      <c r="AM336">
        <v>7</v>
      </c>
      <c r="AN336">
        <v>67</v>
      </c>
      <c r="AO336">
        <v>77</v>
      </c>
      <c r="AP336">
        <v>24</v>
      </c>
      <c r="AQ336">
        <v>57</v>
      </c>
      <c r="AR336">
        <v>12</v>
      </c>
      <c r="AS336">
        <v>2</v>
      </c>
    </row>
    <row r="337" spans="1:45" x14ac:dyDescent="0.25">
      <c r="A337">
        <v>20101202</v>
      </c>
      <c r="B337">
        <f t="shared" si="25"/>
        <v>20141202</v>
      </c>
      <c r="C337">
        <f t="shared" si="26"/>
        <v>2014</v>
      </c>
      <c r="D337">
        <f t="shared" si="27"/>
        <v>12</v>
      </c>
      <c r="E337">
        <f t="shared" si="28"/>
        <v>2</v>
      </c>
      <c r="F337" s="15">
        <f t="shared" si="29"/>
        <v>41975</v>
      </c>
      <c r="G337">
        <v>73</v>
      </c>
      <c r="H337">
        <v>29</v>
      </c>
      <c r="I337">
        <v>30</v>
      </c>
      <c r="J337">
        <v>50</v>
      </c>
      <c r="K337">
        <v>1</v>
      </c>
      <c r="L337">
        <v>0</v>
      </c>
      <c r="M337">
        <v>24</v>
      </c>
      <c r="N337">
        <v>90</v>
      </c>
      <c r="O337">
        <v>1</v>
      </c>
      <c r="P337">
        <v>-69</v>
      </c>
      <c r="Q337">
        <v>-79</v>
      </c>
      <c r="R337">
        <v>23</v>
      </c>
      <c r="S337">
        <v>-61</v>
      </c>
      <c r="T337">
        <v>12</v>
      </c>
      <c r="U337">
        <v>-90</v>
      </c>
      <c r="V337">
        <v>24</v>
      </c>
      <c r="W337">
        <v>0</v>
      </c>
      <c r="X337">
        <v>0</v>
      </c>
      <c r="Y337">
        <v>150</v>
      </c>
      <c r="Z337">
        <v>68</v>
      </c>
      <c r="AA337">
        <v>14</v>
      </c>
      <c r="AB337">
        <v>3</v>
      </c>
      <c r="AC337">
        <v>4</v>
      </c>
      <c r="AD337">
        <v>10099</v>
      </c>
      <c r="AE337">
        <v>10109</v>
      </c>
      <c r="AF337">
        <v>22</v>
      </c>
      <c r="AG337">
        <v>10086</v>
      </c>
      <c r="AH337">
        <v>1</v>
      </c>
      <c r="AI337">
        <v>23</v>
      </c>
      <c r="AJ337">
        <v>14</v>
      </c>
      <c r="AK337">
        <v>68</v>
      </c>
      <c r="AL337">
        <v>16</v>
      </c>
      <c r="AM337">
        <v>7</v>
      </c>
      <c r="AN337">
        <v>86</v>
      </c>
      <c r="AO337">
        <v>98</v>
      </c>
      <c r="AP337">
        <v>23</v>
      </c>
      <c r="AQ337">
        <v>75</v>
      </c>
      <c r="AR337">
        <v>1</v>
      </c>
      <c r="AS337">
        <v>1</v>
      </c>
    </row>
    <row r="338" spans="1:45" x14ac:dyDescent="0.25">
      <c r="A338">
        <v>20101203</v>
      </c>
      <c r="B338">
        <f t="shared" si="25"/>
        <v>20141203</v>
      </c>
      <c r="C338">
        <f t="shared" si="26"/>
        <v>2014</v>
      </c>
      <c r="D338">
        <f t="shared" si="27"/>
        <v>12</v>
      </c>
      <c r="E338">
        <f t="shared" si="28"/>
        <v>3</v>
      </c>
      <c r="F338" s="15">
        <f t="shared" si="29"/>
        <v>41976</v>
      </c>
      <c r="G338">
        <v>200</v>
      </c>
      <c r="H338">
        <v>24</v>
      </c>
      <c r="I338">
        <v>25</v>
      </c>
      <c r="J338">
        <v>40</v>
      </c>
      <c r="K338">
        <v>18</v>
      </c>
      <c r="L338">
        <v>0</v>
      </c>
      <c r="M338">
        <v>1</v>
      </c>
      <c r="N338">
        <v>70</v>
      </c>
      <c r="O338">
        <v>17</v>
      </c>
      <c r="P338">
        <v>-54</v>
      </c>
      <c r="Q338">
        <v>-97</v>
      </c>
      <c r="R338">
        <v>8</v>
      </c>
      <c r="S338">
        <v>-25</v>
      </c>
      <c r="T338">
        <v>16</v>
      </c>
      <c r="U338">
        <v>-118</v>
      </c>
      <c r="V338">
        <v>6</v>
      </c>
      <c r="W338">
        <v>24</v>
      </c>
      <c r="X338">
        <v>30</v>
      </c>
      <c r="Y338">
        <v>288</v>
      </c>
      <c r="Z338">
        <v>14</v>
      </c>
      <c r="AA338">
        <v>4</v>
      </c>
      <c r="AB338">
        <v>2</v>
      </c>
      <c r="AC338">
        <v>21</v>
      </c>
      <c r="AD338">
        <v>10112</v>
      </c>
      <c r="AE338">
        <v>10126</v>
      </c>
      <c r="AF338">
        <v>24</v>
      </c>
      <c r="AG338">
        <v>10103</v>
      </c>
      <c r="AH338">
        <v>5</v>
      </c>
      <c r="AI338">
        <v>16</v>
      </c>
      <c r="AJ338">
        <v>21</v>
      </c>
      <c r="AK338">
        <v>58</v>
      </c>
      <c r="AL338">
        <v>9</v>
      </c>
      <c r="AM338">
        <v>7</v>
      </c>
      <c r="AN338">
        <v>88</v>
      </c>
      <c r="AO338">
        <v>98</v>
      </c>
      <c r="AP338">
        <v>5</v>
      </c>
      <c r="AQ338">
        <v>76</v>
      </c>
      <c r="AR338">
        <v>15</v>
      </c>
      <c r="AS338">
        <v>2</v>
      </c>
    </row>
    <row r="339" spans="1:45" x14ac:dyDescent="0.25">
      <c r="A339">
        <v>20101204</v>
      </c>
      <c r="B339">
        <f t="shared" si="25"/>
        <v>20141204</v>
      </c>
      <c r="C339">
        <f t="shared" si="26"/>
        <v>2014</v>
      </c>
      <c r="D339">
        <f t="shared" si="27"/>
        <v>12</v>
      </c>
      <c r="E339">
        <f t="shared" si="28"/>
        <v>4</v>
      </c>
      <c r="F339" s="15">
        <f t="shared" si="29"/>
        <v>41977</v>
      </c>
      <c r="G339">
        <v>183</v>
      </c>
      <c r="H339">
        <v>55</v>
      </c>
      <c r="I339">
        <v>55</v>
      </c>
      <c r="J339">
        <v>70</v>
      </c>
      <c r="K339">
        <v>10</v>
      </c>
      <c r="L339">
        <v>40</v>
      </c>
      <c r="M339">
        <v>2</v>
      </c>
      <c r="N339">
        <v>120</v>
      </c>
      <c r="O339">
        <v>11</v>
      </c>
      <c r="P339">
        <v>-21</v>
      </c>
      <c r="Q339">
        <v>-63</v>
      </c>
      <c r="R339">
        <v>5</v>
      </c>
      <c r="S339">
        <v>8</v>
      </c>
      <c r="T339">
        <v>24</v>
      </c>
      <c r="U339">
        <v>-71</v>
      </c>
      <c r="V339">
        <v>6</v>
      </c>
      <c r="W339">
        <v>7</v>
      </c>
      <c r="X339">
        <v>9</v>
      </c>
      <c r="Y339">
        <v>106</v>
      </c>
      <c r="Z339">
        <v>92</v>
      </c>
      <c r="AA339">
        <v>44</v>
      </c>
      <c r="AB339">
        <v>7</v>
      </c>
      <c r="AC339">
        <v>12</v>
      </c>
      <c r="AD339">
        <v>10101</v>
      </c>
      <c r="AE339">
        <v>10130</v>
      </c>
      <c r="AF339">
        <v>2</v>
      </c>
      <c r="AG339">
        <v>10037</v>
      </c>
      <c r="AH339">
        <v>24</v>
      </c>
      <c r="AI339">
        <v>12</v>
      </c>
      <c r="AJ339">
        <v>11</v>
      </c>
      <c r="AK339">
        <v>60</v>
      </c>
      <c r="AL339">
        <v>10</v>
      </c>
      <c r="AM339">
        <v>7</v>
      </c>
      <c r="AN339">
        <v>90</v>
      </c>
      <c r="AO339">
        <v>99</v>
      </c>
      <c r="AP339">
        <v>21</v>
      </c>
      <c r="AQ339">
        <v>76</v>
      </c>
      <c r="AR339">
        <v>10</v>
      </c>
      <c r="AS339">
        <v>1</v>
      </c>
    </row>
    <row r="340" spans="1:45" x14ac:dyDescent="0.25">
      <c r="A340">
        <v>20101205</v>
      </c>
      <c r="B340">
        <f t="shared" si="25"/>
        <v>20141205</v>
      </c>
      <c r="C340">
        <f t="shared" si="26"/>
        <v>2014</v>
      </c>
      <c r="D340">
        <f t="shared" si="27"/>
        <v>12</v>
      </c>
      <c r="E340">
        <f t="shared" si="28"/>
        <v>5</v>
      </c>
      <c r="F340" s="15">
        <f t="shared" si="29"/>
        <v>41978</v>
      </c>
      <c r="G340">
        <v>228</v>
      </c>
      <c r="H340">
        <v>37</v>
      </c>
      <c r="I340">
        <v>38</v>
      </c>
      <c r="J340">
        <v>70</v>
      </c>
      <c r="K340">
        <v>4</v>
      </c>
      <c r="L340">
        <v>20</v>
      </c>
      <c r="M340">
        <v>17</v>
      </c>
      <c r="N340">
        <v>120</v>
      </c>
      <c r="O340">
        <v>6</v>
      </c>
      <c r="P340">
        <v>23</v>
      </c>
      <c r="Q340">
        <v>-11</v>
      </c>
      <c r="R340">
        <v>19</v>
      </c>
      <c r="S340">
        <v>47</v>
      </c>
      <c r="T340">
        <v>13</v>
      </c>
      <c r="U340">
        <v>-24</v>
      </c>
      <c r="V340">
        <v>18</v>
      </c>
      <c r="W340">
        <v>22</v>
      </c>
      <c r="X340">
        <v>28</v>
      </c>
      <c r="Y340">
        <v>217</v>
      </c>
      <c r="Z340">
        <v>59</v>
      </c>
      <c r="AA340">
        <v>28</v>
      </c>
      <c r="AB340">
        <v>10</v>
      </c>
      <c r="AC340">
        <v>2</v>
      </c>
      <c r="AD340">
        <v>10015</v>
      </c>
      <c r="AE340">
        <v>10027</v>
      </c>
      <c r="AF340">
        <v>1</v>
      </c>
      <c r="AG340">
        <v>10007</v>
      </c>
      <c r="AH340">
        <v>7</v>
      </c>
      <c r="AI340">
        <v>30</v>
      </c>
      <c r="AJ340">
        <v>10</v>
      </c>
      <c r="AK340">
        <v>75</v>
      </c>
      <c r="AL340">
        <v>14</v>
      </c>
      <c r="AM340">
        <v>6</v>
      </c>
      <c r="AN340">
        <v>93</v>
      </c>
      <c r="AO340">
        <v>99</v>
      </c>
      <c r="AP340">
        <v>8</v>
      </c>
      <c r="AQ340">
        <v>78</v>
      </c>
      <c r="AR340">
        <v>14</v>
      </c>
      <c r="AS340">
        <v>3</v>
      </c>
    </row>
    <row r="341" spans="1:45" x14ac:dyDescent="0.25">
      <c r="A341">
        <v>20101206</v>
      </c>
      <c r="B341">
        <f t="shared" si="25"/>
        <v>20141206</v>
      </c>
      <c r="C341">
        <f t="shared" si="26"/>
        <v>2014</v>
      </c>
      <c r="D341">
        <f t="shared" si="27"/>
        <v>12</v>
      </c>
      <c r="E341">
        <f t="shared" si="28"/>
        <v>6</v>
      </c>
      <c r="F341" s="15">
        <f t="shared" si="29"/>
        <v>41979</v>
      </c>
      <c r="G341">
        <v>130</v>
      </c>
      <c r="H341">
        <v>6</v>
      </c>
      <c r="I341">
        <v>15</v>
      </c>
      <c r="J341">
        <v>20</v>
      </c>
      <c r="K341">
        <v>1</v>
      </c>
      <c r="L341">
        <v>10</v>
      </c>
      <c r="M341">
        <v>5</v>
      </c>
      <c r="N341">
        <v>50</v>
      </c>
      <c r="O341">
        <v>1</v>
      </c>
      <c r="P341">
        <v>-4</v>
      </c>
      <c r="Q341">
        <v>-33</v>
      </c>
      <c r="R341">
        <v>18</v>
      </c>
      <c r="S341">
        <v>23</v>
      </c>
      <c r="T341">
        <v>15</v>
      </c>
      <c r="U341">
        <v>-54</v>
      </c>
      <c r="V341">
        <v>18</v>
      </c>
      <c r="W341">
        <v>15</v>
      </c>
      <c r="X341">
        <v>19</v>
      </c>
      <c r="Y341">
        <v>182</v>
      </c>
      <c r="Z341">
        <v>0</v>
      </c>
      <c r="AA341">
        <v>0</v>
      </c>
      <c r="AB341">
        <v>0</v>
      </c>
      <c r="AC341">
        <v>1</v>
      </c>
      <c r="AD341">
        <v>10021</v>
      </c>
      <c r="AE341">
        <v>10035</v>
      </c>
      <c r="AF341">
        <v>24</v>
      </c>
      <c r="AG341">
        <v>10012</v>
      </c>
      <c r="AH341">
        <v>7</v>
      </c>
      <c r="AI341">
        <v>0</v>
      </c>
      <c r="AJ341">
        <v>18</v>
      </c>
      <c r="AK341">
        <v>58</v>
      </c>
      <c r="AL341">
        <v>1</v>
      </c>
      <c r="AM341">
        <v>7</v>
      </c>
      <c r="AN341">
        <v>96</v>
      </c>
      <c r="AO341">
        <v>99</v>
      </c>
      <c r="AP341">
        <v>2</v>
      </c>
      <c r="AQ341">
        <v>89</v>
      </c>
      <c r="AR341">
        <v>14</v>
      </c>
      <c r="AS341">
        <v>2</v>
      </c>
    </row>
    <row r="342" spans="1:45" x14ac:dyDescent="0.25">
      <c r="A342">
        <v>20101207</v>
      </c>
      <c r="B342">
        <f t="shared" si="25"/>
        <v>20141207</v>
      </c>
      <c r="C342">
        <f t="shared" si="26"/>
        <v>2014</v>
      </c>
      <c r="D342">
        <f t="shared" si="27"/>
        <v>12</v>
      </c>
      <c r="E342">
        <f t="shared" si="28"/>
        <v>7</v>
      </c>
      <c r="F342" s="15">
        <f t="shared" si="29"/>
        <v>41980</v>
      </c>
      <c r="G342">
        <v>52</v>
      </c>
      <c r="H342">
        <v>23</v>
      </c>
      <c r="I342">
        <v>24</v>
      </c>
      <c r="J342">
        <v>30</v>
      </c>
      <c r="K342">
        <v>14</v>
      </c>
      <c r="L342">
        <v>10</v>
      </c>
      <c r="M342">
        <v>12</v>
      </c>
      <c r="N342">
        <v>50</v>
      </c>
      <c r="O342">
        <v>15</v>
      </c>
      <c r="P342">
        <v>-23</v>
      </c>
      <c r="Q342">
        <v>-38</v>
      </c>
      <c r="R342">
        <v>10</v>
      </c>
      <c r="S342">
        <v>-13</v>
      </c>
      <c r="T342">
        <v>2</v>
      </c>
      <c r="U342">
        <v>-32</v>
      </c>
      <c r="V342">
        <v>12</v>
      </c>
      <c r="W342">
        <v>4</v>
      </c>
      <c r="X342">
        <v>5</v>
      </c>
      <c r="Y342">
        <v>193</v>
      </c>
      <c r="Z342">
        <v>0</v>
      </c>
      <c r="AA342">
        <v>0</v>
      </c>
      <c r="AB342">
        <v>0</v>
      </c>
      <c r="AC342">
        <v>1</v>
      </c>
      <c r="AD342">
        <v>10055</v>
      </c>
      <c r="AE342">
        <v>10066</v>
      </c>
      <c r="AF342">
        <v>23</v>
      </c>
      <c r="AG342">
        <v>10036</v>
      </c>
      <c r="AH342">
        <v>1</v>
      </c>
      <c r="AI342">
        <v>1</v>
      </c>
      <c r="AJ342">
        <v>1</v>
      </c>
      <c r="AK342">
        <v>50</v>
      </c>
      <c r="AL342">
        <v>15</v>
      </c>
      <c r="AM342">
        <v>8</v>
      </c>
      <c r="AN342">
        <v>98</v>
      </c>
      <c r="AO342">
        <v>99</v>
      </c>
      <c r="AP342">
        <v>7</v>
      </c>
      <c r="AQ342">
        <v>97</v>
      </c>
      <c r="AR342">
        <v>14</v>
      </c>
      <c r="AS342">
        <v>2</v>
      </c>
    </row>
    <row r="343" spans="1:45" x14ac:dyDescent="0.25">
      <c r="A343">
        <v>20101208</v>
      </c>
      <c r="B343">
        <f t="shared" si="25"/>
        <v>20141208</v>
      </c>
      <c r="C343">
        <f t="shared" si="26"/>
        <v>2014</v>
      </c>
      <c r="D343">
        <f t="shared" si="27"/>
        <v>12</v>
      </c>
      <c r="E343">
        <f t="shared" si="28"/>
        <v>8</v>
      </c>
      <c r="F343" s="15">
        <f t="shared" si="29"/>
        <v>41981</v>
      </c>
      <c r="G343">
        <v>7</v>
      </c>
      <c r="H343">
        <v>21</v>
      </c>
      <c r="I343">
        <v>28</v>
      </c>
      <c r="J343">
        <v>40</v>
      </c>
      <c r="K343">
        <v>7</v>
      </c>
      <c r="L343">
        <v>20</v>
      </c>
      <c r="M343">
        <v>17</v>
      </c>
      <c r="N343">
        <v>60</v>
      </c>
      <c r="O343">
        <v>2</v>
      </c>
      <c r="P343">
        <v>-21</v>
      </c>
      <c r="Q343">
        <v>-47</v>
      </c>
      <c r="R343">
        <v>21</v>
      </c>
      <c r="S343">
        <v>-4</v>
      </c>
      <c r="T343">
        <v>24</v>
      </c>
      <c r="U343">
        <v>-74</v>
      </c>
      <c r="V343">
        <v>24</v>
      </c>
      <c r="W343">
        <v>0</v>
      </c>
      <c r="X343">
        <v>0</v>
      </c>
      <c r="Y343">
        <v>104</v>
      </c>
      <c r="Z343">
        <v>0</v>
      </c>
      <c r="AA343">
        <v>-1</v>
      </c>
      <c r="AB343">
        <v>-1</v>
      </c>
      <c r="AC343">
        <v>24</v>
      </c>
      <c r="AD343">
        <v>10089</v>
      </c>
      <c r="AE343">
        <v>10152</v>
      </c>
      <c r="AF343">
        <v>24</v>
      </c>
      <c r="AG343">
        <v>10061</v>
      </c>
      <c r="AH343">
        <v>3</v>
      </c>
      <c r="AI343">
        <v>16</v>
      </c>
      <c r="AJ343">
        <v>4</v>
      </c>
      <c r="AK343">
        <v>64</v>
      </c>
      <c r="AL343">
        <v>24</v>
      </c>
      <c r="AM343">
        <v>6</v>
      </c>
      <c r="AN343">
        <v>96</v>
      </c>
      <c r="AO343">
        <v>98</v>
      </c>
      <c r="AP343">
        <v>1</v>
      </c>
      <c r="AQ343">
        <v>88</v>
      </c>
      <c r="AR343">
        <v>16</v>
      </c>
      <c r="AS343">
        <v>1</v>
      </c>
    </row>
    <row r="344" spans="1:45" x14ac:dyDescent="0.25">
      <c r="A344">
        <v>20101209</v>
      </c>
      <c r="B344">
        <f t="shared" si="25"/>
        <v>20141209</v>
      </c>
      <c r="C344">
        <f t="shared" si="26"/>
        <v>2014</v>
      </c>
      <c r="D344">
        <f t="shared" si="27"/>
        <v>12</v>
      </c>
      <c r="E344">
        <f t="shared" si="28"/>
        <v>9</v>
      </c>
      <c r="F344" s="15">
        <f t="shared" si="29"/>
        <v>41982</v>
      </c>
      <c r="G344">
        <v>291</v>
      </c>
      <c r="H344">
        <v>34</v>
      </c>
      <c r="I344">
        <v>37</v>
      </c>
      <c r="J344">
        <v>60</v>
      </c>
      <c r="K344">
        <v>22</v>
      </c>
      <c r="L344">
        <v>20</v>
      </c>
      <c r="M344">
        <v>1</v>
      </c>
      <c r="N344">
        <v>110</v>
      </c>
      <c r="O344">
        <v>10</v>
      </c>
      <c r="P344">
        <v>27</v>
      </c>
      <c r="Q344">
        <v>-24</v>
      </c>
      <c r="R344">
        <v>3</v>
      </c>
      <c r="S344">
        <v>54</v>
      </c>
      <c r="T344">
        <v>23</v>
      </c>
      <c r="U344">
        <v>-57</v>
      </c>
      <c r="V344">
        <v>6</v>
      </c>
      <c r="W344">
        <v>30</v>
      </c>
      <c r="X344">
        <v>38</v>
      </c>
      <c r="Y344">
        <v>261</v>
      </c>
      <c r="Z344">
        <v>24</v>
      </c>
      <c r="AA344">
        <v>25</v>
      </c>
      <c r="AB344">
        <v>10</v>
      </c>
      <c r="AC344">
        <v>9</v>
      </c>
      <c r="AD344">
        <v>10215</v>
      </c>
      <c r="AE344">
        <v>10255</v>
      </c>
      <c r="AF344">
        <v>24</v>
      </c>
      <c r="AG344">
        <v>10157</v>
      </c>
      <c r="AH344">
        <v>1</v>
      </c>
      <c r="AI344">
        <v>34</v>
      </c>
      <c r="AJ344">
        <v>9</v>
      </c>
      <c r="AK344">
        <v>75</v>
      </c>
      <c r="AL344">
        <v>16</v>
      </c>
      <c r="AM344">
        <v>6</v>
      </c>
      <c r="AN344">
        <v>86</v>
      </c>
      <c r="AO344">
        <v>98</v>
      </c>
      <c r="AP344">
        <v>1</v>
      </c>
      <c r="AQ344">
        <v>68</v>
      </c>
      <c r="AR344">
        <v>14</v>
      </c>
      <c r="AS344">
        <v>3</v>
      </c>
    </row>
    <row r="345" spans="1:45" x14ac:dyDescent="0.25">
      <c r="A345">
        <v>20101210</v>
      </c>
      <c r="B345">
        <f t="shared" si="25"/>
        <v>20141210</v>
      </c>
      <c r="C345">
        <f t="shared" si="26"/>
        <v>2014</v>
      </c>
      <c r="D345">
        <f t="shared" si="27"/>
        <v>12</v>
      </c>
      <c r="E345">
        <f t="shared" si="28"/>
        <v>10</v>
      </c>
      <c r="F345" s="15">
        <f t="shared" si="29"/>
        <v>41983</v>
      </c>
      <c r="G345">
        <v>255</v>
      </c>
      <c r="H345">
        <v>28</v>
      </c>
      <c r="I345">
        <v>31</v>
      </c>
      <c r="J345">
        <v>50</v>
      </c>
      <c r="K345">
        <v>21</v>
      </c>
      <c r="L345">
        <v>10</v>
      </c>
      <c r="M345">
        <v>2</v>
      </c>
      <c r="N345">
        <v>90</v>
      </c>
      <c r="O345">
        <v>20</v>
      </c>
      <c r="P345">
        <v>38</v>
      </c>
      <c r="Q345">
        <v>-10</v>
      </c>
      <c r="R345">
        <v>8</v>
      </c>
      <c r="S345">
        <v>71</v>
      </c>
      <c r="T345">
        <v>24</v>
      </c>
      <c r="U345">
        <v>-33</v>
      </c>
      <c r="V345">
        <v>12</v>
      </c>
      <c r="W345">
        <v>5</v>
      </c>
      <c r="X345">
        <v>6</v>
      </c>
      <c r="Y345">
        <v>111</v>
      </c>
      <c r="Z345">
        <v>3</v>
      </c>
      <c r="AA345">
        <v>1</v>
      </c>
      <c r="AB345">
        <v>1</v>
      </c>
      <c r="AC345">
        <v>19</v>
      </c>
      <c r="AD345">
        <v>10263</v>
      </c>
      <c r="AE345">
        <v>10293</v>
      </c>
      <c r="AF345">
        <v>8</v>
      </c>
      <c r="AG345">
        <v>10211</v>
      </c>
      <c r="AH345">
        <v>24</v>
      </c>
      <c r="AI345">
        <v>26</v>
      </c>
      <c r="AJ345">
        <v>19</v>
      </c>
      <c r="AK345">
        <v>66</v>
      </c>
      <c r="AL345">
        <v>11</v>
      </c>
      <c r="AM345">
        <v>7</v>
      </c>
      <c r="AN345">
        <v>96</v>
      </c>
      <c r="AO345">
        <v>99</v>
      </c>
      <c r="AP345">
        <v>1</v>
      </c>
      <c r="AQ345">
        <v>90</v>
      </c>
      <c r="AR345">
        <v>11</v>
      </c>
      <c r="AS345">
        <v>1</v>
      </c>
    </row>
    <row r="346" spans="1:45" x14ac:dyDescent="0.25">
      <c r="A346">
        <v>20101211</v>
      </c>
      <c r="B346">
        <f t="shared" si="25"/>
        <v>20141211</v>
      </c>
      <c r="C346">
        <f t="shared" si="26"/>
        <v>2014</v>
      </c>
      <c r="D346">
        <f t="shared" si="27"/>
        <v>12</v>
      </c>
      <c r="E346">
        <f t="shared" si="28"/>
        <v>11</v>
      </c>
      <c r="F346" s="15">
        <f t="shared" si="29"/>
        <v>41984</v>
      </c>
      <c r="G346">
        <v>283</v>
      </c>
      <c r="H346">
        <v>46</v>
      </c>
      <c r="I346">
        <v>46</v>
      </c>
      <c r="J346">
        <v>50</v>
      </c>
      <c r="K346">
        <v>1</v>
      </c>
      <c r="L346">
        <v>40</v>
      </c>
      <c r="M346">
        <v>7</v>
      </c>
      <c r="N346">
        <v>100</v>
      </c>
      <c r="O346">
        <v>1</v>
      </c>
      <c r="P346">
        <v>71</v>
      </c>
      <c r="Q346">
        <v>60</v>
      </c>
      <c r="R346">
        <v>24</v>
      </c>
      <c r="S346">
        <v>80</v>
      </c>
      <c r="T346">
        <v>14</v>
      </c>
      <c r="U346">
        <v>53</v>
      </c>
      <c r="V346">
        <v>24</v>
      </c>
      <c r="W346">
        <v>0</v>
      </c>
      <c r="X346">
        <v>0</v>
      </c>
      <c r="Y346">
        <v>84</v>
      </c>
      <c r="Z346">
        <v>11</v>
      </c>
      <c r="AA346">
        <v>4</v>
      </c>
      <c r="AB346">
        <v>3</v>
      </c>
      <c r="AC346">
        <v>24</v>
      </c>
      <c r="AD346">
        <v>10195</v>
      </c>
      <c r="AE346">
        <v>10211</v>
      </c>
      <c r="AF346">
        <v>1</v>
      </c>
      <c r="AG346">
        <v>10159</v>
      </c>
      <c r="AH346">
        <v>23</v>
      </c>
      <c r="AI346">
        <v>29</v>
      </c>
      <c r="AJ346">
        <v>5</v>
      </c>
      <c r="AK346">
        <v>66</v>
      </c>
      <c r="AL346">
        <v>14</v>
      </c>
      <c r="AM346">
        <v>8</v>
      </c>
      <c r="AN346">
        <v>88</v>
      </c>
      <c r="AO346">
        <v>97</v>
      </c>
      <c r="AP346">
        <v>6</v>
      </c>
      <c r="AQ346">
        <v>80</v>
      </c>
      <c r="AR346">
        <v>14</v>
      </c>
      <c r="AS346">
        <v>1</v>
      </c>
    </row>
    <row r="347" spans="1:45" x14ac:dyDescent="0.25">
      <c r="A347">
        <v>20101212</v>
      </c>
      <c r="B347">
        <f t="shared" si="25"/>
        <v>20141212</v>
      </c>
      <c r="C347">
        <f t="shared" si="26"/>
        <v>2014</v>
      </c>
      <c r="D347">
        <f t="shared" si="27"/>
        <v>12</v>
      </c>
      <c r="E347">
        <f t="shared" si="28"/>
        <v>12</v>
      </c>
      <c r="F347" s="15">
        <f t="shared" si="29"/>
        <v>41985</v>
      </c>
      <c r="G347">
        <v>358</v>
      </c>
      <c r="H347">
        <v>33</v>
      </c>
      <c r="I347">
        <v>39</v>
      </c>
      <c r="J347">
        <v>60</v>
      </c>
      <c r="K347">
        <v>12</v>
      </c>
      <c r="L347">
        <v>20</v>
      </c>
      <c r="M347">
        <v>22</v>
      </c>
      <c r="N347">
        <v>120</v>
      </c>
      <c r="O347">
        <v>4</v>
      </c>
      <c r="P347">
        <v>31</v>
      </c>
      <c r="Q347">
        <v>-34</v>
      </c>
      <c r="R347">
        <v>24</v>
      </c>
      <c r="S347">
        <v>68</v>
      </c>
      <c r="T347">
        <v>1</v>
      </c>
      <c r="U347">
        <v>-70</v>
      </c>
      <c r="V347">
        <v>24</v>
      </c>
      <c r="W347">
        <v>13</v>
      </c>
      <c r="X347">
        <v>17</v>
      </c>
      <c r="Y347">
        <v>177</v>
      </c>
      <c r="Z347">
        <v>6</v>
      </c>
      <c r="AA347">
        <v>8</v>
      </c>
      <c r="AB347">
        <v>6</v>
      </c>
      <c r="AC347">
        <v>4</v>
      </c>
      <c r="AD347">
        <v>10200</v>
      </c>
      <c r="AE347">
        <v>10254</v>
      </c>
      <c r="AF347">
        <v>24</v>
      </c>
      <c r="AG347">
        <v>10158</v>
      </c>
      <c r="AH347">
        <v>4</v>
      </c>
      <c r="AI347">
        <v>58</v>
      </c>
      <c r="AJ347">
        <v>4</v>
      </c>
      <c r="AK347">
        <v>80</v>
      </c>
      <c r="AL347">
        <v>18</v>
      </c>
      <c r="AM347">
        <v>5</v>
      </c>
      <c r="AN347">
        <v>78</v>
      </c>
      <c r="AO347">
        <v>88</v>
      </c>
      <c r="AP347">
        <v>6</v>
      </c>
      <c r="AQ347">
        <v>68</v>
      </c>
      <c r="AR347">
        <v>18</v>
      </c>
      <c r="AS347">
        <v>2</v>
      </c>
    </row>
    <row r="348" spans="1:45" x14ac:dyDescent="0.25">
      <c r="A348">
        <v>20101213</v>
      </c>
      <c r="B348">
        <f t="shared" si="25"/>
        <v>20141213</v>
      </c>
      <c r="C348">
        <f t="shared" si="26"/>
        <v>2014</v>
      </c>
      <c r="D348">
        <f t="shared" si="27"/>
        <v>12</v>
      </c>
      <c r="E348">
        <f t="shared" si="28"/>
        <v>13</v>
      </c>
      <c r="F348" s="15">
        <f t="shared" si="29"/>
        <v>41986</v>
      </c>
      <c r="G348">
        <v>291</v>
      </c>
      <c r="H348">
        <v>10</v>
      </c>
      <c r="I348">
        <v>24</v>
      </c>
      <c r="J348">
        <v>50</v>
      </c>
      <c r="K348">
        <v>22</v>
      </c>
      <c r="L348">
        <v>0</v>
      </c>
      <c r="M348">
        <v>6</v>
      </c>
      <c r="N348">
        <v>100</v>
      </c>
      <c r="O348">
        <v>22</v>
      </c>
      <c r="P348">
        <v>-17</v>
      </c>
      <c r="Q348">
        <v>-65</v>
      </c>
      <c r="R348">
        <v>5</v>
      </c>
      <c r="S348">
        <v>20</v>
      </c>
      <c r="T348">
        <v>21</v>
      </c>
      <c r="U348">
        <v>-92</v>
      </c>
      <c r="V348">
        <v>6</v>
      </c>
      <c r="W348">
        <v>0</v>
      </c>
      <c r="X348">
        <v>0</v>
      </c>
      <c r="Y348">
        <v>151</v>
      </c>
      <c r="Z348">
        <v>6</v>
      </c>
      <c r="AA348">
        <v>1</v>
      </c>
      <c r="AB348">
        <v>1</v>
      </c>
      <c r="AC348">
        <v>19</v>
      </c>
      <c r="AD348">
        <v>10248</v>
      </c>
      <c r="AE348">
        <v>10269</v>
      </c>
      <c r="AF348">
        <v>10</v>
      </c>
      <c r="AG348">
        <v>10218</v>
      </c>
      <c r="AH348">
        <v>19</v>
      </c>
      <c r="AI348">
        <v>45</v>
      </c>
      <c r="AJ348">
        <v>19</v>
      </c>
      <c r="AK348">
        <v>75</v>
      </c>
      <c r="AL348">
        <v>10</v>
      </c>
      <c r="AM348">
        <v>6</v>
      </c>
      <c r="AN348">
        <v>89</v>
      </c>
      <c r="AO348">
        <v>98</v>
      </c>
      <c r="AP348">
        <v>6</v>
      </c>
      <c r="AQ348">
        <v>72</v>
      </c>
      <c r="AR348">
        <v>12</v>
      </c>
      <c r="AS348">
        <v>1</v>
      </c>
    </row>
    <row r="349" spans="1:45" x14ac:dyDescent="0.25">
      <c r="A349">
        <v>20101214</v>
      </c>
      <c r="B349">
        <f t="shared" si="25"/>
        <v>20141214</v>
      </c>
      <c r="C349">
        <f t="shared" si="26"/>
        <v>2014</v>
      </c>
      <c r="D349">
        <f t="shared" si="27"/>
        <v>12</v>
      </c>
      <c r="E349">
        <f t="shared" si="28"/>
        <v>14</v>
      </c>
      <c r="F349" s="15">
        <f t="shared" si="29"/>
        <v>41987</v>
      </c>
      <c r="G349">
        <v>357</v>
      </c>
      <c r="H349">
        <v>18</v>
      </c>
      <c r="I349">
        <v>22</v>
      </c>
      <c r="J349">
        <v>40</v>
      </c>
      <c r="K349">
        <v>1</v>
      </c>
      <c r="L349">
        <v>10</v>
      </c>
      <c r="M349">
        <v>8</v>
      </c>
      <c r="N349">
        <v>70</v>
      </c>
      <c r="O349">
        <v>1</v>
      </c>
      <c r="P349">
        <v>-25</v>
      </c>
      <c r="Q349">
        <v>-59</v>
      </c>
      <c r="R349">
        <v>24</v>
      </c>
      <c r="S349">
        <v>1</v>
      </c>
      <c r="T349">
        <v>14</v>
      </c>
      <c r="U349">
        <v>-97</v>
      </c>
      <c r="V349">
        <v>24</v>
      </c>
      <c r="W349">
        <v>10</v>
      </c>
      <c r="X349">
        <v>13</v>
      </c>
      <c r="Y349">
        <v>114</v>
      </c>
      <c r="Z349">
        <v>0</v>
      </c>
      <c r="AA349">
        <v>0</v>
      </c>
      <c r="AB349">
        <v>0</v>
      </c>
      <c r="AC349">
        <v>1</v>
      </c>
      <c r="AD349">
        <v>10309</v>
      </c>
      <c r="AE349">
        <v>10337</v>
      </c>
      <c r="AF349">
        <v>20</v>
      </c>
      <c r="AG349">
        <v>10255</v>
      </c>
      <c r="AH349">
        <v>1</v>
      </c>
      <c r="AI349">
        <v>60</v>
      </c>
      <c r="AJ349">
        <v>23</v>
      </c>
      <c r="AK349">
        <v>78</v>
      </c>
      <c r="AL349">
        <v>16</v>
      </c>
      <c r="AM349">
        <v>4</v>
      </c>
      <c r="AN349">
        <v>86</v>
      </c>
      <c r="AO349">
        <v>97</v>
      </c>
      <c r="AP349">
        <v>23</v>
      </c>
      <c r="AQ349">
        <v>69</v>
      </c>
      <c r="AR349">
        <v>16</v>
      </c>
      <c r="AS349">
        <v>1</v>
      </c>
    </row>
    <row r="350" spans="1:45" x14ac:dyDescent="0.25">
      <c r="A350">
        <v>20101215</v>
      </c>
      <c r="B350">
        <f t="shared" si="25"/>
        <v>20141215</v>
      </c>
      <c r="C350">
        <f t="shared" si="26"/>
        <v>2014</v>
      </c>
      <c r="D350">
        <f t="shared" si="27"/>
        <v>12</v>
      </c>
      <c r="E350">
        <f t="shared" si="28"/>
        <v>15</v>
      </c>
      <c r="F350" s="15">
        <f t="shared" si="29"/>
        <v>41988</v>
      </c>
      <c r="G350">
        <v>328</v>
      </c>
      <c r="H350">
        <v>17</v>
      </c>
      <c r="I350">
        <v>22</v>
      </c>
      <c r="J350">
        <v>40</v>
      </c>
      <c r="K350">
        <v>12</v>
      </c>
      <c r="L350">
        <v>10</v>
      </c>
      <c r="M350">
        <v>19</v>
      </c>
      <c r="N350">
        <v>90</v>
      </c>
      <c r="O350">
        <v>13</v>
      </c>
      <c r="P350">
        <v>4</v>
      </c>
      <c r="Q350">
        <v>-57</v>
      </c>
      <c r="R350">
        <v>1</v>
      </c>
      <c r="S350">
        <v>36</v>
      </c>
      <c r="T350">
        <v>13</v>
      </c>
      <c r="U350">
        <v>-92</v>
      </c>
      <c r="V350">
        <v>6</v>
      </c>
      <c r="W350">
        <v>23</v>
      </c>
      <c r="X350">
        <v>30</v>
      </c>
      <c r="Y350">
        <v>217</v>
      </c>
      <c r="Z350">
        <v>22</v>
      </c>
      <c r="AA350">
        <v>21</v>
      </c>
      <c r="AB350">
        <v>14</v>
      </c>
      <c r="AC350">
        <v>7</v>
      </c>
      <c r="AD350">
        <v>10284</v>
      </c>
      <c r="AE350">
        <v>10327</v>
      </c>
      <c r="AF350">
        <v>1</v>
      </c>
      <c r="AG350">
        <v>10222</v>
      </c>
      <c r="AH350">
        <v>24</v>
      </c>
      <c r="AI350">
        <v>49</v>
      </c>
      <c r="AJ350">
        <v>7</v>
      </c>
      <c r="AK350">
        <v>75</v>
      </c>
      <c r="AL350">
        <v>13</v>
      </c>
      <c r="AM350">
        <v>7</v>
      </c>
      <c r="AN350">
        <v>93</v>
      </c>
      <c r="AO350">
        <v>99</v>
      </c>
      <c r="AP350">
        <v>9</v>
      </c>
      <c r="AQ350">
        <v>78</v>
      </c>
      <c r="AR350">
        <v>13</v>
      </c>
      <c r="AS350">
        <v>2</v>
      </c>
    </row>
    <row r="351" spans="1:45" x14ac:dyDescent="0.25">
      <c r="A351">
        <v>20101216</v>
      </c>
      <c r="B351">
        <f t="shared" si="25"/>
        <v>20141216</v>
      </c>
      <c r="C351">
        <f t="shared" si="26"/>
        <v>2014</v>
      </c>
      <c r="D351">
        <f t="shared" si="27"/>
        <v>12</v>
      </c>
      <c r="E351">
        <f t="shared" si="28"/>
        <v>16</v>
      </c>
      <c r="F351" s="15">
        <f t="shared" si="29"/>
        <v>41989</v>
      </c>
      <c r="G351">
        <v>243</v>
      </c>
      <c r="H351">
        <v>26</v>
      </c>
      <c r="I351">
        <v>40</v>
      </c>
      <c r="J351">
        <v>70</v>
      </c>
      <c r="K351">
        <v>9</v>
      </c>
      <c r="L351">
        <v>10</v>
      </c>
      <c r="M351">
        <v>21</v>
      </c>
      <c r="N351">
        <v>130</v>
      </c>
      <c r="O351">
        <v>11</v>
      </c>
      <c r="P351">
        <v>15</v>
      </c>
      <c r="Q351">
        <v>-27</v>
      </c>
      <c r="R351">
        <v>24</v>
      </c>
      <c r="S351">
        <v>45</v>
      </c>
      <c r="T351">
        <v>15</v>
      </c>
      <c r="U351">
        <v>-53</v>
      </c>
      <c r="V351">
        <v>24</v>
      </c>
      <c r="W351">
        <v>0</v>
      </c>
      <c r="X351">
        <v>0</v>
      </c>
      <c r="Y351">
        <v>29</v>
      </c>
      <c r="Z351">
        <v>89</v>
      </c>
      <c r="AA351">
        <v>124</v>
      </c>
      <c r="AB351">
        <v>30</v>
      </c>
      <c r="AC351">
        <v>14</v>
      </c>
      <c r="AD351">
        <v>10044</v>
      </c>
      <c r="AE351">
        <v>10211</v>
      </c>
      <c r="AF351">
        <v>1</v>
      </c>
      <c r="AG351">
        <v>9963</v>
      </c>
      <c r="AH351">
        <v>14</v>
      </c>
      <c r="AI351">
        <v>12</v>
      </c>
      <c r="AJ351">
        <v>22</v>
      </c>
      <c r="AK351">
        <v>70</v>
      </c>
      <c r="AL351">
        <v>2</v>
      </c>
      <c r="AM351">
        <v>7</v>
      </c>
      <c r="AN351">
        <v>96</v>
      </c>
      <c r="AO351">
        <v>99</v>
      </c>
      <c r="AP351">
        <v>6</v>
      </c>
      <c r="AQ351">
        <v>90</v>
      </c>
      <c r="AR351">
        <v>2</v>
      </c>
      <c r="AS351">
        <v>0</v>
      </c>
    </row>
    <row r="352" spans="1:45" x14ac:dyDescent="0.25">
      <c r="A352">
        <v>20101217</v>
      </c>
      <c r="B352">
        <f t="shared" si="25"/>
        <v>20141217</v>
      </c>
      <c r="C352">
        <f t="shared" si="26"/>
        <v>2014</v>
      </c>
      <c r="D352">
        <f t="shared" si="27"/>
        <v>12</v>
      </c>
      <c r="E352">
        <f t="shared" si="28"/>
        <v>17</v>
      </c>
      <c r="F352" s="15">
        <f t="shared" si="29"/>
        <v>41990</v>
      </c>
      <c r="G352">
        <v>224</v>
      </c>
      <c r="H352">
        <v>26</v>
      </c>
      <c r="I352">
        <v>30</v>
      </c>
      <c r="J352">
        <v>50</v>
      </c>
      <c r="K352">
        <v>11</v>
      </c>
      <c r="L352">
        <v>10</v>
      </c>
      <c r="M352">
        <v>3</v>
      </c>
      <c r="N352">
        <v>100</v>
      </c>
      <c r="O352">
        <v>11</v>
      </c>
      <c r="P352">
        <v>-22</v>
      </c>
      <c r="Q352">
        <v>-56</v>
      </c>
      <c r="R352">
        <v>5</v>
      </c>
      <c r="S352">
        <v>-6</v>
      </c>
      <c r="T352">
        <v>14</v>
      </c>
      <c r="U352">
        <v>-86</v>
      </c>
      <c r="V352">
        <v>6</v>
      </c>
      <c r="W352">
        <v>8</v>
      </c>
      <c r="X352">
        <v>10</v>
      </c>
      <c r="Y352">
        <v>90</v>
      </c>
      <c r="Z352">
        <v>41</v>
      </c>
      <c r="AA352">
        <v>24</v>
      </c>
      <c r="AB352">
        <v>8</v>
      </c>
      <c r="AC352">
        <v>12</v>
      </c>
      <c r="AD352">
        <v>9939</v>
      </c>
      <c r="AE352">
        <v>9959</v>
      </c>
      <c r="AF352">
        <v>1</v>
      </c>
      <c r="AG352">
        <v>9928</v>
      </c>
      <c r="AH352">
        <v>14</v>
      </c>
      <c r="AI352">
        <v>20</v>
      </c>
      <c r="AJ352">
        <v>11</v>
      </c>
      <c r="AK352">
        <v>70</v>
      </c>
      <c r="AL352">
        <v>17</v>
      </c>
      <c r="AM352">
        <v>6</v>
      </c>
      <c r="AN352">
        <v>94</v>
      </c>
      <c r="AO352">
        <v>99</v>
      </c>
      <c r="AP352">
        <v>10</v>
      </c>
      <c r="AQ352">
        <v>85</v>
      </c>
      <c r="AR352">
        <v>18</v>
      </c>
      <c r="AS352">
        <v>1</v>
      </c>
    </row>
    <row r="353" spans="1:45" x14ac:dyDescent="0.25">
      <c r="A353">
        <v>20101218</v>
      </c>
      <c r="B353">
        <f t="shared" si="25"/>
        <v>20141218</v>
      </c>
      <c r="C353">
        <f t="shared" si="26"/>
        <v>2014</v>
      </c>
      <c r="D353">
        <f t="shared" si="27"/>
        <v>12</v>
      </c>
      <c r="E353">
        <f t="shared" si="28"/>
        <v>18</v>
      </c>
      <c r="F353" s="15">
        <f t="shared" si="29"/>
        <v>41991</v>
      </c>
      <c r="G353">
        <v>134</v>
      </c>
      <c r="H353">
        <v>28</v>
      </c>
      <c r="I353">
        <v>32</v>
      </c>
      <c r="J353">
        <v>50</v>
      </c>
      <c r="K353">
        <v>22</v>
      </c>
      <c r="L353">
        <v>20</v>
      </c>
      <c r="M353">
        <v>10</v>
      </c>
      <c r="N353">
        <v>70</v>
      </c>
      <c r="O353">
        <v>21</v>
      </c>
      <c r="P353">
        <v>-41</v>
      </c>
      <c r="Q353">
        <v>-60</v>
      </c>
      <c r="R353">
        <v>18</v>
      </c>
      <c r="S353">
        <v>-15</v>
      </c>
      <c r="T353">
        <v>13</v>
      </c>
      <c r="U353">
        <v>-86</v>
      </c>
      <c r="V353">
        <v>18</v>
      </c>
      <c r="W353">
        <v>18</v>
      </c>
      <c r="X353">
        <v>23</v>
      </c>
      <c r="Y353">
        <v>190</v>
      </c>
      <c r="Z353">
        <v>20</v>
      </c>
      <c r="AA353">
        <v>36</v>
      </c>
      <c r="AB353">
        <v>22</v>
      </c>
      <c r="AC353">
        <v>24</v>
      </c>
      <c r="AD353">
        <v>9965</v>
      </c>
      <c r="AE353">
        <v>9981</v>
      </c>
      <c r="AF353">
        <v>16</v>
      </c>
      <c r="AG353">
        <v>9944</v>
      </c>
      <c r="AH353">
        <v>1</v>
      </c>
      <c r="AI353">
        <v>7</v>
      </c>
      <c r="AJ353">
        <v>23</v>
      </c>
      <c r="AK353">
        <v>65</v>
      </c>
      <c r="AL353">
        <v>14</v>
      </c>
      <c r="AM353">
        <v>7</v>
      </c>
      <c r="AN353">
        <v>91</v>
      </c>
      <c r="AO353">
        <v>97</v>
      </c>
      <c r="AP353">
        <v>24</v>
      </c>
      <c r="AQ353">
        <v>81</v>
      </c>
      <c r="AR353">
        <v>13</v>
      </c>
      <c r="AS353">
        <v>2</v>
      </c>
    </row>
    <row r="354" spans="1:45" x14ac:dyDescent="0.25">
      <c r="A354">
        <v>20101219</v>
      </c>
      <c r="B354">
        <f t="shared" si="25"/>
        <v>20141219</v>
      </c>
      <c r="C354">
        <f t="shared" si="26"/>
        <v>2014</v>
      </c>
      <c r="D354">
        <f t="shared" si="27"/>
        <v>12</v>
      </c>
      <c r="E354">
        <f t="shared" si="28"/>
        <v>19</v>
      </c>
      <c r="F354" s="15">
        <f t="shared" si="29"/>
        <v>41992</v>
      </c>
      <c r="G354">
        <v>42</v>
      </c>
      <c r="H354">
        <v>25</v>
      </c>
      <c r="I354">
        <v>29</v>
      </c>
      <c r="J354">
        <v>50</v>
      </c>
      <c r="K354">
        <v>21</v>
      </c>
      <c r="L354">
        <v>10</v>
      </c>
      <c r="M354">
        <v>7</v>
      </c>
      <c r="N354">
        <v>80</v>
      </c>
      <c r="O354">
        <v>20</v>
      </c>
      <c r="P354">
        <v>-49</v>
      </c>
      <c r="Q354">
        <v>-57</v>
      </c>
      <c r="R354">
        <v>11</v>
      </c>
      <c r="S354">
        <v>-39</v>
      </c>
      <c r="T354">
        <v>1</v>
      </c>
      <c r="U354">
        <v>-60</v>
      </c>
      <c r="V354">
        <v>12</v>
      </c>
      <c r="W354">
        <v>0</v>
      </c>
      <c r="X354">
        <v>0</v>
      </c>
      <c r="Y354">
        <v>118</v>
      </c>
      <c r="Z354">
        <v>45</v>
      </c>
      <c r="AA354">
        <v>64</v>
      </c>
      <c r="AB354">
        <v>29</v>
      </c>
      <c r="AC354">
        <v>2</v>
      </c>
      <c r="AD354">
        <v>9948</v>
      </c>
      <c r="AE354">
        <v>9977</v>
      </c>
      <c r="AF354">
        <v>10</v>
      </c>
      <c r="AG354">
        <v>9915</v>
      </c>
      <c r="AH354">
        <v>20</v>
      </c>
      <c r="AI354">
        <v>4</v>
      </c>
      <c r="AJ354">
        <v>1</v>
      </c>
      <c r="AK354">
        <v>58</v>
      </c>
      <c r="AL354">
        <v>4</v>
      </c>
      <c r="AM354">
        <v>8</v>
      </c>
      <c r="AN354">
        <v>94</v>
      </c>
      <c r="AO354">
        <v>98</v>
      </c>
      <c r="AP354">
        <v>2</v>
      </c>
      <c r="AQ354">
        <v>93</v>
      </c>
      <c r="AR354">
        <v>9</v>
      </c>
      <c r="AS354">
        <v>1</v>
      </c>
    </row>
    <row r="355" spans="1:45" x14ac:dyDescent="0.25">
      <c r="A355">
        <v>20101220</v>
      </c>
      <c r="B355">
        <f t="shared" si="25"/>
        <v>20141220</v>
      </c>
      <c r="C355">
        <f t="shared" si="26"/>
        <v>2014</v>
      </c>
      <c r="D355">
        <f t="shared" si="27"/>
        <v>12</v>
      </c>
      <c r="E355">
        <f t="shared" si="28"/>
        <v>20</v>
      </c>
      <c r="F355" s="15">
        <f t="shared" si="29"/>
        <v>41993</v>
      </c>
      <c r="G355">
        <v>167</v>
      </c>
      <c r="H355">
        <v>14</v>
      </c>
      <c r="I355">
        <v>18</v>
      </c>
      <c r="J355">
        <v>30</v>
      </c>
      <c r="K355">
        <v>1</v>
      </c>
      <c r="L355">
        <v>10</v>
      </c>
      <c r="M355">
        <v>2</v>
      </c>
      <c r="N355">
        <v>50</v>
      </c>
      <c r="O355">
        <v>1</v>
      </c>
      <c r="P355">
        <v>-77</v>
      </c>
      <c r="Q355">
        <v>-111</v>
      </c>
      <c r="R355">
        <v>6</v>
      </c>
      <c r="S355">
        <v>-47</v>
      </c>
      <c r="T355">
        <v>1</v>
      </c>
      <c r="U355">
        <v>-148</v>
      </c>
      <c r="V355">
        <v>24</v>
      </c>
      <c r="W355">
        <v>46</v>
      </c>
      <c r="X355">
        <v>60</v>
      </c>
      <c r="Y355">
        <v>317</v>
      </c>
      <c r="Z355">
        <v>0</v>
      </c>
      <c r="AA355">
        <v>-1</v>
      </c>
      <c r="AB355">
        <v>-1</v>
      </c>
      <c r="AC355">
        <v>6</v>
      </c>
      <c r="AD355">
        <v>10040</v>
      </c>
      <c r="AE355">
        <v>10066</v>
      </c>
      <c r="AF355">
        <v>18</v>
      </c>
      <c r="AG355">
        <v>9982</v>
      </c>
      <c r="AH355">
        <v>1</v>
      </c>
      <c r="AI355">
        <v>1</v>
      </c>
      <c r="AJ355">
        <v>22</v>
      </c>
      <c r="AK355">
        <v>50</v>
      </c>
      <c r="AL355">
        <v>1</v>
      </c>
      <c r="AM355">
        <v>4</v>
      </c>
      <c r="AN355">
        <v>96</v>
      </c>
      <c r="AO355">
        <v>100</v>
      </c>
      <c r="AP355">
        <v>6</v>
      </c>
      <c r="AQ355">
        <v>93</v>
      </c>
      <c r="AR355">
        <v>12</v>
      </c>
      <c r="AS355">
        <v>2</v>
      </c>
    </row>
    <row r="356" spans="1:45" x14ac:dyDescent="0.25">
      <c r="A356">
        <v>20101221</v>
      </c>
      <c r="B356">
        <f t="shared" si="25"/>
        <v>20141221</v>
      </c>
      <c r="C356">
        <f t="shared" si="26"/>
        <v>2014</v>
      </c>
      <c r="D356">
        <f t="shared" si="27"/>
        <v>12</v>
      </c>
      <c r="E356">
        <f t="shared" si="28"/>
        <v>21</v>
      </c>
      <c r="F356" s="15">
        <f t="shared" si="29"/>
        <v>41994</v>
      </c>
      <c r="G356">
        <v>70</v>
      </c>
      <c r="H356">
        <v>18</v>
      </c>
      <c r="I356">
        <v>18</v>
      </c>
      <c r="J356">
        <v>30</v>
      </c>
      <c r="K356">
        <v>16</v>
      </c>
      <c r="L356">
        <v>10</v>
      </c>
      <c r="M356">
        <v>1</v>
      </c>
      <c r="N356">
        <v>40</v>
      </c>
      <c r="O356">
        <v>10</v>
      </c>
      <c r="P356">
        <v>-39</v>
      </c>
      <c r="Q356">
        <v>-85</v>
      </c>
      <c r="R356">
        <v>2</v>
      </c>
      <c r="S356">
        <v>-16</v>
      </c>
      <c r="T356">
        <v>16</v>
      </c>
      <c r="U356">
        <v>-88</v>
      </c>
      <c r="V356">
        <v>6</v>
      </c>
      <c r="W356">
        <v>0</v>
      </c>
      <c r="X356">
        <v>0</v>
      </c>
      <c r="Y356">
        <v>95</v>
      </c>
      <c r="Z356">
        <v>4</v>
      </c>
      <c r="AA356">
        <v>1</v>
      </c>
      <c r="AB356">
        <v>1</v>
      </c>
      <c r="AC356">
        <v>6</v>
      </c>
      <c r="AD356">
        <v>10050</v>
      </c>
      <c r="AE356">
        <v>10058</v>
      </c>
      <c r="AF356">
        <v>19</v>
      </c>
      <c r="AG356">
        <v>10036</v>
      </c>
      <c r="AH356">
        <v>7</v>
      </c>
      <c r="AI356">
        <v>12</v>
      </c>
      <c r="AJ356">
        <v>1</v>
      </c>
      <c r="AK356">
        <v>57</v>
      </c>
      <c r="AL356">
        <v>18</v>
      </c>
      <c r="AM356">
        <v>8</v>
      </c>
      <c r="AN356">
        <v>95</v>
      </c>
      <c r="AO356">
        <v>97</v>
      </c>
      <c r="AP356">
        <v>1</v>
      </c>
      <c r="AQ356">
        <v>93</v>
      </c>
      <c r="AR356">
        <v>18</v>
      </c>
      <c r="AS356">
        <v>1</v>
      </c>
    </row>
    <row r="357" spans="1:45" x14ac:dyDescent="0.25">
      <c r="A357">
        <v>20101222</v>
      </c>
      <c r="B357">
        <f t="shared" si="25"/>
        <v>20141222</v>
      </c>
      <c r="C357">
        <f t="shared" si="26"/>
        <v>2014</v>
      </c>
      <c r="D357">
        <f t="shared" si="27"/>
        <v>12</v>
      </c>
      <c r="E357">
        <f t="shared" si="28"/>
        <v>22</v>
      </c>
      <c r="F357" s="15">
        <f t="shared" si="29"/>
        <v>41995</v>
      </c>
      <c r="G357">
        <v>39</v>
      </c>
      <c r="H357">
        <v>32</v>
      </c>
      <c r="I357">
        <v>34</v>
      </c>
      <c r="J357">
        <v>40</v>
      </c>
      <c r="K357">
        <v>4</v>
      </c>
      <c r="L357">
        <v>20</v>
      </c>
      <c r="M357">
        <v>1</v>
      </c>
      <c r="N357">
        <v>70</v>
      </c>
      <c r="O357">
        <v>23</v>
      </c>
      <c r="P357">
        <v>-21</v>
      </c>
      <c r="Q357">
        <v>-29</v>
      </c>
      <c r="R357">
        <v>10</v>
      </c>
      <c r="S357">
        <v>-11</v>
      </c>
      <c r="T357">
        <v>3</v>
      </c>
      <c r="U357">
        <v>-27</v>
      </c>
      <c r="V357">
        <v>12</v>
      </c>
      <c r="W357">
        <v>0</v>
      </c>
      <c r="X357">
        <v>0</v>
      </c>
      <c r="Y357">
        <v>74</v>
      </c>
      <c r="Z357">
        <v>0</v>
      </c>
      <c r="AA357">
        <v>-1</v>
      </c>
      <c r="AB357">
        <v>-1</v>
      </c>
      <c r="AC357">
        <v>12</v>
      </c>
      <c r="AD357">
        <v>10047</v>
      </c>
      <c r="AE357">
        <v>10054</v>
      </c>
      <c r="AF357">
        <v>1</v>
      </c>
      <c r="AG357">
        <v>10043</v>
      </c>
      <c r="AH357">
        <v>13</v>
      </c>
      <c r="AI357">
        <v>6</v>
      </c>
      <c r="AJ357">
        <v>9</v>
      </c>
      <c r="AK357">
        <v>50</v>
      </c>
      <c r="AL357">
        <v>21</v>
      </c>
      <c r="AM357">
        <v>8</v>
      </c>
      <c r="AN357">
        <v>94</v>
      </c>
      <c r="AO357">
        <v>99</v>
      </c>
      <c r="AP357">
        <v>9</v>
      </c>
      <c r="AQ357">
        <v>90</v>
      </c>
      <c r="AR357">
        <v>21</v>
      </c>
      <c r="AS357">
        <v>1</v>
      </c>
    </row>
    <row r="358" spans="1:45" x14ac:dyDescent="0.25">
      <c r="A358">
        <v>20101223</v>
      </c>
      <c r="B358">
        <f t="shared" si="25"/>
        <v>20141223</v>
      </c>
      <c r="C358">
        <f t="shared" si="26"/>
        <v>2014</v>
      </c>
      <c r="D358">
        <f t="shared" si="27"/>
        <v>12</v>
      </c>
      <c r="E358">
        <f t="shared" si="28"/>
        <v>23</v>
      </c>
      <c r="F358" s="15">
        <f t="shared" si="29"/>
        <v>41996</v>
      </c>
      <c r="G358">
        <v>28</v>
      </c>
      <c r="H358">
        <v>57</v>
      </c>
      <c r="I358">
        <v>58</v>
      </c>
      <c r="J358">
        <v>70</v>
      </c>
      <c r="K358">
        <v>14</v>
      </c>
      <c r="L358">
        <v>30</v>
      </c>
      <c r="M358">
        <v>1</v>
      </c>
      <c r="N358">
        <v>130</v>
      </c>
      <c r="O358">
        <v>18</v>
      </c>
      <c r="P358">
        <v>-7</v>
      </c>
      <c r="Q358">
        <v>-22</v>
      </c>
      <c r="R358">
        <v>1</v>
      </c>
      <c r="S358">
        <v>0</v>
      </c>
      <c r="T358">
        <v>10</v>
      </c>
      <c r="U358">
        <v>-22</v>
      </c>
      <c r="V358">
        <v>6</v>
      </c>
      <c r="W358">
        <v>0</v>
      </c>
      <c r="X358">
        <v>0</v>
      </c>
      <c r="Y358">
        <v>70</v>
      </c>
      <c r="Z358">
        <v>28</v>
      </c>
      <c r="AA358">
        <v>5</v>
      </c>
      <c r="AB358">
        <v>2</v>
      </c>
      <c r="AC358">
        <v>2</v>
      </c>
      <c r="AD358">
        <v>10053</v>
      </c>
      <c r="AE358">
        <v>10079</v>
      </c>
      <c r="AF358">
        <v>24</v>
      </c>
      <c r="AG358">
        <v>10034</v>
      </c>
      <c r="AH358">
        <v>4</v>
      </c>
      <c r="AI358">
        <v>21</v>
      </c>
      <c r="AJ358">
        <v>1</v>
      </c>
      <c r="AK358">
        <v>70</v>
      </c>
      <c r="AL358">
        <v>13</v>
      </c>
      <c r="AM358">
        <v>8</v>
      </c>
      <c r="AN358">
        <v>88</v>
      </c>
      <c r="AO358">
        <v>94</v>
      </c>
      <c r="AP358">
        <v>1</v>
      </c>
      <c r="AQ358">
        <v>83</v>
      </c>
      <c r="AR358">
        <v>24</v>
      </c>
      <c r="AS358">
        <v>1</v>
      </c>
    </row>
    <row r="359" spans="1:45" x14ac:dyDescent="0.25">
      <c r="A359">
        <v>20101224</v>
      </c>
      <c r="B359">
        <f t="shared" si="25"/>
        <v>20141224</v>
      </c>
      <c r="C359">
        <f t="shared" si="26"/>
        <v>2014</v>
      </c>
      <c r="D359">
        <f t="shared" si="27"/>
        <v>12</v>
      </c>
      <c r="E359">
        <f t="shared" si="28"/>
        <v>24</v>
      </c>
      <c r="F359" s="15">
        <f t="shared" si="29"/>
        <v>41997</v>
      </c>
      <c r="G359">
        <v>21</v>
      </c>
      <c r="H359">
        <v>59</v>
      </c>
      <c r="I359">
        <v>60</v>
      </c>
      <c r="J359">
        <v>70</v>
      </c>
      <c r="K359">
        <v>2</v>
      </c>
      <c r="L359">
        <v>40</v>
      </c>
      <c r="M359">
        <v>19</v>
      </c>
      <c r="N359">
        <v>140</v>
      </c>
      <c r="O359">
        <v>15</v>
      </c>
      <c r="P359">
        <v>-12</v>
      </c>
      <c r="Q359">
        <v>-24</v>
      </c>
      <c r="R359">
        <v>24</v>
      </c>
      <c r="S359">
        <v>-3</v>
      </c>
      <c r="T359">
        <v>1</v>
      </c>
      <c r="U359">
        <v>-26</v>
      </c>
      <c r="V359">
        <v>24</v>
      </c>
      <c r="W359">
        <v>12</v>
      </c>
      <c r="X359">
        <v>16</v>
      </c>
      <c r="Y359">
        <v>164</v>
      </c>
      <c r="Z359">
        <v>0</v>
      </c>
      <c r="AA359">
        <v>0</v>
      </c>
      <c r="AB359">
        <v>0</v>
      </c>
      <c r="AC359">
        <v>1</v>
      </c>
      <c r="AD359">
        <v>10131</v>
      </c>
      <c r="AE359">
        <v>10190</v>
      </c>
      <c r="AF359">
        <v>24</v>
      </c>
      <c r="AG359">
        <v>10081</v>
      </c>
      <c r="AH359">
        <v>1</v>
      </c>
      <c r="AI359">
        <v>63</v>
      </c>
      <c r="AJ359">
        <v>8</v>
      </c>
      <c r="AK359">
        <v>74</v>
      </c>
      <c r="AL359">
        <v>12</v>
      </c>
      <c r="AM359">
        <v>8</v>
      </c>
      <c r="AN359">
        <v>78</v>
      </c>
      <c r="AO359">
        <v>85</v>
      </c>
      <c r="AP359">
        <v>3</v>
      </c>
      <c r="AQ359">
        <v>69</v>
      </c>
      <c r="AR359">
        <v>13</v>
      </c>
      <c r="AS359">
        <v>2</v>
      </c>
    </row>
    <row r="360" spans="1:45" x14ac:dyDescent="0.25">
      <c r="A360">
        <v>20101225</v>
      </c>
      <c r="B360">
        <f t="shared" si="25"/>
        <v>20141225</v>
      </c>
      <c r="C360">
        <f t="shared" si="26"/>
        <v>2014</v>
      </c>
      <c r="D360">
        <f t="shared" si="27"/>
        <v>12</v>
      </c>
      <c r="E360">
        <f t="shared" si="28"/>
        <v>25</v>
      </c>
      <c r="F360" s="15">
        <f t="shared" si="29"/>
        <v>41998</v>
      </c>
      <c r="G360">
        <v>357</v>
      </c>
      <c r="H360">
        <v>5</v>
      </c>
      <c r="I360">
        <v>28</v>
      </c>
      <c r="J360">
        <v>40</v>
      </c>
      <c r="K360">
        <v>1</v>
      </c>
      <c r="L360">
        <v>10</v>
      </c>
      <c r="M360">
        <v>13</v>
      </c>
      <c r="N360">
        <v>80</v>
      </c>
      <c r="O360">
        <v>6</v>
      </c>
      <c r="P360">
        <v>-16</v>
      </c>
      <c r="Q360">
        <v>-33</v>
      </c>
      <c r="R360">
        <v>9</v>
      </c>
      <c r="S360">
        <v>6</v>
      </c>
      <c r="T360">
        <v>14</v>
      </c>
      <c r="U360">
        <v>-34</v>
      </c>
      <c r="V360">
        <v>12</v>
      </c>
      <c r="W360">
        <v>45</v>
      </c>
      <c r="X360">
        <v>58</v>
      </c>
      <c r="Y360">
        <v>288</v>
      </c>
      <c r="Z360">
        <v>3</v>
      </c>
      <c r="AA360">
        <v>1</v>
      </c>
      <c r="AB360">
        <v>1</v>
      </c>
      <c r="AC360">
        <v>22</v>
      </c>
      <c r="AD360">
        <v>10242</v>
      </c>
      <c r="AE360">
        <v>10262</v>
      </c>
      <c r="AF360">
        <v>18</v>
      </c>
      <c r="AG360">
        <v>10196</v>
      </c>
      <c r="AH360">
        <v>1</v>
      </c>
      <c r="AI360">
        <v>28</v>
      </c>
      <c r="AJ360">
        <v>20</v>
      </c>
      <c r="AK360">
        <v>76</v>
      </c>
      <c r="AL360">
        <v>14</v>
      </c>
      <c r="AM360">
        <v>7</v>
      </c>
      <c r="AN360">
        <v>81</v>
      </c>
      <c r="AO360">
        <v>98</v>
      </c>
      <c r="AP360">
        <v>23</v>
      </c>
      <c r="AQ360">
        <v>67</v>
      </c>
      <c r="AR360">
        <v>14</v>
      </c>
      <c r="AS360">
        <v>3</v>
      </c>
    </row>
    <row r="361" spans="1:45" x14ac:dyDescent="0.25">
      <c r="A361">
        <v>20101226</v>
      </c>
      <c r="B361">
        <f t="shared" si="25"/>
        <v>20141226</v>
      </c>
      <c r="C361">
        <f t="shared" si="26"/>
        <v>2014</v>
      </c>
      <c r="D361">
        <f t="shared" si="27"/>
        <v>12</v>
      </c>
      <c r="E361">
        <f t="shared" si="28"/>
        <v>26</v>
      </c>
      <c r="F361" s="15">
        <f t="shared" si="29"/>
        <v>41999</v>
      </c>
      <c r="G361">
        <v>260</v>
      </c>
      <c r="H361">
        <v>20</v>
      </c>
      <c r="I361">
        <v>21</v>
      </c>
      <c r="J361">
        <v>30</v>
      </c>
      <c r="K361">
        <v>16</v>
      </c>
      <c r="L361">
        <v>10</v>
      </c>
      <c r="M361">
        <v>2</v>
      </c>
      <c r="N361">
        <v>70</v>
      </c>
      <c r="O361">
        <v>16</v>
      </c>
      <c r="P361">
        <v>5</v>
      </c>
      <c r="Q361">
        <v>-59</v>
      </c>
      <c r="R361">
        <v>9</v>
      </c>
      <c r="S361">
        <v>48</v>
      </c>
      <c r="T361">
        <v>14</v>
      </c>
      <c r="U361">
        <v>-62</v>
      </c>
      <c r="V361">
        <v>12</v>
      </c>
      <c r="W361">
        <v>42</v>
      </c>
      <c r="X361">
        <v>54</v>
      </c>
      <c r="Y361">
        <v>278</v>
      </c>
      <c r="Z361">
        <v>17</v>
      </c>
      <c r="AA361">
        <v>18</v>
      </c>
      <c r="AB361">
        <v>8</v>
      </c>
      <c r="AC361">
        <v>12</v>
      </c>
      <c r="AD361">
        <v>10244</v>
      </c>
      <c r="AE361">
        <v>10257</v>
      </c>
      <c r="AF361">
        <v>10</v>
      </c>
      <c r="AG361">
        <v>10235</v>
      </c>
      <c r="AH361">
        <v>24</v>
      </c>
      <c r="AI361">
        <v>1</v>
      </c>
      <c r="AJ361">
        <v>8</v>
      </c>
      <c r="AK361">
        <v>75</v>
      </c>
      <c r="AL361">
        <v>14</v>
      </c>
      <c r="AM361">
        <v>6</v>
      </c>
      <c r="AN361">
        <v>94</v>
      </c>
      <c r="AO361">
        <v>100</v>
      </c>
      <c r="AP361">
        <v>9</v>
      </c>
      <c r="AQ361">
        <v>79</v>
      </c>
      <c r="AR361">
        <v>14</v>
      </c>
      <c r="AS361">
        <v>3</v>
      </c>
    </row>
    <row r="362" spans="1:45" x14ac:dyDescent="0.25">
      <c r="A362">
        <v>20101227</v>
      </c>
      <c r="B362">
        <f t="shared" si="25"/>
        <v>20141227</v>
      </c>
      <c r="C362">
        <f t="shared" si="26"/>
        <v>2014</v>
      </c>
      <c r="D362">
        <f t="shared" si="27"/>
        <v>12</v>
      </c>
      <c r="E362">
        <f t="shared" si="28"/>
        <v>27</v>
      </c>
      <c r="F362" s="15">
        <f t="shared" si="29"/>
        <v>42000</v>
      </c>
      <c r="G362">
        <v>196</v>
      </c>
      <c r="H362">
        <v>30</v>
      </c>
      <c r="I362">
        <v>35</v>
      </c>
      <c r="J362">
        <v>50</v>
      </c>
      <c r="K362">
        <v>4</v>
      </c>
      <c r="L362">
        <v>30</v>
      </c>
      <c r="M362">
        <v>8</v>
      </c>
      <c r="N362">
        <v>80</v>
      </c>
      <c r="O362">
        <v>2</v>
      </c>
      <c r="P362">
        <v>-6</v>
      </c>
      <c r="Q362">
        <v>-16</v>
      </c>
      <c r="R362">
        <v>18</v>
      </c>
      <c r="S362">
        <v>9</v>
      </c>
      <c r="T362">
        <v>1</v>
      </c>
      <c r="U362">
        <v>-17</v>
      </c>
      <c r="V362">
        <v>18</v>
      </c>
      <c r="W362">
        <v>4</v>
      </c>
      <c r="X362">
        <v>5</v>
      </c>
      <c r="Y362">
        <v>137</v>
      </c>
      <c r="Z362">
        <v>0</v>
      </c>
      <c r="AA362">
        <v>0</v>
      </c>
      <c r="AB362">
        <v>0</v>
      </c>
      <c r="AC362">
        <v>1</v>
      </c>
      <c r="AD362">
        <v>10212</v>
      </c>
      <c r="AE362">
        <v>10234</v>
      </c>
      <c r="AF362">
        <v>1</v>
      </c>
      <c r="AG362">
        <v>10183</v>
      </c>
      <c r="AH362">
        <v>24</v>
      </c>
      <c r="AI362">
        <v>8</v>
      </c>
      <c r="AJ362">
        <v>4</v>
      </c>
      <c r="AK362">
        <v>61</v>
      </c>
      <c r="AL362">
        <v>24</v>
      </c>
      <c r="AM362">
        <v>8</v>
      </c>
      <c r="AN362">
        <v>92</v>
      </c>
      <c r="AO362">
        <v>99</v>
      </c>
      <c r="AP362">
        <v>1</v>
      </c>
      <c r="AQ362">
        <v>83</v>
      </c>
      <c r="AR362">
        <v>24</v>
      </c>
      <c r="AS362">
        <v>1</v>
      </c>
    </row>
    <row r="363" spans="1:45" x14ac:dyDescent="0.25">
      <c r="A363">
        <v>20101228</v>
      </c>
      <c r="B363">
        <f t="shared" si="25"/>
        <v>20141228</v>
      </c>
      <c r="C363">
        <f t="shared" si="26"/>
        <v>2014</v>
      </c>
      <c r="D363">
        <f t="shared" si="27"/>
        <v>12</v>
      </c>
      <c r="E363">
        <f t="shared" si="28"/>
        <v>28</v>
      </c>
      <c r="F363" s="15">
        <f t="shared" si="29"/>
        <v>42001</v>
      </c>
      <c r="G363">
        <v>133</v>
      </c>
      <c r="H363">
        <v>25</v>
      </c>
      <c r="I363">
        <v>27</v>
      </c>
      <c r="J363">
        <v>30</v>
      </c>
      <c r="K363">
        <v>1</v>
      </c>
      <c r="L363">
        <v>20</v>
      </c>
      <c r="M363">
        <v>9</v>
      </c>
      <c r="N363">
        <v>60</v>
      </c>
      <c r="O363">
        <v>2</v>
      </c>
      <c r="P363">
        <v>4</v>
      </c>
      <c r="Q363">
        <v>-3</v>
      </c>
      <c r="R363">
        <v>1</v>
      </c>
      <c r="S363">
        <v>12</v>
      </c>
      <c r="T363">
        <v>13</v>
      </c>
      <c r="U363">
        <v>-9</v>
      </c>
      <c r="V363">
        <v>6</v>
      </c>
      <c r="W363">
        <v>0</v>
      </c>
      <c r="X363">
        <v>0</v>
      </c>
      <c r="Y363">
        <v>85</v>
      </c>
      <c r="Z363">
        <v>4</v>
      </c>
      <c r="AA363">
        <v>1</v>
      </c>
      <c r="AB363">
        <v>1</v>
      </c>
      <c r="AC363">
        <v>16</v>
      </c>
      <c r="AD363">
        <v>10192</v>
      </c>
      <c r="AE363">
        <v>10214</v>
      </c>
      <c r="AF363">
        <v>24</v>
      </c>
      <c r="AG363">
        <v>10173</v>
      </c>
      <c r="AH363">
        <v>4</v>
      </c>
      <c r="AI363">
        <v>57</v>
      </c>
      <c r="AJ363">
        <v>15</v>
      </c>
      <c r="AK363">
        <v>65</v>
      </c>
      <c r="AL363">
        <v>3</v>
      </c>
      <c r="AM363">
        <v>8</v>
      </c>
      <c r="AN363">
        <v>84</v>
      </c>
      <c r="AO363">
        <v>88</v>
      </c>
      <c r="AP363">
        <v>16</v>
      </c>
      <c r="AQ363">
        <v>79</v>
      </c>
      <c r="AR363">
        <v>14</v>
      </c>
      <c r="AS363">
        <v>1</v>
      </c>
    </row>
    <row r="364" spans="1:45" x14ac:dyDescent="0.25">
      <c r="A364">
        <v>20101229</v>
      </c>
      <c r="B364">
        <f t="shared" si="25"/>
        <v>20141229</v>
      </c>
      <c r="C364">
        <f t="shared" si="26"/>
        <v>2014</v>
      </c>
      <c r="D364">
        <f t="shared" si="27"/>
        <v>12</v>
      </c>
      <c r="E364">
        <f t="shared" si="28"/>
        <v>29</v>
      </c>
      <c r="F364" s="15">
        <f t="shared" si="29"/>
        <v>42002</v>
      </c>
      <c r="G364">
        <v>124</v>
      </c>
      <c r="H364">
        <v>21</v>
      </c>
      <c r="I364">
        <v>23</v>
      </c>
      <c r="J364">
        <v>30</v>
      </c>
      <c r="K364">
        <v>1</v>
      </c>
      <c r="L364">
        <v>10</v>
      </c>
      <c r="M364">
        <v>23</v>
      </c>
      <c r="N364">
        <v>50</v>
      </c>
      <c r="O364">
        <v>1</v>
      </c>
      <c r="P364">
        <v>4</v>
      </c>
      <c r="Q364">
        <v>-16</v>
      </c>
      <c r="R364">
        <v>24</v>
      </c>
      <c r="S364">
        <v>18</v>
      </c>
      <c r="T364">
        <v>14</v>
      </c>
      <c r="U364">
        <v>-13</v>
      </c>
      <c r="V364">
        <v>6</v>
      </c>
      <c r="W364">
        <v>17</v>
      </c>
      <c r="X364">
        <v>22</v>
      </c>
      <c r="Y364">
        <v>205</v>
      </c>
      <c r="Z364">
        <v>0</v>
      </c>
      <c r="AA364">
        <v>-1</v>
      </c>
      <c r="AB364">
        <v>-1</v>
      </c>
      <c r="AC364">
        <v>6</v>
      </c>
      <c r="AD364">
        <v>10230</v>
      </c>
      <c r="AE364">
        <v>10251</v>
      </c>
      <c r="AF364">
        <v>23</v>
      </c>
      <c r="AG364">
        <v>10214</v>
      </c>
      <c r="AH364">
        <v>4</v>
      </c>
      <c r="AI364">
        <v>38</v>
      </c>
      <c r="AJ364">
        <v>24</v>
      </c>
      <c r="AK364">
        <v>59</v>
      </c>
      <c r="AL364">
        <v>1</v>
      </c>
      <c r="AM364">
        <v>8</v>
      </c>
      <c r="AN364">
        <v>89</v>
      </c>
      <c r="AO364">
        <v>94</v>
      </c>
      <c r="AP364">
        <v>24</v>
      </c>
      <c r="AQ364">
        <v>83</v>
      </c>
      <c r="AR364">
        <v>13</v>
      </c>
      <c r="AS364">
        <v>2</v>
      </c>
    </row>
    <row r="365" spans="1:45" x14ac:dyDescent="0.25">
      <c r="A365">
        <v>20101230</v>
      </c>
      <c r="B365">
        <f t="shared" si="25"/>
        <v>20141230</v>
      </c>
      <c r="C365">
        <f t="shared" si="26"/>
        <v>2014</v>
      </c>
      <c r="D365">
        <f t="shared" si="27"/>
        <v>12</v>
      </c>
      <c r="E365">
        <f t="shared" si="28"/>
        <v>30</v>
      </c>
      <c r="F365" s="15">
        <f t="shared" si="29"/>
        <v>42003</v>
      </c>
      <c r="G365">
        <v>137</v>
      </c>
      <c r="H365">
        <v>4</v>
      </c>
      <c r="I365">
        <v>10</v>
      </c>
      <c r="J365">
        <v>20</v>
      </c>
      <c r="K365">
        <v>14</v>
      </c>
      <c r="L365">
        <v>0</v>
      </c>
      <c r="M365">
        <v>10</v>
      </c>
      <c r="N365">
        <v>30</v>
      </c>
      <c r="O365">
        <v>14</v>
      </c>
      <c r="P365">
        <v>-16</v>
      </c>
      <c r="Q365">
        <v>-55</v>
      </c>
      <c r="R365">
        <v>8</v>
      </c>
      <c r="S365">
        <v>19</v>
      </c>
      <c r="T365">
        <v>13</v>
      </c>
      <c r="U365">
        <v>-55</v>
      </c>
      <c r="V365">
        <v>6</v>
      </c>
      <c r="W365">
        <v>59</v>
      </c>
      <c r="X365">
        <v>76</v>
      </c>
      <c r="Y365">
        <v>338</v>
      </c>
      <c r="Z365">
        <v>0</v>
      </c>
      <c r="AA365">
        <v>0</v>
      </c>
      <c r="AB365">
        <v>0</v>
      </c>
      <c r="AC365">
        <v>1</v>
      </c>
      <c r="AD365">
        <v>10256</v>
      </c>
      <c r="AE365">
        <v>10269</v>
      </c>
      <c r="AF365">
        <v>9</v>
      </c>
      <c r="AG365">
        <v>10249</v>
      </c>
      <c r="AH365">
        <v>1</v>
      </c>
      <c r="AI365">
        <v>22</v>
      </c>
      <c r="AJ365">
        <v>7</v>
      </c>
      <c r="AK365">
        <v>50</v>
      </c>
      <c r="AL365">
        <v>13</v>
      </c>
      <c r="AM365">
        <v>5</v>
      </c>
      <c r="AN365">
        <v>94</v>
      </c>
      <c r="AO365">
        <v>98</v>
      </c>
      <c r="AP365">
        <v>2</v>
      </c>
      <c r="AQ365">
        <v>82</v>
      </c>
      <c r="AR365">
        <v>13</v>
      </c>
      <c r="AS365">
        <v>3</v>
      </c>
    </row>
    <row r="366" spans="1:45" x14ac:dyDescent="0.25">
      <c r="A366">
        <v>20101231</v>
      </c>
      <c r="B366">
        <f t="shared" si="25"/>
        <v>20141231</v>
      </c>
      <c r="C366">
        <f t="shared" si="26"/>
        <v>2014</v>
      </c>
      <c r="D366">
        <f t="shared" si="27"/>
        <v>12</v>
      </c>
      <c r="E366">
        <f t="shared" si="28"/>
        <v>31</v>
      </c>
      <c r="F366" s="15">
        <f t="shared" si="29"/>
        <v>42004</v>
      </c>
      <c r="G366">
        <v>240</v>
      </c>
      <c r="H366">
        <v>16</v>
      </c>
      <c r="I366">
        <v>18</v>
      </c>
      <c r="J366">
        <v>30</v>
      </c>
      <c r="K366">
        <v>5</v>
      </c>
      <c r="L366">
        <v>10</v>
      </c>
      <c r="M366">
        <v>10</v>
      </c>
      <c r="N366">
        <v>50</v>
      </c>
      <c r="O366">
        <v>6</v>
      </c>
      <c r="P366">
        <v>25</v>
      </c>
      <c r="Q366">
        <v>6</v>
      </c>
      <c r="R366">
        <v>1</v>
      </c>
      <c r="S366">
        <v>37</v>
      </c>
      <c r="T366">
        <v>13</v>
      </c>
      <c r="U366">
        <v>0</v>
      </c>
      <c r="V366">
        <v>6</v>
      </c>
      <c r="W366">
        <v>0</v>
      </c>
      <c r="X366">
        <v>0</v>
      </c>
      <c r="Y366">
        <v>104</v>
      </c>
      <c r="Z366">
        <v>33</v>
      </c>
      <c r="AA366">
        <v>7</v>
      </c>
      <c r="AB366">
        <v>2</v>
      </c>
      <c r="AC366">
        <v>4</v>
      </c>
      <c r="AD366">
        <v>10247</v>
      </c>
      <c r="AE366">
        <v>10258</v>
      </c>
      <c r="AF366">
        <v>10</v>
      </c>
      <c r="AG366">
        <v>10225</v>
      </c>
      <c r="AH366">
        <v>24</v>
      </c>
      <c r="AI366">
        <v>1</v>
      </c>
      <c r="AJ366">
        <v>7</v>
      </c>
      <c r="AK366">
        <v>50</v>
      </c>
      <c r="AL366">
        <v>21</v>
      </c>
      <c r="AM366">
        <v>8</v>
      </c>
      <c r="AN366">
        <v>99</v>
      </c>
      <c r="AO366">
        <v>99</v>
      </c>
      <c r="AP366">
        <v>2</v>
      </c>
      <c r="AQ366">
        <v>95</v>
      </c>
      <c r="AR366">
        <v>1</v>
      </c>
      <c r="AS366">
        <v>1</v>
      </c>
    </row>
    <row r="367" spans="1:45" x14ac:dyDescent="0.25">
      <c r="A367">
        <v>20110101</v>
      </c>
      <c r="B367">
        <f t="shared" si="25"/>
        <v>20150101</v>
      </c>
      <c r="C367">
        <f t="shared" si="26"/>
        <v>2015</v>
      </c>
      <c r="D367">
        <f t="shared" si="27"/>
        <v>1</v>
      </c>
      <c r="E367">
        <f t="shared" si="28"/>
        <v>1</v>
      </c>
      <c r="F367" s="15">
        <f t="shared" si="29"/>
        <v>42005</v>
      </c>
      <c r="G367">
        <v>289</v>
      </c>
      <c r="H367">
        <v>23</v>
      </c>
      <c r="I367">
        <v>26</v>
      </c>
      <c r="J367">
        <v>30</v>
      </c>
      <c r="K367">
        <v>1</v>
      </c>
      <c r="L367">
        <v>20</v>
      </c>
      <c r="M367">
        <v>11</v>
      </c>
      <c r="N367">
        <v>70</v>
      </c>
      <c r="O367">
        <v>14</v>
      </c>
      <c r="P367">
        <v>35</v>
      </c>
      <c r="Q367">
        <v>-3</v>
      </c>
      <c r="R367">
        <v>20</v>
      </c>
      <c r="S367">
        <v>59</v>
      </c>
      <c r="T367">
        <v>12</v>
      </c>
      <c r="U367">
        <v>-29</v>
      </c>
      <c r="V367">
        <v>24</v>
      </c>
      <c r="W367">
        <v>12</v>
      </c>
      <c r="X367">
        <v>15</v>
      </c>
      <c r="Y367">
        <v>187</v>
      </c>
      <c r="Z367">
        <v>15</v>
      </c>
      <c r="AA367">
        <v>6</v>
      </c>
      <c r="AB367">
        <v>3</v>
      </c>
      <c r="AC367">
        <v>10</v>
      </c>
      <c r="AD367">
        <v>10211</v>
      </c>
      <c r="AE367">
        <v>10226</v>
      </c>
      <c r="AF367">
        <v>22</v>
      </c>
      <c r="AG367">
        <v>10197</v>
      </c>
      <c r="AH367">
        <v>6</v>
      </c>
      <c r="AI367">
        <v>2</v>
      </c>
      <c r="AJ367">
        <v>2</v>
      </c>
      <c r="AK367">
        <v>69</v>
      </c>
      <c r="AL367">
        <v>16</v>
      </c>
      <c r="AM367">
        <v>6</v>
      </c>
      <c r="AN367">
        <v>93</v>
      </c>
      <c r="AO367">
        <v>99</v>
      </c>
      <c r="AP367">
        <v>1</v>
      </c>
      <c r="AQ367">
        <v>75</v>
      </c>
      <c r="AR367">
        <v>14</v>
      </c>
      <c r="AS367">
        <v>2</v>
      </c>
    </row>
    <row r="368" spans="1:45" x14ac:dyDescent="0.25">
      <c r="A368">
        <v>20110102</v>
      </c>
      <c r="B368">
        <f t="shared" si="25"/>
        <v>20150102</v>
      </c>
      <c r="C368">
        <f t="shared" si="26"/>
        <v>2015</v>
      </c>
      <c r="D368">
        <f t="shared" si="27"/>
        <v>1</v>
      </c>
      <c r="E368">
        <f t="shared" si="28"/>
        <v>2</v>
      </c>
      <c r="F368" s="15">
        <f t="shared" si="29"/>
        <v>42006</v>
      </c>
      <c r="G368">
        <v>300</v>
      </c>
      <c r="H368">
        <v>21</v>
      </c>
      <c r="I368">
        <v>22</v>
      </c>
      <c r="J368">
        <v>40</v>
      </c>
      <c r="K368">
        <v>14</v>
      </c>
      <c r="L368">
        <v>20</v>
      </c>
      <c r="M368">
        <v>1</v>
      </c>
      <c r="N368">
        <v>60</v>
      </c>
      <c r="O368">
        <v>6</v>
      </c>
      <c r="P368">
        <v>23</v>
      </c>
      <c r="Q368">
        <v>-7</v>
      </c>
      <c r="R368">
        <v>23</v>
      </c>
      <c r="S368">
        <v>53</v>
      </c>
      <c r="T368">
        <v>13</v>
      </c>
      <c r="U368">
        <v>-32</v>
      </c>
      <c r="V368">
        <v>24</v>
      </c>
      <c r="W368">
        <v>57</v>
      </c>
      <c r="X368">
        <v>73</v>
      </c>
      <c r="Y368">
        <v>357</v>
      </c>
      <c r="Z368">
        <v>0</v>
      </c>
      <c r="AA368">
        <v>-1</v>
      </c>
      <c r="AB368">
        <v>-1</v>
      </c>
      <c r="AC368">
        <v>5</v>
      </c>
      <c r="AD368">
        <v>10238</v>
      </c>
      <c r="AE368">
        <v>10246</v>
      </c>
      <c r="AF368">
        <v>23</v>
      </c>
      <c r="AG368">
        <v>10225</v>
      </c>
      <c r="AH368">
        <v>1</v>
      </c>
      <c r="AI368">
        <v>65</v>
      </c>
      <c r="AJ368">
        <v>7</v>
      </c>
      <c r="AK368">
        <v>75</v>
      </c>
      <c r="AL368">
        <v>12</v>
      </c>
      <c r="AM368">
        <v>4</v>
      </c>
      <c r="AN368">
        <v>87</v>
      </c>
      <c r="AO368">
        <v>99</v>
      </c>
      <c r="AP368">
        <v>8</v>
      </c>
      <c r="AQ368">
        <v>73</v>
      </c>
      <c r="AR368">
        <v>13</v>
      </c>
      <c r="AS368">
        <v>4</v>
      </c>
    </row>
    <row r="369" spans="1:45" x14ac:dyDescent="0.25">
      <c r="A369">
        <v>20110103</v>
      </c>
      <c r="B369">
        <f t="shared" si="25"/>
        <v>20150103</v>
      </c>
      <c r="C369">
        <f t="shared" si="26"/>
        <v>2015</v>
      </c>
      <c r="D369">
        <f t="shared" si="27"/>
        <v>1</v>
      </c>
      <c r="E369">
        <f t="shared" si="28"/>
        <v>3</v>
      </c>
      <c r="F369" s="15">
        <f t="shared" si="29"/>
        <v>42007</v>
      </c>
      <c r="G369">
        <v>242</v>
      </c>
      <c r="H369">
        <v>19</v>
      </c>
      <c r="I369">
        <v>20</v>
      </c>
      <c r="J369">
        <v>30</v>
      </c>
      <c r="K369">
        <v>21</v>
      </c>
      <c r="L369">
        <v>10</v>
      </c>
      <c r="M369">
        <v>4</v>
      </c>
      <c r="N369">
        <v>60</v>
      </c>
      <c r="O369">
        <v>22</v>
      </c>
      <c r="P369">
        <v>7</v>
      </c>
      <c r="Q369">
        <v>-36</v>
      </c>
      <c r="R369">
        <v>5</v>
      </c>
      <c r="S369">
        <v>36</v>
      </c>
      <c r="T369">
        <v>12</v>
      </c>
      <c r="U369">
        <v>-70</v>
      </c>
      <c r="V369">
        <v>6</v>
      </c>
      <c r="W369">
        <v>28</v>
      </c>
      <c r="X369">
        <v>36</v>
      </c>
      <c r="Y369">
        <v>257</v>
      </c>
      <c r="Z369">
        <v>4</v>
      </c>
      <c r="AA369">
        <v>1</v>
      </c>
      <c r="AB369">
        <v>1</v>
      </c>
      <c r="AC369">
        <v>21</v>
      </c>
      <c r="AD369">
        <v>10228</v>
      </c>
      <c r="AE369">
        <v>10245</v>
      </c>
      <c r="AF369">
        <v>2</v>
      </c>
      <c r="AG369">
        <v>10201</v>
      </c>
      <c r="AH369">
        <v>24</v>
      </c>
      <c r="AI369">
        <v>40</v>
      </c>
      <c r="AJ369">
        <v>21</v>
      </c>
      <c r="AK369">
        <v>70</v>
      </c>
      <c r="AL369">
        <v>10</v>
      </c>
      <c r="AM369">
        <v>5</v>
      </c>
      <c r="AN369">
        <v>93</v>
      </c>
      <c r="AO369">
        <v>99</v>
      </c>
      <c r="AP369">
        <v>6</v>
      </c>
      <c r="AQ369">
        <v>81</v>
      </c>
      <c r="AR369">
        <v>11</v>
      </c>
      <c r="AS369">
        <v>3</v>
      </c>
    </row>
    <row r="370" spans="1:45" x14ac:dyDescent="0.25">
      <c r="A370">
        <v>20110104</v>
      </c>
      <c r="B370">
        <f t="shared" si="25"/>
        <v>20150104</v>
      </c>
      <c r="C370">
        <f t="shared" si="26"/>
        <v>2015</v>
      </c>
      <c r="D370">
        <f t="shared" si="27"/>
        <v>1</v>
      </c>
      <c r="E370">
        <f t="shared" si="28"/>
        <v>4</v>
      </c>
      <c r="F370" s="15">
        <f t="shared" si="29"/>
        <v>42008</v>
      </c>
      <c r="G370">
        <v>198</v>
      </c>
      <c r="H370">
        <v>43</v>
      </c>
      <c r="I370">
        <v>44</v>
      </c>
      <c r="J370">
        <v>50</v>
      </c>
      <c r="K370">
        <v>9</v>
      </c>
      <c r="L370">
        <v>30</v>
      </c>
      <c r="M370">
        <v>1</v>
      </c>
      <c r="N370">
        <v>90</v>
      </c>
      <c r="O370">
        <v>13</v>
      </c>
      <c r="P370">
        <v>9</v>
      </c>
      <c r="Q370">
        <v>-1</v>
      </c>
      <c r="R370">
        <v>23</v>
      </c>
      <c r="S370">
        <v>24</v>
      </c>
      <c r="T370">
        <v>14</v>
      </c>
      <c r="U370">
        <v>-2</v>
      </c>
      <c r="V370">
        <v>18</v>
      </c>
      <c r="W370">
        <v>47</v>
      </c>
      <c r="X370">
        <v>60</v>
      </c>
      <c r="Y370">
        <v>296</v>
      </c>
      <c r="Z370">
        <v>0</v>
      </c>
      <c r="AA370">
        <v>-1</v>
      </c>
      <c r="AB370">
        <v>-1</v>
      </c>
      <c r="AC370">
        <v>7</v>
      </c>
      <c r="AD370">
        <v>10156</v>
      </c>
      <c r="AE370">
        <v>10197</v>
      </c>
      <c r="AF370">
        <v>1</v>
      </c>
      <c r="AG370">
        <v>10125</v>
      </c>
      <c r="AH370">
        <v>24</v>
      </c>
      <c r="AI370">
        <v>56</v>
      </c>
      <c r="AJ370">
        <v>3</v>
      </c>
      <c r="AK370">
        <v>66</v>
      </c>
      <c r="AL370">
        <v>11</v>
      </c>
      <c r="AM370">
        <v>8</v>
      </c>
      <c r="AN370">
        <v>83</v>
      </c>
      <c r="AO370">
        <v>96</v>
      </c>
      <c r="AP370">
        <v>2</v>
      </c>
      <c r="AQ370">
        <v>73</v>
      </c>
      <c r="AR370">
        <v>14</v>
      </c>
      <c r="AS370">
        <v>3</v>
      </c>
    </row>
    <row r="371" spans="1:45" x14ac:dyDescent="0.25">
      <c r="A371">
        <v>20110105</v>
      </c>
      <c r="B371">
        <f t="shared" si="25"/>
        <v>20150105</v>
      </c>
      <c r="C371">
        <f t="shared" si="26"/>
        <v>2015</v>
      </c>
      <c r="D371">
        <f t="shared" si="27"/>
        <v>1</v>
      </c>
      <c r="E371">
        <f t="shared" si="28"/>
        <v>5</v>
      </c>
      <c r="F371" s="15">
        <f t="shared" si="29"/>
        <v>42009</v>
      </c>
      <c r="G371">
        <v>175</v>
      </c>
      <c r="H371">
        <v>52</v>
      </c>
      <c r="I371">
        <v>53</v>
      </c>
      <c r="J371">
        <v>60</v>
      </c>
      <c r="K371">
        <v>10</v>
      </c>
      <c r="L371">
        <v>40</v>
      </c>
      <c r="M371">
        <v>5</v>
      </c>
      <c r="N371">
        <v>100</v>
      </c>
      <c r="O371">
        <v>18</v>
      </c>
      <c r="P371">
        <v>3</v>
      </c>
      <c r="Q371">
        <v>-15</v>
      </c>
      <c r="R371">
        <v>5</v>
      </c>
      <c r="S371">
        <v>35</v>
      </c>
      <c r="T371">
        <v>23</v>
      </c>
      <c r="U371">
        <v>-18</v>
      </c>
      <c r="V371">
        <v>6</v>
      </c>
      <c r="W371">
        <v>50</v>
      </c>
      <c r="X371">
        <v>63</v>
      </c>
      <c r="Y371">
        <v>339</v>
      </c>
      <c r="Z371">
        <v>14</v>
      </c>
      <c r="AA371">
        <v>5</v>
      </c>
      <c r="AB371">
        <v>4</v>
      </c>
      <c r="AC371">
        <v>24</v>
      </c>
      <c r="AD371">
        <v>10055</v>
      </c>
      <c r="AE371">
        <v>10119</v>
      </c>
      <c r="AF371">
        <v>1</v>
      </c>
      <c r="AG371">
        <v>9962</v>
      </c>
      <c r="AH371">
        <v>24</v>
      </c>
      <c r="AI371">
        <v>50</v>
      </c>
      <c r="AJ371">
        <v>24</v>
      </c>
      <c r="AK371">
        <v>64</v>
      </c>
      <c r="AL371">
        <v>11</v>
      </c>
      <c r="AM371">
        <v>6</v>
      </c>
      <c r="AN371">
        <v>77</v>
      </c>
      <c r="AO371">
        <v>95</v>
      </c>
      <c r="AP371">
        <v>24</v>
      </c>
      <c r="AQ371">
        <v>68</v>
      </c>
      <c r="AR371">
        <v>14</v>
      </c>
      <c r="AS371">
        <v>4</v>
      </c>
    </row>
    <row r="372" spans="1:45" x14ac:dyDescent="0.25">
      <c r="A372">
        <v>20110106</v>
      </c>
      <c r="B372">
        <f t="shared" si="25"/>
        <v>20150106</v>
      </c>
      <c r="C372">
        <f t="shared" si="26"/>
        <v>2015</v>
      </c>
      <c r="D372">
        <f t="shared" si="27"/>
        <v>1</v>
      </c>
      <c r="E372">
        <f t="shared" si="28"/>
        <v>6</v>
      </c>
      <c r="F372" s="15">
        <f t="shared" si="29"/>
        <v>42010</v>
      </c>
      <c r="G372">
        <v>221</v>
      </c>
      <c r="H372">
        <v>12</v>
      </c>
      <c r="I372">
        <v>30</v>
      </c>
      <c r="J372">
        <v>50</v>
      </c>
      <c r="K372">
        <v>1</v>
      </c>
      <c r="L372">
        <v>10</v>
      </c>
      <c r="M372">
        <v>16</v>
      </c>
      <c r="N372">
        <v>90</v>
      </c>
      <c r="O372">
        <v>19</v>
      </c>
      <c r="P372">
        <v>44</v>
      </c>
      <c r="Q372">
        <v>33</v>
      </c>
      <c r="R372">
        <v>1</v>
      </c>
      <c r="S372">
        <v>52</v>
      </c>
      <c r="T372">
        <v>12</v>
      </c>
      <c r="U372">
        <v>26</v>
      </c>
      <c r="V372">
        <v>24</v>
      </c>
      <c r="W372">
        <v>0</v>
      </c>
      <c r="X372">
        <v>0</v>
      </c>
      <c r="Y372">
        <v>52</v>
      </c>
      <c r="Z372">
        <v>168</v>
      </c>
      <c r="AA372">
        <v>155</v>
      </c>
      <c r="AB372">
        <v>29</v>
      </c>
      <c r="AC372">
        <v>16</v>
      </c>
      <c r="AD372">
        <v>9954</v>
      </c>
      <c r="AE372">
        <v>10021</v>
      </c>
      <c r="AF372">
        <v>24</v>
      </c>
      <c r="AG372">
        <v>9921</v>
      </c>
      <c r="AH372">
        <v>17</v>
      </c>
      <c r="AI372">
        <v>15</v>
      </c>
      <c r="AJ372">
        <v>11</v>
      </c>
      <c r="AK372">
        <v>65</v>
      </c>
      <c r="AL372">
        <v>20</v>
      </c>
      <c r="AM372">
        <v>8</v>
      </c>
      <c r="AN372">
        <v>98</v>
      </c>
      <c r="AO372">
        <v>99</v>
      </c>
      <c r="AP372">
        <v>3</v>
      </c>
      <c r="AQ372">
        <v>93</v>
      </c>
      <c r="AR372">
        <v>1</v>
      </c>
      <c r="AS372">
        <v>1</v>
      </c>
    </row>
    <row r="373" spans="1:45" x14ac:dyDescent="0.25">
      <c r="A373">
        <v>20110107</v>
      </c>
      <c r="B373">
        <f t="shared" si="25"/>
        <v>20150107</v>
      </c>
      <c r="C373">
        <f t="shared" si="26"/>
        <v>2015</v>
      </c>
      <c r="D373">
        <f t="shared" si="27"/>
        <v>1</v>
      </c>
      <c r="E373">
        <f t="shared" si="28"/>
        <v>7</v>
      </c>
      <c r="F373" s="15">
        <f t="shared" si="29"/>
        <v>42011</v>
      </c>
      <c r="G373">
        <v>155</v>
      </c>
      <c r="H373">
        <v>25</v>
      </c>
      <c r="I373">
        <v>32</v>
      </c>
      <c r="J373">
        <v>50</v>
      </c>
      <c r="K373">
        <v>11</v>
      </c>
      <c r="L373">
        <v>10</v>
      </c>
      <c r="M373">
        <v>4</v>
      </c>
      <c r="N373">
        <v>80</v>
      </c>
      <c r="O373">
        <v>11</v>
      </c>
      <c r="P373">
        <v>47</v>
      </c>
      <c r="Q373">
        <v>-5</v>
      </c>
      <c r="R373">
        <v>4</v>
      </c>
      <c r="S373">
        <v>92</v>
      </c>
      <c r="T373">
        <v>22</v>
      </c>
      <c r="U373">
        <v>-24</v>
      </c>
      <c r="V373">
        <v>6</v>
      </c>
      <c r="W373">
        <v>0</v>
      </c>
      <c r="X373">
        <v>0</v>
      </c>
      <c r="Y373">
        <v>56</v>
      </c>
      <c r="Z373">
        <v>16</v>
      </c>
      <c r="AA373">
        <v>5</v>
      </c>
      <c r="AB373">
        <v>2</v>
      </c>
      <c r="AC373">
        <v>14</v>
      </c>
      <c r="AD373">
        <v>10040</v>
      </c>
      <c r="AE373">
        <v>10065</v>
      </c>
      <c r="AF373">
        <v>8</v>
      </c>
      <c r="AG373">
        <v>10022</v>
      </c>
      <c r="AH373">
        <v>19</v>
      </c>
      <c r="AI373">
        <v>1</v>
      </c>
      <c r="AJ373">
        <v>4</v>
      </c>
      <c r="AK373">
        <v>63</v>
      </c>
      <c r="AL373">
        <v>24</v>
      </c>
      <c r="AM373">
        <v>7</v>
      </c>
      <c r="AN373">
        <v>98</v>
      </c>
      <c r="AO373">
        <v>99</v>
      </c>
      <c r="AP373">
        <v>3</v>
      </c>
      <c r="AQ373">
        <v>93</v>
      </c>
      <c r="AR373">
        <v>24</v>
      </c>
      <c r="AS373">
        <v>1</v>
      </c>
    </row>
    <row r="374" spans="1:45" x14ac:dyDescent="0.25">
      <c r="A374">
        <v>20110108</v>
      </c>
      <c r="B374">
        <f t="shared" si="25"/>
        <v>20150108</v>
      </c>
      <c r="C374">
        <f t="shared" si="26"/>
        <v>2015</v>
      </c>
      <c r="D374">
        <f t="shared" si="27"/>
        <v>1</v>
      </c>
      <c r="E374">
        <f t="shared" si="28"/>
        <v>8</v>
      </c>
      <c r="F374" s="15">
        <f t="shared" si="29"/>
        <v>42012</v>
      </c>
      <c r="G374">
        <v>210</v>
      </c>
      <c r="H374">
        <v>48</v>
      </c>
      <c r="I374">
        <v>56</v>
      </c>
      <c r="J374">
        <v>100</v>
      </c>
      <c r="K374">
        <v>12</v>
      </c>
      <c r="L374">
        <v>20</v>
      </c>
      <c r="M374">
        <v>22</v>
      </c>
      <c r="N374">
        <v>160</v>
      </c>
      <c r="O374">
        <v>12</v>
      </c>
      <c r="P374">
        <v>88</v>
      </c>
      <c r="Q374">
        <v>49</v>
      </c>
      <c r="R374">
        <v>24</v>
      </c>
      <c r="S374">
        <v>120</v>
      </c>
      <c r="T374">
        <v>11</v>
      </c>
      <c r="U374">
        <v>41</v>
      </c>
      <c r="V374">
        <v>24</v>
      </c>
      <c r="W374">
        <v>5</v>
      </c>
      <c r="X374">
        <v>6</v>
      </c>
      <c r="Y374">
        <v>148</v>
      </c>
      <c r="Z374">
        <v>46</v>
      </c>
      <c r="AA374">
        <v>48</v>
      </c>
      <c r="AB374">
        <v>20</v>
      </c>
      <c r="AC374">
        <v>2</v>
      </c>
      <c r="AD374">
        <v>10004</v>
      </c>
      <c r="AE374">
        <v>10043</v>
      </c>
      <c r="AF374">
        <v>24</v>
      </c>
      <c r="AG374">
        <v>9968</v>
      </c>
      <c r="AH374">
        <v>11</v>
      </c>
      <c r="AI374">
        <v>50</v>
      </c>
      <c r="AJ374">
        <v>3</v>
      </c>
      <c r="AK374">
        <v>75</v>
      </c>
      <c r="AL374">
        <v>10</v>
      </c>
      <c r="AM374">
        <v>8</v>
      </c>
      <c r="AN374">
        <v>89</v>
      </c>
      <c r="AO374">
        <v>99</v>
      </c>
      <c r="AP374">
        <v>2</v>
      </c>
      <c r="AQ374">
        <v>73</v>
      </c>
      <c r="AR374">
        <v>11</v>
      </c>
      <c r="AS374">
        <v>2</v>
      </c>
    </row>
    <row r="375" spans="1:45" x14ac:dyDescent="0.25">
      <c r="A375">
        <v>20110109</v>
      </c>
      <c r="B375">
        <f t="shared" si="25"/>
        <v>20150109</v>
      </c>
      <c r="C375">
        <f t="shared" si="26"/>
        <v>2015</v>
      </c>
      <c r="D375">
        <f t="shared" si="27"/>
        <v>1</v>
      </c>
      <c r="E375">
        <f t="shared" si="28"/>
        <v>9</v>
      </c>
      <c r="F375" s="15">
        <f t="shared" si="29"/>
        <v>42013</v>
      </c>
      <c r="G375">
        <v>233</v>
      </c>
      <c r="H375">
        <v>39</v>
      </c>
      <c r="I375">
        <v>39</v>
      </c>
      <c r="J375">
        <v>50</v>
      </c>
      <c r="K375">
        <v>7</v>
      </c>
      <c r="L375">
        <v>20</v>
      </c>
      <c r="M375">
        <v>1</v>
      </c>
      <c r="N375">
        <v>90</v>
      </c>
      <c r="O375">
        <v>9</v>
      </c>
      <c r="P375">
        <v>38</v>
      </c>
      <c r="Q375">
        <v>10</v>
      </c>
      <c r="R375">
        <v>24</v>
      </c>
      <c r="S375">
        <v>67</v>
      </c>
      <c r="T375">
        <v>13</v>
      </c>
      <c r="U375">
        <v>-6</v>
      </c>
      <c r="V375">
        <v>24</v>
      </c>
      <c r="W375">
        <v>52</v>
      </c>
      <c r="X375">
        <v>65</v>
      </c>
      <c r="Y375">
        <v>363</v>
      </c>
      <c r="Z375">
        <v>0</v>
      </c>
      <c r="AA375">
        <v>0</v>
      </c>
      <c r="AB375">
        <v>0</v>
      </c>
      <c r="AC375">
        <v>1</v>
      </c>
      <c r="AD375">
        <v>10110</v>
      </c>
      <c r="AE375">
        <v>10188</v>
      </c>
      <c r="AF375">
        <v>24</v>
      </c>
      <c r="AG375">
        <v>10043</v>
      </c>
      <c r="AH375">
        <v>1</v>
      </c>
      <c r="AI375">
        <v>62</v>
      </c>
      <c r="AJ375">
        <v>4</v>
      </c>
      <c r="AK375">
        <v>80</v>
      </c>
      <c r="AL375">
        <v>13</v>
      </c>
      <c r="AM375">
        <v>2</v>
      </c>
      <c r="AN375">
        <v>85</v>
      </c>
      <c r="AO375">
        <v>96</v>
      </c>
      <c r="AP375">
        <v>24</v>
      </c>
      <c r="AQ375">
        <v>64</v>
      </c>
      <c r="AR375">
        <v>14</v>
      </c>
      <c r="AS375">
        <v>4</v>
      </c>
    </row>
    <row r="376" spans="1:45" x14ac:dyDescent="0.25">
      <c r="A376">
        <v>20110110</v>
      </c>
      <c r="B376">
        <f t="shared" si="25"/>
        <v>20150110</v>
      </c>
      <c r="C376">
        <f t="shared" si="26"/>
        <v>2015</v>
      </c>
      <c r="D376">
        <f t="shared" si="27"/>
        <v>1</v>
      </c>
      <c r="E376">
        <f t="shared" si="28"/>
        <v>10</v>
      </c>
      <c r="F376" s="15">
        <f t="shared" si="29"/>
        <v>42014</v>
      </c>
      <c r="G376">
        <v>170</v>
      </c>
      <c r="H376">
        <v>30</v>
      </c>
      <c r="I376">
        <v>32</v>
      </c>
      <c r="J376">
        <v>40</v>
      </c>
      <c r="K376">
        <v>13</v>
      </c>
      <c r="L376">
        <v>20</v>
      </c>
      <c r="M376">
        <v>3</v>
      </c>
      <c r="N376">
        <v>80</v>
      </c>
      <c r="O376">
        <v>24</v>
      </c>
      <c r="P376">
        <v>9</v>
      </c>
      <c r="Q376">
        <v>-25</v>
      </c>
      <c r="R376">
        <v>6</v>
      </c>
      <c r="S376">
        <v>49</v>
      </c>
      <c r="T376">
        <v>14</v>
      </c>
      <c r="U376">
        <v>-55</v>
      </c>
      <c r="V376">
        <v>6</v>
      </c>
      <c r="W376">
        <v>65</v>
      </c>
      <c r="X376">
        <v>81</v>
      </c>
      <c r="Y376">
        <v>415</v>
      </c>
      <c r="Z376">
        <v>0</v>
      </c>
      <c r="AA376">
        <v>0</v>
      </c>
      <c r="AB376">
        <v>0</v>
      </c>
      <c r="AC376">
        <v>1</v>
      </c>
      <c r="AD376">
        <v>10181</v>
      </c>
      <c r="AE376">
        <v>10208</v>
      </c>
      <c r="AF376">
        <v>9</v>
      </c>
      <c r="AG376">
        <v>10130</v>
      </c>
      <c r="AH376">
        <v>24</v>
      </c>
      <c r="AI376">
        <v>42</v>
      </c>
      <c r="AJ376">
        <v>5</v>
      </c>
      <c r="AK376">
        <v>65</v>
      </c>
      <c r="AL376">
        <v>14</v>
      </c>
      <c r="AM376">
        <v>3</v>
      </c>
      <c r="AN376">
        <v>95</v>
      </c>
      <c r="AO376">
        <v>99</v>
      </c>
      <c r="AP376">
        <v>8</v>
      </c>
      <c r="AQ376">
        <v>85</v>
      </c>
      <c r="AR376">
        <v>14</v>
      </c>
      <c r="AS376">
        <v>5</v>
      </c>
    </row>
    <row r="377" spans="1:45" x14ac:dyDescent="0.25">
      <c r="A377">
        <v>20110111</v>
      </c>
      <c r="B377">
        <f t="shared" si="25"/>
        <v>20150111</v>
      </c>
      <c r="C377">
        <f t="shared" si="26"/>
        <v>2015</v>
      </c>
      <c r="D377">
        <f t="shared" si="27"/>
        <v>1</v>
      </c>
      <c r="E377">
        <f t="shared" si="28"/>
        <v>11</v>
      </c>
      <c r="F377" s="15">
        <f t="shared" si="29"/>
        <v>42015</v>
      </c>
      <c r="G377">
        <v>191</v>
      </c>
      <c r="H377">
        <v>27</v>
      </c>
      <c r="I377">
        <v>52</v>
      </c>
      <c r="J377">
        <v>70</v>
      </c>
      <c r="K377">
        <v>3</v>
      </c>
      <c r="L377">
        <v>30</v>
      </c>
      <c r="M377">
        <v>16</v>
      </c>
      <c r="N377">
        <v>130</v>
      </c>
      <c r="O377">
        <v>8</v>
      </c>
      <c r="P377">
        <v>32</v>
      </c>
      <c r="Q377">
        <v>-3</v>
      </c>
      <c r="R377">
        <v>2</v>
      </c>
      <c r="S377">
        <v>62</v>
      </c>
      <c r="T377">
        <v>19</v>
      </c>
      <c r="U377">
        <v>-8</v>
      </c>
      <c r="V377">
        <v>6</v>
      </c>
      <c r="W377">
        <v>0</v>
      </c>
      <c r="X377">
        <v>0</v>
      </c>
      <c r="Y377">
        <v>54</v>
      </c>
      <c r="Z377">
        <v>43</v>
      </c>
      <c r="AA377">
        <v>21</v>
      </c>
      <c r="AB377">
        <v>10</v>
      </c>
      <c r="AC377">
        <v>9</v>
      </c>
      <c r="AD377">
        <v>10061</v>
      </c>
      <c r="AE377">
        <v>10133</v>
      </c>
      <c r="AF377">
        <v>24</v>
      </c>
      <c r="AG377">
        <v>10009</v>
      </c>
      <c r="AH377">
        <v>12</v>
      </c>
      <c r="AI377">
        <v>21</v>
      </c>
      <c r="AJ377">
        <v>12</v>
      </c>
      <c r="AK377">
        <v>66</v>
      </c>
      <c r="AL377">
        <v>22</v>
      </c>
      <c r="AM377">
        <v>8</v>
      </c>
      <c r="AN377">
        <v>91</v>
      </c>
      <c r="AO377">
        <v>99</v>
      </c>
      <c r="AP377">
        <v>12</v>
      </c>
      <c r="AQ377">
        <v>79</v>
      </c>
      <c r="AR377">
        <v>23</v>
      </c>
      <c r="AS377">
        <v>1</v>
      </c>
    </row>
    <row r="378" spans="1:45" x14ac:dyDescent="0.25">
      <c r="A378">
        <v>20110112</v>
      </c>
      <c r="B378">
        <f t="shared" si="25"/>
        <v>20150112</v>
      </c>
      <c r="C378">
        <f t="shared" si="26"/>
        <v>2015</v>
      </c>
      <c r="D378">
        <f t="shared" si="27"/>
        <v>1</v>
      </c>
      <c r="E378">
        <f t="shared" si="28"/>
        <v>12</v>
      </c>
      <c r="F378" s="15">
        <f t="shared" si="29"/>
        <v>42016</v>
      </c>
      <c r="G378">
        <v>220</v>
      </c>
      <c r="H378">
        <v>33</v>
      </c>
      <c r="I378">
        <v>38</v>
      </c>
      <c r="J378">
        <v>50</v>
      </c>
      <c r="K378">
        <v>13</v>
      </c>
      <c r="L378">
        <v>20</v>
      </c>
      <c r="M378">
        <v>2</v>
      </c>
      <c r="N378">
        <v>90</v>
      </c>
      <c r="O378">
        <v>16</v>
      </c>
      <c r="P378">
        <v>57</v>
      </c>
      <c r="Q378">
        <v>29</v>
      </c>
      <c r="R378">
        <v>7</v>
      </c>
      <c r="S378">
        <v>85</v>
      </c>
      <c r="T378">
        <v>24</v>
      </c>
      <c r="U378">
        <v>23</v>
      </c>
      <c r="V378">
        <v>6</v>
      </c>
      <c r="W378">
        <v>0</v>
      </c>
      <c r="X378">
        <v>0</v>
      </c>
      <c r="Y378">
        <v>60</v>
      </c>
      <c r="Z378">
        <v>136</v>
      </c>
      <c r="AA378">
        <v>105</v>
      </c>
      <c r="AB378">
        <v>13</v>
      </c>
      <c r="AC378">
        <v>13</v>
      </c>
      <c r="AD378">
        <v>10120</v>
      </c>
      <c r="AE378">
        <v>10165</v>
      </c>
      <c r="AF378">
        <v>4</v>
      </c>
      <c r="AG378">
        <v>10084</v>
      </c>
      <c r="AH378">
        <v>17</v>
      </c>
      <c r="AI378">
        <v>16</v>
      </c>
      <c r="AJ378">
        <v>24</v>
      </c>
      <c r="AK378">
        <v>63</v>
      </c>
      <c r="AL378">
        <v>3</v>
      </c>
      <c r="AM378">
        <v>8</v>
      </c>
      <c r="AN378">
        <v>95</v>
      </c>
      <c r="AO378">
        <v>99</v>
      </c>
      <c r="AP378">
        <v>14</v>
      </c>
      <c r="AQ378">
        <v>83</v>
      </c>
      <c r="AR378">
        <v>1</v>
      </c>
      <c r="AS378">
        <v>1</v>
      </c>
    </row>
    <row r="379" spans="1:45" x14ac:dyDescent="0.25">
      <c r="A379">
        <v>20110113</v>
      </c>
      <c r="B379">
        <f t="shared" si="25"/>
        <v>20150113</v>
      </c>
      <c r="C379">
        <f t="shared" si="26"/>
        <v>2015</v>
      </c>
      <c r="D379">
        <f t="shared" si="27"/>
        <v>1</v>
      </c>
      <c r="E379">
        <f t="shared" si="28"/>
        <v>13</v>
      </c>
      <c r="F379" s="15">
        <f t="shared" si="29"/>
        <v>42017</v>
      </c>
      <c r="G379">
        <v>238</v>
      </c>
      <c r="H379">
        <v>43</v>
      </c>
      <c r="I379">
        <v>43</v>
      </c>
      <c r="J379">
        <v>60</v>
      </c>
      <c r="K379">
        <v>13</v>
      </c>
      <c r="L379">
        <v>20</v>
      </c>
      <c r="M379">
        <v>4</v>
      </c>
      <c r="N379">
        <v>110</v>
      </c>
      <c r="O379">
        <v>14</v>
      </c>
      <c r="P379">
        <v>95</v>
      </c>
      <c r="Q379">
        <v>83</v>
      </c>
      <c r="R379">
        <v>1</v>
      </c>
      <c r="S379">
        <v>106</v>
      </c>
      <c r="T379">
        <v>14</v>
      </c>
      <c r="U379">
        <v>82</v>
      </c>
      <c r="V379">
        <v>6</v>
      </c>
      <c r="W379">
        <v>0</v>
      </c>
      <c r="X379">
        <v>0</v>
      </c>
      <c r="Y379">
        <v>50</v>
      </c>
      <c r="Z379">
        <v>123</v>
      </c>
      <c r="AA379">
        <v>125</v>
      </c>
      <c r="AB379">
        <v>21</v>
      </c>
      <c r="AC379">
        <v>8</v>
      </c>
      <c r="AD379">
        <v>10093</v>
      </c>
      <c r="AE379">
        <v>10106</v>
      </c>
      <c r="AF379">
        <v>19</v>
      </c>
      <c r="AG379">
        <v>10082</v>
      </c>
      <c r="AH379">
        <v>12</v>
      </c>
      <c r="AI379">
        <v>13</v>
      </c>
      <c r="AJ379">
        <v>3</v>
      </c>
      <c r="AK379">
        <v>63</v>
      </c>
      <c r="AL379">
        <v>15</v>
      </c>
      <c r="AM379">
        <v>8</v>
      </c>
      <c r="AN379">
        <v>98</v>
      </c>
      <c r="AO379">
        <v>99</v>
      </c>
      <c r="AP379">
        <v>1</v>
      </c>
      <c r="AQ379">
        <v>95</v>
      </c>
      <c r="AR379">
        <v>15</v>
      </c>
      <c r="AS379">
        <v>1</v>
      </c>
    </row>
    <row r="380" spans="1:45" x14ac:dyDescent="0.25">
      <c r="A380">
        <v>20110114</v>
      </c>
      <c r="B380">
        <f t="shared" si="25"/>
        <v>20150114</v>
      </c>
      <c r="C380">
        <f t="shared" si="26"/>
        <v>2015</v>
      </c>
      <c r="D380">
        <f t="shared" si="27"/>
        <v>1</v>
      </c>
      <c r="E380">
        <f t="shared" si="28"/>
        <v>14</v>
      </c>
      <c r="F380" s="15">
        <f t="shared" si="29"/>
        <v>42018</v>
      </c>
      <c r="G380">
        <v>241</v>
      </c>
      <c r="H380">
        <v>59</v>
      </c>
      <c r="I380">
        <v>59</v>
      </c>
      <c r="J380">
        <v>70</v>
      </c>
      <c r="K380">
        <v>4</v>
      </c>
      <c r="L380">
        <v>40</v>
      </c>
      <c r="M380">
        <v>23</v>
      </c>
      <c r="N380">
        <v>140</v>
      </c>
      <c r="O380">
        <v>9</v>
      </c>
      <c r="P380">
        <v>99</v>
      </c>
      <c r="Q380">
        <v>75</v>
      </c>
      <c r="R380">
        <v>23</v>
      </c>
      <c r="S380">
        <v>116</v>
      </c>
      <c r="T380">
        <v>5</v>
      </c>
      <c r="U380">
        <v>68</v>
      </c>
      <c r="V380">
        <v>24</v>
      </c>
      <c r="W380">
        <v>0</v>
      </c>
      <c r="X380">
        <v>0</v>
      </c>
      <c r="Y380">
        <v>41</v>
      </c>
      <c r="Z380">
        <v>174</v>
      </c>
      <c r="AA380">
        <v>193</v>
      </c>
      <c r="AB380">
        <v>33</v>
      </c>
      <c r="AC380">
        <v>18</v>
      </c>
      <c r="AD380">
        <v>10103</v>
      </c>
      <c r="AE380">
        <v>10134</v>
      </c>
      <c r="AF380">
        <v>24</v>
      </c>
      <c r="AG380">
        <v>10091</v>
      </c>
      <c r="AH380">
        <v>17</v>
      </c>
      <c r="AI380">
        <v>26</v>
      </c>
      <c r="AJ380">
        <v>13</v>
      </c>
      <c r="AK380">
        <v>69</v>
      </c>
      <c r="AL380">
        <v>23</v>
      </c>
      <c r="AM380">
        <v>8</v>
      </c>
      <c r="AN380">
        <v>95</v>
      </c>
      <c r="AO380">
        <v>99</v>
      </c>
      <c r="AP380">
        <v>1</v>
      </c>
      <c r="AQ380">
        <v>89</v>
      </c>
      <c r="AR380">
        <v>5</v>
      </c>
      <c r="AS380">
        <v>1</v>
      </c>
    </row>
    <row r="381" spans="1:45" x14ac:dyDescent="0.25">
      <c r="A381">
        <v>20110115</v>
      </c>
      <c r="B381">
        <f t="shared" si="25"/>
        <v>20150115</v>
      </c>
      <c r="C381">
        <f t="shared" si="26"/>
        <v>2015</v>
      </c>
      <c r="D381">
        <f t="shared" si="27"/>
        <v>1</v>
      </c>
      <c r="E381">
        <f t="shared" si="28"/>
        <v>15</v>
      </c>
      <c r="F381" s="15">
        <f t="shared" si="29"/>
        <v>42019</v>
      </c>
      <c r="G381">
        <v>217</v>
      </c>
      <c r="H381">
        <v>59</v>
      </c>
      <c r="I381">
        <v>61</v>
      </c>
      <c r="J381">
        <v>70</v>
      </c>
      <c r="K381">
        <v>11</v>
      </c>
      <c r="L381">
        <v>40</v>
      </c>
      <c r="M381">
        <v>4</v>
      </c>
      <c r="N381">
        <v>120</v>
      </c>
      <c r="O381">
        <v>12</v>
      </c>
      <c r="P381">
        <v>89</v>
      </c>
      <c r="Q381">
        <v>70</v>
      </c>
      <c r="R381">
        <v>4</v>
      </c>
      <c r="S381">
        <v>100</v>
      </c>
      <c r="T381">
        <v>18</v>
      </c>
      <c r="U381">
        <v>63</v>
      </c>
      <c r="V381">
        <v>6</v>
      </c>
      <c r="W381">
        <v>0</v>
      </c>
      <c r="X381">
        <v>0</v>
      </c>
      <c r="Y381">
        <v>76</v>
      </c>
      <c r="Z381">
        <v>0</v>
      </c>
      <c r="AA381">
        <v>-1</v>
      </c>
      <c r="AB381">
        <v>-1</v>
      </c>
      <c r="AC381">
        <v>11</v>
      </c>
      <c r="AD381">
        <v>10183</v>
      </c>
      <c r="AE381">
        <v>10199</v>
      </c>
      <c r="AF381">
        <v>24</v>
      </c>
      <c r="AG381">
        <v>10145</v>
      </c>
      <c r="AH381">
        <v>1</v>
      </c>
      <c r="AI381">
        <v>58</v>
      </c>
      <c r="AJ381">
        <v>4</v>
      </c>
      <c r="AK381">
        <v>73</v>
      </c>
      <c r="AL381">
        <v>19</v>
      </c>
      <c r="AM381">
        <v>7</v>
      </c>
      <c r="AN381">
        <v>86</v>
      </c>
      <c r="AO381">
        <v>94</v>
      </c>
      <c r="AP381">
        <v>4</v>
      </c>
      <c r="AQ381">
        <v>78</v>
      </c>
      <c r="AR381">
        <v>18</v>
      </c>
      <c r="AS381">
        <v>1</v>
      </c>
    </row>
    <row r="382" spans="1:45" x14ac:dyDescent="0.25">
      <c r="A382">
        <v>20110116</v>
      </c>
      <c r="B382">
        <f t="shared" si="25"/>
        <v>20150116</v>
      </c>
      <c r="C382">
        <f t="shared" si="26"/>
        <v>2015</v>
      </c>
      <c r="D382">
        <f t="shared" si="27"/>
        <v>1</v>
      </c>
      <c r="E382">
        <f t="shared" si="28"/>
        <v>16</v>
      </c>
      <c r="F382" s="15">
        <f t="shared" si="29"/>
        <v>42020</v>
      </c>
      <c r="G382">
        <v>202</v>
      </c>
      <c r="H382">
        <v>50</v>
      </c>
      <c r="I382">
        <v>50</v>
      </c>
      <c r="J382">
        <v>60</v>
      </c>
      <c r="K382">
        <v>1</v>
      </c>
      <c r="L382">
        <v>40</v>
      </c>
      <c r="M382">
        <v>15</v>
      </c>
      <c r="N382">
        <v>110</v>
      </c>
      <c r="O382">
        <v>1</v>
      </c>
      <c r="P382">
        <v>97</v>
      </c>
      <c r="Q382">
        <v>80</v>
      </c>
      <c r="R382">
        <v>5</v>
      </c>
      <c r="S382">
        <v>125</v>
      </c>
      <c r="T382">
        <v>15</v>
      </c>
      <c r="U382">
        <v>71</v>
      </c>
      <c r="V382">
        <v>6</v>
      </c>
      <c r="W382">
        <v>25</v>
      </c>
      <c r="X382">
        <v>30</v>
      </c>
      <c r="Y382">
        <v>268</v>
      </c>
      <c r="Z382">
        <v>0</v>
      </c>
      <c r="AA382">
        <v>0</v>
      </c>
      <c r="AB382">
        <v>0</v>
      </c>
      <c r="AC382">
        <v>1</v>
      </c>
      <c r="AD382">
        <v>10206</v>
      </c>
      <c r="AE382">
        <v>10212</v>
      </c>
      <c r="AF382">
        <v>24</v>
      </c>
      <c r="AG382">
        <v>10197</v>
      </c>
      <c r="AH382">
        <v>4</v>
      </c>
      <c r="AI382">
        <v>64</v>
      </c>
      <c r="AJ382">
        <v>5</v>
      </c>
      <c r="AK382">
        <v>75</v>
      </c>
      <c r="AL382">
        <v>13</v>
      </c>
      <c r="AM382">
        <v>5</v>
      </c>
      <c r="AN382">
        <v>82</v>
      </c>
      <c r="AO382">
        <v>90</v>
      </c>
      <c r="AP382">
        <v>5</v>
      </c>
      <c r="AQ382">
        <v>73</v>
      </c>
      <c r="AR382">
        <v>14</v>
      </c>
      <c r="AS382">
        <v>4</v>
      </c>
    </row>
    <row r="383" spans="1:45" x14ac:dyDescent="0.25">
      <c r="A383">
        <v>20110117</v>
      </c>
      <c r="B383">
        <f t="shared" si="25"/>
        <v>20150117</v>
      </c>
      <c r="C383">
        <f t="shared" si="26"/>
        <v>2015</v>
      </c>
      <c r="D383">
        <f t="shared" si="27"/>
        <v>1</v>
      </c>
      <c r="E383">
        <f t="shared" si="28"/>
        <v>17</v>
      </c>
      <c r="F383" s="15">
        <f t="shared" si="29"/>
        <v>42021</v>
      </c>
      <c r="G383">
        <v>205</v>
      </c>
      <c r="H383">
        <v>32</v>
      </c>
      <c r="I383">
        <v>38</v>
      </c>
      <c r="J383">
        <v>60</v>
      </c>
      <c r="K383">
        <v>19</v>
      </c>
      <c r="L383">
        <v>20</v>
      </c>
      <c r="M383">
        <v>24</v>
      </c>
      <c r="N383">
        <v>110</v>
      </c>
      <c r="O383">
        <v>20</v>
      </c>
      <c r="P383">
        <v>81</v>
      </c>
      <c r="Q383">
        <v>50</v>
      </c>
      <c r="R383">
        <v>24</v>
      </c>
      <c r="S383">
        <v>96</v>
      </c>
      <c r="T383">
        <v>20</v>
      </c>
      <c r="U383">
        <v>32</v>
      </c>
      <c r="V383">
        <v>24</v>
      </c>
      <c r="W383">
        <v>0</v>
      </c>
      <c r="X383">
        <v>0</v>
      </c>
      <c r="Y383">
        <v>99</v>
      </c>
      <c r="Z383">
        <v>14</v>
      </c>
      <c r="AA383">
        <v>5</v>
      </c>
      <c r="AB383">
        <v>3</v>
      </c>
      <c r="AC383">
        <v>16</v>
      </c>
      <c r="AD383">
        <v>10203</v>
      </c>
      <c r="AE383">
        <v>10223</v>
      </c>
      <c r="AF383">
        <v>24</v>
      </c>
      <c r="AG383">
        <v>10184</v>
      </c>
      <c r="AH383">
        <v>16</v>
      </c>
      <c r="AI383">
        <v>50</v>
      </c>
      <c r="AJ383">
        <v>12</v>
      </c>
      <c r="AK383">
        <v>70</v>
      </c>
      <c r="AL383">
        <v>1</v>
      </c>
      <c r="AM383">
        <v>8</v>
      </c>
      <c r="AN383">
        <v>91</v>
      </c>
      <c r="AO383">
        <v>97</v>
      </c>
      <c r="AP383">
        <v>24</v>
      </c>
      <c r="AQ383">
        <v>85</v>
      </c>
      <c r="AR383">
        <v>2</v>
      </c>
      <c r="AS383">
        <v>1</v>
      </c>
    </row>
    <row r="384" spans="1:45" x14ac:dyDescent="0.25">
      <c r="A384">
        <v>20110118</v>
      </c>
      <c r="B384">
        <f t="shared" si="25"/>
        <v>20150118</v>
      </c>
      <c r="C384">
        <f t="shared" si="26"/>
        <v>2015</v>
      </c>
      <c r="D384">
        <f t="shared" si="27"/>
        <v>1</v>
      </c>
      <c r="E384">
        <f t="shared" si="28"/>
        <v>18</v>
      </c>
      <c r="F384" s="15">
        <f t="shared" si="29"/>
        <v>42022</v>
      </c>
      <c r="G384">
        <v>344</v>
      </c>
      <c r="H384">
        <v>14</v>
      </c>
      <c r="I384">
        <v>19</v>
      </c>
      <c r="J384">
        <v>30</v>
      </c>
      <c r="K384">
        <v>8</v>
      </c>
      <c r="L384">
        <v>0</v>
      </c>
      <c r="M384">
        <v>4</v>
      </c>
      <c r="N384">
        <v>70</v>
      </c>
      <c r="O384">
        <v>15</v>
      </c>
      <c r="P384">
        <v>44</v>
      </c>
      <c r="Q384">
        <v>19</v>
      </c>
      <c r="R384">
        <v>2</v>
      </c>
      <c r="S384">
        <v>61</v>
      </c>
      <c r="T384">
        <v>15</v>
      </c>
      <c r="U384">
        <v>-8</v>
      </c>
      <c r="V384">
        <v>6</v>
      </c>
      <c r="W384">
        <v>3</v>
      </c>
      <c r="X384">
        <v>4</v>
      </c>
      <c r="Y384">
        <v>132</v>
      </c>
      <c r="Z384">
        <v>63</v>
      </c>
      <c r="AA384">
        <v>108</v>
      </c>
      <c r="AB384">
        <v>51</v>
      </c>
      <c r="AC384">
        <v>7</v>
      </c>
      <c r="AD384">
        <v>10247</v>
      </c>
      <c r="AE384">
        <v>10293</v>
      </c>
      <c r="AF384">
        <v>24</v>
      </c>
      <c r="AG384">
        <v>10219</v>
      </c>
      <c r="AH384">
        <v>6</v>
      </c>
      <c r="AI384">
        <v>3</v>
      </c>
      <c r="AJ384">
        <v>2</v>
      </c>
      <c r="AK384">
        <v>70</v>
      </c>
      <c r="AL384">
        <v>24</v>
      </c>
      <c r="AM384">
        <v>7</v>
      </c>
      <c r="AN384">
        <v>94</v>
      </c>
      <c r="AO384">
        <v>99</v>
      </c>
      <c r="AP384">
        <v>1</v>
      </c>
      <c r="AQ384">
        <v>84</v>
      </c>
      <c r="AR384">
        <v>24</v>
      </c>
      <c r="AS384">
        <v>2</v>
      </c>
    </row>
    <row r="385" spans="1:45" x14ac:dyDescent="0.25">
      <c r="A385">
        <v>20110119</v>
      </c>
      <c r="B385">
        <f t="shared" si="25"/>
        <v>20150119</v>
      </c>
      <c r="C385">
        <f t="shared" si="26"/>
        <v>2015</v>
      </c>
      <c r="D385">
        <f t="shared" si="27"/>
        <v>1</v>
      </c>
      <c r="E385">
        <f t="shared" si="28"/>
        <v>19</v>
      </c>
      <c r="F385" s="15">
        <f t="shared" si="29"/>
        <v>42023</v>
      </c>
      <c r="G385">
        <v>305</v>
      </c>
      <c r="H385">
        <v>21</v>
      </c>
      <c r="I385">
        <v>23</v>
      </c>
      <c r="J385">
        <v>40</v>
      </c>
      <c r="K385">
        <v>14</v>
      </c>
      <c r="L385">
        <v>10</v>
      </c>
      <c r="M385">
        <v>1</v>
      </c>
      <c r="N385">
        <v>90</v>
      </c>
      <c r="O385">
        <v>14</v>
      </c>
      <c r="P385">
        <v>36</v>
      </c>
      <c r="Q385">
        <v>14</v>
      </c>
      <c r="R385">
        <v>23</v>
      </c>
      <c r="S385">
        <v>66</v>
      </c>
      <c r="T385">
        <v>12</v>
      </c>
      <c r="U385">
        <v>-9</v>
      </c>
      <c r="V385">
        <v>24</v>
      </c>
      <c r="W385">
        <v>21</v>
      </c>
      <c r="X385">
        <v>25</v>
      </c>
      <c r="Y385">
        <v>253</v>
      </c>
      <c r="Z385">
        <v>13</v>
      </c>
      <c r="AA385">
        <v>16</v>
      </c>
      <c r="AB385">
        <v>14</v>
      </c>
      <c r="AC385">
        <v>14</v>
      </c>
      <c r="AD385">
        <v>10298</v>
      </c>
      <c r="AE385">
        <v>10305</v>
      </c>
      <c r="AF385">
        <v>9</v>
      </c>
      <c r="AG385">
        <v>10289</v>
      </c>
      <c r="AH385">
        <v>13</v>
      </c>
      <c r="AI385">
        <v>58</v>
      </c>
      <c r="AJ385">
        <v>22</v>
      </c>
      <c r="AK385">
        <v>66</v>
      </c>
      <c r="AL385">
        <v>13</v>
      </c>
      <c r="AM385">
        <v>5</v>
      </c>
      <c r="AN385">
        <v>95</v>
      </c>
      <c r="AO385">
        <v>99</v>
      </c>
      <c r="AP385">
        <v>17</v>
      </c>
      <c r="AQ385">
        <v>83</v>
      </c>
      <c r="AR385">
        <v>12</v>
      </c>
      <c r="AS385">
        <v>3</v>
      </c>
    </row>
    <row r="386" spans="1:45" x14ac:dyDescent="0.25">
      <c r="A386">
        <v>20110120</v>
      </c>
      <c r="B386">
        <f t="shared" si="25"/>
        <v>20150120</v>
      </c>
      <c r="C386">
        <f t="shared" si="26"/>
        <v>2015</v>
      </c>
      <c r="D386">
        <f t="shared" si="27"/>
        <v>1</v>
      </c>
      <c r="E386">
        <f t="shared" si="28"/>
        <v>20</v>
      </c>
      <c r="F386" s="15">
        <f t="shared" si="29"/>
        <v>42024</v>
      </c>
      <c r="G386">
        <v>359</v>
      </c>
      <c r="H386">
        <v>28</v>
      </c>
      <c r="I386">
        <v>29</v>
      </c>
      <c r="J386">
        <v>50</v>
      </c>
      <c r="K386">
        <v>12</v>
      </c>
      <c r="L386">
        <v>10</v>
      </c>
      <c r="M386">
        <v>23</v>
      </c>
      <c r="N386">
        <v>90</v>
      </c>
      <c r="O386">
        <v>13</v>
      </c>
      <c r="P386">
        <v>20</v>
      </c>
      <c r="Q386">
        <v>-28</v>
      </c>
      <c r="R386">
        <v>23</v>
      </c>
      <c r="S386">
        <v>50</v>
      </c>
      <c r="T386">
        <v>13</v>
      </c>
      <c r="U386">
        <v>-61</v>
      </c>
      <c r="V386">
        <v>24</v>
      </c>
      <c r="W386">
        <v>67</v>
      </c>
      <c r="X386">
        <v>79</v>
      </c>
      <c r="Y386">
        <v>491</v>
      </c>
      <c r="Z386">
        <v>0</v>
      </c>
      <c r="AA386">
        <v>-1</v>
      </c>
      <c r="AB386">
        <v>-1</v>
      </c>
      <c r="AC386">
        <v>1</v>
      </c>
      <c r="AD386">
        <v>10324</v>
      </c>
      <c r="AE386">
        <v>10356</v>
      </c>
      <c r="AF386">
        <v>23</v>
      </c>
      <c r="AG386">
        <v>10297</v>
      </c>
      <c r="AH386">
        <v>2</v>
      </c>
      <c r="AI386">
        <v>46</v>
      </c>
      <c r="AJ386">
        <v>24</v>
      </c>
      <c r="AK386">
        <v>75</v>
      </c>
      <c r="AL386">
        <v>13</v>
      </c>
      <c r="AM386">
        <v>1</v>
      </c>
      <c r="AN386">
        <v>88</v>
      </c>
      <c r="AO386">
        <v>98</v>
      </c>
      <c r="AP386">
        <v>22</v>
      </c>
      <c r="AQ386">
        <v>71</v>
      </c>
      <c r="AR386">
        <v>12</v>
      </c>
      <c r="AS386">
        <v>6</v>
      </c>
    </row>
    <row r="387" spans="1:45" x14ac:dyDescent="0.25">
      <c r="A387">
        <v>20110121</v>
      </c>
      <c r="B387">
        <f t="shared" ref="B387:B450" si="30">A387+40000</f>
        <v>20150121</v>
      </c>
      <c r="C387">
        <f t="shared" ref="C387:C450" si="31">FLOOR(B387/10000,1)</f>
        <v>2015</v>
      </c>
      <c r="D387">
        <f t="shared" ref="D387:D450" si="32">FLOOR(B387/100 - 100 * C387, 1)</f>
        <v>1</v>
      </c>
      <c r="E387">
        <f t="shared" ref="E387:E450" si="33">FLOOR(B387-10000*C387-100*D387,1)</f>
        <v>21</v>
      </c>
      <c r="F387" s="15">
        <f t="shared" ref="F387:F450" si="34">DATE(C387,D387,E387)</f>
        <v>42025</v>
      </c>
      <c r="G387">
        <v>322</v>
      </c>
      <c r="H387">
        <v>8</v>
      </c>
      <c r="I387">
        <v>15</v>
      </c>
      <c r="J387">
        <v>30</v>
      </c>
      <c r="K387">
        <v>20</v>
      </c>
      <c r="L387">
        <v>0</v>
      </c>
      <c r="M387">
        <v>8</v>
      </c>
      <c r="N387">
        <v>50</v>
      </c>
      <c r="O387">
        <v>22</v>
      </c>
      <c r="P387">
        <v>9</v>
      </c>
      <c r="Q387">
        <v>-38</v>
      </c>
      <c r="R387">
        <v>1</v>
      </c>
      <c r="S387">
        <v>37</v>
      </c>
      <c r="T387">
        <v>24</v>
      </c>
      <c r="U387">
        <v>-67</v>
      </c>
      <c r="V387">
        <v>6</v>
      </c>
      <c r="W387">
        <v>8</v>
      </c>
      <c r="X387">
        <v>9</v>
      </c>
      <c r="Y387">
        <v>222</v>
      </c>
      <c r="Z387">
        <v>0</v>
      </c>
      <c r="AA387">
        <v>-1</v>
      </c>
      <c r="AB387">
        <v>-1</v>
      </c>
      <c r="AC387">
        <v>13</v>
      </c>
      <c r="AD387">
        <v>10360</v>
      </c>
      <c r="AE387">
        <v>10368</v>
      </c>
      <c r="AF387">
        <v>11</v>
      </c>
      <c r="AG387">
        <v>10353</v>
      </c>
      <c r="AH387">
        <v>24</v>
      </c>
      <c r="AI387">
        <v>0</v>
      </c>
      <c r="AJ387">
        <v>3</v>
      </c>
      <c r="AK387">
        <v>65</v>
      </c>
      <c r="AL387">
        <v>24</v>
      </c>
      <c r="AM387">
        <v>8</v>
      </c>
      <c r="AN387">
        <v>98</v>
      </c>
      <c r="AO387">
        <v>99</v>
      </c>
      <c r="AP387">
        <v>1</v>
      </c>
      <c r="AQ387">
        <v>94</v>
      </c>
      <c r="AR387">
        <v>15</v>
      </c>
      <c r="AS387">
        <v>2</v>
      </c>
    </row>
    <row r="388" spans="1:45" x14ac:dyDescent="0.25">
      <c r="A388">
        <v>20110122</v>
      </c>
      <c r="B388">
        <f t="shared" si="30"/>
        <v>20150122</v>
      </c>
      <c r="C388">
        <f t="shared" si="31"/>
        <v>2015</v>
      </c>
      <c r="D388">
        <f t="shared" si="32"/>
        <v>1</v>
      </c>
      <c r="E388">
        <f t="shared" si="33"/>
        <v>22</v>
      </c>
      <c r="F388" s="15">
        <f t="shared" si="34"/>
        <v>42026</v>
      </c>
      <c r="G388">
        <v>360</v>
      </c>
      <c r="H388">
        <v>31</v>
      </c>
      <c r="I388">
        <v>32</v>
      </c>
      <c r="J388">
        <v>50</v>
      </c>
      <c r="K388">
        <v>11</v>
      </c>
      <c r="L388">
        <v>20</v>
      </c>
      <c r="M388">
        <v>1</v>
      </c>
      <c r="N388">
        <v>90</v>
      </c>
      <c r="O388">
        <v>11</v>
      </c>
      <c r="P388">
        <v>45</v>
      </c>
      <c r="Q388">
        <v>22</v>
      </c>
      <c r="R388">
        <v>24</v>
      </c>
      <c r="S388">
        <v>61</v>
      </c>
      <c r="T388">
        <v>14</v>
      </c>
      <c r="U388">
        <v>16</v>
      </c>
      <c r="V388">
        <v>24</v>
      </c>
      <c r="W388">
        <v>2</v>
      </c>
      <c r="X388">
        <v>2</v>
      </c>
      <c r="Y388">
        <v>156</v>
      </c>
      <c r="Z388">
        <v>9</v>
      </c>
      <c r="AA388">
        <v>3</v>
      </c>
      <c r="AB388">
        <v>2</v>
      </c>
      <c r="AC388">
        <v>5</v>
      </c>
      <c r="AD388">
        <v>10319</v>
      </c>
      <c r="AE388">
        <v>10348</v>
      </c>
      <c r="AF388">
        <v>1</v>
      </c>
      <c r="AG388">
        <v>10306</v>
      </c>
      <c r="AH388">
        <v>16</v>
      </c>
      <c r="AI388">
        <v>27</v>
      </c>
      <c r="AJ388">
        <v>5</v>
      </c>
      <c r="AK388">
        <v>70</v>
      </c>
      <c r="AL388">
        <v>3</v>
      </c>
      <c r="AM388">
        <v>8</v>
      </c>
      <c r="AN388">
        <v>91</v>
      </c>
      <c r="AO388">
        <v>99</v>
      </c>
      <c r="AP388">
        <v>5</v>
      </c>
      <c r="AQ388">
        <v>79</v>
      </c>
      <c r="AR388">
        <v>14</v>
      </c>
      <c r="AS388">
        <v>2</v>
      </c>
    </row>
    <row r="389" spans="1:45" x14ac:dyDescent="0.25">
      <c r="A389">
        <v>20110123</v>
      </c>
      <c r="B389">
        <f t="shared" si="30"/>
        <v>20150123</v>
      </c>
      <c r="C389">
        <f t="shared" si="31"/>
        <v>2015</v>
      </c>
      <c r="D389">
        <f t="shared" si="32"/>
        <v>1</v>
      </c>
      <c r="E389">
        <f t="shared" si="33"/>
        <v>23</v>
      </c>
      <c r="F389" s="15">
        <f t="shared" si="34"/>
        <v>42027</v>
      </c>
      <c r="G389">
        <v>352</v>
      </c>
      <c r="H389">
        <v>32</v>
      </c>
      <c r="I389">
        <v>33</v>
      </c>
      <c r="J389">
        <v>50</v>
      </c>
      <c r="K389">
        <v>14</v>
      </c>
      <c r="L389">
        <v>10</v>
      </c>
      <c r="M389">
        <v>3</v>
      </c>
      <c r="N389">
        <v>90</v>
      </c>
      <c r="O389">
        <v>21</v>
      </c>
      <c r="P389">
        <v>51</v>
      </c>
      <c r="Q389">
        <v>23</v>
      </c>
      <c r="R389">
        <v>1</v>
      </c>
      <c r="S389">
        <v>66</v>
      </c>
      <c r="T389">
        <v>13</v>
      </c>
      <c r="U389">
        <v>20</v>
      </c>
      <c r="V389">
        <v>6</v>
      </c>
      <c r="W389">
        <v>0</v>
      </c>
      <c r="X389">
        <v>0</v>
      </c>
      <c r="Y389">
        <v>89</v>
      </c>
      <c r="Z389">
        <v>10</v>
      </c>
      <c r="AA389">
        <v>3</v>
      </c>
      <c r="AB389">
        <v>2</v>
      </c>
      <c r="AC389">
        <v>7</v>
      </c>
      <c r="AD389">
        <v>10283</v>
      </c>
      <c r="AE389">
        <v>10309</v>
      </c>
      <c r="AF389">
        <v>1</v>
      </c>
      <c r="AG389">
        <v>10269</v>
      </c>
      <c r="AH389">
        <v>16</v>
      </c>
      <c r="AI389">
        <v>10</v>
      </c>
      <c r="AJ389">
        <v>4</v>
      </c>
      <c r="AK389">
        <v>64</v>
      </c>
      <c r="AL389">
        <v>22</v>
      </c>
      <c r="AM389">
        <v>8</v>
      </c>
      <c r="AN389">
        <v>95</v>
      </c>
      <c r="AO389">
        <v>99</v>
      </c>
      <c r="AP389">
        <v>2</v>
      </c>
      <c r="AQ389">
        <v>89</v>
      </c>
      <c r="AR389">
        <v>13</v>
      </c>
      <c r="AS389">
        <v>1</v>
      </c>
    </row>
    <row r="390" spans="1:45" x14ac:dyDescent="0.25">
      <c r="A390">
        <v>20110124</v>
      </c>
      <c r="B390">
        <f t="shared" si="30"/>
        <v>20150124</v>
      </c>
      <c r="C390">
        <f t="shared" si="31"/>
        <v>2015</v>
      </c>
      <c r="D390">
        <f t="shared" si="32"/>
        <v>1</v>
      </c>
      <c r="E390">
        <f t="shared" si="33"/>
        <v>24</v>
      </c>
      <c r="F390" s="15">
        <f t="shared" si="34"/>
        <v>42028</v>
      </c>
      <c r="G390">
        <v>323</v>
      </c>
      <c r="H390">
        <v>26</v>
      </c>
      <c r="I390">
        <v>31</v>
      </c>
      <c r="J390">
        <v>40</v>
      </c>
      <c r="K390">
        <v>4</v>
      </c>
      <c r="L390">
        <v>10</v>
      </c>
      <c r="M390">
        <v>1</v>
      </c>
      <c r="N390">
        <v>80</v>
      </c>
      <c r="O390">
        <v>5</v>
      </c>
      <c r="P390">
        <v>55</v>
      </c>
      <c r="Q390">
        <v>45</v>
      </c>
      <c r="R390">
        <v>1</v>
      </c>
      <c r="S390">
        <v>68</v>
      </c>
      <c r="T390">
        <v>13</v>
      </c>
      <c r="U390">
        <v>43</v>
      </c>
      <c r="V390">
        <v>6</v>
      </c>
      <c r="W390">
        <v>0</v>
      </c>
      <c r="X390">
        <v>0</v>
      </c>
      <c r="Y390">
        <v>173</v>
      </c>
      <c r="Z390">
        <v>33</v>
      </c>
      <c r="AA390">
        <v>14</v>
      </c>
      <c r="AB390">
        <v>4</v>
      </c>
      <c r="AC390">
        <v>9</v>
      </c>
      <c r="AD390">
        <v>10250</v>
      </c>
      <c r="AE390">
        <v>10274</v>
      </c>
      <c r="AF390">
        <v>1</v>
      </c>
      <c r="AG390">
        <v>10194</v>
      </c>
      <c r="AH390">
        <v>24</v>
      </c>
      <c r="AI390">
        <v>31</v>
      </c>
      <c r="AJ390">
        <v>8</v>
      </c>
      <c r="AK390">
        <v>71</v>
      </c>
      <c r="AL390">
        <v>14</v>
      </c>
      <c r="AM390">
        <v>8</v>
      </c>
      <c r="AN390">
        <v>92</v>
      </c>
      <c r="AO390">
        <v>99</v>
      </c>
      <c r="AP390">
        <v>2</v>
      </c>
      <c r="AQ390">
        <v>79</v>
      </c>
      <c r="AR390">
        <v>14</v>
      </c>
      <c r="AS390">
        <v>2</v>
      </c>
    </row>
    <row r="391" spans="1:45" x14ac:dyDescent="0.25">
      <c r="A391">
        <v>20110125</v>
      </c>
      <c r="B391">
        <f t="shared" si="30"/>
        <v>20150125</v>
      </c>
      <c r="C391">
        <f t="shared" si="31"/>
        <v>2015</v>
      </c>
      <c r="D391">
        <f t="shared" si="32"/>
        <v>1</v>
      </c>
      <c r="E391">
        <f t="shared" si="33"/>
        <v>25</v>
      </c>
      <c r="F391" s="15">
        <f t="shared" si="34"/>
        <v>42029</v>
      </c>
      <c r="G391">
        <v>291</v>
      </c>
      <c r="H391">
        <v>37</v>
      </c>
      <c r="I391">
        <v>41</v>
      </c>
      <c r="J391">
        <v>60</v>
      </c>
      <c r="K391">
        <v>4</v>
      </c>
      <c r="L391">
        <v>10</v>
      </c>
      <c r="M391">
        <v>23</v>
      </c>
      <c r="N391">
        <v>120</v>
      </c>
      <c r="O391">
        <v>12</v>
      </c>
      <c r="P391">
        <v>47</v>
      </c>
      <c r="Q391">
        <v>7</v>
      </c>
      <c r="R391">
        <v>24</v>
      </c>
      <c r="S391">
        <v>69</v>
      </c>
      <c r="T391">
        <v>13</v>
      </c>
      <c r="U391">
        <v>-11</v>
      </c>
      <c r="V391">
        <v>24</v>
      </c>
      <c r="W391">
        <v>31</v>
      </c>
      <c r="X391">
        <v>36</v>
      </c>
      <c r="Y391">
        <v>405</v>
      </c>
      <c r="Z391">
        <v>46</v>
      </c>
      <c r="AA391">
        <v>54</v>
      </c>
      <c r="AB391">
        <v>19</v>
      </c>
      <c r="AC391">
        <v>5</v>
      </c>
      <c r="AD391">
        <v>10121</v>
      </c>
      <c r="AE391">
        <v>10182</v>
      </c>
      <c r="AF391">
        <v>1</v>
      </c>
      <c r="AG391">
        <v>10093</v>
      </c>
      <c r="AH391">
        <v>24</v>
      </c>
      <c r="AI391">
        <v>30</v>
      </c>
      <c r="AJ391">
        <v>7</v>
      </c>
      <c r="AK391">
        <v>78</v>
      </c>
      <c r="AL391">
        <v>12</v>
      </c>
      <c r="AM391">
        <v>7</v>
      </c>
      <c r="AN391">
        <v>87</v>
      </c>
      <c r="AO391">
        <v>99</v>
      </c>
      <c r="AP391">
        <v>7</v>
      </c>
      <c r="AQ391">
        <v>65</v>
      </c>
      <c r="AR391">
        <v>12</v>
      </c>
      <c r="AS391">
        <v>5</v>
      </c>
    </row>
    <row r="392" spans="1:45" x14ac:dyDescent="0.25">
      <c r="A392">
        <v>20110126</v>
      </c>
      <c r="B392">
        <f t="shared" si="30"/>
        <v>20150126</v>
      </c>
      <c r="C392">
        <f t="shared" si="31"/>
        <v>2015</v>
      </c>
      <c r="D392">
        <f t="shared" si="32"/>
        <v>1</v>
      </c>
      <c r="E392">
        <f t="shared" si="33"/>
        <v>26</v>
      </c>
      <c r="F392" s="15">
        <f t="shared" si="34"/>
        <v>42030</v>
      </c>
      <c r="G392">
        <v>46</v>
      </c>
      <c r="H392">
        <v>21</v>
      </c>
      <c r="I392">
        <v>25</v>
      </c>
      <c r="J392">
        <v>50</v>
      </c>
      <c r="K392">
        <v>16</v>
      </c>
      <c r="L392">
        <v>0</v>
      </c>
      <c r="M392">
        <v>7</v>
      </c>
      <c r="N392">
        <v>80</v>
      </c>
      <c r="O392">
        <v>16</v>
      </c>
      <c r="P392">
        <v>13</v>
      </c>
      <c r="Q392">
        <v>-4</v>
      </c>
      <c r="R392">
        <v>6</v>
      </c>
      <c r="S392">
        <v>40</v>
      </c>
      <c r="T392">
        <v>14</v>
      </c>
      <c r="U392">
        <v>-22</v>
      </c>
      <c r="V392">
        <v>24</v>
      </c>
      <c r="W392">
        <v>2</v>
      </c>
      <c r="X392">
        <v>2</v>
      </c>
      <c r="Y392">
        <v>228</v>
      </c>
      <c r="Z392">
        <v>0</v>
      </c>
      <c r="AA392">
        <v>-1</v>
      </c>
      <c r="AB392">
        <v>-1</v>
      </c>
      <c r="AC392">
        <v>16</v>
      </c>
      <c r="AD392">
        <v>10113</v>
      </c>
      <c r="AE392">
        <v>10171</v>
      </c>
      <c r="AF392">
        <v>24</v>
      </c>
      <c r="AG392">
        <v>10083</v>
      </c>
      <c r="AH392">
        <v>5</v>
      </c>
      <c r="AI392">
        <v>14</v>
      </c>
      <c r="AJ392">
        <v>6</v>
      </c>
      <c r="AK392">
        <v>75</v>
      </c>
      <c r="AL392">
        <v>17</v>
      </c>
      <c r="AM392">
        <v>7</v>
      </c>
      <c r="AN392">
        <v>90</v>
      </c>
      <c r="AO392">
        <v>99</v>
      </c>
      <c r="AP392">
        <v>1</v>
      </c>
      <c r="AQ392">
        <v>75</v>
      </c>
      <c r="AR392">
        <v>19</v>
      </c>
      <c r="AS392">
        <v>3</v>
      </c>
    </row>
    <row r="393" spans="1:45" x14ac:dyDescent="0.25">
      <c r="A393">
        <v>20110127</v>
      </c>
      <c r="B393">
        <f t="shared" si="30"/>
        <v>20150127</v>
      </c>
      <c r="C393">
        <f t="shared" si="31"/>
        <v>2015</v>
      </c>
      <c r="D393">
        <f t="shared" si="32"/>
        <v>1</v>
      </c>
      <c r="E393">
        <f t="shared" si="33"/>
        <v>27</v>
      </c>
      <c r="F393" s="15">
        <f t="shared" si="34"/>
        <v>42031</v>
      </c>
      <c r="G393">
        <v>51</v>
      </c>
      <c r="H393">
        <v>44</v>
      </c>
      <c r="I393">
        <v>45</v>
      </c>
      <c r="J393">
        <v>60</v>
      </c>
      <c r="K393">
        <v>18</v>
      </c>
      <c r="L393">
        <v>30</v>
      </c>
      <c r="M393">
        <v>2</v>
      </c>
      <c r="N393">
        <v>100</v>
      </c>
      <c r="O393">
        <v>18</v>
      </c>
      <c r="P393">
        <v>-1</v>
      </c>
      <c r="Q393">
        <v>-31</v>
      </c>
      <c r="R393">
        <v>24</v>
      </c>
      <c r="S393">
        <v>14</v>
      </c>
      <c r="T393">
        <v>12</v>
      </c>
      <c r="U393">
        <v>-43</v>
      </c>
      <c r="V393">
        <v>24</v>
      </c>
      <c r="W393">
        <v>56</v>
      </c>
      <c r="X393">
        <v>64</v>
      </c>
      <c r="Y393">
        <v>538</v>
      </c>
      <c r="Z393">
        <v>0</v>
      </c>
      <c r="AA393">
        <v>0</v>
      </c>
      <c r="AB393">
        <v>0</v>
      </c>
      <c r="AC393">
        <v>1</v>
      </c>
      <c r="AD393">
        <v>10221</v>
      </c>
      <c r="AE393">
        <v>10256</v>
      </c>
      <c r="AF393">
        <v>23</v>
      </c>
      <c r="AG393">
        <v>10174</v>
      </c>
      <c r="AH393">
        <v>1</v>
      </c>
      <c r="AI393">
        <v>58</v>
      </c>
      <c r="AJ393">
        <v>2</v>
      </c>
      <c r="AK393">
        <v>80</v>
      </c>
      <c r="AL393">
        <v>19</v>
      </c>
      <c r="AM393">
        <v>5</v>
      </c>
      <c r="AN393">
        <v>78</v>
      </c>
      <c r="AO393">
        <v>91</v>
      </c>
      <c r="AP393">
        <v>1</v>
      </c>
      <c r="AQ393">
        <v>63</v>
      </c>
      <c r="AR393">
        <v>16</v>
      </c>
      <c r="AS393">
        <v>6</v>
      </c>
    </row>
    <row r="394" spans="1:45" x14ac:dyDescent="0.25">
      <c r="A394">
        <v>20110128</v>
      </c>
      <c r="B394">
        <f t="shared" si="30"/>
        <v>20150128</v>
      </c>
      <c r="C394">
        <f t="shared" si="31"/>
        <v>2015</v>
      </c>
      <c r="D394">
        <f t="shared" si="32"/>
        <v>1</v>
      </c>
      <c r="E394">
        <f t="shared" si="33"/>
        <v>28</v>
      </c>
      <c r="F394" s="15">
        <f t="shared" si="34"/>
        <v>42032</v>
      </c>
      <c r="G394">
        <v>59</v>
      </c>
      <c r="H394">
        <v>33</v>
      </c>
      <c r="I394">
        <v>33</v>
      </c>
      <c r="J394">
        <v>50</v>
      </c>
      <c r="K394">
        <v>11</v>
      </c>
      <c r="L394">
        <v>20</v>
      </c>
      <c r="M394">
        <v>23</v>
      </c>
      <c r="N394">
        <v>80</v>
      </c>
      <c r="O394">
        <v>11</v>
      </c>
      <c r="P394">
        <v>-24</v>
      </c>
      <c r="Q394">
        <v>-49</v>
      </c>
      <c r="R394">
        <v>7</v>
      </c>
      <c r="S394">
        <v>11</v>
      </c>
      <c r="T394">
        <v>14</v>
      </c>
      <c r="U394">
        <v>-63</v>
      </c>
      <c r="V394">
        <v>24</v>
      </c>
      <c r="W394">
        <v>79</v>
      </c>
      <c r="X394">
        <v>89</v>
      </c>
      <c r="Y394">
        <v>612</v>
      </c>
      <c r="Z394">
        <v>0</v>
      </c>
      <c r="AA394">
        <v>0</v>
      </c>
      <c r="AB394">
        <v>0</v>
      </c>
      <c r="AC394">
        <v>1</v>
      </c>
      <c r="AD394">
        <v>10246</v>
      </c>
      <c r="AE394">
        <v>10260</v>
      </c>
      <c r="AF394">
        <v>8</v>
      </c>
      <c r="AG394">
        <v>10230</v>
      </c>
      <c r="AH394">
        <v>24</v>
      </c>
      <c r="AI394">
        <v>48</v>
      </c>
      <c r="AJ394">
        <v>24</v>
      </c>
      <c r="AK394">
        <v>78</v>
      </c>
      <c r="AL394">
        <v>12</v>
      </c>
      <c r="AM394">
        <v>0</v>
      </c>
      <c r="AN394">
        <v>79</v>
      </c>
      <c r="AO394">
        <v>93</v>
      </c>
      <c r="AP394">
        <v>23</v>
      </c>
      <c r="AQ394">
        <v>63</v>
      </c>
      <c r="AR394">
        <v>13</v>
      </c>
      <c r="AS394">
        <v>6</v>
      </c>
    </row>
    <row r="395" spans="1:45" x14ac:dyDescent="0.25">
      <c r="A395">
        <v>20110129</v>
      </c>
      <c r="B395">
        <f t="shared" si="30"/>
        <v>20150129</v>
      </c>
      <c r="C395">
        <f t="shared" si="31"/>
        <v>2015</v>
      </c>
      <c r="D395">
        <f t="shared" si="32"/>
        <v>1</v>
      </c>
      <c r="E395">
        <f t="shared" si="33"/>
        <v>29</v>
      </c>
      <c r="F395" s="15">
        <f t="shared" si="34"/>
        <v>42033</v>
      </c>
      <c r="G395">
        <v>41</v>
      </c>
      <c r="H395">
        <v>28</v>
      </c>
      <c r="I395">
        <v>28</v>
      </c>
      <c r="J395">
        <v>40</v>
      </c>
      <c r="K395">
        <v>14</v>
      </c>
      <c r="L395">
        <v>20</v>
      </c>
      <c r="M395">
        <v>1</v>
      </c>
      <c r="N395">
        <v>80</v>
      </c>
      <c r="O395">
        <v>19</v>
      </c>
      <c r="P395">
        <v>-30</v>
      </c>
      <c r="Q395">
        <v>-56</v>
      </c>
      <c r="R395">
        <v>5</v>
      </c>
      <c r="S395">
        <v>6</v>
      </c>
      <c r="T395">
        <v>14</v>
      </c>
      <c r="U395">
        <v>-80</v>
      </c>
      <c r="V395">
        <v>6</v>
      </c>
      <c r="W395">
        <v>79</v>
      </c>
      <c r="X395">
        <v>89</v>
      </c>
      <c r="Y395">
        <v>705</v>
      </c>
      <c r="Z395">
        <v>0</v>
      </c>
      <c r="AA395">
        <v>0</v>
      </c>
      <c r="AB395">
        <v>0</v>
      </c>
      <c r="AC395">
        <v>1</v>
      </c>
      <c r="AD395">
        <v>10219</v>
      </c>
      <c r="AE395">
        <v>10227</v>
      </c>
      <c r="AF395">
        <v>1</v>
      </c>
      <c r="AG395">
        <v>10208</v>
      </c>
      <c r="AH395">
        <v>14</v>
      </c>
      <c r="AI395">
        <v>26</v>
      </c>
      <c r="AJ395">
        <v>8</v>
      </c>
      <c r="AK395">
        <v>56</v>
      </c>
      <c r="AL395">
        <v>13</v>
      </c>
      <c r="AM395">
        <v>1</v>
      </c>
      <c r="AN395">
        <v>91</v>
      </c>
      <c r="AO395">
        <v>98</v>
      </c>
      <c r="AP395">
        <v>5</v>
      </c>
      <c r="AQ395">
        <v>80</v>
      </c>
      <c r="AR395">
        <v>13</v>
      </c>
      <c r="AS395">
        <v>7</v>
      </c>
    </row>
    <row r="396" spans="1:45" x14ac:dyDescent="0.25">
      <c r="A396">
        <v>20110130</v>
      </c>
      <c r="B396">
        <f t="shared" si="30"/>
        <v>20150130</v>
      </c>
      <c r="C396">
        <f t="shared" si="31"/>
        <v>2015</v>
      </c>
      <c r="D396">
        <f t="shared" si="32"/>
        <v>1</v>
      </c>
      <c r="E396">
        <f t="shared" si="33"/>
        <v>30</v>
      </c>
      <c r="F396" s="15">
        <f t="shared" si="34"/>
        <v>42034</v>
      </c>
      <c r="G396">
        <v>53</v>
      </c>
      <c r="H396">
        <v>28</v>
      </c>
      <c r="I396">
        <v>29</v>
      </c>
      <c r="J396">
        <v>40</v>
      </c>
      <c r="K396">
        <v>9</v>
      </c>
      <c r="L396">
        <v>20</v>
      </c>
      <c r="M396">
        <v>4</v>
      </c>
      <c r="N396">
        <v>70</v>
      </c>
      <c r="O396">
        <v>6</v>
      </c>
      <c r="P396">
        <v>-14</v>
      </c>
      <c r="Q396">
        <v>-53</v>
      </c>
      <c r="R396">
        <v>5</v>
      </c>
      <c r="S396">
        <v>14</v>
      </c>
      <c r="T396">
        <v>14</v>
      </c>
      <c r="U396">
        <v>-76</v>
      </c>
      <c r="V396">
        <v>6</v>
      </c>
      <c r="W396">
        <v>3</v>
      </c>
      <c r="X396">
        <v>3</v>
      </c>
      <c r="Y396">
        <v>191</v>
      </c>
      <c r="Z396">
        <v>0</v>
      </c>
      <c r="AA396">
        <v>0</v>
      </c>
      <c r="AB396">
        <v>0</v>
      </c>
      <c r="AC396">
        <v>1</v>
      </c>
      <c r="AD396">
        <v>10228</v>
      </c>
      <c r="AE396">
        <v>10238</v>
      </c>
      <c r="AF396">
        <v>23</v>
      </c>
      <c r="AG396">
        <v>10220</v>
      </c>
      <c r="AH396">
        <v>4</v>
      </c>
      <c r="AI396">
        <v>11</v>
      </c>
      <c r="AJ396">
        <v>7</v>
      </c>
      <c r="AK396">
        <v>58</v>
      </c>
      <c r="AL396">
        <v>13</v>
      </c>
      <c r="AM396">
        <v>6</v>
      </c>
      <c r="AN396">
        <v>92</v>
      </c>
      <c r="AO396">
        <v>99</v>
      </c>
      <c r="AP396">
        <v>9</v>
      </c>
      <c r="AQ396">
        <v>86</v>
      </c>
      <c r="AR396">
        <v>17</v>
      </c>
      <c r="AS396">
        <v>2</v>
      </c>
    </row>
    <row r="397" spans="1:45" x14ac:dyDescent="0.25">
      <c r="A397">
        <v>20110131</v>
      </c>
      <c r="B397">
        <f t="shared" si="30"/>
        <v>20150131</v>
      </c>
      <c r="C397">
        <f t="shared" si="31"/>
        <v>2015</v>
      </c>
      <c r="D397">
        <f t="shared" si="32"/>
        <v>1</v>
      </c>
      <c r="E397">
        <f t="shared" si="33"/>
        <v>31</v>
      </c>
      <c r="F397" s="15">
        <f t="shared" si="34"/>
        <v>42035</v>
      </c>
      <c r="G397">
        <v>70</v>
      </c>
      <c r="H397">
        <v>10</v>
      </c>
      <c r="I397">
        <v>18</v>
      </c>
      <c r="J397">
        <v>30</v>
      </c>
      <c r="K397">
        <v>12</v>
      </c>
      <c r="L397">
        <v>10</v>
      </c>
      <c r="M397">
        <v>8</v>
      </c>
      <c r="N397">
        <v>40</v>
      </c>
      <c r="O397">
        <v>1</v>
      </c>
      <c r="P397">
        <v>-13</v>
      </c>
      <c r="Q397">
        <v>-29</v>
      </c>
      <c r="R397">
        <v>24</v>
      </c>
      <c r="S397">
        <v>-1</v>
      </c>
      <c r="T397">
        <v>13</v>
      </c>
      <c r="U397">
        <v>-27</v>
      </c>
      <c r="V397">
        <v>24</v>
      </c>
      <c r="W397">
        <v>0</v>
      </c>
      <c r="X397">
        <v>0</v>
      </c>
      <c r="Y397">
        <v>163</v>
      </c>
      <c r="Z397">
        <v>0</v>
      </c>
      <c r="AA397">
        <v>0</v>
      </c>
      <c r="AB397">
        <v>0</v>
      </c>
      <c r="AC397">
        <v>1</v>
      </c>
      <c r="AD397">
        <v>10258</v>
      </c>
      <c r="AE397">
        <v>10269</v>
      </c>
      <c r="AF397">
        <v>18</v>
      </c>
      <c r="AG397">
        <v>10237</v>
      </c>
      <c r="AH397">
        <v>1</v>
      </c>
      <c r="AI397">
        <v>49</v>
      </c>
      <c r="AJ397">
        <v>8</v>
      </c>
      <c r="AK397">
        <v>63</v>
      </c>
      <c r="AL397">
        <v>13</v>
      </c>
      <c r="AM397">
        <v>8</v>
      </c>
      <c r="AN397">
        <v>87</v>
      </c>
      <c r="AO397">
        <v>95</v>
      </c>
      <c r="AP397">
        <v>8</v>
      </c>
      <c r="AQ397">
        <v>81</v>
      </c>
      <c r="AR397">
        <v>14</v>
      </c>
      <c r="AS397">
        <v>2</v>
      </c>
    </row>
    <row r="398" spans="1:45" x14ac:dyDescent="0.25">
      <c r="A398">
        <v>20110201</v>
      </c>
      <c r="B398">
        <f t="shared" si="30"/>
        <v>20150201</v>
      </c>
      <c r="C398">
        <f t="shared" si="31"/>
        <v>2015</v>
      </c>
      <c r="D398">
        <f t="shared" si="32"/>
        <v>2</v>
      </c>
      <c r="E398">
        <f t="shared" si="33"/>
        <v>1</v>
      </c>
      <c r="F398" s="15">
        <f t="shared" si="34"/>
        <v>42036</v>
      </c>
      <c r="G398">
        <v>217</v>
      </c>
      <c r="H398">
        <v>35</v>
      </c>
      <c r="I398">
        <v>37</v>
      </c>
      <c r="J398">
        <v>50</v>
      </c>
      <c r="K398">
        <v>15</v>
      </c>
      <c r="L398">
        <v>20</v>
      </c>
      <c r="M398">
        <v>1</v>
      </c>
      <c r="N398">
        <v>80</v>
      </c>
      <c r="O398">
        <v>8</v>
      </c>
      <c r="P398">
        <v>-7</v>
      </c>
      <c r="Q398">
        <v>-33</v>
      </c>
      <c r="R398">
        <v>5</v>
      </c>
      <c r="S398">
        <v>24</v>
      </c>
      <c r="T398">
        <v>24</v>
      </c>
      <c r="U398">
        <v>-31</v>
      </c>
      <c r="V398">
        <v>6</v>
      </c>
      <c r="W398">
        <v>0</v>
      </c>
      <c r="X398">
        <v>0</v>
      </c>
      <c r="Y398">
        <v>142</v>
      </c>
      <c r="Z398">
        <v>11</v>
      </c>
      <c r="AA398">
        <v>9</v>
      </c>
      <c r="AB398">
        <v>8</v>
      </c>
      <c r="AC398">
        <v>18</v>
      </c>
      <c r="AD398">
        <v>10257</v>
      </c>
      <c r="AE398">
        <v>10271</v>
      </c>
      <c r="AF398">
        <v>24</v>
      </c>
      <c r="AG398">
        <v>10241</v>
      </c>
      <c r="AH398">
        <v>14</v>
      </c>
      <c r="AI398">
        <v>5</v>
      </c>
      <c r="AJ398">
        <v>24</v>
      </c>
      <c r="AK398">
        <v>46</v>
      </c>
      <c r="AL398">
        <v>2</v>
      </c>
      <c r="AM398">
        <v>8</v>
      </c>
      <c r="AN398">
        <v>92</v>
      </c>
      <c r="AO398">
        <v>99</v>
      </c>
      <c r="AP398">
        <v>16</v>
      </c>
      <c r="AQ398">
        <v>87</v>
      </c>
      <c r="AR398">
        <v>8</v>
      </c>
      <c r="AS398">
        <v>1</v>
      </c>
    </row>
    <row r="399" spans="1:45" x14ac:dyDescent="0.25">
      <c r="A399">
        <v>20110202</v>
      </c>
      <c r="B399">
        <f t="shared" si="30"/>
        <v>20150202</v>
      </c>
      <c r="C399">
        <f t="shared" si="31"/>
        <v>2015</v>
      </c>
      <c r="D399">
        <f t="shared" si="32"/>
        <v>2</v>
      </c>
      <c r="E399">
        <f t="shared" si="33"/>
        <v>2</v>
      </c>
      <c r="F399" s="15">
        <f t="shared" si="34"/>
        <v>42037</v>
      </c>
      <c r="G399">
        <v>212</v>
      </c>
      <c r="H399">
        <v>50</v>
      </c>
      <c r="I399">
        <v>50</v>
      </c>
      <c r="J399">
        <v>70</v>
      </c>
      <c r="K399">
        <v>14</v>
      </c>
      <c r="L399">
        <v>20</v>
      </c>
      <c r="M399">
        <v>1</v>
      </c>
      <c r="N399">
        <v>130</v>
      </c>
      <c r="O399">
        <v>17</v>
      </c>
      <c r="P399">
        <v>35</v>
      </c>
      <c r="Q399">
        <v>22</v>
      </c>
      <c r="R399">
        <v>7</v>
      </c>
      <c r="S399">
        <v>45</v>
      </c>
      <c r="T399">
        <v>16</v>
      </c>
      <c r="U399">
        <v>23</v>
      </c>
      <c r="V399">
        <v>12</v>
      </c>
      <c r="W399">
        <v>0</v>
      </c>
      <c r="X399">
        <v>0</v>
      </c>
      <c r="Y399">
        <v>109</v>
      </c>
      <c r="Z399">
        <v>10</v>
      </c>
      <c r="AA399">
        <v>12</v>
      </c>
      <c r="AB399">
        <v>12</v>
      </c>
      <c r="AC399">
        <v>24</v>
      </c>
      <c r="AD399">
        <v>10257</v>
      </c>
      <c r="AE399">
        <v>10280</v>
      </c>
      <c r="AF399">
        <v>8</v>
      </c>
      <c r="AG399">
        <v>10219</v>
      </c>
      <c r="AH399">
        <v>24</v>
      </c>
      <c r="AI399">
        <v>2</v>
      </c>
      <c r="AJ399">
        <v>3</v>
      </c>
      <c r="AK399">
        <v>50</v>
      </c>
      <c r="AL399">
        <v>16</v>
      </c>
      <c r="AM399">
        <v>8</v>
      </c>
      <c r="AN399">
        <v>97</v>
      </c>
      <c r="AO399">
        <v>99</v>
      </c>
      <c r="AP399">
        <v>1</v>
      </c>
      <c r="AQ399">
        <v>91</v>
      </c>
      <c r="AR399">
        <v>16</v>
      </c>
      <c r="AS399">
        <v>1</v>
      </c>
    </row>
    <row r="400" spans="1:45" x14ac:dyDescent="0.25">
      <c r="A400">
        <v>20110203</v>
      </c>
      <c r="B400">
        <f t="shared" si="30"/>
        <v>20150203</v>
      </c>
      <c r="C400">
        <f t="shared" si="31"/>
        <v>2015</v>
      </c>
      <c r="D400">
        <f t="shared" si="32"/>
        <v>2</v>
      </c>
      <c r="E400">
        <f t="shared" si="33"/>
        <v>3</v>
      </c>
      <c r="F400" s="15">
        <f t="shared" si="34"/>
        <v>42038</v>
      </c>
      <c r="G400">
        <v>227</v>
      </c>
      <c r="H400">
        <v>48</v>
      </c>
      <c r="I400">
        <v>50</v>
      </c>
      <c r="J400">
        <v>80</v>
      </c>
      <c r="K400">
        <v>24</v>
      </c>
      <c r="L400">
        <v>40</v>
      </c>
      <c r="M400">
        <v>6</v>
      </c>
      <c r="N400">
        <v>140</v>
      </c>
      <c r="O400">
        <v>24</v>
      </c>
      <c r="P400">
        <v>56</v>
      </c>
      <c r="Q400">
        <v>39</v>
      </c>
      <c r="R400">
        <v>19</v>
      </c>
      <c r="S400">
        <v>80</v>
      </c>
      <c r="T400">
        <v>15</v>
      </c>
      <c r="U400">
        <v>27</v>
      </c>
      <c r="V400">
        <v>24</v>
      </c>
      <c r="W400">
        <v>44</v>
      </c>
      <c r="X400">
        <v>48</v>
      </c>
      <c r="Y400">
        <v>461</v>
      </c>
      <c r="Z400">
        <v>23</v>
      </c>
      <c r="AA400">
        <v>20</v>
      </c>
      <c r="AB400">
        <v>17</v>
      </c>
      <c r="AC400">
        <v>1</v>
      </c>
      <c r="AD400">
        <v>10228</v>
      </c>
      <c r="AE400">
        <v>10250</v>
      </c>
      <c r="AF400">
        <v>11</v>
      </c>
      <c r="AG400">
        <v>10192</v>
      </c>
      <c r="AH400">
        <v>24</v>
      </c>
      <c r="AI400">
        <v>19</v>
      </c>
      <c r="AJ400">
        <v>5</v>
      </c>
      <c r="AK400">
        <v>64</v>
      </c>
      <c r="AL400">
        <v>14</v>
      </c>
      <c r="AM400">
        <v>5</v>
      </c>
      <c r="AN400">
        <v>90</v>
      </c>
      <c r="AO400">
        <v>99</v>
      </c>
      <c r="AP400">
        <v>5</v>
      </c>
      <c r="AQ400">
        <v>74</v>
      </c>
      <c r="AR400">
        <v>14</v>
      </c>
      <c r="AS400">
        <v>6</v>
      </c>
    </row>
    <row r="401" spans="1:45" x14ac:dyDescent="0.25">
      <c r="A401">
        <v>20110204</v>
      </c>
      <c r="B401">
        <f t="shared" si="30"/>
        <v>20150204</v>
      </c>
      <c r="C401">
        <f t="shared" si="31"/>
        <v>2015</v>
      </c>
      <c r="D401">
        <f t="shared" si="32"/>
        <v>2</v>
      </c>
      <c r="E401">
        <f t="shared" si="33"/>
        <v>4</v>
      </c>
      <c r="F401" s="15">
        <f t="shared" si="34"/>
        <v>42039</v>
      </c>
      <c r="G401">
        <v>234</v>
      </c>
      <c r="H401">
        <v>97</v>
      </c>
      <c r="I401">
        <v>99</v>
      </c>
      <c r="J401">
        <v>110</v>
      </c>
      <c r="K401">
        <v>14</v>
      </c>
      <c r="L401">
        <v>80</v>
      </c>
      <c r="M401">
        <v>2</v>
      </c>
      <c r="N401">
        <v>210</v>
      </c>
      <c r="O401">
        <v>23</v>
      </c>
      <c r="P401">
        <v>91</v>
      </c>
      <c r="Q401">
        <v>65</v>
      </c>
      <c r="R401">
        <v>1</v>
      </c>
      <c r="S401">
        <v>104</v>
      </c>
      <c r="T401">
        <v>18</v>
      </c>
      <c r="U401">
        <v>61</v>
      </c>
      <c r="V401">
        <v>6</v>
      </c>
      <c r="W401">
        <v>0</v>
      </c>
      <c r="X401">
        <v>0</v>
      </c>
      <c r="Y401">
        <v>87</v>
      </c>
      <c r="Z401">
        <v>30</v>
      </c>
      <c r="AA401">
        <v>6</v>
      </c>
      <c r="AB401">
        <v>2</v>
      </c>
      <c r="AC401">
        <v>4</v>
      </c>
      <c r="AD401">
        <v>10157</v>
      </c>
      <c r="AE401">
        <v>10183</v>
      </c>
      <c r="AF401">
        <v>1</v>
      </c>
      <c r="AG401">
        <v>10147</v>
      </c>
      <c r="AH401">
        <v>14</v>
      </c>
      <c r="AI401">
        <v>60</v>
      </c>
      <c r="AJ401">
        <v>2</v>
      </c>
      <c r="AK401">
        <v>65</v>
      </c>
      <c r="AL401">
        <v>6</v>
      </c>
      <c r="AM401">
        <v>8</v>
      </c>
      <c r="AN401">
        <v>83</v>
      </c>
      <c r="AO401">
        <v>90</v>
      </c>
      <c r="AP401">
        <v>11</v>
      </c>
      <c r="AQ401">
        <v>77</v>
      </c>
      <c r="AR401">
        <v>23</v>
      </c>
      <c r="AS401">
        <v>1</v>
      </c>
    </row>
    <row r="402" spans="1:45" x14ac:dyDescent="0.25">
      <c r="A402">
        <v>20110205</v>
      </c>
      <c r="B402">
        <f t="shared" si="30"/>
        <v>20150205</v>
      </c>
      <c r="C402">
        <f t="shared" si="31"/>
        <v>2015</v>
      </c>
      <c r="D402">
        <f t="shared" si="32"/>
        <v>2</v>
      </c>
      <c r="E402">
        <f t="shared" si="33"/>
        <v>5</v>
      </c>
      <c r="F402" s="15">
        <f t="shared" si="34"/>
        <v>42040</v>
      </c>
      <c r="G402">
        <v>240</v>
      </c>
      <c r="H402">
        <v>106</v>
      </c>
      <c r="I402">
        <v>106</v>
      </c>
      <c r="J402">
        <v>120</v>
      </c>
      <c r="K402">
        <v>3</v>
      </c>
      <c r="L402">
        <v>90</v>
      </c>
      <c r="M402">
        <v>22</v>
      </c>
      <c r="N402">
        <v>230</v>
      </c>
      <c r="O402">
        <v>3</v>
      </c>
      <c r="P402">
        <v>108</v>
      </c>
      <c r="Q402">
        <v>103</v>
      </c>
      <c r="R402">
        <v>1</v>
      </c>
      <c r="S402">
        <v>116</v>
      </c>
      <c r="T402">
        <v>14</v>
      </c>
      <c r="U402">
        <v>99</v>
      </c>
      <c r="V402">
        <v>6</v>
      </c>
      <c r="W402">
        <v>3</v>
      </c>
      <c r="X402">
        <v>3</v>
      </c>
      <c r="Y402">
        <v>230</v>
      </c>
      <c r="Z402">
        <v>0</v>
      </c>
      <c r="AA402">
        <v>0</v>
      </c>
      <c r="AB402">
        <v>0</v>
      </c>
      <c r="AC402">
        <v>1</v>
      </c>
      <c r="AD402">
        <v>10171</v>
      </c>
      <c r="AE402">
        <v>10188</v>
      </c>
      <c r="AF402">
        <v>24</v>
      </c>
      <c r="AG402">
        <v>10152</v>
      </c>
      <c r="AH402">
        <v>2</v>
      </c>
      <c r="AI402">
        <v>63</v>
      </c>
      <c r="AJ402">
        <v>1</v>
      </c>
      <c r="AK402">
        <v>72</v>
      </c>
      <c r="AL402">
        <v>15</v>
      </c>
      <c r="AM402">
        <v>8</v>
      </c>
      <c r="AN402">
        <v>80</v>
      </c>
      <c r="AO402">
        <v>84</v>
      </c>
      <c r="AP402">
        <v>22</v>
      </c>
      <c r="AQ402">
        <v>76</v>
      </c>
      <c r="AR402">
        <v>11</v>
      </c>
      <c r="AS402">
        <v>3</v>
      </c>
    </row>
    <row r="403" spans="1:45" x14ac:dyDescent="0.25">
      <c r="A403">
        <v>20110206</v>
      </c>
      <c r="B403">
        <f t="shared" si="30"/>
        <v>20150206</v>
      </c>
      <c r="C403">
        <f t="shared" si="31"/>
        <v>2015</v>
      </c>
      <c r="D403">
        <f t="shared" si="32"/>
        <v>2</v>
      </c>
      <c r="E403">
        <f t="shared" si="33"/>
        <v>6</v>
      </c>
      <c r="F403" s="15">
        <f t="shared" si="34"/>
        <v>42041</v>
      </c>
      <c r="G403">
        <v>238</v>
      </c>
      <c r="H403">
        <v>86</v>
      </c>
      <c r="I403">
        <v>87</v>
      </c>
      <c r="J403">
        <v>100</v>
      </c>
      <c r="K403">
        <v>1</v>
      </c>
      <c r="L403">
        <v>70</v>
      </c>
      <c r="M403">
        <v>21</v>
      </c>
      <c r="N403">
        <v>190</v>
      </c>
      <c r="O403">
        <v>16</v>
      </c>
      <c r="P403">
        <v>100</v>
      </c>
      <c r="Q403">
        <v>84</v>
      </c>
      <c r="R403">
        <v>24</v>
      </c>
      <c r="S403">
        <v>113</v>
      </c>
      <c r="T403">
        <v>12</v>
      </c>
      <c r="U403">
        <v>76</v>
      </c>
      <c r="V403">
        <v>24</v>
      </c>
      <c r="W403">
        <v>0</v>
      </c>
      <c r="X403">
        <v>0</v>
      </c>
      <c r="Y403">
        <v>182</v>
      </c>
      <c r="Z403">
        <v>0</v>
      </c>
      <c r="AA403">
        <v>0</v>
      </c>
      <c r="AB403">
        <v>0</v>
      </c>
      <c r="AC403">
        <v>1</v>
      </c>
      <c r="AD403">
        <v>10206</v>
      </c>
      <c r="AE403">
        <v>10214</v>
      </c>
      <c r="AF403">
        <v>11</v>
      </c>
      <c r="AG403">
        <v>10191</v>
      </c>
      <c r="AH403">
        <v>1</v>
      </c>
      <c r="AI403">
        <v>70</v>
      </c>
      <c r="AJ403">
        <v>1</v>
      </c>
      <c r="AK403">
        <v>80</v>
      </c>
      <c r="AL403">
        <v>16</v>
      </c>
      <c r="AM403">
        <v>7</v>
      </c>
      <c r="AN403">
        <v>77</v>
      </c>
      <c r="AO403">
        <v>84</v>
      </c>
      <c r="AP403">
        <v>4</v>
      </c>
      <c r="AQ403">
        <v>69</v>
      </c>
      <c r="AR403">
        <v>16</v>
      </c>
      <c r="AS403">
        <v>3</v>
      </c>
    </row>
    <row r="404" spans="1:45" x14ac:dyDescent="0.25">
      <c r="A404">
        <v>20110207</v>
      </c>
      <c r="B404">
        <f t="shared" si="30"/>
        <v>20150207</v>
      </c>
      <c r="C404">
        <f t="shared" si="31"/>
        <v>2015</v>
      </c>
      <c r="D404">
        <f t="shared" si="32"/>
        <v>2</v>
      </c>
      <c r="E404">
        <f t="shared" si="33"/>
        <v>7</v>
      </c>
      <c r="F404" s="15">
        <f t="shared" si="34"/>
        <v>42042</v>
      </c>
      <c r="G404">
        <v>231</v>
      </c>
      <c r="H404">
        <v>63</v>
      </c>
      <c r="I404">
        <v>68</v>
      </c>
      <c r="J404">
        <v>90</v>
      </c>
      <c r="K404">
        <v>14</v>
      </c>
      <c r="L404">
        <v>40</v>
      </c>
      <c r="M404">
        <v>24</v>
      </c>
      <c r="N404">
        <v>160</v>
      </c>
      <c r="O404">
        <v>16</v>
      </c>
      <c r="P404">
        <v>84</v>
      </c>
      <c r="Q404">
        <v>71</v>
      </c>
      <c r="R404">
        <v>10</v>
      </c>
      <c r="S404">
        <v>104</v>
      </c>
      <c r="T404">
        <v>19</v>
      </c>
      <c r="U404">
        <v>64</v>
      </c>
      <c r="V404">
        <v>24</v>
      </c>
      <c r="W404">
        <v>20</v>
      </c>
      <c r="X404">
        <v>21</v>
      </c>
      <c r="Y404">
        <v>411</v>
      </c>
      <c r="Z404">
        <v>0</v>
      </c>
      <c r="AA404">
        <v>0</v>
      </c>
      <c r="AB404">
        <v>0</v>
      </c>
      <c r="AC404">
        <v>1</v>
      </c>
      <c r="AD404">
        <v>10161</v>
      </c>
      <c r="AE404">
        <v>10206</v>
      </c>
      <c r="AF404">
        <v>2</v>
      </c>
      <c r="AG404">
        <v>10121</v>
      </c>
      <c r="AH404">
        <v>17</v>
      </c>
      <c r="AI404">
        <v>62</v>
      </c>
      <c r="AJ404">
        <v>10</v>
      </c>
      <c r="AK404">
        <v>77</v>
      </c>
      <c r="AL404">
        <v>22</v>
      </c>
      <c r="AM404">
        <v>7</v>
      </c>
      <c r="AN404">
        <v>75</v>
      </c>
      <c r="AO404">
        <v>82</v>
      </c>
      <c r="AP404">
        <v>19</v>
      </c>
      <c r="AQ404">
        <v>69</v>
      </c>
      <c r="AR404">
        <v>22</v>
      </c>
      <c r="AS404">
        <v>6</v>
      </c>
    </row>
    <row r="405" spans="1:45" x14ac:dyDescent="0.25">
      <c r="A405">
        <v>20110208</v>
      </c>
      <c r="B405">
        <f t="shared" si="30"/>
        <v>20150208</v>
      </c>
      <c r="C405">
        <f t="shared" si="31"/>
        <v>2015</v>
      </c>
      <c r="D405">
        <f t="shared" si="32"/>
        <v>2</v>
      </c>
      <c r="E405">
        <f t="shared" si="33"/>
        <v>8</v>
      </c>
      <c r="F405" s="15">
        <f t="shared" si="34"/>
        <v>42043</v>
      </c>
      <c r="G405">
        <v>266</v>
      </c>
      <c r="H405">
        <v>18</v>
      </c>
      <c r="I405">
        <v>22</v>
      </c>
      <c r="J405">
        <v>40</v>
      </c>
      <c r="K405">
        <v>2</v>
      </c>
      <c r="L405">
        <v>0</v>
      </c>
      <c r="M405">
        <v>19</v>
      </c>
      <c r="N405">
        <v>70</v>
      </c>
      <c r="O405">
        <v>1</v>
      </c>
      <c r="P405">
        <v>43</v>
      </c>
      <c r="Q405">
        <v>-28</v>
      </c>
      <c r="R405">
        <v>23</v>
      </c>
      <c r="S405">
        <v>92</v>
      </c>
      <c r="T405">
        <v>14</v>
      </c>
      <c r="U405">
        <v>-62</v>
      </c>
      <c r="V405">
        <v>24</v>
      </c>
      <c r="W405">
        <v>83</v>
      </c>
      <c r="X405">
        <v>87</v>
      </c>
      <c r="Y405">
        <v>717</v>
      </c>
      <c r="Z405">
        <v>0</v>
      </c>
      <c r="AA405">
        <v>0</v>
      </c>
      <c r="AB405">
        <v>0</v>
      </c>
      <c r="AC405">
        <v>1</v>
      </c>
      <c r="AD405">
        <v>10226</v>
      </c>
      <c r="AE405">
        <v>10248</v>
      </c>
      <c r="AF405">
        <v>20</v>
      </c>
      <c r="AG405">
        <v>10174</v>
      </c>
      <c r="AH405">
        <v>1</v>
      </c>
      <c r="AI405">
        <v>57</v>
      </c>
      <c r="AJ405">
        <v>24</v>
      </c>
      <c r="AK405">
        <v>80</v>
      </c>
      <c r="AL405">
        <v>16</v>
      </c>
      <c r="AM405">
        <v>1</v>
      </c>
      <c r="AN405">
        <v>82</v>
      </c>
      <c r="AO405">
        <v>99</v>
      </c>
      <c r="AP405">
        <v>19</v>
      </c>
      <c r="AQ405">
        <v>55</v>
      </c>
      <c r="AR405">
        <v>15</v>
      </c>
      <c r="AS405">
        <v>9</v>
      </c>
    </row>
    <row r="406" spans="1:45" x14ac:dyDescent="0.25">
      <c r="A406">
        <v>20110209</v>
      </c>
      <c r="B406">
        <f t="shared" si="30"/>
        <v>20150209</v>
      </c>
      <c r="C406">
        <f t="shared" si="31"/>
        <v>2015</v>
      </c>
      <c r="D406">
        <f t="shared" si="32"/>
        <v>2</v>
      </c>
      <c r="E406">
        <f t="shared" si="33"/>
        <v>9</v>
      </c>
      <c r="F406" s="15">
        <f t="shared" si="34"/>
        <v>42044</v>
      </c>
      <c r="G406">
        <v>156</v>
      </c>
      <c r="H406">
        <v>26</v>
      </c>
      <c r="I406">
        <v>26</v>
      </c>
      <c r="J406">
        <v>40</v>
      </c>
      <c r="K406">
        <v>14</v>
      </c>
      <c r="L406">
        <v>10</v>
      </c>
      <c r="M406">
        <v>1</v>
      </c>
      <c r="N406">
        <v>60</v>
      </c>
      <c r="O406">
        <v>14</v>
      </c>
      <c r="P406">
        <v>30</v>
      </c>
      <c r="Q406">
        <v>-37</v>
      </c>
      <c r="R406">
        <v>4</v>
      </c>
      <c r="S406">
        <v>94</v>
      </c>
      <c r="T406">
        <v>14</v>
      </c>
      <c r="U406">
        <v>-72</v>
      </c>
      <c r="V406">
        <v>6</v>
      </c>
      <c r="W406">
        <v>71</v>
      </c>
      <c r="X406">
        <v>74</v>
      </c>
      <c r="Y406">
        <v>658</v>
      </c>
      <c r="Z406">
        <v>0</v>
      </c>
      <c r="AA406">
        <v>0</v>
      </c>
      <c r="AB406">
        <v>0</v>
      </c>
      <c r="AC406">
        <v>1</v>
      </c>
      <c r="AD406">
        <v>10213</v>
      </c>
      <c r="AE406">
        <v>10239</v>
      </c>
      <c r="AF406">
        <v>1</v>
      </c>
      <c r="AG406">
        <v>10183</v>
      </c>
      <c r="AH406">
        <v>24</v>
      </c>
      <c r="AI406">
        <v>39</v>
      </c>
      <c r="AJ406">
        <v>6</v>
      </c>
      <c r="AK406">
        <v>66</v>
      </c>
      <c r="AL406">
        <v>18</v>
      </c>
      <c r="AM406">
        <v>2</v>
      </c>
      <c r="AN406">
        <v>84</v>
      </c>
      <c r="AO406">
        <v>99</v>
      </c>
      <c r="AP406">
        <v>1</v>
      </c>
      <c r="AQ406">
        <v>66</v>
      </c>
      <c r="AR406">
        <v>15</v>
      </c>
      <c r="AS406">
        <v>8</v>
      </c>
    </row>
    <row r="407" spans="1:45" x14ac:dyDescent="0.25">
      <c r="A407">
        <v>20110210</v>
      </c>
      <c r="B407">
        <f t="shared" si="30"/>
        <v>20150210</v>
      </c>
      <c r="C407">
        <f t="shared" si="31"/>
        <v>2015</v>
      </c>
      <c r="D407">
        <f t="shared" si="32"/>
        <v>2</v>
      </c>
      <c r="E407">
        <f t="shared" si="33"/>
        <v>10</v>
      </c>
      <c r="F407" s="15">
        <f t="shared" si="34"/>
        <v>42045</v>
      </c>
      <c r="G407">
        <v>213</v>
      </c>
      <c r="H407">
        <v>36</v>
      </c>
      <c r="I407">
        <v>37</v>
      </c>
      <c r="J407">
        <v>50</v>
      </c>
      <c r="K407">
        <v>10</v>
      </c>
      <c r="L407">
        <v>20</v>
      </c>
      <c r="M407">
        <v>23</v>
      </c>
      <c r="N407">
        <v>90</v>
      </c>
      <c r="O407">
        <v>10</v>
      </c>
      <c r="P407">
        <v>75</v>
      </c>
      <c r="Q407">
        <v>36</v>
      </c>
      <c r="R407">
        <v>1</v>
      </c>
      <c r="S407">
        <v>104</v>
      </c>
      <c r="T407">
        <v>14</v>
      </c>
      <c r="U407">
        <v>26</v>
      </c>
      <c r="V407">
        <v>6</v>
      </c>
      <c r="W407">
        <v>4</v>
      </c>
      <c r="X407">
        <v>4</v>
      </c>
      <c r="Y407">
        <v>260</v>
      </c>
      <c r="Z407">
        <v>79</v>
      </c>
      <c r="AA407">
        <v>91</v>
      </c>
      <c r="AB407">
        <v>22</v>
      </c>
      <c r="AC407">
        <v>17</v>
      </c>
      <c r="AD407">
        <v>10143</v>
      </c>
      <c r="AE407">
        <v>10181</v>
      </c>
      <c r="AF407">
        <v>1</v>
      </c>
      <c r="AG407">
        <v>10102</v>
      </c>
      <c r="AH407">
        <v>23</v>
      </c>
      <c r="AI407">
        <v>22</v>
      </c>
      <c r="AJ407">
        <v>23</v>
      </c>
      <c r="AK407">
        <v>60</v>
      </c>
      <c r="AL407">
        <v>1</v>
      </c>
      <c r="AM407">
        <v>8</v>
      </c>
      <c r="AN407">
        <v>93</v>
      </c>
      <c r="AO407">
        <v>99</v>
      </c>
      <c r="AP407">
        <v>18</v>
      </c>
      <c r="AQ407">
        <v>82</v>
      </c>
      <c r="AR407">
        <v>13</v>
      </c>
      <c r="AS407">
        <v>4</v>
      </c>
    </row>
    <row r="408" spans="1:45" x14ac:dyDescent="0.25">
      <c r="A408">
        <v>20110211</v>
      </c>
      <c r="B408">
        <f t="shared" si="30"/>
        <v>20150211</v>
      </c>
      <c r="C408">
        <f t="shared" si="31"/>
        <v>2015</v>
      </c>
      <c r="D408">
        <f t="shared" si="32"/>
        <v>2</v>
      </c>
      <c r="E408">
        <f t="shared" si="33"/>
        <v>11</v>
      </c>
      <c r="F408" s="15">
        <f t="shared" si="34"/>
        <v>42046</v>
      </c>
      <c r="G408">
        <v>274</v>
      </c>
      <c r="H408">
        <v>11</v>
      </c>
      <c r="I408">
        <v>30</v>
      </c>
      <c r="J408">
        <v>50</v>
      </c>
      <c r="K408">
        <v>24</v>
      </c>
      <c r="L408">
        <v>10</v>
      </c>
      <c r="M408">
        <v>16</v>
      </c>
      <c r="N408">
        <v>80</v>
      </c>
      <c r="O408">
        <v>21</v>
      </c>
      <c r="P408">
        <v>78</v>
      </c>
      <c r="Q408">
        <v>47</v>
      </c>
      <c r="R408">
        <v>24</v>
      </c>
      <c r="S408">
        <v>95</v>
      </c>
      <c r="T408">
        <v>15</v>
      </c>
      <c r="U408">
        <v>46</v>
      </c>
      <c r="V408">
        <v>24</v>
      </c>
      <c r="W408">
        <v>0</v>
      </c>
      <c r="X408">
        <v>0</v>
      </c>
      <c r="Y408">
        <v>109</v>
      </c>
      <c r="Z408">
        <v>54</v>
      </c>
      <c r="AA408">
        <v>21</v>
      </c>
      <c r="AB408">
        <v>6</v>
      </c>
      <c r="AC408">
        <v>23</v>
      </c>
      <c r="AD408">
        <v>10122</v>
      </c>
      <c r="AE408">
        <v>10157</v>
      </c>
      <c r="AF408">
        <v>24</v>
      </c>
      <c r="AG408">
        <v>10096</v>
      </c>
      <c r="AH408">
        <v>4</v>
      </c>
      <c r="AI408">
        <v>15</v>
      </c>
      <c r="AJ408">
        <v>10</v>
      </c>
      <c r="AK408">
        <v>61</v>
      </c>
      <c r="AL408">
        <v>17</v>
      </c>
      <c r="AM408">
        <v>8</v>
      </c>
      <c r="AN408">
        <v>97</v>
      </c>
      <c r="AO408">
        <v>99</v>
      </c>
      <c r="AP408">
        <v>1</v>
      </c>
      <c r="AQ408">
        <v>91</v>
      </c>
      <c r="AR408">
        <v>22</v>
      </c>
      <c r="AS408">
        <v>2</v>
      </c>
    </row>
    <row r="409" spans="1:45" x14ac:dyDescent="0.25">
      <c r="A409">
        <v>20110212</v>
      </c>
      <c r="B409">
        <f t="shared" si="30"/>
        <v>20150212</v>
      </c>
      <c r="C409">
        <f t="shared" si="31"/>
        <v>2015</v>
      </c>
      <c r="D409">
        <f t="shared" si="32"/>
        <v>2</v>
      </c>
      <c r="E409">
        <f t="shared" si="33"/>
        <v>12</v>
      </c>
      <c r="F409" s="15">
        <f t="shared" si="34"/>
        <v>42047</v>
      </c>
      <c r="G409">
        <v>133</v>
      </c>
      <c r="H409">
        <v>26</v>
      </c>
      <c r="I409">
        <v>41</v>
      </c>
      <c r="J409">
        <v>60</v>
      </c>
      <c r="K409">
        <v>7</v>
      </c>
      <c r="L409">
        <v>20</v>
      </c>
      <c r="M409">
        <v>16</v>
      </c>
      <c r="N409">
        <v>90</v>
      </c>
      <c r="O409">
        <v>7</v>
      </c>
      <c r="P409">
        <v>55</v>
      </c>
      <c r="Q409">
        <v>31</v>
      </c>
      <c r="R409">
        <v>8</v>
      </c>
      <c r="S409">
        <v>85</v>
      </c>
      <c r="T409">
        <v>18</v>
      </c>
      <c r="U409">
        <v>31</v>
      </c>
      <c r="V409">
        <v>12</v>
      </c>
      <c r="W409">
        <v>0</v>
      </c>
      <c r="X409">
        <v>0</v>
      </c>
      <c r="Y409">
        <v>140</v>
      </c>
      <c r="Z409">
        <v>97</v>
      </c>
      <c r="AA409">
        <v>124</v>
      </c>
      <c r="AB409">
        <v>35</v>
      </c>
      <c r="AC409">
        <v>6</v>
      </c>
      <c r="AD409">
        <v>10123</v>
      </c>
      <c r="AE409">
        <v>10153</v>
      </c>
      <c r="AF409">
        <v>1</v>
      </c>
      <c r="AG409">
        <v>10101</v>
      </c>
      <c r="AH409">
        <v>15</v>
      </c>
      <c r="AI409">
        <v>16</v>
      </c>
      <c r="AJ409">
        <v>16</v>
      </c>
      <c r="AK409">
        <v>61</v>
      </c>
      <c r="AL409">
        <v>2</v>
      </c>
      <c r="AM409">
        <v>8</v>
      </c>
      <c r="AN409">
        <v>97</v>
      </c>
      <c r="AO409">
        <v>99</v>
      </c>
      <c r="AP409">
        <v>15</v>
      </c>
      <c r="AQ409">
        <v>93</v>
      </c>
      <c r="AR409">
        <v>2</v>
      </c>
      <c r="AS409">
        <v>2</v>
      </c>
    </row>
    <row r="410" spans="1:45" x14ac:dyDescent="0.25">
      <c r="A410">
        <v>20110213</v>
      </c>
      <c r="B410">
        <f t="shared" si="30"/>
        <v>20150213</v>
      </c>
      <c r="C410">
        <f t="shared" si="31"/>
        <v>2015</v>
      </c>
      <c r="D410">
        <f t="shared" si="32"/>
        <v>2</v>
      </c>
      <c r="E410">
        <f t="shared" si="33"/>
        <v>13</v>
      </c>
      <c r="F410" s="15">
        <f t="shared" si="34"/>
        <v>42048</v>
      </c>
      <c r="G410">
        <v>164</v>
      </c>
      <c r="H410">
        <v>33</v>
      </c>
      <c r="I410">
        <v>39</v>
      </c>
      <c r="J410">
        <v>50</v>
      </c>
      <c r="K410">
        <v>13</v>
      </c>
      <c r="L410">
        <v>30</v>
      </c>
      <c r="M410">
        <v>1</v>
      </c>
      <c r="N410">
        <v>80</v>
      </c>
      <c r="O410">
        <v>24</v>
      </c>
      <c r="P410">
        <v>62</v>
      </c>
      <c r="Q410">
        <v>34</v>
      </c>
      <c r="R410">
        <v>8</v>
      </c>
      <c r="S410">
        <v>81</v>
      </c>
      <c r="T410">
        <v>15</v>
      </c>
      <c r="U410">
        <v>37</v>
      </c>
      <c r="V410">
        <v>12</v>
      </c>
      <c r="W410">
        <v>20</v>
      </c>
      <c r="X410">
        <v>20</v>
      </c>
      <c r="Y410">
        <v>401</v>
      </c>
      <c r="Z410">
        <v>0</v>
      </c>
      <c r="AA410">
        <v>0</v>
      </c>
      <c r="AB410">
        <v>0</v>
      </c>
      <c r="AC410">
        <v>1</v>
      </c>
      <c r="AD410">
        <v>10088</v>
      </c>
      <c r="AE410">
        <v>10117</v>
      </c>
      <c r="AF410">
        <v>1</v>
      </c>
      <c r="AG410">
        <v>10055</v>
      </c>
      <c r="AH410">
        <v>23</v>
      </c>
      <c r="AI410">
        <v>2</v>
      </c>
      <c r="AJ410">
        <v>8</v>
      </c>
      <c r="AK410">
        <v>75</v>
      </c>
      <c r="AL410">
        <v>18</v>
      </c>
      <c r="AM410">
        <v>8</v>
      </c>
      <c r="AN410">
        <v>90</v>
      </c>
      <c r="AO410">
        <v>99</v>
      </c>
      <c r="AP410">
        <v>8</v>
      </c>
      <c r="AQ410">
        <v>79</v>
      </c>
      <c r="AR410">
        <v>18</v>
      </c>
      <c r="AS410">
        <v>5</v>
      </c>
    </row>
    <row r="411" spans="1:45" x14ac:dyDescent="0.25">
      <c r="A411">
        <v>20110214</v>
      </c>
      <c r="B411">
        <f t="shared" si="30"/>
        <v>20150214</v>
      </c>
      <c r="C411">
        <f t="shared" si="31"/>
        <v>2015</v>
      </c>
      <c r="D411">
        <f t="shared" si="32"/>
        <v>2</v>
      </c>
      <c r="E411">
        <f t="shared" si="33"/>
        <v>14</v>
      </c>
      <c r="F411" s="15">
        <f t="shared" si="34"/>
        <v>42049</v>
      </c>
      <c r="G411">
        <v>163</v>
      </c>
      <c r="H411">
        <v>28</v>
      </c>
      <c r="I411">
        <v>30</v>
      </c>
      <c r="J411">
        <v>50</v>
      </c>
      <c r="K411">
        <v>1</v>
      </c>
      <c r="L411">
        <v>10</v>
      </c>
      <c r="M411">
        <v>18</v>
      </c>
      <c r="N411">
        <v>70</v>
      </c>
      <c r="O411">
        <v>1</v>
      </c>
      <c r="P411">
        <v>63</v>
      </c>
      <c r="Q411">
        <v>44</v>
      </c>
      <c r="R411">
        <v>24</v>
      </c>
      <c r="S411">
        <v>82</v>
      </c>
      <c r="T411">
        <v>15</v>
      </c>
      <c r="U411">
        <v>21</v>
      </c>
      <c r="V411">
        <v>24</v>
      </c>
      <c r="W411">
        <v>5</v>
      </c>
      <c r="X411">
        <v>5</v>
      </c>
      <c r="Y411">
        <v>194</v>
      </c>
      <c r="Z411">
        <v>32</v>
      </c>
      <c r="AA411">
        <v>11</v>
      </c>
      <c r="AB411">
        <v>5</v>
      </c>
      <c r="AC411">
        <v>12</v>
      </c>
      <c r="AD411">
        <v>10045</v>
      </c>
      <c r="AE411">
        <v>10053</v>
      </c>
      <c r="AF411">
        <v>11</v>
      </c>
      <c r="AG411">
        <v>10035</v>
      </c>
      <c r="AH411">
        <v>24</v>
      </c>
      <c r="AI411">
        <v>11</v>
      </c>
      <c r="AJ411">
        <v>23</v>
      </c>
      <c r="AK411">
        <v>63</v>
      </c>
      <c r="AL411">
        <v>1</v>
      </c>
      <c r="AM411">
        <v>7</v>
      </c>
      <c r="AN411">
        <v>92</v>
      </c>
      <c r="AO411">
        <v>99</v>
      </c>
      <c r="AP411">
        <v>19</v>
      </c>
      <c r="AQ411">
        <v>86</v>
      </c>
      <c r="AR411">
        <v>1</v>
      </c>
      <c r="AS411">
        <v>3</v>
      </c>
    </row>
    <row r="412" spans="1:45" x14ac:dyDescent="0.25">
      <c r="A412">
        <v>20110215</v>
      </c>
      <c r="B412">
        <f t="shared" si="30"/>
        <v>20150215</v>
      </c>
      <c r="C412">
        <f t="shared" si="31"/>
        <v>2015</v>
      </c>
      <c r="D412">
        <f t="shared" si="32"/>
        <v>2</v>
      </c>
      <c r="E412">
        <f t="shared" si="33"/>
        <v>15</v>
      </c>
      <c r="F412" s="15">
        <f t="shared" si="34"/>
        <v>42050</v>
      </c>
      <c r="G412">
        <v>142</v>
      </c>
      <c r="H412">
        <v>37</v>
      </c>
      <c r="I412">
        <v>37</v>
      </c>
      <c r="J412">
        <v>50</v>
      </c>
      <c r="K412">
        <v>12</v>
      </c>
      <c r="L412">
        <v>20</v>
      </c>
      <c r="M412">
        <v>1</v>
      </c>
      <c r="N412">
        <v>90</v>
      </c>
      <c r="O412">
        <v>15</v>
      </c>
      <c r="P412">
        <v>59</v>
      </c>
      <c r="Q412">
        <v>35</v>
      </c>
      <c r="R412">
        <v>4</v>
      </c>
      <c r="S412">
        <v>79</v>
      </c>
      <c r="T412">
        <v>13</v>
      </c>
      <c r="U412">
        <v>15</v>
      </c>
      <c r="V412">
        <v>6</v>
      </c>
      <c r="W412">
        <v>34</v>
      </c>
      <c r="X412">
        <v>34</v>
      </c>
      <c r="Y412">
        <v>581</v>
      </c>
      <c r="Z412">
        <v>5</v>
      </c>
      <c r="AA412">
        <v>6</v>
      </c>
      <c r="AB412">
        <v>6</v>
      </c>
      <c r="AC412">
        <v>24</v>
      </c>
      <c r="AD412">
        <v>9984</v>
      </c>
      <c r="AE412">
        <v>10030</v>
      </c>
      <c r="AF412">
        <v>1</v>
      </c>
      <c r="AG412">
        <v>9951</v>
      </c>
      <c r="AH412">
        <v>22</v>
      </c>
      <c r="AI412">
        <v>22</v>
      </c>
      <c r="AJ412">
        <v>1</v>
      </c>
      <c r="AK412">
        <v>75</v>
      </c>
      <c r="AL412">
        <v>15</v>
      </c>
      <c r="AM412">
        <v>7</v>
      </c>
      <c r="AN412">
        <v>88</v>
      </c>
      <c r="AO412">
        <v>99</v>
      </c>
      <c r="AP412">
        <v>1</v>
      </c>
      <c r="AQ412">
        <v>78</v>
      </c>
      <c r="AR412">
        <v>13</v>
      </c>
      <c r="AS412">
        <v>8</v>
      </c>
    </row>
    <row r="413" spans="1:45" x14ac:dyDescent="0.25">
      <c r="A413">
        <v>20110216</v>
      </c>
      <c r="B413">
        <f t="shared" si="30"/>
        <v>20150216</v>
      </c>
      <c r="C413">
        <f t="shared" si="31"/>
        <v>2015</v>
      </c>
      <c r="D413">
        <f t="shared" si="32"/>
        <v>2</v>
      </c>
      <c r="E413">
        <f t="shared" si="33"/>
        <v>16</v>
      </c>
      <c r="F413" s="15">
        <f t="shared" si="34"/>
        <v>42051</v>
      </c>
      <c r="G413">
        <v>149</v>
      </c>
      <c r="H413">
        <v>22</v>
      </c>
      <c r="I413">
        <v>29</v>
      </c>
      <c r="J413">
        <v>40</v>
      </c>
      <c r="K413">
        <v>5</v>
      </c>
      <c r="L413">
        <v>20</v>
      </c>
      <c r="M413">
        <v>16</v>
      </c>
      <c r="N413">
        <v>60</v>
      </c>
      <c r="O413">
        <v>2</v>
      </c>
      <c r="P413">
        <v>63</v>
      </c>
      <c r="Q413">
        <v>20</v>
      </c>
      <c r="R413">
        <v>23</v>
      </c>
      <c r="S413">
        <v>104</v>
      </c>
      <c r="T413">
        <v>14</v>
      </c>
      <c r="U413">
        <v>-23</v>
      </c>
      <c r="V413">
        <v>24</v>
      </c>
      <c r="W413">
        <v>81</v>
      </c>
      <c r="X413">
        <v>81</v>
      </c>
      <c r="Y413">
        <v>780</v>
      </c>
      <c r="Z413">
        <v>6</v>
      </c>
      <c r="AA413">
        <v>2</v>
      </c>
      <c r="AB413">
        <v>2</v>
      </c>
      <c r="AC413">
        <v>2</v>
      </c>
      <c r="AD413">
        <v>9988</v>
      </c>
      <c r="AE413">
        <v>10012</v>
      </c>
      <c r="AF413">
        <v>22</v>
      </c>
      <c r="AG413">
        <v>9955</v>
      </c>
      <c r="AH413">
        <v>1</v>
      </c>
      <c r="AI413">
        <v>56</v>
      </c>
      <c r="AJ413">
        <v>23</v>
      </c>
      <c r="AK413">
        <v>70</v>
      </c>
      <c r="AL413">
        <v>15</v>
      </c>
      <c r="AM413">
        <v>3</v>
      </c>
      <c r="AN413">
        <v>87</v>
      </c>
      <c r="AO413">
        <v>97</v>
      </c>
      <c r="AP413">
        <v>23</v>
      </c>
      <c r="AQ413">
        <v>70</v>
      </c>
      <c r="AR413">
        <v>14</v>
      </c>
      <c r="AS413">
        <v>10</v>
      </c>
    </row>
    <row r="414" spans="1:45" x14ac:dyDescent="0.25">
      <c r="A414">
        <v>20110217</v>
      </c>
      <c r="B414">
        <f t="shared" si="30"/>
        <v>20150217</v>
      </c>
      <c r="C414">
        <f t="shared" si="31"/>
        <v>2015</v>
      </c>
      <c r="D414">
        <f t="shared" si="32"/>
        <v>2</v>
      </c>
      <c r="E414">
        <f t="shared" si="33"/>
        <v>17</v>
      </c>
      <c r="F414" s="15">
        <f t="shared" si="34"/>
        <v>42052</v>
      </c>
      <c r="G414">
        <v>63</v>
      </c>
      <c r="H414">
        <v>34</v>
      </c>
      <c r="I414">
        <v>35</v>
      </c>
      <c r="J414">
        <v>50</v>
      </c>
      <c r="K414">
        <v>17</v>
      </c>
      <c r="L414">
        <v>20</v>
      </c>
      <c r="M414">
        <v>1</v>
      </c>
      <c r="N414">
        <v>90</v>
      </c>
      <c r="O414">
        <v>23</v>
      </c>
      <c r="P414">
        <v>38</v>
      </c>
      <c r="Q414">
        <v>6</v>
      </c>
      <c r="R414">
        <v>7</v>
      </c>
      <c r="S414">
        <v>101</v>
      </c>
      <c r="T414">
        <v>14</v>
      </c>
      <c r="U414">
        <v>-19</v>
      </c>
      <c r="V414">
        <v>6</v>
      </c>
      <c r="W414">
        <v>70</v>
      </c>
      <c r="X414">
        <v>70</v>
      </c>
      <c r="Y414">
        <v>866</v>
      </c>
      <c r="Z414">
        <v>0</v>
      </c>
      <c r="AA414">
        <v>0</v>
      </c>
      <c r="AB414">
        <v>0</v>
      </c>
      <c r="AC414">
        <v>1</v>
      </c>
      <c r="AD414">
        <v>10062</v>
      </c>
      <c r="AE414">
        <v>10124</v>
      </c>
      <c r="AF414">
        <v>24</v>
      </c>
      <c r="AG414">
        <v>10013</v>
      </c>
      <c r="AH414">
        <v>1</v>
      </c>
      <c r="AI414">
        <v>1</v>
      </c>
      <c r="AJ414">
        <v>6</v>
      </c>
      <c r="AK414">
        <v>71</v>
      </c>
      <c r="AL414">
        <v>14</v>
      </c>
      <c r="AM414">
        <v>3</v>
      </c>
      <c r="AN414">
        <v>85</v>
      </c>
      <c r="AO414">
        <v>99</v>
      </c>
      <c r="AP414">
        <v>2</v>
      </c>
      <c r="AQ414">
        <v>58</v>
      </c>
      <c r="AR414">
        <v>14</v>
      </c>
      <c r="AS414">
        <v>11</v>
      </c>
    </row>
    <row r="415" spans="1:45" x14ac:dyDescent="0.25">
      <c r="A415">
        <v>20110218</v>
      </c>
      <c r="B415">
        <f t="shared" si="30"/>
        <v>20150218</v>
      </c>
      <c r="C415">
        <f t="shared" si="31"/>
        <v>2015</v>
      </c>
      <c r="D415">
        <f t="shared" si="32"/>
        <v>2</v>
      </c>
      <c r="E415">
        <f t="shared" si="33"/>
        <v>18</v>
      </c>
      <c r="F415" s="15">
        <f t="shared" si="34"/>
        <v>42053</v>
      </c>
      <c r="G415">
        <v>91</v>
      </c>
      <c r="H415">
        <v>34</v>
      </c>
      <c r="I415">
        <v>35</v>
      </c>
      <c r="J415">
        <v>50</v>
      </c>
      <c r="K415">
        <v>1</v>
      </c>
      <c r="L415">
        <v>30</v>
      </c>
      <c r="M415">
        <v>6</v>
      </c>
      <c r="N415">
        <v>80</v>
      </c>
      <c r="O415">
        <v>1</v>
      </c>
      <c r="P415">
        <v>10</v>
      </c>
      <c r="Q415">
        <v>4</v>
      </c>
      <c r="R415">
        <v>7</v>
      </c>
      <c r="S415">
        <v>15</v>
      </c>
      <c r="T415">
        <v>16</v>
      </c>
      <c r="U415">
        <v>3</v>
      </c>
      <c r="V415">
        <v>12</v>
      </c>
      <c r="W415">
        <v>0</v>
      </c>
      <c r="X415">
        <v>0</v>
      </c>
      <c r="Y415">
        <v>98</v>
      </c>
      <c r="Z415">
        <v>0</v>
      </c>
      <c r="AA415">
        <v>0</v>
      </c>
      <c r="AB415">
        <v>0</v>
      </c>
      <c r="AC415">
        <v>1</v>
      </c>
      <c r="AD415">
        <v>10157</v>
      </c>
      <c r="AE415">
        <v>10175</v>
      </c>
      <c r="AF415">
        <v>19</v>
      </c>
      <c r="AG415">
        <v>10125</v>
      </c>
      <c r="AH415">
        <v>1</v>
      </c>
      <c r="AI415">
        <v>46</v>
      </c>
      <c r="AJ415">
        <v>24</v>
      </c>
      <c r="AK415">
        <v>56</v>
      </c>
      <c r="AL415">
        <v>3</v>
      </c>
      <c r="AM415">
        <v>8</v>
      </c>
      <c r="AN415">
        <v>83</v>
      </c>
      <c r="AO415">
        <v>87</v>
      </c>
      <c r="AP415">
        <v>24</v>
      </c>
      <c r="AQ415">
        <v>80</v>
      </c>
      <c r="AR415">
        <v>7</v>
      </c>
      <c r="AS415">
        <v>1</v>
      </c>
    </row>
    <row r="416" spans="1:45" x14ac:dyDescent="0.25">
      <c r="A416">
        <v>20110219</v>
      </c>
      <c r="B416">
        <f t="shared" si="30"/>
        <v>20150219</v>
      </c>
      <c r="C416">
        <f t="shared" si="31"/>
        <v>2015</v>
      </c>
      <c r="D416">
        <f t="shared" si="32"/>
        <v>2</v>
      </c>
      <c r="E416">
        <f t="shared" si="33"/>
        <v>19</v>
      </c>
      <c r="F416" s="15">
        <f t="shared" si="34"/>
        <v>42054</v>
      </c>
      <c r="G416">
        <v>97</v>
      </c>
      <c r="H416">
        <v>52</v>
      </c>
      <c r="I416">
        <v>53</v>
      </c>
      <c r="J416">
        <v>70</v>
      </c>
      <c r="K416">
        <v>20</v>
      </c>
      <c r="L416">
        <v>30</v>
      </c>
      <c r="M416">
        <v>5</v>
      </c>
      <c r="N416">
        <v>110</v>
      </c>
      <c r="O416">
        <v>21</v>
      </c>
      <c r="P416">
        <v>21</v>
      </c>
      <c r="Q416">
        <v>6</v>
      </c>
      <c r="R416">
        <v>4</v>
      </c>
      <c r="S416">
        <v>50</v>
      </c>
      <c r="T416">
        <v>14</v>
      </c>
      <c r="U416">
        <v>6</v>
      </c>
      <c r="V416">
        <v>6</v>
      </c>
      <c r="W416">
        <v>15</v>
      </c>
      <c r="X416">
        <v>15</v>
      </c>
      <c r="Y416">
        <v>468</v>
      </c>
      <c r="Z416">
        <v>0</v>
      </c>
      <c r="AA416">
        <v>0</v>
      </c>
      <c r="AB416">
        <v>0</v>
      </c>
      <c r="AC416">
        <v>1</v>
      </c>
      <c r="AD416">
        <v>10160</v>
      </c>
      <c r="AE416">
        <v>10172</v>
      </c>
      <c r="AF416">
        <v>1</v>
      </c>
      <c r="AG416">
        <v>10151</v>
      </c>
      <c r="AH416">
        <v>16</v>
      </c>
      <c r="AI416">
        <v>41</v>
      </c>
      <c r="AJ416">
        <v>6</v>
      </c>
      <c r="AK416">
        <v>59</v>
      </c>
      <c r="AL416">
        <v>24</v>
      </c>
      <c r="AM416">
        <v>7</v>
      </c>
      <c r="AN416">
        <v>81</v>
      </c>
      <c r="AO416">
        <v>88</v>
      </c>
      <c r="AP416">
        <v>2</v>
      </c>
      <c r="AQ416">
        <v>72</v>
      </c>
      <c r="AR416">
        <v>14</v>
      </c>
      <c r="AS416">
        <v>5</v>
      </c>
    </row>
    <row r="417" spans="1:45" x14ac:dyDescent="0.25">
      <c r="A417">
        <v>20110220</v>
      </c>
      <c r="B417">
        <f t="shared" si="30"/>
        <v>20150220</v>
      </c>
      <c r="C417">
        <f t="shared" si="31"/>
        <v>2015</v>
      </c>
      <c r="D417">
        <f t="shared" si="32"/>
        <v>2</v>
      </c>
      <c r="E417">
        <f t="shared" si="33"/>
        <v>20</v>
      </c>
      <c r="F417" s="15">
        <f t="shared" si="34"/>
        <v>42055</v>
      </c>
      <c r="G417">
        <v>88</v>
      </c>
      <c r="H417">
        <v>56</v>
      </c>
      <c r="I417">
        <v>56</v>
      </c>
      <c r="J417">
        <v>70</v>
      </c>
      <c r="K417">
        <v>11</v>
      </c>
      <c r="L417">
        <v>40</v>
      </c>
      <c r="M417">
        <v>22</v>
      </c>
      <c r="N417">
        <v>110</v>
      </c>
      <c r="O417">
        <v>12</v>
      </c>
      <c r="P417">
        <v>3</v>
      </c>
      <c r="Q417">
        <v>-24</v>
      </c>
      <c r="R417">
        <v>24</v>
      </c>
      <c r="S417">
        <v>27</v>
      </c>
      <c r="T417">
        <v>14</v>
      </c>
      <c r="U417">
        <v>-37</v>
      </c>
      <c r="V417">
        <v>24</v>
      </c>
      <c r="W417">
        <v>23</v>
      </c>
      <c r="X417">
        <v>22</v>
      </c>
      <c r="Y417">
        <v>524</v>
      </c>
      <c r="Z417">
        <v>0</v>
      </c>
      <c r="AA417">
        <v>0</v>
      </c>
      <c r="AB417">
        <v>0</v>
      </c>
      <c r="AC417">
        <v>1</v>
      </c>
      <c r="AD417">
        <v>10173</v>
      </c>
      <c r="AE417">
        <v>10191</v>
      </c>
      <c r="AF417">
        <v>24</v>
      </c>
      <c r="AG417">
        <v>10156</v>
      </c>
      <c r="AH417">
        <v>3</v>
      </c>
      <c r="AI417">
        <v>56</v>
      </c>
      <c r="AJ417">
        <v>5</v>
      </c>
      <c r="AK417">
        <v>68</v>
      </c>
      <c r="AL417">
        <v>22</v>
      </c>
      <c r="AM417">
        <v>6</v>
      </c>
      <c r="AN417">
        <v>73</v>
      </c>
      <c r="AO417">
        <v>79</v>
      </c>
      <c r="AP417">
        <v>1</v>
      </c>
      <c r="AQ417">
        <v>65</v>
      </c>
      <c r="AR417">
        <v>20</v>
      </c>
      <c r="AS417">
        <v>6</v>
      </c>
    </row>
    <row r="418" spans="1:45" x14ac:dyDescent="0.25">
      <c r="A418">
        <v>20110221</v>
      </c>
      <c r="B418">
        <f t="shared" si="30"/>
        <v>20150221</v>
      </c>
      <c r="C418">
        <f t="shared" si="31"/>
        <v>2015</v>
      </c>
      <c r="D418">
        <f t="shared" si="32"/>
        <v>2</v>
      </c>
      <c r="E418">
        <f t="shared" si="33"/>
        <v>21</v>
      </c>
      <c r="F418" s="15">
        <f t="shared" si="34"/>
        <v>42056</v>
      </c>
      <c r="G418">
        <v>97</v>
      </c>
      <c r="H418">
        <v>45</v>
      </c>
      <c r="I418">
        <v>45</v>
      </c>
      <c r="J418">
        <v>60</v>
      </c>
      <c r="K418">
        <v>5</v>
      </c>
      <c r="L418">
        <v>30</v>
      </c>
      <c r="M418">
        <v>2</v>
      </c>
      <c r="N418">
        <v>90</v>
      </c>
      <c r="O418">
        <v>5</v>
      </c>
      <c r="P418">
        <v>-19</v>
      </c>
      <c r="Q418">
        <v>-46</v>
      </c>
      <c r="R418">
        <v>7</v>
      </c>
      <c r="S418">
        <v>21</v>
      </c>
      <c r="T418">
        <v>14</v>
      </c>
      <c r="U418">
        <v>-55</v>
      </c>
      <c r="V418">
        <v>12</v>
      </c>
      <c r="W418">
        <v>90</v>
      </c>
      <c r="X418">
        <v>87</v>
      </c>
      <c r="Y418">
        <v>966</v>
      </c>
      <c r="Z418">
        <v>0</v>
      </c>
      <c r="AA418">
        <v>0</v>
      </c>
      <c r="AB418">
        <v>0</v>
      </c>
      <c r="AC418">
        <v>1</v>
      </c>
      <c r="AD418">
        <v>10178</v>
      </c>
      <c r="AE418">
        <v>10192</v>
      </c>
      <c r="AF418">
        <v>1</v>
      </c>
      <c r="AG418">
        <v>10161</v>
      </c>
      <c r="AH418">
        <v>16</v>
      </c>
      <c r="AI418">
        <v>61</v>
      </c>
      <c r="AJ418">
        <v>24</v>
      </c>
      <c r="AK418">
        <v>71</v>
      </c>
      <c r="AL418">
        <v>17</v>
      </c>
      <c r="AM418">
        <v>1</v>
      </c>
      <c r="AN418">
        <v>64</v>
      </c>
      <c r="AO418">
        <v>74</v>
      </c>
      <c r="AP418">
        <v>7</v>
      </c>
      <c r="AQ418">
        <v>54</v>
      </c>
      <c r="AR418">
        <v>16</v>
      </c>
      <c r="AS418">
        <v>9</v>
      </c>
    </row>
    <row r="419" spans="1:45" x14ac:dyDescent="0.25">
      <c r="A419">
        <v>20110222</v>
      </c>
      <c r="B419">
        <f t="shared" si="30"/>
        <v>20150222</v>
      </c>
      <c r="C419">
        <f t="shared" si="31"/>
        <v>2015</v>
      </c>
      <c r="D419">
        <f t="shared" si="32"/>
        <v>2</v>
      </c>
      <c r="E419">
        <f t="shared" si="33"/>
        <v>22</v>
      </c>
      <c r="F419" s="15">
        <f t="shared" si="34"/>
        <v>42057</v>
      </c>
      <c r="G419">
        <v>116</v>
      </c>
      <c r="H419">
        <v>30</v>
      </c>
      <c r="I419">
        <v>33</v>
      </c>
      <c r="J419">
        <v>40</v>
      </c>
      <c r="K419">
        <v>1</v>
      </c>
      <c r="L419">
        <v>20</v>
      </c>
      <c r="M419">
        <v>10</v>
      </c>
      <c r="N419">
        <v>70</v>
      </c>
      <c r="O419">
        <v>1</v>
      </c>
      <c r="P419">
        <v>-20</v>
      </c>
      <c r="Q419">
        <v>-64</v>
      </c>
      <c r="R419">
        <v>7</v>
      </c>
      <c r="S419">
        <v>25</v>
      </c>
      <c r="T419">
        <v>15</v>
      </c>
      <c r="U419">
        <v>-74</v>
      </c>
      <c r="V419">
        <v>12</v>
      </c>
      <c r="W419">
        <v>91</v>
      </c>
      <c r="X419">
        <v>88</v>
      </c>
      <c r="Y419">
        <v>971</v>
      </c>
      <c r="Z419">
        <v>0</v>
      </c>
      <c r="AA419">
        <v>0</v>
      </c>
      <c r="AB419">
        <v>0</v>
      </c>
      <c r="AC419">
        <v>1</v>
      </c>
      <c r="AD419">
        <v>10196</v>
      </c>
      <c r="AE419">
        <v>10223</v>
      </c>
      <c r="AF419">
        <v>24</v>
      </c>
      <c r="AG419">
        <v>10171</v>
      </c>
      <c r="AH419">
        <v>1</v>
      </c>
      <c r="AI419">
        <v>57</v>
      </c>
      <c r="AJ419">
        <v>4</v>
      </c>
      <c r="AK419">
        <v>61</v>
      </c>
      <c r="AL419">
        <v>13</v>
      </c>
      <c r="AM419">
        <v>3</v>
      </c>
      <c r="AN419">
        <v>66</v>
      </c>
      <c r="AO419">
        <v>80</v>
      </c>
      <c r="AP419">
        <v>6</v>
      </c>
      <c r="AQ419">
        <v>53</v>
      </c>
      <c r="AR419">
        <v>13</v>
      </c>
      <c r="AS419">
        <v>9</v>
      </c>
    </row>
    <row r="420" spans="1:45" x14ac:dyDescent="0.25">
      <c r="A420">
        <v>20110223</v>
      </c>
      <c r="B420">
        <f t="shared" si="30"/>
        <v>20150223</v>
      </c>
      <c r="C420">
        <f t="shared" si="31"/>
        <v>2015</v>
      </c>
      <c r="D420">
        <f t="shared" si="32"/>
        <v>2</v>
      </c>
      <c r="E420">
        <f t="shared" si="33"/>
        <v>23</v>
      </c>
      <c r="F420" s="15">
        <f t="shared" si="34"/>
        <v>42058</v>
      </c>
      <c r="G420">
        <v>165</v>
      </c>
      <c r="H420">
        <v>44</v>
      </c>
      <c r="I420">
        <v>44</v>
      </c>
      <c r="J420">
        <v>60</v>
      </c>
      <c r="K420">
        <v>14</v>
      </c>
      <c r="L420">
        <v>30</v>
      </c>
      <c r="M420">
        <v>1</v>
      </c>
      <c r="N420">
        <v>100</v>
      </c>
      <c r="O420">
        <v>21</v>
      </c>
      <c r="P420">
        <v>4</v>
      </c>
      <c r="Q420">
        <v>-23</v>
      </c>
      <c r="R420">
        <v>1</v>
      </c>
      <c r="S420">
        <v>37</v>
      </c>
      <c r="T420">
        <v>14</v>
      </c>
      <c r="U420">
        <v>-44</v>
      </c>
      <c r="V420">
        <v>6</v>
      </c>
      <c r="W420">
        <v>5</v>
      </c>
      <c r="X420">
        <v>5</v>
      </c>
      <c r="Y420">
        <v>390</v>
      </c>
      <c r="Z420">
        <v>76</v>
      </c>
      <c r="AA420">
        <v>38</v>
      </c>
      <c r="AB420">
        <v>9</v>
      </c>
      <c r="AC420">
        <v>20</v>
      </c>
      <c r="AD420">
        <v>10216</v>
      </c>
      <c r="AE420">
        <v>10229</v>
      </c>
      <c r="AF420">
        <v>9</v>
      </c>
      <c r="AG420">
        <v>10193</v>
      </c>
      <c r="AH420">
        <v>24</v>
      </c>
      <c r="AI420">
        <v>15</v>
      </c>
      <c r="AJ420">
        <v>22</v>
      </c>
      <c r="AK420">
        <v>60</v>
      </c>
      <c r="AL420">
        <v>15</v>
      </c>
      <c r="AM420">
        <v>7</v>
      </c>
      <c r="AN420">
        <v>78</v>
      </c>
      <c r="AO420">
        <v>99</v>
      </c>
      <c r="AP420">
        <v>23</v>
      </c>
      <c r="AQ420">
        <v>59</v>
      </c>
      <c r="AR420">
        <v>15</v>
      </c>
      <c r="AS420">
        <v>4</v>
      </c>
    </row>
    <row r="421" spans="1:45" x14ac:dyDescent="0.25">
      <c r="A421">
        <v>20110224</v>
      </c>
      <c r="B421">
        <f t="shared" si="30"/>
        <v>20150224</v>
      </c>
      <c r="C421">
        <f t="shared" si="31"/>
        <v>2015</v>
      </c>
      <c r="D421">
        <f t="shared" si="32"/>
        <v>2</v>
      </c>
      <c r="E421">
        <f t="shared" si="33"/>
        <v>24</v>
      </c>
      <c r="F421" s="15">
        <f t="shared" si="34"/>
        <v>42059</v>
      </c>
      <c r="G421">
        <v>163</v>
      </c>
      <c r="H421">
        <v>23</v>
      </c>
      <c r="I421">
        <v>24</v>
      </c>
      <c r="J421">
        <v>50</v>
      </c>
      <c r="K421">
        <v>1</v>
      </c>
      <c r="L421">
        <v>10</v>
      </c>
      <c r="M421">
        <v>14</v>
      </c>
      <c r="N421">
        <v>80</v>
      </c>
      <c r="O421">
        <v>1</v>
      </c>
      <c r="P421">
        <v>42</v>
      </c>
      <c r="Q421">
        <v>9</v>
      </c>
      <c r="R421">
        <v>1</v>
      </c>
      <c r="S421">
        <v>68</v>
      </c>
      <c r="T421">
        <v>15</v>
      </c>
      <c r="U421">
        <v>7</v>
      </c>
      <c r="V421">
        <v>6</v>
      </c>
      <c r="W421">
        <v>0</v>
      </c>
      <c r="X421">
        <v>0</v>
      </c>
      <c r="Y421">
        <v>201</v>
      </c>
      <c r="Z421">
        <v>39</v>
      </c>
      <c r="AA421">
        <v>13</v>
      </c>
      <c r="AB421">
        <v>7</v>
      </c>
      <c r="AC421">
        <v>1</v>
      </c>
      <c r="AD421">
        <v>10221</v>
      </c>
      <c r="AE421">
        <v>10263</v>
      </c>
      <c r="AF421">
        <v>24</v>
      </c>
      <c r="AG421">
        <v>10181</v>
      </c>
      <c r="AH421">
        <v>3</v>
      </c>
      <c r="AI421">
        <v>1</v>
      </c>
      <c r="AJ421">
        <v>12</v>
      </c>
      <c r="AK421">
        <v>21</v>
      </c>
      <c r="AL421">
        <v>4</v>
      </c>
      <c r="AM421">
        <v>8</v>
      </c>
      <c r="AN421">
        <v>99</v>
      </c>
      <c r="AO421">
        <v>99</v>
      </c>
      <c r="AP421">
        <v>2</v>
      </c>
      <c r="AQ421">
        <v>98</v>
      </c>
      <c r="AR421">
        <v>1</v>
      </c>
      <c r="AS421">
        <v>2</v>
      </c>
    </row>
    <row r="422" spans="1:45" x14ac:dyDescent="0.25">
      <c r="A422">
        <v>20110225</v>
      </c>
      <c r="B422">
        <f t="shared" si="30"/>
        <v>20150225</v>
      </c>
      <c r="C422">
        <f t="shared" si="31"/>
        <v>2015</v>
      </c>
      <c r="D422">
        <f t="shared" si="32"/>
        <v>2</v>
      </c>
      <c r="E422">
        <f t="shared" si="33"/>
        <v>25</v>
      </c>
      <c r="F422" s="15">
        <f t="shared" si="34"/>
        <v>42060</v>
      </c>
      <c r="G422">
        <v>181</v>
      </c>
      <c r="H422">
        <v>28</v>
      </c>
      <c r="I422">
        <v>30</v>
      </c>
      <c r="J422">
        <v>40</v>
      </c>
      <c r="K422">
        <v>9</v>
      </c>
      <c r="L422">
        <v>10</v>
      </c>
      <c r="M422">
        <v>1</v>
      </c>
      <c r="N422">
        <v>70</v>
      </c>
      <c r="O422">
        <v>9</v>
      </c>
      <c r="P422">
        <v>68</v>
      </c>
      <c r="Q422">
        <v>51</v>
      </c>
      <c r="R422">
        <v>1</v>
      </c>
      <c r="S422">
        <v>81</v>
      </c>
      <c r="T422">
        <v>16</v>
      </c>
      <c r="U422">
        <v>51</v>
      </c>
      <c r="V422">
        <v>6</v>
      </c>
      <c r="W422">
        <v>0</v>
      </c>
      <c r="X422">
        <v>0</v>
      </c>
      <c r="Y422">
        <v>161</v>
      </c>
      <c r="Z422">
        <v>3</v>
      </c>
      <c r="AA422">
        <v>1</v>
      </c>
      <c r="AB422">
        <v>1</v>
      </c>
      <c r="AC422">
        <v>17</v>
      </c>
      <c r="AD422">
        <v>10256</v>
      </c>
      <c r="AE422">
        <v>10274</v>
      </c>
      <c r="AF422">
        <v>12</v>
      </c>
      <c r="AG422">
        <v>10221</v>
      </c>
      <c r="AH422">
        <v>24</v>
      </c>
      <c r="AI422">
        <v>0</v>
      </c>
      <c r="AJ422">
        <v>1</v>
      </c>
      <c r="AK422">
        <v>33</v>
      </c>
      <c r="AL422">
        <v>16</v>
      </c>
      <c r="AM422">
        <v>8</v>
      </c>
      <c r="AN422">
        <v>99</v>
      </c>
      <c r="AO422">
        <v>99</v>
      </c>
      <c r="AP422">
        <v>1</v>
      </c>
      <c r="AQ422">
        <v>97</v>
      </c>
      <c r="AR422">
        <v>15</v>
      </c>
      <c r="AS422">
        <v>2</v>
      </c>
    </row>
    <row r="423" spans="1:45" x14ac:dyDescent="0.25">
      <c r="A423">
        <v>20110226</v>
      </c>
      <c r="B423">
        <f t="shared" si="30"/>
        <v>20150226</v>
      </c>
      <c r="C423">
        <f t="shared" si="31"/>
        <v>2015</v>
      </c>
      <c r="D423">
        <f t="shared" si="32"/>
        <v>2</v>
      </c>
      <c r="E423">
        <f t="shared" si="33"/>
        <v>26</v>
      </c>
      <c r="F423" s="15">
        <f t="shared" si="34"/>
        <v>42061</v>
      </c>
      <c r="G423">
        <v>193</v>
      </c>
      <c r="H423">
        <v>24</v>
      </c>
      <c r="I423">
        <v>40</v>
      </c>
      <c r="J423">
        <v>50</v>
      </c>
      <c r="K423">
        <v>12</v>
      </c>
      <c r="L423">
        <v>30</v>
      </c>
      <c r="M423">
        <v>1</v>
      </c>
      <c r="N423">
        <v>100</v>
      </c>
      <c r="O423">
        <v>24</v>
      </c>
      <c r="P423">
        <v>73</v>
      </c>
      <c r="Q423">
        <v>60</v>
      </c>
      <c r="R423">
        <v>22</v>
      </c>
      <c r="S423">
        <v>95</v>
      </c>
      <c r="T423">
        <v>12</v>
      </c>
      <c r="U423">
        <v>60</v>
      </c>
      <c r="V423">
        <v>24</v>
      </c>
      <c r="W423">
        <v>3</v>
      </c>
      <c r="X423">
        <v>3</v>
      </c>
      <c r="Y423">
        <v>200</v>
      </c>
      <c r="Z423">
        <v>90</v>
      </c>
      <c r="AA423">
        <v>68</v>
      </c>
      <c r="AB423">
        <v>21</v>
      </c>
      <c r="AC423">
        <v>14</v>
      </c>
      <c r="AD423">
        <v>10124</v>
      </c>
      <c r="AE423">
        <v>10212</v>
      </c>
      <c r="AF423">
        <v>1</v>
      </c>
      <c r="AG423">
        <v>10075</v>
      </c>
      <c r="AH423">
        <v>17</v>
      </c>
      <c r="AI423">
        <v>2</v>
      </c>
      <c r="AJ423">
        <v>4</v>
      </c>
      <c r="AK423">
        <v>62</v>
      </c>
      <c r="AL423">
        <v>12</v>
      </c>
      <c r="AM423">
        <v>8</v>
      </c>
      <c r="AN423">
        <v>97</v>
      </c>
      <c r="AO423">
        <v>99</v>
      </c>
      <c r="AP423">
        <v>1</v>
      </c>
      <c r="AQ423">
        <v>84</v>
      </c>
      <c r="AR423">
        <v>12</v>
      </c>
      <c r="AS423">
        <v>3</v>
      </c>
    </row>
    <row r="424" spans="1:45" x14ac:dyDescent="0.25">
      <c r="A424">
        <v>20110227</v>
      </c>
      <c r="B424">
        <f t="shared" si="30"/>
        <v>20150227</v>
      </c>
      <c r="C424">
        <f t="shared" si="31"/>
        <v>2015</v>
      </c>
      <c r="D424">
        <f t="shared" si="32"/>
        <v>2</v>
      </c>
      <c r="E424">
        <f t="shared" si="33"/>
        <v>27</v>
      </c>
      <c r="F424" s="15">
        <f t="shared" si="34"/>
        <v>42062</v>
      </c>
      <c r="G424">
        <v>310</v>
      </c>
      <c r="H424">
        <v>48</v>
      </c>
      <c r="I424">
        <v>50</v>
      </c>
      <c r="J424">
        <v>70</v>
      </c>
      <c r="K424">
        <v>7</v>
      </c>
      <c r="L424">
        <v>20</v>
      </c>
      <c r="M424">
        <v>23</v>
      </c>
      <c r="N424">
        <v>150</v>
      </c>
      <c r="O424">
        <v>8</v>
      </c>
      <c r="P424">
        <v>43</v>
      </c>
      <c r="Q424">
        <v>13</v>
      </c>
      <c r="R424">
        <v>23</v>
      </c>
      <c r="S424">
        <v>62</v>
      </c>
      <c r="T424">
        <v>1</v>
      </c>
      <c r="U424">
        <v>13</v>
      </c>
      <c r="V424">
        <v>24</v>
      </c>
      <c r="W424">
        <v>0</v>
      </c>
      <c r="X424">
        <v>0</v>
      </c>
      <c r="Y424">
        <v>128</v>
      </c>
      <c r="Z424">
        <v>186</v>
      </c>
      <c r="AA424">
        <v>196</v>
      </c>
      <c r="AB424">
        <v>22</v>
      </c>
      <c r="AC424">
        <v>16</v>
      </c>
      <c r="AD424">
        <v>10131</v>
      </c>
      <c r="AE424">
        <v>10188</v>
      </c>
      <c r="AF424">
        <v>24</v>
      </c>
      <c r="AG424">
        <v>10092</v>
      </c>
      <c r="AH424">
        <v>3</v>
      </c>
      <c r="AI424">
        <v>12</v>
      </c>
      <c r="AJ424">
        <v>23</v>
      </c>
      <c r="AK424">
        <v>66</v>
      </c>
      <c r="AL424">
        <v>7</v>
      </c>
      <c r="AM424">
        <v>8</v>
      </c>
      <c r="AN424">
        <v>94</v>
      </c>
      <c r="AO424">
        <v>99</v>
      </c>
      <c r="AP424">
        <v>23</v>
      </c>
      <c r="AQ424">
        <v>88</v>
      </c>
      <c r="AR424">
        <v>7</v>
      </c>
      <c r="AS424">
        <v>2</v>
      </c>
    </row>
    <row r="425" spans="1:45" x14ac:dyDescent="0.25">
      <c r="A425">
        <v>20110228</v>
      </c>
      <c r="B425">
        <f t="shared" si="30"/>
        <v>20150228</v>
      </c>
      <c r="C425">
        <f t="shared" si="31"/>
        <v>2015</v>
      </c>
      <c r="D425">
        <f t="shared" si="32"/>
        <v>2</v>
      </c>
      <c r="E425">
        <f t="shared" si="33"/>
        <v>28</v>
      </c>
      <c r="F425" s="15">
        <f t="shared" si="34"/>
        <v>42063</v>
      </c>
      <c r="G425">
        <v>25</v>
      </c>
      <c r="H425">
        <v>25</v>
      </c>
      <c r="I425">
        <v>27</v>
      </c>
      <c r="J425">
        <v>30</v>
      </c>
      <c r="K425">
        <v>1</v>
      </c>
      <c r="L425">
        <v>20</v>
      </c>
      <c r="M425">
        <v>2</v>
      </c>
      <c r="N425">
        <v>50</v>
      </c>
      <c r="O425">
        <v>1</v>
      </c>
      <c r="P425">
        <v>24</v>
      </c>
      <c r="Q425">
        <v>10</v>
      </c>
      <c r="R425">
        <v>1</v>
      </c>
      <c r="S425">
        <v>34</v>
      </c>
      <c r="T425">
        <v>15</v>
      </c>
      <c r="U425">
        <v>10</v>
      </c>
      <c r="V425">
        <v>6</v>
      </c>
      <c r="W425">
        <v>0</v>
      </c>
      <c r="X425">
        <v>0</v>
      </c>
      <c r="Y425">
        <v>92</v>
      </c>
      <c r="Z425">
        <v>37</v>
      </c>
      <c r="AA425">
        <v>14</v>
      </c>
      <c r="AB425">
        <v>8</v>
      </c>
      <c r="AC425">
        <v>1</v>
      </c>
      <c r="AD425">
        <v>10263</v>
      </c>
      <c r="AE425">
        <v>10325</v>
      </c>
      <c r="AF425">
        <v>24</v>
      </c>
      <c r="AG425">
        <v>10193</v>
      </c>
      <c r="AH425">
        <v>1</v>
      </c>
      <c r="AI425">
        <v>2</v>
      </c>
      <c r="AJ425">
        <v>10</v>
      </c>
      <c r="AK425">
        <v>28</v>
      </c>
      <c r="AL425">
        <v>22</v>
      </c>
      <c r="AM425">
        <v>8</v>
      </c>
      <c r="AN425">
        <v>98</v>
      </c>
      <c r="AO425">
        <v>99</v>
      </c>
      <c r="AP425">
        <v>1</v>
      </c>
      <c r="AQ425">
        <v>95</v>
      </c>
      <c r="AR425">
        <v>22</v>
      </c>
      <c r="AS425">
        <v>1</v>
      </c>
    </row>
    <row r="426" spans="1:45" x14ac:dyDescent="0.25">
      <c r="A426">
        <v>20110301</v>
      </c>
      <c r="B426">
        <f t="shared" si="30"/>
        <v>20150301</v>
      </c>
      <c r="C426">
        <f t="shared" si="31"/>
        <v>2015</v>
      </c>
      <c r="D426">
        <f t="shared" si="32"/>
        <v>3</v>
      </c>
      <c r="E426">
        <f t="shared" si="33"/>
        <v>1</v>
      </c>
      <c r="F426" s="15">
        <f t="shared" si="34"/>
        <v>42064</v>
      </c>
      <c r="G426">
        <v>34</v>
      </c>
      <c r="H426">
        <v>43</v>
      </c>
      <c r="I426">
        <v>44</v>
      </c>
      <c r="J426">
        <v>60</v>
      </c>
      <c r="K426">
        <v>19</v>
      </c>
      <c r="L426">
        <v>30</v>
      </c>
      <c r="M426">
        <v>1</v>
      </c>
      <c r="N426">
        <v>110</v>
      </c>
      <c r="O426">
        <v>18</v>
      </c>
      <c r="P426">
        <v>25</v>
      </c>
      <c r="Q426">
        <v>12</v>
      </c>
      <c r="R426">
        <v>23</v>
      </c>
      <c r="S426">
        <v>41</v>
      </c>
      <c r="T426">
        <v>16</v>
      </c>
      <c r="U426">
        <v>12</v>
      </c>
      <c r="V426">
        <v>24</v>
      </c>
      <c r="W426">
        <v>1</v>
      </c>
      <c r="X426">
        <v>1</v>
      </c>
      <c r="Y426">
        <v>305</v>
      </c>
      <c r="Z426">
        <v>0</v>
      </c>
      <c r="AA426">
        <v>0</v>
      </c>
      <c r="AB426">
        <v>0</v>
      </c>
      <c r="AC426">
        <v>1</v>
      </c>
      <c r="AD426">
        <v>10362</v>
      </c>
      <c r="AE426">
        <v>10376</v>
      </c>
      <c r="AF426">
        <v>19</v>
      </c>
      <c r="AG426">
        <v>10329</v>
      </c>
      <c r="AH426">
        <v>1</v>
      </c>
      <c r="AI426">
        <v>15</v>
      </c>
      <c r="AJ426">
        <v>8</v>
      </c>
      <c r="AK426">
        <v>47</v>
      </c>
      <c r="AL426">
        <v>18</v>
      </c>
      <c r="AM426">
        <v>8</v>
      </c>
      <c r="AN426">
        <v>91</v>
      </c>
      <c r="AO426">
        <v>95</v>
      </c>
      <c r="AP426">
        <v>1</v>
      </c>
      <c r="AQ426">
        <v>83</v>
      </c>
      <c r="AR426">
        <v>18</v>
      </c>
      <c r="AS426">
        <v>4</v>
      </c>
    </row>
    <row r="427" spans="1:45" x14ac:dyDescent="0.25">
      <c r="A427">
        <v>20110302</v>
      </c>
      <c r="B427">
        <f t="shared" si="30"/>
        <v>20150302</v>
      </c>
      <c r="C427">
        <f t="shared" si="31"/>
        <v>2015</v>
      </c>
      <c r="D427">
        <f t="shared" si="32"/>
        <v>3</v>
      </c>
      <c r="E427">
        <f t="shared" si="33"/>
        <v>2</v>
      </c>
      <c r="F427" s="15">
        <f t="shared" si="34"/>
        <v>42065</v>
      </c>
      <c r="G427">
        <v>45</v>
      </c>
      <c r="H427">
        <v>44</v>
      </c>
      <c r="I427">
        <v>44</v>
      </c>
      <c r="J427">
        <v>60</v>
      </c>
      <c r="K427">
        <v>20</v>
      </c>
      <c r="L427">
        <v>30</v>
      </c>
      <c r="M427">
        <v>23</v>
      </c>
      <c r="N427">
        <v>90</v>
      </c>
      <c r="O427">
        <v>20</v>
      </c>
      <c r="P427">
        <v>19</v>
      </c>
      <c r="Q427">
        <v>-14</v>
      </c>
      <c r="R427">
        <v>7</v>
      </c>
      <c r="S427">
        <v>64</v>
      </c>
      <c r="T427">
        <v>14</v>
      </c>
      <c r="U427">
        <v>-21</v>
      </c>
      <c r="V427">
        <v>12</v>
      </c>
      <c r="W427">
        <v>95</v>
      </c>
      <c r="X427">
        <v>87</v>
      </c>
      <c r="Y427">
        <v>1144</v>
      </c>
      <c r="Z427">
        <v>0</v>
      </c>
      <c r="AA427">
        <v>0</v>
      </c>
      <c r="AB427">
        <v>0</v>
      </c>
      <c r="AC427">
        <v>1</v>
      </c>
      <c r="AD427">
        <v>10355</v>
      </c>
      <c r="AE427">
        <v>10370</v>
      </c>
      <c r="AF427">
        <v>1</v>
      </c>
      <c r="AG427">
        <v>10343</v>
      </c>
      <c r="AH427">
        <v>22</v>
      </c>
      <c r="AI427">
        <v>16</v>
      </c>
      <c r="AJ427">
        <v>2</v>
      </c>
      <c r="AK427">
        <v>50</v>
      </c>
      <c r="AL427">
        <v>12</v>
      </c>
      <c r="AM427">
        <v>2</v>
      </c>
      <c r="AN427">
        <v>80</v>
      </c>
      <c r="AO427">
        <v>94</v>
      </c>
      <c r="AP427">
        <v>6</v>
      </c>
      <c r="AQ427">
        <v>61</v>
      </c>
      <c r="AR427">
        <v>12</v>
      </c>
      <c r="AS427">
        <v>13</v>
      </c>
    </row>
    <row r="428" spans="1:45" x14ac:dyDescent="0.25">
      <c r="A428">
        <v>20110303</v>
      </c>
      <c r="B428">
        <f t="shared" si="30"/>
        <v>20150303</v>
      </c>
      <c r="C428">
        <f t="shared" si="31"/>
        <v>2015</v>
      </c>
      <c r="D428">
        <f t="shared" si="32"/>
        <v>3</v>
      </c>
      <c r="E428">
        <f t="shared" si="33"/>
        <v>3</v>
      </c>
      <c r="F428" s="15">
        <f t="shared" si="34"/>
        <v>42066</v>
      </c>
      <c r="G428">
        <v>35</v>
      </c>
      <c r="H428">
        <v>41</v>
      </c>
      <c r="I428">
        <v>41</v>
      </c>
      <c r="J428">
        <v>60</v>
      </c>
      <c r="K428">
        <v>20</v>
      </c>
      <c r="L428">
        <v>30</v>
      </c>
      <c r="M428">
        <v>1</v>
      </c>
      <c r="N428">
        <v>90</v>
      </c>
      <c r="O428">
        <v>18</v>
      </c>
      <c r="P428">
        <v>6</v>
      </c>
      <c r="Q428">
        <v>-25</v>
      </c>
      <c r="R428">
        <v>7</v>
      </c>
      <c r="S428">
        <v>60</v>
      </c>
      <c r="T428">
        <v>15</v>
      </c>
      <c r="U428">
        <v>-35</v>
      </c>
      <c r="V428">
        <v>12</v>
      </c>
      <c r="W428">
        <v>99</v>
      </c>
      <c r="X428">
        <v>90</v>
      </c>
      <c r="Y428">
        <v>1146</v>
      </c>
      <c r="Z428">
        <v>0</v>
      </c>
      <c r="AA428">
        <v>0</v>
      </c>
      <c r="AB428">
        <v>0</v>
      </c>
      <c r="AC428">
        <v>1</v>
      </c>
      <c r="AD428">
        <v>10340</v>
      </c>
      <c r="AE428">
        <v>10353</v>
      </c>
      <c r="AF428">
        <v>10</v>
      </c>
      <c r="AG428">
        <v>10325</v>
      </c>
      <c r="AH428">
        <v>15</v>
      </c>
      <c r="AI428">
        <v>16</v>
      </c>
      <c r="AJ428">
        <v>7</v>
      </c>
      <c r="AK428">
        <v>57</v>
      </c>
      <c r="AL428">
        <v>15</v>
      </c>
      <c r="AM428">
        <v>1</v>
      </c>
      <c r="AN428">
        <v>83</v>
      </c>
      <c r="AO428">
        <v>96</v>
      </c>
      <c r="AP428">
        <v>6</v>
      </c>
      <c r="AQ428">
        <v>59</v>
      </c>
      <c r="AR428">
        <v>15</v>
      </c>
      <c r="AS428">
        <v>12</v>
      </c>
    </row>
    <row r="429" spans="1:45" x14ac:dyDescent="0.25">
      <c r="A429">
        <v>20110304</v>
      </c>
      <c r="B429">
        <f t="shared" si="30"/>
        <v>20150304</v>
      </c>
      <c r="C429">
        <f t="shared" si="31"/>
        <v>2015</v>
      </c>
      <c r="D429">
        <f t="shared" si="32"/>
        <v>3</v>
      </c>
      <c r="E429">
        <f t="shared" si="33"/>
        <v>4</v>
      </c>
      <c r="F429" s="15">
        <f t="shared" si="34"/>
        <v>42067</v>
      </c>
      <c r="G429">
        <v>28</v>
      </c>
      <c r="H429">
        <v>27</v>
      </c>
      <c r="I429">
        <v>28</v>
      </c>
      <c r="J429">
        <v>40</v>
      </c>
      <c r="K429">
        <v>1</v>
      </c>
      <c r="L429">
        <v>10</v>
      </c>
      <c r="M429">
        <v>21</v>
      </c>
      <c r="N429">
        <v>80</v>
      </c>
      <c r="O429">
        <v>2</v>
      </c>
      <c r="P429">
        <v>-2</v>
      </c>
      <c r="Q429">
        <v>-37</v>
      </c>
      <c r="R429">
        <v>6</v>
      </c>
      <c r="S429">
        <v>47</v>
      </c>
      <c r="T429">
        <v>15</v>
      </c>
      <c r="U429">
        <v>-54</v>
      </c>
      <c r="V429">
        <v>6</v>
      </c>
      <c r="W429">
        <v>96</v>
      </c>
      <c r="X429">
        <v>87</v>
      </c>
      <c r="Y429">
        <v>1203</v>
      </c>
      <c r="Z429">
        <v>0</v>
      </c>
      <c r="AA429">
        <v>0</v>
      </c>
      <c r="AB429">
        <v>0</v>
      </c>
      <c r="AC429">
        <v>1</v>
      </c>
      <c r="AD429">
        <v>10324</v>
      </c>
      <c r="AE429">
        <v>10341</v>
      </c>
      <c r="AF429">
        <v>7</v>
      </c>
      <c r="AG429">
        <v>10306</v>
      </c>
      <c r="AH429">
        <v>24</v>
      </c>
      <c r="AI429">
        <v>12</v>
      </c>
      <c r="AJ429">
        <v>21</v>
      </c>
      <c r="AK429">
        <v>56</v>
      </c>
      <c r="AL429">
        <v>15</v>
      </c>
      <c r="AM429">
        <v>1</v>
      </c>
      <c r="AN429">
        <v>87</v>
      </c>
      <c r="AO429">
        <v>98</v>
      </c>
      <c r="AP429">
        <v>21</v>
      </c>
      <c r="AQ429">
        <v>61</v>
      </c>
      <c r="AR429">
        <v>15</v>
      </c>
      <c r="AS429">
        <v>13</v>
      </c>
    </row>
    <row r="430" spans="1:45" x14ac:dyDescent="0.25">
      <c r="A430">
        <v>20110305</v>
      </c>
      <c r="B430">
        <f t="shared" si="30"/>
        <v>20150305</v>
      </c>
      <c r="C430">
        <f t="shared" si="31"/>
        <v>2015</v>
      </c>
      <c r="D430">
        <f t="shared" si="32"/>
        <v>3</v>
      </c>
      <c r="E430">
        <f t="shared" si="33"/>
        <v>5</v>
      </c>
      <c r="F430" s="15">
        <f t="shared" si="34"/>
        <v>42068</v>
      </c>
      <c r="G430">
        <v>11</v>
      </c>
      <c r="H430">
        <v>17</v>
      </c>
      <c r="I430">
        <v>20</v>
      </c>
      <c r="J430">
        <v>40</v>
      </c>
      <c r="K430">
        <v>17</v>
      </c>
      <c r="L430">
        <v>0</v>
      </c>
      <c r="M430">
        <v>6</v>
      </c>
      <c r="N430">
        <v>70</v>
      </c>
      <c r="O430">
        <v>16</v>
      </c>
      <c r="P430">
        <v>26</v>
      </c>
      <c r="Q430">
        <v>-7</v>
      </c>
      <c r="R430">
        <v>1</v>
      </c>
      <c r="S430">
        <v>61</v>
      </c>
      <c r="T430">
        <v>15</v>
      </c>
      <c r="U430">
        <v>-29</v>
      </c>
      <c r="V430">
        <v>24</v>
      </c>
      <c r="W430">
        <v>8</v>
      </c>
      <c r="X430">
        <v>7</v>
      </c>
      <c r="Y430">
        <v>374</v>
      </c>
      <c r="Z430">
        <v>0</v>
      </c>
      <c r="AA430">
        <v>0</v>
      </c>
      <c r="AB430">
        <v>0</v>
      </c>
      <c r="AC430">
        <v>1</v>
      </c>
      <c r="AD430">
        <v>10293</v>
      </c>
      <c r="AE430">
        <v>10307</v>
      </c>
      <c r="AF430">
        <v>24</v>
      </c>
      <c r="AG430">
        <v>10282</v>
      </c>
      <c r="AH430">
        <v>16</v>
      </c>
      <c r="AI430">
        <v>40</v>
      </c>
      <c r="AJ430">
        <v>7</v>
      </c>
      <c r="AK430">
        <v>75</v>
      </c>
      <c r="AL430">
        <v>16</v>
      </c>
      <c r="AM430">
        <v>7</v>
      </c>
      <c r="AN430">
        <v>90</v>
      </c>
      <c r="AO430">
        <v>99</v>
      </c>
      <c r="AP430">
        <v>5</v>
      </c>
      <c r="AQ430">
        <v>74</v>
      </c>
      <c r="AR430">
        <v>17</v>
      </c>
      <c r="AS430">
        <v>4</v>
      </c>
    </row>
    <row r="431" spans="1:45" x14ac:dyDescent="0.25">
      <c r="A431">
        <v>20110306</v>
      </c>
      <c r="B431">
        <f t="shared" si="30"/>
        <v>20150306</v>
      </c>
      <c r="C431">
        <f t="shared" si="31"/>
        <v>2015</v>
      </c>
      <c r="D431">
        <f t="shared" si="32"/>
        <v>3</v>
      </c>
      <c r="E431">
        <f t="shared" si="33"/>
        <v>6</v>
      </c>
      <c r="F431" s="15">
        <f t="shared" si="34"/>
        <v>42069</v>
      </c>
      <c r="G431">
        <v>28</v>
      </c>
      <c r="H431">
        <v>30</v>
      </c>
      <c r="I431">
        <v>32</v>
      </c>
      <c r="J431">
        <v>50</v>
      </c>
      <c r="K431">
        <v>10</v>
      </c>
      <c r="L431">
        <v>10</v>
      </c>
      <c r="M431">
        <v>4</v>
      </c>
      <c r="N431">
        <v>90</v>
      </c>
      <c r="O431">
        <v>10</v>
      </c>
      <c r="P431">
        <v>19</v>
      </c>
      <c r="Q431">
        <v>-28</v>
      </c>
      <c r="R431">
        <v>7</v>
      </c>
      <c r="S431">
        <v>67</v>
      </c>
      <c r="T431">
        <v>15</v>
      </c>
      <c r="U431">
        <v>-57</v>
      </c>
      <c r="V431">
        <v>12</v>
      </c>
      <c r="W431">
        <v>92</v>
      </c>
      <c r="X431">
        <v>82</v>
      </c>
      <c r="Y431">
        <v>1180</v>
      </c>
      <c r="Z431">
        <v>0</v>
      </c>
      <c r="AA431">
        <v>0</v>
      </c>
      <c r="AB431">
        <v>0</v>
      </c>
      <c r="AC431">
        <v>1</v>
      </c>
      <c r="AD431">
        <v>10317</v>
      </c>
      <c r="AE431">
        <v>10336</v>
      </c>
      <c r="AF431">
        <v>24</v>
      </c>
      <c r="AG431">
        <v>10303</v>
      </c>
      <c r="AH431">
        <v>4</v>
      </c>
      <c r="AI431">
        <v>59</v>
      </c>
      <c r="AJ431">
        <v>2</v>
      </c>
      <c r="AK431">
        <v>80</v>
      </c>
      <c r="AL431">
        <v>14</v>
      </c>
      <c r="AM431">
        <v>2</v>
      </c>
      <c r="AN431">
        <v>76</v>
      </c>
      <c r="AO431">
        <v>98</v>
      </c>
      <c r="AP431">
        <v>7</v>
      </c>
      <c r="AQ431">
        <v>55</v>
      </c>
      <c r="AR431">
        <v>14</v>
      </c>
      <c r="AS431">
        <v>13</v>
      </c>
    </row>
    <row r="432" spans="1:45" x14ac:dyDescent="0.25">
      <c r="A432">
        <v>20110307</v>
      </c>
      <c r="B432">
        <f t="shared" si="30"/>
        <v>20150307</v>
      </c>
      <c r="C432">
        <f t="shared" si="31"/>
        <v>2015</v>
      </c>
      <c r="D432">
        <f t="shared" si="32"/>
        <v>3</v>
      </c>
      <c r="E432">
        <f t="shared" si="33"/>
        <v>7</v>
      </c>
      <c r="F432" s="15">
        <f t="shared" si="34"/>
        <v>42070</v>
      </c>
      <c r="G432">
        <v>112</v>
      </c>
      <c r="H432">
        <v>31</v>
      </c>
      <c r="I432">
        <v>34</v>
      </c>
      <c r="J432">
        <v>50</v>
      </c>
      <c r="K432">
        <v>10</v>
      </c>
      <c r="L432">
        <v>20</v>
      </c>
      <c r="M432">
        <v>1</v>
      </c>
      <c r="N432">
        <v>80</v>
      </c>
      <c r="O432">
        <v>10</v>
      </c>
      <c r="P432">
        <v>20</v>
      </c>
      <c r="Q432">
        <v>-29</v>
      </c>
      <c r="R432">
        <v>6</v>
      </c>
      <c r="S432">
        <v>79</v>
      </c>
      <c r="T432">
        <v>14</v>
      </c>
      <c r="U432">
        <v>-77</v>
      </c>
      <c r="V432">
        <v>12</v>
      </c>
      <c r="W432">
        <v>100</v>
      </c>
      <c r="X432">
        <v>89</v>
      </c>
      <c r="Y432">
        <v>1324</v>
      </c>
      <c r="Z432">
        <v>0</v>
      </c>
      <c r="AA432">
        <v>0</v>
      </c>
      <c r="AB432">
        <v>0</v>
      </c>
      <c r="AC432">
        <v>1</v>
      </c>
      <c r="AD432">
        <v>10319</v>
      </c>
      <c r="AE432">
        <v>10345</v>
      </c>
      <c r="AF432">
        <v>8</v>
      </c>
      <c r="AG432">
        <v>10277</v>
      </c>
      <c r="AH432">
        <v>24</v>
      </c>
      <c r="AI432">
        <v>70</v>
      </c>
      <c r="AJ432">
        <v>1</v>
      </c>
      <c r="AK432">
        <v>83</v>
      </c>
      <c r="AL432">
        <v>20</v>
      </c>
      <c r="AM432">
        <v>0</v>
      </c>
      <c r="AN432">
        <v>57</v>
      </c>
      <c r="AO432">
        <v>82</v>
      </c>
      <c r="AP432">
        <v>1</v>
      </c>
      <c r="AQ432">
        <v>34</v>
      </c>
      <c r="AR432">
        <v>14</v>
      </c>
      <c r="AS432">
        <v>15</v>
      </c>
    </row>
    <row r="433" spans="1:45" x14ac:dyDescent="0.25">
      <c r="A433">
        <v>20110308</v>
      </c>
      <c r="B433">
        <f t="shared" si="30"/>
        <v>20150308</v>
      </c>
      <c r="C433">
        <f t="shared" si="31"/>
        <v>2015</v>
      </c>
      <c r="D433">
        <f t="shared" si="32"/>
        <v>3</v>
      </c>
      <c r="E433">
        <f t="shared" si="33"/>
        <v>8</v>
      </c>
      <c r="F433" s="15">
        <f t="shared" si="34"/>
        <v>42071</v>
      </c>
      <c r="G433">
        <v>194</v>
      </c>
      <c r="H433">
        <v>32</v>
      </c>
      <c r="I433">
        <v>37</v>
      </c>
      <c r="J433">
        <v>60</v>
      </c>
      <c r="K433">
        <v>15</v>
      </c>
      <c r="L433">
        <v>20</v>
      </c>
      <c r="M433">
        <v>19</v>
      </c>
      <c r="N433">
        <v>100</v>
      </c>
      <c r="O433">
        <v>15</v>
      </c>
      <c r="P433">
        <v>46</v>
      </c>
      <c r="Q433">
        <v>-13</v>
      </c>
      <c r="R433">
        <v>6</v>
      </c>
      <c r="S433">
        <v>110</v>
      </c>
      <c r="T433">
        <v>16</v>
      </c>
      <c r="U433">
        <v>-39</v>
      </c>
      <c r="V433">
        <v>6</v>
      </c>
      <c r="W433">
        <v>101</v>
      </c>
      <c r="X433">
        <v>89</v>
      </c>
      <c r="Y433">
        <v>1327</v>
      </c>
      <c r="Z433">
        <v>0</v>
      </c>
      <c r="AA433">
        <v>0</v>
      </c>
      <c r="AB433">
        <v>0</v>
      </c>
      <c r="AC433">
        <v>1</v>
      </c>
      <c r="AD433">
        <v>10216</v>
      </c>
      <c r="AE433">
        <v>10276</v>
      </c>
      <c r="AF433">
        <v>1</v>
      </c>
      <c r="AG433">
        <v>10155</v>
      </c>
      <c r="AH433">
        <v>24</v>
      </c>
      <c r="AI433">
        <v>57</v>
      </c>
      <c r="AJ433">
        <v>24</v>
      </c>
      <c r="AK433">
        <v>82</v>
      </c>
      <c r="AL433">
        <v>2</v>
      </c>
      <c r="AM433">
        <v>0</v>
      </c>
      <c r="AN433">
        <v>54</v>
      </c>
      <c r="AO433">
        <v>76</v>
      </c>
      <c r="AP433">
        <v>24</v>
      </c>
      <c r="AQ433">
        <v>38</v>
      </c>
      <c r="AR433">
        <v>12</v>
      </c>
      <c r="AS433">
        <v>17</v>
      </c>
    </row>
    <row r="434" spans="1:45" x14ac:dyDescent="0.25">
      <c r="A434">
        <v>20110309</v>
      </c>
      <c r="B434">
        <f t="shared" si="30"/>
        <v>20150309</v>
      </c>
      <c r="C434">
        <f t="shared" si="31"/>
        <v>2015</v>
      </c>
      <c r="D434">
        <f t="shared" si="32"/>
        <v>3</v>
      </c>
      <c r="E434">
        <f t="shared" si="33"/>
        <v>9</v>
      </c>
      <c r="F434" s="15">
        <f t="shared" si="34"/>
        <v>42072</v>
      </c>
      <c r="G434">
        <v>242</v>
      </c>
      <c r="H434">
        <v>50</v>
      </c>
      <c r="I434">
        <v>52</v>
      </c>
      <c r="J434">
        <v>70</v>
      </c>
      <c r="K434">
        <v>8</v>
      </c>
      <c r="L434">
        <v>30</v>
      </c>
      <c r="M434">
        <v>19</v>
      </c>
      <c r="N434">
        <v>120</v>
      </c>
      <c r="O434">
        <v>9</v>
      </c>
      <c r="P434">
        <v>67</v>
      </c>
      <c r="Q434">
        <v>43</v>
      </c>
      <c r="R434">
        <v>1</v>
      </c>
      <c r="S434">
        <v>101</v>
      </c>
      <c r="T434">
        <v>14</v>
      </c>
      <c r="U434">
        <v>23</v>
      </c>
      <c r="V434">
        <v>6</v>
      </c>
      <c r="W434">
        <v>26</v>
      </c>
      <c r="X434">
        <v>23</v>
      </c>
      <c r="Y434">
        <v>545</v>
      </c>
      <c r="Z434">
        <v>13</v>
      </c>
      <c r="AA434">
        <v>12</v>
      </c>
      <c r="AB434">
        <v>9</v>
      </c>
      <c r="AC434">
        <v>10</v>
      </c>
      <c r="AD434">
        <v>10143</v>
      </c>
      <c r="AE434">
        <v>10155</v>
      </c>
      <c r="AF434">
        <v>19</v>
      </c>
      <c r="AG434">
        <v>10130</v>
      </c>
      <c r="AH434">
        <v>7</v>
      </c>
      <c r="AI434">
        <v>43</v>
      </c>
      <c r="AJ434">
        <v>9</v>
      </c>
      <c r="AK434">
        <v>75</v>
      </c>
      <c r="AL434">
        <v>17</v>
      </c>
      <c r="AM434">
        <v>6</v>
      </c>
      <c r="AN434">
        <v>78</v>
      </c>
      <c r="AO434">
        <v>95</v>
      </c>
      <c r="AP434">
        <v>10</v>
      </c>
      <c r="AQ434">
        <v>63</v>
      </c>
      <c r="AR434">
        <v>15</v>
      </c>
      <c r="AS434">
        <v>7</v>
      </c>
    </row>
    <row r="435" spans="1:45" x14ac:dyDescent="0.25">
      <c r="A435">
        <v>20110310</v>
      </c>
      <c r="B435">
        <f t="shared" si="30"/>
        <v>20150310</v>
      </c>
      <c r="C435">
        <f t="shared" si="31"/>
        <v>2015</v>
      </c>
      <c r="D435">
        <f t="shared" si="32"/>
        <v>3</v>
      </c>
      <c r="E435">
        <f t="shared" si="33"/>
        <v>10</v>
      </c>
      <c r="F435" s="15">
        <f t="shared" si="34"/>
        <v>42073</v>
      </c>
      <c r="G435">
        <v>235</v>
      </c>
      <c r="H435">
        <v>68</v>
      </c>
      <c r="I435">
        <v>69</v>
      </c>
      <c r="J435">
        <v>90</v>
      </c>
      <c r="K435">
        <v>14</v>
      </c>
      <c r="L435">
        <v>40</v>
      </c>
      <c r="M435">
        <v>1</v>
      </c>
      <c r="N435">
        <v>170</v>
      </c>
      <c r="O435">
        <v>14</v>
      </c>
      <c r="P435">
        <v>77</v>
      </c>
      <c r="Q435">
        <v>43</v>
      </c>
      <c r="R435">
        <v>4</v>
      </c>
      <c r="S435">
        <v>103</v>
      </c>
      <c r="T435">
        <v>14</v>
      </c>
      <c r="U435">
        <v>34</v>
      </c>
      <c r="V435">
        <v>6</v>
      </c>
      <c r="W435">
        <v>0</v>
      </c>
      <c r="X435">
        <v>0</v>
      </c>
      <c r="Y435">
        <v>280</v>
      </c>
      <c r="Z435">
        <v>1</v>
      </c>
      <c r="AA435">
        <v>1</v>
      </c>
      <c r="AB435">
        <v>1</v>
      </c>
      <c r="AC435">
        <v>20</v>
      </c>
      <c r="AD435">
        <v>10108</v>
      </c>
      <c r="AE435">
        <v>10142</v>
      </c>
      <c r="AF435">
        <v>1</v>
      </c>
      <c r="AG435">
        <v>10093</v>
      </c>
      <c r="AH435">
        <v>16</v>
      </c>
      <c r="AI435">
        <v>59</v>
      </c>
      <c r="AJ435">
        <v>21</v>
      </c>
      <c r="AK435">
        <v>65</v>
      </c>
      <c r="AL435">
        <v>13</v>
      </c>
      <c r="AM435">
        <v>7</v>
      </c>
      <c r="AN435">
        <v>83</v>
      </c>
      <c r="AO435">
        <v>89</v>
      </c>
      <c r="AP435">
        <v>1</v>
      </c>
      <c r="AQ435">
        <v>75</v>
      </c>
      <c r="AR435">
        <v>13</v>
      </c>
      <c r="AS435">
        <v>4</v>
      </c>
    </row>
    <row r="436" spans="1:45" x14ac:dyDescent="0.25">
      <c r="A436">
        <v>20110311</v>
      </c>
      <c r="B436">
        <f t="shared" si="30"/>
        <v>20150311</v>
      </c>
      <c r="C436">
        <f t="shared" si="31"/>
        <v>2015</v>
      </c>
      <c r="D436">
        <f t="shared" si="32"/>
        <v>3</v>
      </c>
      <c r="E436">
        <f t="shared" si="33"/>
        <v>11</v>
      </c>
      <c r="F436" s="15">
        <f t="shared" si="34"/>
        <v>42074</v>
      </c>
      <c r="G436">
        <v>249</v>
      </c>
      <c r="H436">
        <v>34</v>
      </c>
      <c r="I436">
        <v>38</v>
      </c>
      <c r="J436">
        <v>60</v>
      </c>
      <c r="K436">
        <v>13</v>
      </c>
      <c r="L436">
        <v>10</v>
      </c>
      <c r="M436">
        <v>23</v>
      </c>
      <c r="N436">
        <v>110</v>
      </c>
      <c r="O436">
        <v>12</v>
      </c>
      <c r="P436">
        <v>67</v>
      </c>
      <c r="Q436">
        <v>10</v>
      </c>
      <c r="R436">
        <v>24</v>
      </c>
      <c r="S436">
        <v>106</v>
      </c>
      <c r="T436">
        <v>15</v>
      </c>
      <c r="U436">
        <v>-25</v>
      </c>
      <c r="V436">
        <v>24</v>
      </c>
      <c r="W436">
        <v>67</v>
      </c>
      <c r="X436">
        <v>58</v>
      </c>
      <c r="Y436">
        <v>1013</v>
      </c>
      <c r="Z436">
        <v>0</v>
      </c>
      <c r="AA436">
        <v>-1</v>
      </c>
      <c r="AB436">
        <v>-1</v>
      </c>
      <c r="AC436">
        <v>1</v>
      </c>
      <c r="AD436">
        <v>10145</v>
      </c>
      <c r="AE436">
        <v>10161</v>
      </c>
      <c r="AF436">
        <v>11</v>
      </c>
      <c r="AG436">
        <v>10119</v>
      </c>
      <c r="AH436">
        <v>1</v>
      </c>
      <c r="AI436">
        <v>59</v>
      </c>
      <c r="AJ436">
        <v>7</v>
      </c>
      <c r="AK436">
        <v>80</v>
      </c>
      <c r="AL436">
        <v>2</v>
      </c>
      <c r="AM436">
        <v>5</v>
      </c>
      <c r="AN436">
        <v>72</v>
      </c>
      <c r="AO436">
        <v>94</v>
      </c>
      <c r="AP436">
        <v>24</v>
      </c>
      <c r="AQ436">
        <v>50</v>
      </c>
      <c r="AR436">
        <v>15</v>
      </c>
      <c r="AS436">
        <v>14</v>
      </c>
    </row>
    <row r="437" spans="1:45" x14ac:dyDescent="0.25">
      <c r="A437">
        <v>20110312</v>
      </c>
      <c r="B437">
        <f t="shared" si="30"/>
        <v>20150312</v>
      </c>
      <c r="C437">
        <f t="shared" si="31"/>
        <v>2015</v>
      </c>
      <c r="D437">
        <f t="shared" si="32"/>
        <v>3</v>
      </c>
      <c r="E437">
        <f t="shared" si="33"/>
        <v>12</v>
      </c>
      <c r="F437" s="15">
        <f t="shared" si="34"/>
        <v>42075</v>
      </c>
      <c r="G437">
        <v>159</v>
      </c>
      <c r="H437">
        <v>30</v>
      </c>
      <c r="I437">
        <v>32</v>
      </c>
      <c r="J437">
        <v>60</v>
      </c>
      <c r="K437">
        <v>15</v>
      </c>
      <c r="L437">
        <v>20</v>
      </c>
      <c r="M437">
        <v>1</v>
      </c>
      <c r="N437">
        <v>80</v>
      </c>
      <c r="O437">
        <v>13</v>
      </c>
      <c r="P437">
        <v>85</v>
      </c>
      <c r="Q437">
        <v>7</v>
      </c>
      <c r="R437">
        <v>3</v>
      </c>
      <c r="S437">
        <v>127</v>
      </c>
      <c r="T437">
        <v>14</v>
      </c>
      <c r="U437">
        <v>-28</v>
      </c>
      <c r="V437">
        <v>6</v>
      </c>
      <c r="W437">
        <v>63</v>
      </c>
      <c r="X437">
        <v>54</v>
      </c>
      <c r="Y437">
        <v>989</v>
      </c>
      <c r="Z437">
        <v>0</v>
      </c>
      <c r="AA437">
        <v>-1</v>
      </c>
      <c r="AB437">
        <v>-1</v>
      </c>
      <c r="AC437">
        <v>23</v>
      </c>
      <c r="AD437">
        <v>10064</v>
      </c>
      <c r="AE437">
        <v>10129</v>
      </c>
      <c r="AF437">
        <v>1</v>
      </c>
      <c r="AG437">
        <v>10025</v>
      </c>
      <c r="AH437">
        <v>18</v>
      </c>
      <c r="AI437">
        <v>59</v>
      </c>
      <c r="AJ437">
        <v>6</v>
      </c>
      <c r="AK437">
        <v>74</v>
      </c>
      <c r="AL437">
        <v>13</v>
      </c>
      <c r="AM437">
        <v>7</v>
      </c>
      <c r="AN437">
        <v>75</v>
      </c>
      <c r="AO437">
        <v>96</v>
      </c>
      <c r="AP437">
        <v>3</v>
      </c>
      <c r="AQ437">
        <v>56</v>
      </c>
      <c r="AR437">
        <v>13</v>
      </c>
      <c r="AS437">
        <v>14</v>
      </c>
    </row>
    <row r="438" spans="1:45" x14ac:dyDescent="0.25">
      <c r="A438">
        <v>20110313</v>
      </c>
      <c r="B438">
        <f t="shared" si="30"/>
        <v>20150313</v>
      </c>
      <c r="C438">
        <f t="shared" si="31"/>
        <v>2015</v>
      </c>
      <c r="D438">
        <f t="shared" si="32"/>
        <v>3</v>
      </c>
      <c r="E438">
        <f t="shared" si="33"/>
        <v>13</v>
      </c>
      <c r="F438" s="15">
        <f t="shared" si="34"/>
        <v>42076</v>
      </c>
      <c r="G438">
        <v>175</v>
      </c>
      <c r="H438">
        <v>30</v>
      </c>
      <c r="I438">
        <v>30</v>
      </c>
      <c r="J438">
        <v>40</v>
      </c>
      <c r="K438">
        <v>1</v>
      </c>
      <c r="L438">
        <v>20</v>
      </c>
      <c r="M438">
        <v>18</v>
      </c>
      <c r="N438">
        <v>70</v>
      </c>
      <c r="O438">
        <v>8</v>
      </c>
      <c r="P438">
        <v>106</v>
      </c>
      <c r="Q438">
        <v>91</v>
      </c>
      <c r="R438">
        <v>6</v>
      </c>
      <c r="S438">
        <v>131</v>
      </c>
      <c r="T438">
        <v>14</v>
      </c>
      <c r="U438">
        <v>87</v>
      </c>
      <c r="V438">
        <v>6</v>
      </c>
      <c r="W438">
        <v>2</v>
      </c>
      <c r="X438">
        <v>2</v>
      </c>
      <c r="Y438">
        <v>470</v>
      </c>
      <c r="Z438">
        <v>30</v>
      </c>
      <c r="AA438">
        <v>13</v>
      </c>
      <c r="AB438">
        <v>6</v>
      </c>
      <c r="AC438">
        <v>23</v>
      </c>
      <c r="AD438">
        <v>10042</v>
      </c>
      <c r="AE438">
        <v>10084</v>
      </c>
      <c r="AF438">
        <v>24</v>
      </c>
      <c r="AG438">
        <v>10015</v>
      </c>
      <c r="AH438">
        <v>3</v>
      </c>
      <c r="AI438">
        <v>29</v>
      </c>
      <c r="AJ438">
        <v>24</v>
      </c>
      <c r="AK438">
        <v>75</v>
      </c>
      <c r="AL438">
        <v>1</v>
      </c>
      <c r="AM438">
        <v>8</v>
      </c>
      <c r="AN438">
        <v>83</v>
      </c>
      <c r="AO438">
        <v>99</v>
      </c>
      <c r="AP438">
        <v>23</v>
      </c>
      <c r="AQ438">
        <v>71</v>
      </c>
      <c r="AR438">
        <v>15</v>
      </c>
      <c r="AS438">
        <v>7</v>
      </c>
    </row>
    <row r="439" spans="1:45" x14ac:dyDescent="0.25">
      <c r="A439">
        <v>20110314</v>
      </c>
      <c r="B439">
        <f t="shared" si="30"/>
        <v>20150314</v>
      </c>
      <c r="C439">
        <f t="shared" si="31"/>
        <v>2015</v>
      </c>
      <c r="D439">
        <f t="shared" si="32"/>
        <v>3</v>
      </c>
      <c r="E439">
        <f t="shared" si="33"/>
        <v>14</v>
      </c>
      <c r="F439" s="15">
        <f t="shared" si="34"/>
        <v>42077</v>
      </c>
      <c r="G439">
        <v>51</v>
      </c>
      <c r="H439">
        <v>14</v>
      </c>
      <c r="I439">
        <v>17</v>
      </c>
      <c r="J439">
        <v>40</v>
      </c>
      <c r="K439">
        <v>16</v>
      </c>
      <c r="L439">
        <v>0</v>
      </c>
      <c r="M439">
        <v>4</v>
      </c>
      <c r="N439">
        <v>50</v>
      </c>
      <c r="O439">
        <v>16</v>
      </c>
      <c r="P439">
        <v>107</v>
      </c>
      <c r="Q439">
        <v>83</v>
      </c>
      <c r="R439">
        <v>6</v>
      </c>
      <c r="S439">
        <v>138</v>
      </c>
      <c r="T439">
        <v>16</v>
      </c>
      <c r="U439">
        <v>70</v>
      </c>
      <c r="V439">
        <v>6</v>
      </c>
      <c r="W439">
        <v>16</v>
      </c>
      <c r="X439">
        <v>14</v>
      </c>
      <c r="Y439">
        <v>635</v>
      </c>
      <c r="Z439">
        <v>30</v>
      </c>
      <c r="AA439">
        <v>29</v>
      </c>
      <c r="AB439">
        <v>15</v>
      </c>
      <c r="AC439">
        <v>1</v>
      </c>
      <c r="AD439">
        <v>10151</v>
      </c>
      <c r="AE439">
        <v>10189</v>
      </c>
      <c r="AF439">
        <v>23</v>
      </c>
      <c r="AG439">
        <v>10089</v>
      </c>
      <c r="AH439">
        <v>1</v>
      </c>
      <c r="AI439">
        <v>1</v>
      </c>
      <c r="AJ439">
        <v>5</v>
      </c>
      <c r="AK439">
        <v>63</v>
      </c>
      <c r="AL439">
        <v>14</v>
      </c>
      <c r="AM439">
        <v>8</v>
      </c>
      <c r="AN439">
        <v>92</v>
      </c>
      <c r="AO439">
        <v>99</v>
      </c>
      <c r="AP439">
        <v>1</v>
      </c>
      <c r="AQ439">
        <v>77</v>
      </c>
      <c r="AR439">
        <v>14</v>
      </c>
      <c r="AS439">
        <v>9</v>
      </c>
    </row>
    <row r="440" spans="1:45" x14ac:dyDescent="0.25">
      <c r="A440">
        <v>20110315</v>
      </c>
      <c r="B440">
        <f t="shared" si="30"/>
        <v>20150315</v>
      </c>
      <c r="C440">
        <f t="shared" si="31"/>
        <v>2015</v>
      </c>
      <c r="D440">
        <f t="shared" si="32"/>
        <v>3</v>
      </c>
      <c r="E440">
        <f t="shared" si="33"/>
        <v>15</v>
      </c>
      <c r="F440" s="15">
        <f t="shared" si="34"/>
        <v>42078</v>
      </c>
      <c r="G440">
        <v>78</v>
      </c>
      <c r="H440">
        <v>53</v>
      </c>
      <c r="I440">
        <v>53</v>
      </c>
      <c r="J440">
        <v>70</v>
      </c>
      <c r="K440">
        <v>16</v>
      </c>
      <c r="L440">
        <v>30</v>
      </c>
      <c r="M440">
        <v>1</v>
      </c>
      <c r="N440">
        <v>110</v>
      </c>
      <c r="O440">
        <v>21</v>
      </c>
      <c r="P440">
        <v>113</v>
      </c>
      <c r="Q440">
        <v>79</v>
      </c>
      <c r="R440">
        <v>2</v>
      </c>
      <c r="S440">
        <v>164</v>
      </c>
      <c r="T440">
        <v>15</v>
      </c>
      <c r="U440">
        <v>59</v>
      </c>
      <c r="V440">
        <v>6</v>
      </c>
      <c r="W440">
        <v>66</v>
      </c>
      <c r="X440">
        <v>56</v>
      </c>
      <c r="Y440">
        <v>1100</v>
      </c>
      <c r="Z440">
        <v>0</v>
      </c>
      <c r="AA440">
        <v>0</v>
      </c>
      <c r="AB440">
        <v>0</v>
      </c>
      <c r="AC440">
        <v>1</v>
      </c>
      <c r="AD440">
        <v>10164</v>
      </c>
      <c r="AE440">
        <v>10186</v>
      </c>
      <c r="AF440">
        <v>1</v>
      </c>
      <c r="AG440">
        <v>10143</v>
      </c>
      <c r="AH440">
        <v>16</v>
      </c>
      <c r="AI440">
        <v>20</v>
      </c>
      <c r="AJ440">
        <v>2</v>
      </c>
      <c r="AK440">
        <v>59</v>
      </c>
      <c r="AL440">
        <v>13</v>
      </c>
      <c r="AM440">
        <v>4</v>
      </c>
      <c r="AN440">
        <v>84</v>
      </c>
      <c r="AO440">
        <v>99</v>
      </c>
      <c r="AP440">
        <v>1</v>
      </c>
      <c r="AQ440">
        <v>65</v>
      </c>
      <c r="AR440">
        <v>14</v>
      </c>
      <c r="AS440">
        <v>17</v>
      </c>
    </row>
    <row r="441" spans="1:45" x14ac:dyDescent="0.25">
      <c r="A441">
        <v>20110316</v>
      </c>
      <c r="B441">
        <f t="shared" si="30"/>
        <v>20150316</v>
      </c>
      <c r="C441">
        <f t="shared" si="31"/>
        <v>2015</v>
      </c>
      <c r="D441">
        <f t="shared" si="32"/>
        <v>3</v>
      </c>
      <c r="E441">
        <f t="shared" si="33"/>
        <v>16</v>
      </c>
      <c r="F441" s="15">
        <f t="shared" si="34"/>
        <v>42079</v>
      </c>
      <c r="G441">
        <v>65</v>
      </c>
      <c r="H441">
        <v>52</v>
      </c>
      <c r="I441">
        <v>53</v>
      </c>
      <c r="J441">
        <v>70</v>
      </c>
      <c r="K441">
        <v>18</v>
      </c>
      <c r="L441">
        <v>40</v>
      </c>
      <c r="M441">
        <v>3</v>
      </c>
      <c r="N441">
        <v>110</v>
      </c>
      <c r="O441">
        <v>17</v>
      </c>
      <c r="P441">
        <v>72</v>
      </c>
      <c r="Q441">
        <v>47</v>
      </c>
      <c r="R441">
        <v>24</v>
      </c>
      <c r="S441">
        <v>119</v>
      </c>
      <c r="T441">
        <v>14</v>
      </c>
      <c r="U441">
        <v>46</v>
      </c>
      <c r="V441">
        <v>24</v>
      </c>
      <c r="W441">
        <v>57</v>
      </c>
      <c r="X441">
        <v>48</v>
      </c>
      <c r="Y441">
        <v>1086</v>
      </c>
      <c r="Z441">
        <v>0</v>
      </c>
      <c r="AA441">
        <v>0</v>
      </c>
      <c r="AB441">
        <v>0</v>
      </c>
      <c r="AC441">
        <v>1</v>
      </c>
      <c r="AD441">
        <v>10120</v>
      </c>
      <c r="AE441">
        <v>10150</v>
      </c>
      <c r="AF441">
        <v>1</v>
      </c>
      <c r="AG441">
        <v>10095</v>
      </c>
      <c r="AH441">
        <v>16</v>
      </c>
      <c r="AI441">
        <v>29</v>
      </c>
      <c r="AJ441">
        <v>1</v>
      </c>
      <c r="AK441">
        <v>58</v>
      </c>
      <c r="AL441">
        <v>14</v>
      </c>
      <c r="AM441">
        <v>5</v>
      </c>
      <c r="AN441">
        <v>84</v>
      </c>
      <c r="AO441">
        <v>93</v>
      </c>
      <c r="AP441">
        <v>3</v>
      </c>
      <c r="AQ441">
        <v>67</v>
      </c>
      <c r="AR441">
        <v>14</v>
      </c>
      <c r="AS441">
        <v>15</v>
      </c>
    </row>
    <row r="442" spans="1:45" x14ac:dyDescent="0.25">
      <c r="A442">
        <v>20110317</v>
      </c>
      <c r="B442">
        <f t="shared" si="30"/>
        <v>20150317</v>
      </c>
      <c r="C442">
        <f t="shared" si="31"/>
        <v>2015</v>
      </c>
      <c r="D442">
        <f t="shared" si="32"/>
        <v>3</v>
      </c>
      <c r="E442">
        <f t="shared" si="33"/>
        <v>17</v>
      </c>
      <c r="F442" s="15">
        <f t="shared" si="34"/>
        <v>42080</v>
      </c>
      <c r="G442">
        <v>343</v>
      </c>
      <c r="H442">
        <v>23</v>
      </c>
      <c r="I442">
        <v>30</v>
      </c>
      <c r="J442">
        <v>50</v>
      </c>
      <c r="K442">
        <v>1</v>
      </c>
      <c r="L442">
        <v>20</v>
      </c>
      <c r="M442">
        <v>5</v>
      </c>
      <c r="N442">
        <v>70</v>
      </c>
      <c r="O442">
        <v>1</v>
      </c>
      <c r="P442">
        <v>57</v>
      </c>
      <c r="Q442">
        <v>45</v>
      </c>
      <c r="R442">
        <v>3</v>
      </c>
      <c r="S442">
        <v>84</v>
      </c>
      <c r="T442">
        <v>16</v>
      </c>
      <c r="U442">
        <v>45</v>
      </c>
      <c r="V442">
        <v>6</v>
      </c>
      <c r="W442">
        <v>0</v>
      </c>
      <c r="X442">
        <v>0</v>
      </c>
      <c r="Y442">
        <v>417</v>
      </c>
      <c r="Z442">
        <v>0</v>
      </c>
      <c r="AA442">
        <v>-1</v>
      </c>
      <c r="AB442">
        <v>-1</v>
      </c>
      <c r="AC442">
        <v>19</v>
      </c>
      <c r="AD442">
        <v>10123</v>
      </c>
      <c r="AE442">
        <v>10177</v>
      </c>
      <c r="AF442">
        <v>24</v>
      </c>
      <c r="AG442">
        <v>10091</v>
      </c>
      <c r="AH442">
        <v>4</v>
      </c>
      <c r="AI442">
        <v>12</v>
      </c>
      <c r="AJ442">
        <v>18</v>
      </c>
      <c r="AK442">
        <v>56</v>
      </c>
      <c r="AL442">
        <v>12</v>
      </c>
      <c r="AM442">
        <v>8</v>
      </c>
      <c r="AN442">
        <v>90</v>
      </c>
      <c r="AO442">
        <v>99</v>
      </c>
      <c r="AP442">
        <v>18</v>
      </c>
      <c r="AQ442">
        <v>80</v>
      </c>
      <c r="AR442">
        <v>15</v>
      </c>
      <c r="AS442">
        <v>5</v>
      </c>
    </row>
    <row r="443" spans="1:45" x14ac:dyDescent="0.25">
      <c r="A443">
        <v>20110318</v>
      </c>
      <c r="B443">
        <f t="shared" si="30"/>
        <v>20150318</v>
      </c>
      <c r="C443">
        <f t="shared" si="31"/>
        <v>2015</v>
      </c>
      <c r="D443">
        <f t="shared" si="32"/>
        <v>3</v>
      </c>
      <c r="E443">
        <f t="shared" si="33"/>
        <v>18</v>
      </c>
      <c r="F443" s="15">
        <f t="shared" si="34"/>
        <v>42081</v>
      </c>
      <c r="G443">
        <v>289</v>
      </c>
      <c r="H443">
        <v>9</v>
      </c>
      <c r="I443">
        <v>25</v>
      </c>
      <c r="J443">
        <v>30</v>
      </c>
      <c r="K443">
        <v>1</v>
      </c>
      <c r="L443">
        <v>10</v>
      </c>
      <c r="M443">
        <v>16</v>
      </c>
      <c r="N443">
        <v>70</v>
      </c>
      <c r="O443">
        <v>1</v>
      </c>
      <c r="P443">
        <v>64</v>
      </c>
      <c r="Q443">
        <v>45</v>
      </c>
      <c r="R443">
        <v>2</v>
      </c>
      <c r="S443">
        <v>95</v>
      </c>
      <c r="T443">
        <v>12</v>
      </c>
      <c r="U443">
        <v>44</v>
      </c>
      <c r="V443">
        <v>6</v>
      </c>
      <c r="W443">
        <v>3</v>
      </c>
      <c r="X443">
        <v>3</v>
      </c>
      <c r="Y443">
        <v>490</v>
      </c>
      <c r="Z443">
        <v>78</v>
      </c>
      <c r="AA443">
        <v>113</v>
      </c>
      <c r="AB443">
        <v>42</v>
      </c>
      <c r="AC443">
        <v>16</v>
      </c>
      <c r="AD443">
        <v>10223</v>
      </c>
      <c r="AE443">
        <v>10272</v>
      </c>
      <c r="AF443">
        <v>24</v>
      </c>
      <c r="AG443">
        <v>10184</v>
      </c>
      <c r="AH443">
        <v>1</v>
      </c>
      <c r="AI443">
        <v>19</v>
      </c>
      <c r="AJ443">
        <v>16</v>
      </c>
      <c r="AK443">
        <v>68</v>
      </c>
      <c r="AL443">
        <v>22</v>
      </c>
      <c r="AM443">
        <v>8</v>
      </c>
      <c r="AN443">
        <v>91</v>
      </c>
      <c r="AO443">
        <v>97</v>
      </c>
      <c r="AP443">
        <v>19</v>
      </c>
      <c r="AQ443">
        <v>74</v>
      </c>
      <c r="AR443">
        <v>11</v>
      </c>
      <c r="AS443">
        <v>6</v>
      </c>
    </row>
    <row r="444" spans="1:45" x14ac:dyDescent="0.25">
      <c r="A444">
        <v>20110319</v>
      </c>
      <c r="B444">
        <f t="shared" si="30"/>
        <v>20150319</v>
      </c>
      <c r="C444">
        <f t="shared" si="31"/>
        <v>2015</v>
      </c>
      <c r="D444">
        <f t="shared" si="32"/>
        <v>3</v>
      </c>
      <c r="E444">
        <f t="shared" si="33"/>
        <v>19</v>
      </c>
      <c r="F444" s="15">
        <f t="shared" si="34"/>
        <v>42082</v>
      </c>
      <c r="G444">
        <v>20</v>
      </c>
      <c r="H444">
        <v>18</v>
      </c>
      <c r="I444">
        <v>21</v>
      </c>
      <c r="J444">
        <v>40</v>
      </c>
      <c r="K444">
        <v>2</v>
      </c>
      <c r="L444">
        <v>0</v>
      </c>
      <c r="M444">
        <v>23</v>
      </c>
      <c r="N444">
        <v>70</v>
      </c>
      <c r="O444">
        <v>2</v>
      </c>
      <c r="P444">
        <v>41</v>
      </c>
      <c r="Q444">
        <v>-17</v>
      </c>
      <c r="R444">
        <v>24</v>
      </c>
      <c r="S444">
        <v>102</v>
      </c>
      <c r="T444">
        <v>15</v>
      </c>
      <c r="U444">
        <v>-45</v>
      </c>
      <c r="V444">
        <v>24</v>
      </c>
      <c r="W444">
        <v>85</v>
      </c>
      <c r="X444">
        <v>71</v>
      </c>
      <c r="Y444">
        <v>1528</v>
      </c>
      <c r="Z444">
        <v>0</v>
      </c>
      <c r="AA444">
        <v>0</v>
      </c>
      <c r="AB444">
        <v>0</v>
      </c>
      <c r="AC444">
        <v>1</v>
      </c>
      <c r="AD444">
        <v>10334</v>
      </c>
      <c r="AE444">
        <v>10352</v>
      </c>
      <c r="AF444">
        <v>21</v>
      </c>
      <c r="AG444">
        <v>10282</v>
      </c>
      <c r="AH444">
        <v>1</v>
      </c>
      <c r="AI444">
        <v>13</v>
      </c>
      <c r="AJ444">
        <v>6</v>
      </c>
      <c r="AK444">
        <v>81</v>
      </c>
      <c r="AL444">
        <v>13</v>
      </c>
      <c r="AM444">
        <v>3</v>
      </c>
      <c r="AN444">
        <v>81</v>
      </c>
      <c r="AO444">
        <v>99</v>
      </c>
      <c r="AP444">
        <v>4</v>
      </c>
      <c r="AQ444">
        <v>36</v>
      </c>
      <c r="AR444">
        <v>16</v>
      </c>
      <c r="AS444">
        <v>19</v>
      </c>
    </row>
    <row r="445" spans="1:45" x14ac:dyDescent="0.25">
      <c r="A445">
        <v>20110320</v>
      </c>
      <c r="B445">
        <f t="shared" si="30"/>
        <v>20150320</v>
      </c>
      <c r="C445">
        <f t="shared" si="31"/>
        <v>2015</v>
      </c>
      <c r="D445">
        <f t="shared" si="32"/>
        <v>3</v>
      </c>
      <c r="E445">
        <f t="shared" si="33"/>
        <v>20</v>
      </c>
      <c r="F445" s="15">
        <f t="shared" si="34"/>
        <v>42083</v>
      </c>
      <c r="G445">
        <v>178</v>
      </c>
      <c r="H445">
        <v>10</v>
      </c>
      <c r="I445">
        <v>13</v>
      </c>
      <c r="J445">
        <v>30</v>
      </c>
      <c r="K445">
        <v>14</v>
      </c>
      <c r="L445">
        <v>0</v>
      </c>
      <c r="M445">
        <v>1</v>
      </c>
      <c r="N445">
        <v>50</v>
      </c>
      <c r="O445">
        <v>13</v>
      </c>
      <c r="P445">
        <v>38</v>
      </c>
      <c r="Q445">
        <v>-28</v>
      </c>
      <c r="R445">
        <v>2</v>
      </c>
      <c r="S445">
        <v>118</v>
      </c>
      <c r="T445">
        <v>16</v>
      </c>
      <c r="U445">
        <v>-53</v>
      </c>
      <c r="V445">
        <v>6</v>
      </c>
      <c r="W445">
        <v>97</v>
      </c>
      <c r="X445">
        <v>80</v>
      </c>
      <c r="Y445">
        <v>1445</v>
      </c>
      <c r="Z445">
        <v>0</v>
      </c>
      <c r="AA445">
        <v>0</v>
      </c>
      <c r="AB445">
        <v>0</v>
      </c>
      <c r="AC445">
        <v>1</v>
      </c>
      <c r="AD445">
        <v>10341</v>
      </c>
      <c r="AE445">
        <v>10348</v>
      </c>
      <c r="AF445">
        <v>1</v>
      </c>
      <c r="AG445">
        <v>10329</v>
      </c>
      <c r="AH445">
        <v>16</v>
      </c>
      <c r="AI445">
        <v>56</v>
      </c>
      <c r="AJ445">
        <v>24</v>
      </c>
      <c r="AK445">
        <v>79</v>
      </c>
      <c r="AL445">
        <v>13</v>
      </c>
      <c r="AM445">
        <v>2</v>
      </c>
      <c r="AN445">
        <v>75</v>
      </c>
      <c r="AO445">
        <v>99</v>
      </c>
      <c r="AP445">
        <v>6</v>
      </c>
      <c r="AQ445">
        <v>39</v>
      </c>
      <c r="AR445">
        <v>15</v>
      </c>
      <c r="AS445">
        <v>18</v>
      </c>
    </row>
    <row r="446" spans="1:45" x14ac:dyDescent="0.25">
      <c r="A446">
        <v>20110321</v>
      </c>
      <c r="B446">
        <f t="shared" si="30"/>
        <v>20150321</v>
      </c>
      <c r="C446">
        <f t="shared" si="31"/>
        <v>2015</v>
      </c>
      <c r="D446">
        <f t="shared" si="32"/>
        <v>3</v>
      </c>
      <c r="E446">
        <f t="shared" si="33"/>
        <v>21</v>
      </c>
      <c r="F446" s="15">
        <f t="shared" si="34"/>
        <v>42084</v>
      </c>
      <c r="G446">
        <v>227</v>
      </c>
      <c r="H446">
        <v>8</v>
      </c>
      <c r="I446">
        <v>17</v>
      </c>
      <c r="J446">
        <v>30</v>
      </c>
      <c r="K446">
        <v>10</v>
      </c>
      <c r="L446">
        <v>0</v>
      </c>
      <c r="M446">
        <v>23</v>
      </c>
      <c r="N446">
        <v>60</v>
      </c>
      <c r="O446">
        <v>11</v>
      </c>
      <c r="P446">
        <v>59</v>
      </c>
      <c r="Q446">
        <v>-29</v>
      </c>
      <c r="R446">
        <v>5</v>
      </c>
      <c r="S446">
        <v>143</v>
      </c>
      <c r="T446">
        <v>16</v>
      </c>
      <c r="U446">
        <v>-56</v>
      </c>
      <c r="V446">
        <v>6</v>
      </c>
      <c r="W446">
        <v>111</v>
      </c>
      <c r="X446">
        <v>91</v>
      </c>
      <c r="Y446">
        <v>1559</v>
      </c>
      <c r="Z446">
        <v>0</v>
      </c>
      <c r="AA446">
        <v>0</v>
      </c>
      <c r="AB446">
        <v>0</v>
      </c>
      <c r="AC446">
        <v>1</v>
      </c>
      <c r="AD446">
        <v>10350</v>
      </c>
      <c r="AE446">
        <v>10360</v>
      </c>
      <c r="AF446">
        <v>23</v>
      </c>
      <c r="AG446">
        <v>10339</v>
      </c>
      <c r="AH446">
        <v>4</v>
      </c>
      <c r="AI446">
        <v>25</v>
      </c>
      <c r="AJ446">
        <v>24</v>
      </c>
      <c r="AK446">
        <v>69</v>
      </c>
      <c r="AL446">
        <v>14</v>
      </c>
      <c r="AM446">
        <v>0</v>
      </c>
      <c r="AN446">
        <v>73</v>
      </c>
      <c r="AO446">
        <v>99</v>
      </c>
      <c r="AP446">
        <v>3</v>
      </c>
      <c r="AQ446">
        <v>41</v>
      </c>
      <c r="AR446">
        <v>13</v>
      </c>
      <c r="AS446">
        <v>20</v>
      </c>
    </row>
    <row r="447" spans="1:45" x14ac:dyDescent="0.25">
      <c r="A447">
        <v>20110322</v>
      </c>
      <c r="B447">
        <f t="shared" si="30"/>
        <v>20150322</v>
      </c>
      <c r="C447">
        <f t="shared" si="31"/>
        <v>2015</v>
      </c>
      <c r="D447">
        <f t="shared" si="32"/>
        <v>3</v>
      </c>
      <c r="E447">
        <f t="shared" si="33"/>
        <v>22</v>
      </c>
      <c r="F447" s="15">
        <f t="shared" si="34"/>
        <v>42085</v>
      </c>
      <c r="G447">
        <v>339</v>
      </c>
      <c r="H447">
        <v>11</v>
      </c>
      <c r="I447">
        <v>18</v>
      </c>
      <c r="J447">
        <v>40</v>
      </c>
      <c r="K447">
        <v>16</v>
      </c>
      <c r="L447">
        <v>0</v>
      </c>
      <c r="M447">
        <v>4</v>
      </c>
      <c r="N447">
        <v>60</v>
      </c>
      <c r="O447">
        <v>16</v>
      </c>
      <c r="P447">
        <v>78</v>
      </c>
      <c r="Q447">
        <v>-12</v>
      </c>
      <c r="R447">
        <v>6</v>
      </c>
      <c r="S447">
        <v>162</v>
      </c>
      <c r="T447">
        <v>15</v>
      </c>
      <c r="U447">
        <v>-35</v>
      </c>
      <c r="V447">
        <v>6</v>
      </c>
      <c r="W447">
        <v>108</v>
      </c>
      <c r="X447">
        <v>88</v>
      </c>
      <c r="Y447">
        <v>1469</v>
      </c>
      <c r="Z447">
        <v>0</v>
      </c>
      <c r="AA447">
        <v>0</v>
      </c>
      <c r="AB447">
        <v>0</v>
      </c>
      <c r="AC447">
        <v>1</v>
      </c>
      <c r="AD447">
        <v>10377</v>
      </c>
      <c r="AE447">
        <v>10400</v>
      </c>
      <c r="AF447">
        <v>22</v>
      </c>
      <c r="AG447">
        <v>10357</v>
      </c>
      <c r="AH447">
        <v>3</v>
      </c>
      <c r="AI447">
        <v>8</v>
      </c>
      <c r="AJ447">
        <v>23</v>
      </c>
      <c r="AK447">
        <v>74</v>
      </c>
      <c r="AL447">
        <v>16</v>
      </c>
      <c r="AM447">
        <v>1</v>
      </c>
      <c r="AN447">
        <v>77</v>
      </c>
      <c r="AO447">
        <v>99</v>
      </c>
      <c r="AP447">
        <v>1</v>
      </c>
      <c r="AQ447">
        <v>50</v>
      </c>
      <c r="AR447">
        <v>9</v>
      </c>
      <c r="AS447">
        <v>20</v>
      </c>
    </row>
    <row r="448" spans="1:45" x14ac:dyDescent="0.25">
      <c r="A448">
        <v>20110323</v>
      </c>
      <c r="B448">
        <f t="shared" si="30"/>
        <v>20150323</v>
      </c>
      <c r="C448">
        <f t="shared" si="31"/>
        <v>2015</v>
      </c>
      <c r="D448">
        <f t="shared" si="32"/>
        <v>3</v>
      </c>
      <c r="E448">
        <f t="shared" si="33"/>
        <v>23</v>
      </c>
      <c r="F448" s="15">
        <f t="shared" si="34"/>
        <v>42086</v>
      </c>
      <c r="G448">
        <v>36</v>
      </c>
      <c r="H448">
        <v>19</v>
      </c>
      <c r="I448">
        <v>20</v>
      </c>
      <c r="J448">
        <v>30</v>
      </c>
      <c r="K448">
        <v>14</v>
      </c>
      <c r="L448">
        <v>10</v>
      </c>
      <c r="M448">
        <v>4</v>
      </c>
      <c r="N448">
        <v>50</v>
      </c>
      <c r="O448">
        <v>13</v>
      </c>
      <c r="P448">
        <v>83</v>
      </c>
      <c r="Q448">
        <v>25</v>
      </c>
      <c r="R448">
        <v>24</v>
      </c>
      <c r="S448">
        <v>150</v>
      </c>
      <c r="T448">
        <v>15</v>
      </c>
      <c r="U448">
        <v>-5</v>
      </c>
      <c r="V448">
        <v>6</v>
      </c>
      <c r="W448">
        <v>77</v>
      </c>
      <c r="X448">
        <v>63</v>
      </c>
      <c r="Y448">
        <v>1413</v>
      </c>
      <c r="Z448">
        <v>0</v>
      </c>
      <c r="AA448">
        <v>0</v>
      </c>
      <c r="AB448">
        <v>0</v>
      </c>
      <c r="AC448">
        <v>1</v>
      </c>
      <c r="AD448">
        <v>10398</v>
      </c>
      <c r="AE448">
        <v>10420</v>
      </c>
      <c r="AF448">
        <v>9</v>
      </c>
      <c r="AG448">
        <v>10385</v>
      </c>
      <c r="AH448">
        <v>24</v>
      </c>
      <c r="AI448">
        <v>1</v>
      </c>
      <c r="AJ448">
        <v>3</v>
      </c>
      <c r="AK448">
        <v>80</v>
      </c>
      <c r="AL448">
        <v>18</v>
      </c>
      <c r="AM448">
        <v>3</v>
      </c>
      <c r="AN448">
        <v>82</v>
      </c>
      <c r="AO448">
        <v>99</v>
      </c>
      <c r="AP448">
        <v>1</v>
      </c>
      <c r="AQ448">
        <v>56</v>
      </c>
      <c r="AR448">
        <v>16</v>
      </c>
      <c r="AS448">
        <v>20</v>
      </c>
    </row>
    <row r="449" spans="1:45" x14ac:dyDescent="0.25">
      <c r="A449">
        <v>20110324</v>
      </c>
      <c r="B449">
        <f t="shared" si="30"/>
        <v>20150324</v>
      </c>
      <c r="C449">
        <f t="shared" si="31"/>
        <v>2015</v>
      </c>
      <c r="D449">
        <f t="shared" si="32"/>
        <v>3</v>
      </c>
      <c r="E449">
        <f t="shared" si="33"/>
        <v>24</v>
      </c>
      <c r="F449" s="15">
        <f t="shared" si="34"/>
        <v>42087</v>
      </c>
      <c r="G449">
        <v>36</v>
      </c>
      <c r="H449">
        <v>16</v>
      </c>
      <c r="I449">
        <v>17</v>
      </c>
      <c r="J449">
        <v>40</v>
      </c>
      <c r="K449">
        <v>18</v>
      </c>
      <c r="L449">
        <v>0</v>
      </c>
      <c r="M449">
        <v>3</v>
      </c>
      <c r="N449">
        <v>60</v>
      </c>
      <c r="O449">
        <v>17</v>
      </c>
      <c r="P449">
        <v>90</v>
      </c>
      <c r="Q449">
        <v>0</v>
      </c>
      <c r="R449">
        <v>6</v>
      </c>
      <c r="S449">
        <v>166</v>
      </c>
      <c r="T449">
        <v>15</v>
      </c>
      <c r="U449">
        <v>-21</v>
      </c>
      <c r="V449">
        <v>6</v>
      </c>
      <c r="W449">
        <v>108</v>
      </c>
      <c r="X449">
        <v>87</v>
      </c>
      <c r="Y449">
        <v>1583</v>
      </c>
      <c r="Z449">
        <v>0</v>
      </c>
      <c r="AA449">
        <v>0</v>
      </c>
      <c r="AB449">
        <v>0</v>
      </c>
      <c r="AC449">
        <v>1</v>
      </c>
      <c r="AD449">
        <v>10342</v>
      </c>
      <c r="AE449">
        <v>10384</v>
      </c>
      <c r="AF449">
        <v>1</v>
      </c>
      <c r="AG449">
        <v>10275</v>
      </c>
      <c r="AH449">
        <v>24</v>
      </c>
      <c r="AI449">
        <v>56</v>
      </c>
      <c r="AJ449">
        <v>24</v>
      </c>
      <c r="AK449">
        <v>80</v>
      </c>
      <c r="AL449">
        <v>18</v>
      </c>
      <c r="AM449">
        <v>1</v>
      </c>
      <c r="AN449">
        <v>80</v>
      </c>
      <c r="AO449">
        <v>99</v>
      </c>
      <c r="AP449">
        <v>1</v>
      </c>
      <c r="AQ449">
        <v>58</v>
      </c>
      <c r="AR449">
        <v>14</v>
      </c>
      <c r="AS449">
        <v>23</v>
      </c>
    </row>
    <row r="450" spans="1:45" x14ac:dyDescent="0.25">
      <c r="A450">
        <v>20110325</v>
      </c>
      <c r="B450">
        <f t="shared" si="30"/>
        <v>20150325</v>
      </c>
      <c r="C450">
        <f t="shared" si="31"/>
        <v>2015</v>
      </c>
      <c r="D450">
        <f t="shared" si="32"/>
        <v>3</v>
      </c>
      <c r="E450">
        <f t="shared" si="33"/>
        <v>25</v>
      </c>
      <c r="F450" s="15">
        <f t="shared" si="34"/>
        <v>42088</v>
      </c>
      <c r="G450">
        <v>5</v>
      </c>
      <c r="H450">
        <v>19</v>
      </c>
      <c r="I450">
        <v>21</v>
      </c>
      <c r="J450">
        <v>40</v>
      </c>
      <c r="K450">
        <v>18</v>
      </c>
      <c r="L450">
        <v>10</v>
      </c>
      <c r="M450">
        <v>1</v>
      </c>
      <c r="N450">
        <v>60</v>
      </c>
      <c r="O450">
        <v>18</v>
      </c>
      <c r="P450">
        <v>92</v>
      </c>
      <c r="Q450">
        <v>36</v>
      </c>
      <c r="R450">
        <v>6</v>
      </c>
      <c r="S450">
        <v>148</v>
      </c>
      <c r="T450">
        <v>13</v>
      </c>
      <c r="U450">
        <v>13</v>
      </c>
      <c r="V450">
        <v>6</v>
      </c>
      <c r="W450">
        <v>65</v>
      </c>
      <c r="X450">
        <v>52</v>
      </c>
      <c r="Y450">
        <v>1239</v>
      </c>
      <c r="Z450">
        <v>0</v>
      </c>
      <c r="AA450">
        <v>0</v>
      </c>
      <c r="AB450">
        <v>0</v>
      </c>
      <c r="AC450">
        <v>1</v>
      </c>
      <c r="AD450">
        <v>10205</v>
      </c>
      <c r="AE450">
        <v>10266</v>
      </c>
      <c r="AF450">
        <v>1</v>
      </c>
      <c r="AG450">
        <v>10172</v>
      </c>
      <c r="AH450">
        <v>23</v>
      </c>
      <c r="AI450">
        <v>18</v>
      </c>
      <c r="AJ450">
        <v>6</v>
      </c>
      <c r="AK450">
        <v>80</v>
      </c>
      <c r="AL450">
        <v>12</v>
      </c>
      <c r="AM450">
        <v>6</v>
      </c>
      <c r="AN450">
        <v>76</v>
      </c>
      <c r="AO450">
        <v>99</v>
      </c>
      <c r="AP450">
        <v>1</v>
      </c>
      <c r="AQ450">
        <v>54</v>
      </c>
      <c r="AR450">
        <v>13</v>
      </c>
      <c r="AS450">
        <v>18</v>
      </c>
    </row>
    <row r="451" spans="1:45" x14ac:dyDescent="0.25">
      <c r="A451">
        <v>20110326</v>
      </c>
      <c r="B451">
        <f t="shared" ref="B451:B514" si="35">A451+40000</f>
        <v>20150326</v>
      </c>
      <c r="C451">
        <f t="shared" ref="C451:C514" si="36">FLOOR(B451/10000,1)</f>
        <v>2015</v>
      </c>
      <c r="D451">
        <f t="shared" ref="D451:D514" si="37">FLOOR(B451/100 - 100 * C451, 1)</f>
        <v>3</v>
      </c>
      <c r="E451">
        <f t="shared" ref="E451:E514" si="38">FLOOR(B451-10000*C451-100*D451,1)</f>
        <v>26</v>
      </c>
      <c r="F451" s="15">
        <f t="shared" ref="F451:F514" si="39">DATE(C451,D451,E451)</f>
        <v>42089</v>
      </c>
      <c r="G451">
        <v>33</v>
      </c>
      <c r="H451">
        <v>21</v>
      </c>
      <c r="I451">
        <v>23</v>
      </c>
      <c r="J451">
        <v>30</v>
      </c>
      <c r="K451">
        <v>9</v>
      </c>
      <c r="L451">
        <v>10</v>
      </c>
      <c r="M451">
        <v>2</v>
      </c>
      <c r="N451">
        <v>60</v>
      </c>
      <c r="O451">
        <v>10</v>
      </c>
      <c r="P451">
        <v>48</v>
      </c>
      <c r="Q451">
        <v>7</v>
      </c>
      <c r="R451">
        <v>5</v>
      </c>
      <c r="S451">
        <v>80</v>
      </c>
      <c r="T451">
        <v>14</v>
      </c>
      <c r="U451">
        <v>-20</v>
      </c>
      <c r="V451">
        <v>6</v>
      </c>
      <c r="W451">
        <v>6</v>
      </c>
      <c r="X451">
        <v>5</v>
      </c>
      <c r="Y451">
        <v>605</v>
      </c>
      <c r="Z451">
        <v>0</v>
      </c>
      <c r="AA451">
        <v>-1</v>
      </c>
      <c r="AB451">
        <v>-1</v>
      </c>
      <c r="AC451">
        <v>9</v>
      </c>
      <c r="AD451">
        <v>10176</v>
      </c>
      <c r="AE451">
        <v>10185</v>
      </c>
      <c r="AF451">
        <v>10</v>
      </c>
      <c r="AG451">
        <v>10168</v>
      </c>
      <c r="AH451">
        <v>3</v>
      </c>
      <c r="AI451">
        <v>57</v>
      </c>
      <c r="AJ451">
        <v>4</v>
      </c>
      <c r="AK451">
        <v>80</v>
      </c>
      <c r="AL451">
        <v>15</v>
      </c>
      <c r="AM451">
        <v>7</v>
      </c>
      <c r="AN451">
        <v>83</v>
      </c>
      <c r="AO451">
        <v>99</v>
      </c>
      <c r="AP451">
        <v>3</v>
      </c>
      <c r="AQ451">
        <v>67</v>
      </c>
      <c r="AR451">
        <v>15</v>
      </c>
      <c r="AS451">
        <v>8</v>
      </c>
    </row>
    <row r="452" spans="1:45" x14ac:dyDescent="0.25">
      <c r="A452">
        <v>20110327</v>
      </c>
      <c r="B452">
        <f t="shared" si="35"/>
        <v>20150327</v>
      </c>
      <c r="C452">
        <f t="shared" si="36"/>
        <v>2015</v>
      </c>
      <c r="D452">
        <f t="shared" si="37"/>
        <v>3</v>
      </c>
      <c r="E452">
        <f t="shared" si="38"/>
        <v>27</v>
      </c>
      <c r="F452" s="15">
        <f t="shared" si="39"/>
        <v>42090</v>
      </c>
      <c r="G452">
        <v>54</v>
      </c>
      <c r="H452">
        <v>20</v>
      </c>
      <c r="I452">
        <v>25</v>
      </c>
      <c r="J452">
        <v>40</v>
      </c>
      <c r="K452">
        <v>9</v>
      </c>
      <c r="L452">
        <v>20</v>
      </c>
      <c r="M452">
        <v>1</v>
      </c>
      <c r="N452">
        <v>60</v>
      </c>
      <c r="O452">
        <v>8</v>
      </c>
      <c r="P452">
        <v>62</v>
      </c>
      <c r="Q452">
        <v>-6</v>
      </c>
      <c r="R452">
        <v>6</v>
      </c>
      <c r="S452">
        <v>129</v>
      </c>
      <c r="T452">
        <v>14</v>
      </c>
      <c r="U452">
        <v>-28</v>
      </c>
      <c r="V452">
        <v>6</v>
      </c>
      <c r="W452">
        <v>115</v>
      </c>
      <c r="X452">
        <v>91</v>
      </c>
      <c r="Y452">
        <v>1774</v>
      </c>
      <c r="Z452">
        <v>0</v>
      </c>
      <c r="AA452">
        <v>0</v>
      </c>
      <c r="AB452">
        <v>0</v>
      </c>
      <c r="AC452">
        <v>1</v>
      </c>
      <c r="AD452">
        <v>10148</v>
      </c>
      <c r="AE452">
        <v>10174</v>
      </c>
      <c r="AF452">
        <v>1</v>
      </c>
      <c r="AG452">
        <v>10126</v>
      </c>
      <c r="AH452">
        <v>16</v>
      </c>
      <c r="AI452">
        <v>65</v>
      </c>
      <c r="AJ452">
        <v>24</v>
      </c>
      <c r="AK452">
        <v>80</v>
      </c>
      <c r="AL452">
        <v>13</v>
      </c>
      <c r="AM452">
        <v>1</v>
      </c>
      <c r="AN452">
        <v>66</v>
      </c>
      <c r="AO452">
        <v>87</v>
      </c>
      <c r="AP452">
        <v>24</v>
      </c>
      <c r="AQ452">
        <v>41</v>
      </c>
      <c r="AR452">
        <v>16</v>
      </c>
      <c r="AS452">
        <v>23</v>
      </c>
    </row>
    <row r="453" spans="1:45" x14ac:dyDescent="0.25">
      <c r="A453">
        <v>20110328</v>
      </c>
      <c r="B453">
        <f t="shared" si="35"/>
        <v>20150328</v>
      </c>
      <c r="C453">
        <f t="shared" si="36"/>
        <v>2015</v>
      </c>
      <c r="D453">
        <f t="shared" si="37"/>
        <v>3</v>
      </c>
      <c r="E453">
        <f t="shared" si="38"/>
        <v>28</v>
      </c>
      <c r="F453" s="15">
        <f t="shared" si="39"/>
        <v>42091</v>
      </c>
      <c r="G453">
        <v>347</v>
      </c>
      <c r="H453">
        <v>16</v>
      </c>
      <c r="I453">
        <v>17</v>
      </c>
      <c r="J453">
        <v>30</v>
      </c>
      <c r="K453">
        <v>9</v>
      </c>
      <c r="L453">
        <v>0</v>
      </c>
      <c r="M453">
        <v>24</v>
      </c>
      <c r="N453">
        <v>60</v>
      </c>
      <c r="O453">
        <v>12</v>
      </c>
      <c r="P453">
        <v>47</v>
      </c>
      <c r="Q453">
        <v>-19</v>
      </c>
      <c r="R453">
        <v>4</v>
      </c>
      <c r="S453">
        <v>102</v>
      </c>
      <c r="T453">
        <v>14</v>
      </c>
      <c r="U453">
        <v>-49</v>
      </c>
      <c r="V453">
        <v>6</v>
      </c>
      <c r="W453">
        <v>44</v>
      </c>
      <c r="X453">
        <v>35</v>
      </c>
      <c r="Y453">
        <v>1001</v>
      </c>
      <c r="Z453">
        <v>0</v>
      </c>
      <c r="AA453">
        <v>0</v>
      </c>
      <c r="AB453">
        <v>0</v>
      </c>
      <c r="AC453">
        <v>1</v>
      </c>
      <c r="AD453">
        <v>10163</v>
      </c>
      <c r="AE453">
        <v>10178</v>
      </c>
      <c r="AF453">
        <v>21</v>
      </c>
      <c r="AG453">
        <v>10139</v>
      </c>
      <c r="AH453">
        <v>2</v>
      </c>
      <c r="AI453">
        <v>8</v>
      </c>
      <c r="AJ453">
        <v>24</v>
      </c>
      <c r="AK453">
        <v>82</v>
      </c>
      <c r="AL453">
        <v>15</v>
      </c>
      <c r="AM453">
        <v>3</v>
      </c>
      <c r="AN453">
        <v>81</v>
      </c>
      <c r="AO453">
        <v>99</v>
      </c>
      <c r="AP453">
        <v>21</v>
      </c>
      <c r="AQ453">
        <v>57</v>
      </c>
      <c r="AR453">
        <v>13</v>
      </c>
      <c r="AS453">
        <v>13</v>
      </c>
    </row>
    <row r="454" spans="1:45" x14ac:dyDescent="0.25">
      <c r="A454">
        <v>20110329</v>
      </c>
      <c r="B454">
        <f t="shared" si="35"/>
        <v>20150329</v>
      </c>
      <c r="C454">
        <f t="shared" si="36"/>
        <v>2015</v>
      </c>
      <c r="D454">
        <f t="shared" si="37"/>
        <v>3</v>
      </c>
      <c r="E454">
        <f t="shared" si="38"/>
        <v>29</v>
      </c>
      <c r="F454" s="15">
        <f t="shared" si="39"/>
        <v>42092</v>
      </c>
      <c r="G454">
        <v>155</v>
      </c>
      <c r="H454">
        <v>10</v>
      </c>
      <c r="I454">
        <v>15</v>
      </c>
      <c r="J454">
        <v>30</v>
      </c>
      <c r="K454">
        <v>10</v>
      </c>
      <c r="L454">
        <v>0</v>
      </c>
      <c r="M454">
        <v>1</v>
      </c>
      <c r="N454">
        <v>60</v>
      </c>
      <c r="O454">
        <v>12</v>
      </c>
      <c r="P454">
        <v>60</v>
      </c>
      <c r="Q454">
        <v>-25</v>
      </c>
      <c r="R454">
        <v>4</v>
      </c>
      <c r="S454">
        <v>146</v>
      </c>
      <c r="T454">
        <v>16</v>
      </c>
      <c r="U454">
        <v>-54</v>
      </c>
      <c r="V454">
        <v>6</v>
      </c>
      <c r="W454">
        <v>117</v>
      </c>
      <c r="X454">
        <v>92</v>
      </c>
      <c r="Y454">
        <v>1758</v>
      </c>
      <c r="Z454">
        <v>0</v>
      </c>
      <c r="AA454">
        <v>0</v>
      </c>
      <c r="AB454">
        <v>0</v>
      </c>
      <c r="AC454">
        <v>1</v>
      </c>
      <c r="AD454">
        <v>10151</v>
      </c>
      <c r="AE454">
        <v>10171</v>
      </c>
      <c r="AF454">
        <v>1</v>
      </c>
      <c r="AG454">
        <v>10132</v>
      </c>
      <c r="AH454">
        <v>17</v>
      </c>
      <c r="AI454">
        <v>17</v>
      </c>
      <c r="AJ454">
        <v>2</v>
      </c>
      <c r="AK454">
        <v>77</v>
      </c>
      <c r="AL454">
        <v>11</v>
      </c>
      <c r="AM454">
        <v>0</v>
      </c>
      <c r="AN454">
        <v>77</v>
      </c>
      <c r="AO454">
        <v>99</v>
      </c>
      <c r="AP454">
        <v>23</v>
      </c>
      <c r="AQ454">
        <v>46</v>
      </c>
      <c r="AR454">
        <v>15</v>
      </c>
      <c r="AS454">
        <v>23</v>
      </c>
    </row>
    <row r="455" spans="1:45" x14ac:dyDescent="0.25">
      <c r="A455">
        <v>20110330</v>
      </c>
      <c r="B455">
        <f t="shared" si="35"/>
        <v>20150330</v>
      </c>
      <c r="C455">
        <f t="shared" si="36"/>
        <v>2015</v>
      </c>
      <c r="D455">
        <f t="shared" si="37"/>
        <v>3</v>
      </c>
      <c r="E455">
        <f t="shared" si="38"/>
        <v>30</v>
      </c>
      <c r="F455" s="15">
        <f t="shared" si="39"/>
        <v>42093</v>
      </c>
      <c r="G455">
        <v>206</v>
      </c>
      <c r="H455">
        <v>26</v>
      </c>
      <c r="I455">
        <v>29</v>
      </c>
      <c r="J455">
        <v>60</v>
      </c>
      <c r="K455">
        <v>14</v>
      </c>
      <c r="L455">
        <v>0</v>
      </c>
      <c r="M455">
        <v>1</v>
      </c>
      <c r="N455">
        <v>100</v>
      </c>
      <c r="O455">
        <v>13</v>
      </c>
      <c r="P455">
        <v>90</v>
      </c>
      <c r="Q455">
        <v>3</v>
      </c>
      <c r="R455">
        <v>2</v>
      </c>
      <c r="S455">
        <v>154</v>
      </c>
      <c r="T455">
        <v>13</v>
      </c>
      <c r="U455">
        <v>-23</v>
      </c>
      <c r="V455">
        <v>6</v>
      </c>
      <c r="W455">
        <v>18</v>
      </c>
      <c r="X455">
        <v>14</v>
      </c>
      <c r="Y455">
        <v>777</v>
      </c>
      <c r="Z455">
        <v>11</v>
      </c>
      <c r="AA455">
        <v>18</v>
      </c>
      <c r="AB455">
        <v>15</v>
      </c>
      <c r="AC455">
        <v>16</v>
      </c>
      <c r="AD455">
        <v>10131</v>
      </c>
      <c r="AE455">
        <v>10137</v>
      </c>
      <c r="AF455">
        <v>8</v>
      </c>
      <c r="AG455">
        <v>10125</v>
      </c>
      <c r="AH455">
        <v>13</v>
      </c>
      <c r="AI455">
        <v>24</v>
      </c>
      <c r="AJ455">
        <v>24</v>
      </c>
      <c r="AK455">
        <v>64</v>
      </c>
      <c r="AL455">
        <v>13</v>
      </c>
      <c r="AM455">
        <v>6</v>
      </c>
      <c r="AN455">
        <v>87</v>
      </c>
      <c r="AO455">
        <v>99</v>
      </c>
      <c r="AP455">
        <v>1</v>
      </c>
      <c r="AQ455">
        <v>68</v>
      </c>
      <c r="AR455">
        <v>12</v>
      </c>
      <c r="AS455">
        <v>11</v>
      </c>
    </row>
    <row r="456" spans="1:45" x14ac:dyDescent="0.25">
      <c r="A456">
        <v>20110331</v>
      </c>
      <c r="B456">
        <f t="shared" si="35"/>
        <v>20150331</v>
      </c>
      <c r="C456">
        <f t="shared" si="36"/>
        <v>2015</v>
      </c>
      <c r="D456">
        <f t="shared" si="37"/>
        <v>3</v>
      </c>
      <c r="E456">
        <f t="shared" si="38"/>
        <v>31</v>
      </c>
      <c r="F456" s="15">
        <f t="shared" si="39"/>
        <v>42094</v>
      </c>
      <c r="G456">
        <v>230</v>
      </c>
      <c r="H456">
        <v>55</v>
      </c>
      <c r="I456">
        <v>58</v>
      </c>
      <c r="J456">
        <v>80</v>
      </c>
      <c r="K456">
        <v>12</v>
      </c>
      <c r="L456">
        <v>30</v>
      </c>
      <c r="M456">
        <v>6</v>
      </c>
      <c r="N456">
        <v>150</v>
      </c>
      <c r="O456">
        <v>16</v>
      </c>
      <c r="P456">
        <v>113</v>
      </c>
      <c r="Q456">
        <v>92</v>
      </c>
      <c r="R456">
        <v>4</v>
      </c>
      <c r="S456">
        <v>140</v>
      </c>
      <c r="T456">
        <v>15</v>
      </c>
      <c r="U456">
        <v>90</v>
      </c>
      <c r="V456">
        <v>6</v>
      </c>
      <c r="W456">
        <v>10</v>
      </c>
      <c r="X456">
        <v>8</v>
      </c>
      <c r="Y456">
        <v>315</v>
      </c>
      <c r="Z456">
        <v>50</v>
      </c>
      <c r="AA456">
        <v>55</v>
      </c>
      <c r="AB456">
        <v>16</v>
      </c>
      <c r="AC456">
        <v>11</v>
      </c>
      <c r="AD456">
        <v>10126</v>
      </c>
      <c r="AE456">
        <v>10176</v>
      </c>
      <c r="AF456">
        <v>24</v>
      </c>
      <c r="AG456">
        <v>10102</v>
      </c>
      <c r="AH456">
        <v>11</v>
      </c>
      <c r="AI456">
        <v>32</v>
      </c>
      <c r="AJ456">
        <v>1</v>
      </c>
      <c r="AK456">
        <v>64</v>
      </c>
      <c r="AL456">
        <v>14</v>
      </c>
      <c r="AM456">
        <v>8</v>
      </c>
      <c r="AN456">
        <v>92</v>
      </c>
      <c r="AO456">
        <v>98</v>
      </c>
      <c r="AP456">
        <v>1</v>
      </c>
      <c r="AQ456">
        <v>84</v>
      </c>
      <c r="AR456">
        <v>15</v>
      </c>
      <c r="AS456">
        <v>5</v>
      </c>
    </row>
    <row r="457" spans="1:45" x14ac:dyDescent="0.25">
      <c r="A457">
        <v>20110401</v>
      </c>
      <c r="B457">
        <f t="shared" si="35"/>
        <v>20150401</v>
      </c>
      <c r="C457">
        <f t="shared" si="36"/>
        <v>2015</v>
      </c>
      <c r="D457">
        <f t="shared" si="37"/>
        <v>4</v>
      </c>
      <c r="E457">
        <f t="shared" si="38"/>
        <v>1</v>
      </c>
      <c r="F457" s="15">
        <f t="shared" si="39"/>
        <v>42095</v>
      </c>
      <c r="G457">
        <v>229</v>
      </c>
      <c r="H457">
        <v>44</v>
      </c>
      <c r="I457">
        <v>48</v>
      </c>
      <c r="J457">
        <v>60</v>
      </c>
      <c r="K457">
        <v>2</v>
      </c>
      <c r="L457">
        <v>30</v>
      </c>
      <c r="M457">
        <v>6</v>
      </c>
      <c r="N457">
        <v>140</v>
      </c>
      <c r="O457">
        <v>12</v>
      </c>
      <c r="P457">
        <v>126</v>
      </c>
      <c r="Q457">
        <v>99</v>
      </c>
      <c r="R457">
        <v>4</v>
      </c>
      <c r="S457">
        <v>161</v>
      </c>
      <c r="T457">
        <v>17</v>
      </c>
      <c r="U457">
        <v>97</v>
      </c>
      <c r="V457">
        <v>24</v>
      </c>
      <c r="W457">
        <v>19</v>
      </c>
      <c r="X457">
        <v>15</v>
      </c>
      <c r="Y457">
        <v>551</v>
      </c>
      <c r="Z457">
        <v>0</v>
      </c>
      <c r="AA457">
        <v>0</v>
      </c>
      <c r="AB457">
        <v>0</v>
      </c>
      <c r="AC457">
        <v>1</v>
      </c>
      <c r="AD457">
        <v>10198</v>
      </c>
      <c r="AE457">
        <v>10211</v>
      </c>
      <c r="AF457">
        <v>13</v>
      </c>
      <c r="AG457">
        <v>10182</v>
      </c>
      <c r="AH457">
        <v>1</v>
      </c>
      <c r="AI457">
        <v>50</v>
      </c>
      <c r="AJ457">
        <v>3</v>
      </c>
      <c r="AK457">
        <v>74</v>
      </c>
      <c r="AL457">
        <v>16</v>
      </c>
      <c r="AM457">
        <v>7</v>
      </c>
      <c r="AN457">
        <v>89</v>
      </c>
      <c r="AO457">
        <v>96</v>
      </c>
      <c r="AP457">
        <v>3</v>
      </c>
      <c r="AQ457">
        <v>76</v>
      </c>
      <c r="AR457">
        <v>17</v>
      </c>
      <c r="AS457">
        <v>9</v>
      </c>
    </row>
    <row r="458" spans="1:45" x14ac:dyDescent="0.25">
      <c r="A458">
        <v>20110402</v>
      </c>
      <c r="B458">
        <f t="shared" si="35"/>
        <v>20150402</v>
      </c>
      <c r="C458">
        <f t="shared" si="36"/>
        <v>2015</v>
      </c>
      <c r="D458">
        <f t="shared" si="37"/>
        <v>4</v>
      </c>
      <c r="E458">
        <f t="shared" si="38"/>
        <v>2</v>
      </c>
      <c r="F458" s="15">
        <f t="shared" si="39"/>
        <v>42096</v>
      </c>
      <c r="G458">
        <v>175</v>
      </c>
      <c r="H458">
        <v>28</v>
      </c>
      <c r="I458">
        <v>39</v>
      </c>
      <c r="J458">
        <v>60</v>
      </c>
      <c r="K458">
        <v>11</v>
      </c>
      <c r="L458">
        <v>20</v>
      </c>
      <c r="M458">
        <v>19</v>
      </c>
      <c r="N458">
        <v>100</v>
      </c>
      <c r="O458">
        <v>13</v>
      </c>
      <c r="P458">
        <v>153</v>
      </c>
      <c r="Q458">
        <v>90</v>
      </c>
      <c r="R458">
        <v>6</v>
      </c>
      <c r="S458">
        <v>232</v>
      </c>
      <c r="T458">
        <v>16</v>
      </c>
      <c r="U458">
        <v>77</v>
      </c>
      <c r="V458">
        <v>6</v>
      </c>
      <c r="W458">
        <v>96</v>
      </c>
      <c r="X458">
        <v>74</v>
      </c>
      <c r="Y458">
        <v>1564</v>
      </c>
      <c r="Z458">
        <v>1</v>
      </c>
      <c r="AA458">
        <v>1</v>
      </c>
      <c r="AB458">
        <v>1</v>
      </c>
      <c r="AC458">
        <v>24</v>
      </c>
      <c r="AD458">
        <v>10132</v>
      </c>
      <c r="AE458">
        <v>10185</v>
      </c>
      <c r="AF458">
        <v>1</v>
      </c>
      <c r="AG458">
        <v>10095</v>
      </c>
      <c r="AH458">
        <v>17</v>
      </c>
      <c r="AI458">
        <v>56</v>
      </c>
      <c r="AJ458">
        <v>1</v>
      </c>
      <c r="AK458">
        <v>82</v>
      </c>
      <c r="AL458">
        <v>15</v>
      </c>
      <c r="AM458">
        <v>3</v>
      </c>
      <c r="AN458">
        <v>77</v>
      </c>
      <c r="AO458">
        <v>98</v>
      </c>
      <c r="AP458">
        <v>1</v>
      </c>
      <c r="AQ458">
        <v>45</v>
      </c>
      <c r="AR458">
        <v>15</v>
      </c>
      <c r="AS458">
        <v>26</v>
      </c>
    </row>
    <row r="459" spans="1:45" x14ac:dyDescent="0.25">
      <c r="A459">
        <v>20110403</v>
      </c>
      <c r="B459">
        <f t="shared" si="35"/>
        <v>20150403</v>
      </c>
      <c r="C459">
        <f t="shared" si="36"/>
        <v>2015</v>
      </c>
      <c r="D459">
        <f t="shared" si="37"/>
        <v>4</v>
      </c>
      <c r="E459">
        <f t="shared" si="38"/>
        <v>3</v>
      </c>
      <c r="F459" s="15">
        <f t="shared" si="39"/>
        <v>42097</v>
      </c>
      <c r="G459">
        <v>255</v>
      </c>
      <c r="H459">
        <v>22</v>
      </c>
      <c r="I459">
        <v>24</v>
      </c>
      <c r="J459">
        <v>40</v>
      </c>
      <c r="K459">
        <v>17</v>
      </c>
      <c r="L459">
        <v>20</v>
      </c>
      <c r="M459">
        <v>1</v>
      </c>
      <c r="N459">
        <v>70</v>
      </c>
      <c r="O459">
        <v>17</v>
      </c>
      <c r="P459">
        <v>118</v>
      </c>
      <c r="Q459">
        <v>92</v>
      </c>
      <c r="R459">
        <v>24</v>
      </c>
      <c r="S459">
        <v>153</v>
      </c>
      <c r="T459">
        <v>14</v>
      </c>
      <c r="U459">
        <v>80</v>
      </c>
      <c r="V459">
        <v>24</v>
      </c>
      <c r="W459">
        <v>24</v>
      </c>
      <c r="X459">
        <v>18</v>
      </c>
      <c r="Y459">
        <v>832</v>
      </c>
      <c r="Z459">
        <v>7</v>
      </c>
      <c r="AA459">
        <v>15</v>
      </c>
      <c r="AB459">
        <v>10</v>
      </c>
      <c r="AC459">
        <v>2</v>
      </c>
      <c r="AD459">
        <v>10135</v>
      </c>
      <c r="AE459">
        <v>10157</v>
      </c>
      <c r="AF459">
        <v>24</v>
      </c>
      <c r="AG459">
        <v>10119</v>
      </c>
      <c r="AH459">
        <v>2</v>
      </c>
      <c r="AI459">
        <v>42</v>
      </c>
      <c r="AJ459">
        <v>2</v>
      </c>
      <c r="AK459">
        <v>75</v>
      </c>
      <c r="AL459">
        <v>20</v>
      </c>
      <c r="AM459">
        <v>8</v>
      </c>
      <c r="AN459">
        <v>84</v>
      </c>
      <c r="AO459">
        <v>99</v>
      </c>
      <c r="AP459">
        <v>2</v>
      </c>
      <c r="AQ459">
        <v>71</v>
      </c>
      <c r="AR459">
        <v>22</v>
      </c>
      <c r="AS459">
        <v>13</v>
      </c>
    </row>
    <row r="460" spans="1:45" x14ac:dyDescent="0.25">
      <c r="A460">
        <v>20110404</v>
      </c>
      <c r="B460">
        <f t="shared" si="35"/>
        <v>20150404</v>
      </c>
      <c r="C460">
        <f t="shared" si="36"/>
        <v>2015</v>
      </c>
      <c r="D460">
        <f t="shared" si="37"/>
        <v>4</v>
      </c>
      <c r="E460">
        <f t="shared" si="38"/>
        <v>4</v>
      </c>
      <c r="F460" s="15">
        <f t="shared" si="39"/>
        <v>42098</v>
      </c>
      <c r="G460">
        <v>247</v>
      </c>
      <c r="H460">
        <v>42</v>
      </c>
      <c r="I460">
        <v>43</v>
      </c>
      <c r="J460">
        <v>60</v>
      </c>
      <c r="K460">
        <v>13</v>
      </c>
      <c r="L460">
        <v>20</v>
      </c>
      <c r="M460">
        <v>1</v>
      </c>
      <c r="N460">
        <v>120</v>
      </c>
      <c r="O460">
        <v>16</v>
      </c>
      <c r="P460">
        <v>103</v>
      </c>
      <c r="Q460">
        <v>82</v>
      </c>
      <c r="R460">
        <v>6</v>
      </c>
      <c r="S460">
        <v>141</v>
      </c>
      <c r="T460">
        <v>12</v>
      </c>
      <c r="U460">
        <v>70</v>
      </c>
      <c r="V460">
        <v>24</v>
      </c>
      <c r="W460">
        <v>46</v>
      </c>
      <c r="X460">
        <v>35</v>
      </c>
      <c r="Y460">
        <v>1267</v>
      </c>
      <c r="Z460">
        <v>0</v>
      </c>
      <c r="AA460">
        <v>0</v>
      </c>
      <c r="AB460">
        <v>0</v>
      </c>
      <c r="AC460">
        <v>1</v>
      </c>
      <c r="AD460">
        <v>10204</v>
      </c>
      <c r="AE460">
        <v>10235</v>
      </c>
      <c r="AF460">
        <v>22</v>
      </c>
      <c r="AG460">
        <v>10156</v>
      </c>
      <c r="AH460">
        <v>1</v>
      </c>
      <c r="AI460">
        <v>56</v>
      </c>
      <c r="AJ460">
        <v>2</v>
      </c>
      <c r="AK460">
        <v>81</v>
      </c>
      <c r="AL460">
        <v>16</v>
      </c>
      <c r="AM460">
        <v>6</v>
      </c>
      <c r="AN460">
        <v>75</v>
      </c>
      <c r="AO460">
        <v>94</v>
      </c>
      <c r="AP460">
        <v>2</v>
      </c>
      <c r="AQ460">
        <v>53</v>
      </c>
      <c r="AR460">
        <v>15</v>
      </c>
      <c r="AS460">
        <v>19</v>
      </c>
    </row>
    <row r="461" spans="1:45" x14ac:dyDescent="0.25">
      <c r="A461">
        <v>20110405</v>
      </c>
      <c r="B461">
        <f t="shared" si="35"/>
        <v>20150405</v>
      </c>
      <c r="C461">
        <f t="shared" si="36"/>
        <v>2015</v>
      </c>
      <c r="D461">
        <f t="shared" si="37"/>
        <v>4</v>
      </c>
      <c r="E461">
        <f t="shared" si="38"/>
        <v>5</v>
      </c>
      <c r="F461" s="15">
        <f t="shared" si="39"/>
        <v>42099</v>
      </c>
      <c r="G461">
        <v>223</v>
      </c>
      <c r="H461">
        <v>55</v>
      </c>
      <c r="I461">
        <v>56</v>
      </c>
      <c r="J461">
        <v>90</v>
      </c>
      <c r="K461">
        <v>13</v>
      </c>
      <c r="L461">
        <v>40</v>
      </c>
      <c r="M461">
        <v>1</v>
      </c>
      <c r="N461">
        <v>140</v>
      </c>
      <c r="O461">
        <v>14</v>
      </c>
      <c r="P461">
        <v>99</v>
      </c>
      <c r="Q461">
        <v>70</v>
      </c>
      <c r="R461">
        <v>2</v>
      </c>
      <c r="S461">
        <v>119</v>
      </c>
      <c r="T461">
        <v>12</v>
      </c>
      <c r="U461">
        <v>58</v>
      </c>
      <c r="V461">
        <v>6</v>
      </c>
      <c r="W461">
        <v>0</v>
      </c>
      <c r="X461">
        <v>0</v>
      </c>
      <c r="Y461">
        <v>413</v>
      </c>
      <c r="Z461">
        <v>0</v>
      </c>
      <c r="AA461">
        <v>-1</v>
      </c>
      <c r="AB461">
        <v>-1</v>
      </c>
      <c r="AC461">
        <v>8</v>
      </c>
      <c r="AD461">
        <v>10229</v>
      </c>
      <c r="AE461">
        <v>10246</v>
      </c>
      <c r="AF461">
        <v>24</v>
      </c>
      <c r="AG461">
        <v>10220</v>
      </c>
      <c r="AH461">
        <v>3</v>
      </c>
      <c r="AI461">
        <v>58</v>
      </c>
      <c r="AJ461">
        <v>24</v>
      </c>
      <c r="AK461">
        <v>81</v>
      </c>
      <c r="AL461">
        <v>12</v>
      </c>
      <c r="AM461">
        <v>7</v>
      </c>
      <c r="AN461">
        <v>78</v>
      </c>
      <c r="AO461">
        <v>94</v>
      </c>
      <c r="AP461">
        <v>24</v>
      </c>
      <c r="AQ461">
        <v>60</v>
      </c>
      <c r="AR461">
        <v>12</v>
      </c>
      <c r="AS461">
        <v>6</v>
      </c>
    </row>
    <row r="462" spans="1:45" x14ac:dyDescent="0.25">
      <c r="A462">
        <v>20110406</v>
      </c>
      <c r="B462">
        <f t="shared" si="35"/>
        <v>20150406</v>
      </c>
      <c r="C462">
        <f t="shared" si="36"/>
        <v>2015</v>
      </c>
      <c r="D462">
        <f t="shared" si="37"/>
        <v>4</v>
      </c>
      <c r="E462">
        <f t="shared" si="38"/>
        <v>6</v>
      </c>
      <c r="F462" s="15">
        <f t="shared" si="39"/>
        <v>42100</v>
      </c>
      <c r="G462">
        <v>242</v>
      </c>
      <c r="H462">
        <v>36</v>
      </c>
      <c r="I462">
        <v>38</v>
      </c>
      <c r="J462">
        <v>50</v>
      </c>
      <c r="K462">
        <v>2</v>
      </c>
      <c r="L462">
        <v>20</v>
      </c>
      <c r="M462">
        <v>20</v>
      </c>
      <c r="N462">
        <v>100</v>
      </c>
      <c r="O462">
        <v>2</v>
      </c>
      <c r="P462">
        <v>144</v>
      </c>
      <c r="Q462">
        <v>103</v>
      </c>
      <c r="R462">
        <v>3</v>
      </c>
      <c r="S462">
        <v>208</v>
      </c>
      <c r="T462">
        <v>15</v>
      </c>
      <c r="U462">
        <v>75</v>
      </c>
      <c r="V462">
        <v>24</v>
      </c>
      <c r="W462">
        <v>58</v>
      </c>
      <c r="X462">
        <v>44</v>
      </c>
      <c r="Y462">
        <v>1174</v>
      </c>
      <c r="Z462">
        <v>0</v>
      </c>
      <c r="AA462">
        <v>0</v>
      </c>
      <c r="AB462">
        <v>0</v>
      </c>
      <c r="AC462">
        <v>1</v>
      </c>
      <c r="AD462">
        <v>10253</v>
      </c>
      <c r="AE462">
        <v>10271</v>
      </c>
      <c r="AF462">
        <v>10</v>
      </c>
      <c r="AG462">
        <v>10237</v>
      </c>
      <c r="AH462">
        <v>3</v>
      </c>
      <c r="AI462">
        <v>26</v>
      </c>
      <c r="AJ462">
        <v>6</v>
      </c>
      <c r="AK462">
        <v>82</v>
      </c>
      <c r="AL462">
        <v>18</v>
      </c>
      <c r="AM462">
        <v>5</v>
      </c>
      <c r="AN462">
        <v>84</v>
      </c>
      <c r="AO462">
        <v>99</v>
      </c>
      <c r="AP462">
        <v>3</v>
      </c>
      <c r="AQ462">
        <v>57</v>
      </c>
      <c r="AR462">
        <v>17</v>
      </c>
      <c r="AS462">
        <v>19</v>
      </c>
    </row>
    <row r="463" spans="1:45" x14ac:dyDescent="0.25">
      <c r="A463">
        <v>20110407</v>
      </c>
      <c r="B463">
        <f t="shared" si="35"/>
        <v>20150407</v>
      </c>
      <c r="C463">
        <f t="shared" si="36"/>
        <v>2015</v>
      </c>
      <c r="D463">
        <f t="shared" si="37"/>
        <v>4</v>
      </c>
      <c r="E463">
        <f t="shared" si="38"/>
        <v>7</v>
      </c>
      <c r="F463" s="15">
        <f t="shared" si="39"/>
        <v>42101</v>
      </c>
      <c r="G463">
        <v>297</v>
      </c>
      <c r="H463">
        <v>29</v>
      </c>
      <c r="I463">
        <v>32</v>
      </c>
      <c r="J463">
        <v>50</v>
      </c>
      <c r="K463">
        <v>15</v>
      </c>
      <c r="L463">
        <v>10</v>
      </c>
      <c r="M463">
        <v>21</v>
      </c>
      <c r="N463">
        <v>90</v>
      </c>
      <c r="O463">
        <v>10</v>
      </c>
      <c r="P463">
        <v>122</v>
      </c>
      <c r="Q463">
        <v>60</v>
      </c>
      <c r="R463">
        <v>22</v>
      </c>
      <c r="S463">
        <v>164</v>
      </c>
      <c r="T463">
        <v>10</v>
      </c>
      <c r="U463">
        <v>26</v>
      </c>
      <c r="V463">
        <v>24</v>
      </c>
      <c r="W463">
        <v>63</v>
      </c>
      <c r="X463">
        <v>47</v>
      </c>
      <c r="Y463">
        <v>1249</v>
      </c>
      <c r="Z463">
        <v>0</v>
      </c>
      <c r="AA463">
        <v>0</v>
      </c>
      <c r="AB463">
        <v>0</v>
      </c>
      <c r="AC463">
        <v>1</v>
      </c>
      <c r="AD463">
        <v>10254</v>
      </c>
      <c r="AE463">
        <v>10275</v>
      </c>
      <c r="AF463">
        <v>24</v>
      </c>
      <c r="AG463">
        <v>10224</v>
      </c>
      <c r="AH463">
        <v>5</v>
      </c>
      <c r="AI463">
        <v>35</v>
      </c>
      <c r="AJ463">
        <v>23</v>
      </c>
      <c r="AK463">
        <v>75</v>
      </c>
      <c r="AL463">
        <v>16</v>
      </c>
      <c r="AM463">
        <v>3</v>
      </c>
      <c r="AN463">
        <v>76</v>
      </c>
      <c r="AO463">
        <v>99</v>
      </c>
      <c r="AP463">
        <v>21</v>
      </c>
      <c r="AQ463">
        <v>61</v>
      </c>
      <c r="AR463">
        <v>9</v>
      </c>
      <c r="AS463">
        <v>19</v>
      </c>
    </row>
    <row r="464" spans="1:45" x14ac:dyDescent="0.25">
      <c r="A464">
        <v>20110408</v>
      </c>
      <c r="B464">
        <f t="shared" si="35"/>
        <v>20150408</v>
      </c>
      <c r="C464">
        <f t="shared" si="36"/>
        <v>2015</v>
      </c>
      <c r="D464">
        <f t="shared" si="37"/>
        <v>4</v>
      </c>
      <c r="E464">
        <f t="shared" si="38"/>
        <v>8</v>
      </c>
      <c r="F464" s="15">
        <f t="shared" si="39"/>
        <v>42102</v>
      </c>
      <c r="G464">
        <v>300</v>
      </c>
      <c r="H464">
        <v>22</v>
      </c>
      <c r="I464">
        <v>25</v>
      </c>
      <c r="J464">
        <v>40</v>
      </c>
      <c r="K464">
        <v>10</v>
      </c>
      <c r="L464">
        <v>0</v>
      </c>
      <c r="M464">
        <v>7</v>
      </c>
      <c r="N464">
        <v>80</v>
      </c>
      <c r="O464">
        <v>10</v>
      </c>
      <c r="P464">
        <v>100</v>
      </c>
      <c r="Q464">
        <v>35</v>
      </c>
      <c r="R464">
        <v>6</v>
      </c>
      <c r="S464">
        <v>163</v>
      </c>
      <c r="T464">
        <v>13</v>
      </c>
      <c r="U464">
        <v>14</v>
      </c>
      <c r="V464">
        <v>6</v>
      </c>
      <c r="W464">
        <v>116</v>
      </c>
      <c r="X464">
        <v>87</v>
      </c>
      <c r="Y464">
        <v>1857</v>
      </c>
      <c r="Z464">
        <v>0</v>
      </c>
      <c r="AA464">
        <v>0</v>
      </c>
      <c r="AB464">
        <v>0</v>
      </c>
      <c r="AC464">
        <v>1</v>
      </c>
      <c r="AD464">
        <v>10259</v>
      </c>
      <c r="AE464">
        <v>10273</v>
      </c>
      <c r="AF464">
        <v>1</v>
      </c>
      <c r="AG464">
        <v>10245</v>
      </c>
      <c r="AH464">
        <v>15</v>
      </c>
      <c r="AI464">
        <v>1</v>
      </c>
      <c r="AJ464">
        <v>4</v>
      </c>
      <c r="AK464">
        <v>80</v>
      </c>
      <c r="AL464">
        <v>18</v>
      </c>
      <c r="AM464">
        <v>3</v>
      </c>
      <c r="AN464">
        <v>79</v>
      </c>
      <c r="AO464">
        <v>99</v>
      </c>
      <c r="AP464">
        <v>1</v>
      </c>
      <c r="AQ464">
        <v>50</v>
      </c>
      <c r="AR464">
        <v>14</v>
      </c>
      <c r="AS464">
        <v>27</v>
      </c>
    </row>
    <row r="465" spans="1:45" x14ac:dyDescent="0.25">
      <c r="A465">
        <v>20110409</v>
      </c>
      <c r="B465">
        <f t="shared" si="35"/>
        <v>20150409</v>
      </c>
      <c r="C465">
        <f t="shared" si="36"/>
        <v>2015</v>
      </c>
      <c r="D465">
        <f t="shared" si="37"/>
        <v>4</v>
      </c>
      <c r="E465">
        <f t="shared" si="38"/>
        <v>9</v>
      </c>
      <c r="F465" s="15">
        <f t="shared" si="39"/>
        <v>42103</v>
      </c>
      <c r="G465">
        <v>18</v>
      </c>
      <c r="H465">
        <v>26</v>
      </c>
      <c r="I465">
        <v>29</v>
      </c>
      <c r="J465">
        <v>50</v>
      </c>
      <c r="K465">
        <v>15</v>
      </c>
      <c r="L465">
        <v>10</v>
      </c>
      <c r="M465">
        <v>2</v>
      </c>
      <c r="N465">
        <v>70</v>
      </c>
      <c r="O465">
        <v>12</v>
      </c>
      <c r="P465">
        <v>104</v>
      </c>
      <c r="Q465">
        <v>56</v>
      </c>
      <c r="R465">
        <v>2</v>
      </c>
      <c r="S465">
        <v>162</v>
      </c>
      <c r="T465">
        <v>14</v>
      </c>
      <c r="U465">
        <v>18</v>
      </c>
      <c r="V465">
        <v>6</v>
      </c>
      <c r="W465">
        <v>98</v>
      </c>
      <c r="X465">
        <v>73</v>
      </c>
      <c r="Y465">
        <v>1905</v>
      </c>
      <c r="Z465">
        <v>0</v>
      </c>
      <c r="AA465">
        <v>0</v>
      </c>
      <c r="AB465">
        <v>0</v>
      </c>
      <c r="AC465">
        <v>1</v>
      </c>
      <c r="AD465">
        <v>10261</v>
      </c>
      <c r="AE465">
        <v>10276</v>
      </c>
      <c r="AF465">
        <v>8</v>
      </c>
      <c r="AG465">
        <v>10250</v>
      </c>
      <c r="AH465">
        <v>17</v>
      </c>
      <c r="AI465">
        <v>56</v>
      </c>
      <c r="AJ465">
        <v>2</v>
      </c>
      <c r="AK465">
        <v>74</v>
      </c>
      <c r="AL465">
        <v>12</v>
      </c>
      <c r="AM465">
        <v>2</v>
      </c>
      <c r="AN465">
        <v>71</v>
      </c>
      <c r="AO465">
        <v>99</v>
      </c>
      <c r="AP465">
        <v>2</v>
      </c>
      <c r="AQ465">
        <v>37</v>
      </c>
      <c r="AR465">
        <v>13</v>
      </c>
      <c r="AS465">
        <v>28</v>
      </c>
    </row>
    <row r="466" spans="1:45" x14ac:dyDescent="0.25">
      <c r="A466">
        <v>20110410</v>
      </c>
      <c r="B466">
        <f t="shared" si="35"/>
        <v>20150410</v>
      </c>
      <c r="C466">
        <f t="shared" si="36"/>
        <v>2015</v>
      </c>
      <c r="D466">
        <f t="shared" si="37"/>
        <v>4</v>
      </c>
      <c r="E466">
        <f t="shared" si="38"/>
        <v>10</v>
      </c>
      <c r="F466" s="15">
        <f t="shared" si="39"/>
        <v>42104</v>
      </c>
      <c r="G466">
        <v>48</v>
      </c>
      <c r="H466">
        <v>24</v>
      </c>
      <c r="I466">
        <v>25</v>
      </c>
      <c r="J466">
        <v>40</v>
      </c>
      <c r="K466">
        <v>17</v>
      </c>
      <c r="L466">
        <v>10</v>
      </c>
      <c r="M466">
        <v>22</v>
      </c>
      <c r="N466">
        <v>60</v>
      </c>
      <c r="O466">
        <v>13</v>
      </c>
      <c r="P466">
        <v>112</v>
      </c>
      <c r="Q466">
        <v>44</v>
      </c>
      <c r="R466">
        <v>5</v>
      </c>
      <c r="S466">
        <v>187</v>
      </c>
      <c r="T466">
        <v>15</v>
      </c>
      <c r="U466">
        <v>19</v>
      </c>
      <c r="V466">
        <v>6</v>
      </c>
      <c r="W466">
        <v>121</v>
      </c>
      <c r="X466">
        <v>89</v>
      </c>
      <c r="Y466">
        <v>1900</v>
      </c>
      <c r="Z466">
        <v>0</v>
      </c>
      <c r="AA466">
        <v>0</v>
      </c>
      <c r="AB466">
        <v>0</v>
      </c>
      <c r="AC466">
        <v>1</v>
      </c>
      <c r="AD466">
        <v>10249</v>
      </c>
      <c r="AE466">
        <v>10262</v>
      </c>
      <c r="AF466">
        <v>7</v>
      </c>
      <c r="AG466">
        <v>10235</v>
      </c>
      <c r="AH466">
        <v>24</v>
      </c>
      <c r="AI466">
        <v>60</v>
      </c>
      <c r="AJ466">
        <v>4</v>
      </c>
      <c r="AK466">
        <v>81</v>
      </c>
      <c r="AL466">
        <v>12</v>
      </c>
      <c r="AM466">
        <v>0</v>
      </c>
      <c r="AN466">
        <v>69</v>
      </c>
      <c r="AO466">
        <v>99</v>
      </c>
      <c r="AP466">
        <v>23</v>
      </c>
      <c r="AQ466">
        <v>39</v>
      </c>
      <c r="AR466">
        <v>12</v>
      </c>
      <c r="AS466">
        <v>29</v>
      </c>
    </row>
    <row r="467" spans="1:45" x14ac:dyDescent="0.25">
      <c r="A467">
        <v>20110411</v>
      </c>
      <c r="B467">
        <f t="shared" si="35"/>
        <v>20150411</v>
      </c>
      <c r="C467">
        <f t="shared" si="36"/>
        <v>2015</v>
      </c>
      <c r="D467">
        <f t="shared" si="37"/>
        <v>4</v>
      </c>
      <c r="E467">
        <f t="shared" si="38"/>
        <v>11</v>
      </c>
      <c r="F467" s="15">
        <f t="shared" si="39"/>
        <v>42105</v>
      </c>
      <c r="G467">
        <v>275</v>
      </c>
      <c r="H467">
        <v>21</v>
      </c>
      <c r="I467">
        <v>26</v>
      </c>
      <c r="J467">
        <v>60</v>
      </c>
      <c r="K467">
        <v>23</v>
      </c>
      <c r="L467">
        <v>0</v>
      </c>
      <c r="M467">
        <v>4</v>
      </c>
      <c r="N467">
        <v>130</v>
      </c>
      <c r="O467">
        <v>23</v>
      </c>
      <c r="P467">
        <v>128</v>
      </c>
      <c r="Q467">
        <v>45</v>
      </c>
      <c r="R467">
        <v>5</v>
      </c>
      <c r="S467">
        <v>220</v>
      </c>
      <c r="T467">
        <v>14</v>
      </c>
      <c r="U467">
        <v>18</v>
      </c>
      <c r="V467">
        <v>6</v>
      </c>
      <c r="W467">
        <v>106</v>
      </c>
      <c r="X467">
        <v>78</v>
      </c>
      <c r="Y467">
        <v>1863</v>
      </c>
      <c r="Z467">
        <v>22</v>
      </c>
      <c r="AA467">
        <v>49</v>
      </c>
      <c r="AB467">
        <v>21</v>
      </c>
      <c r="AC467">
        <v>22</v>
      </c>
      <c r="AD467">
        <v>10195</v>
      </c>
      <c r="AE467">
        <v>10228</v>
      </c>
      <c r="AF467">
        <v>1</v>
      </c>
      <c r="AG467">
        <v>10168</v>
      </c>
      <c r="AH467">
        <v>21</v>
      </c>
      <c r="AI467">
        <v>12</v>
      </c>
      <c r="AJ467">
        <v>4</v>
      </c>
      <c r="AK467">
        <v>80</v>
      </c>
      <c r="AL467">
        <v>17</v>
      </c>
      <c r="AM467">
        <v>3</v>
      </c>
      <c r="AN467">
        <v>71</v>
      </c>
      <c r="AO467">
        <v>99</v>
      </c>
      <c r="AP467">
        <v>1</v>
      </c>
      <c r="AQ467">
        <v>40</v>
      </c>
      <c r="AR467">
        <v>17</v>
      </c>
      <c r="AS467">
        <v>29</v>
      </c>
    </row>
    <row r="468" spans="1:45" x14ac:dyDescent="0.25">
      <c r="A468">
        <v>20110412</v>
      </c>
      <c r="B468">
        <f t="shared" si="35"/>
        <v>20150412</v>
      </c>
      <c r="C468">
        <f t="shared" si="36"/>
        <v>2015</v>
      </c>
      <c r="D468">
        <f t="shared" si="37"/>
        <v>4</v>
      </c>
      <c r="E468">
        <f t="shared" si="38"/>
        <v>12</v>
      </c>
      <c r="F468" s="15">
        <f t="shared" si="39"/>
        <v>42106</v>
      </c>
      <c r="G468">
        <v>305</v>
      </c>
      <c r="H468">
        <v>45</v>
      </c>
      <c r="I468">
        <v>47</v>
      </c>
      <c r="J468">
        <v>60</v>
      </c>
      <c r="K468">
        <v>9</v>
      </c>
      <c r="L468">
        <v>30</v>
      </c>
      <c r="M468">
        <v>1</v>
      </c>
      <c r="N468">
        <v>130</v>
      </c>
      <c r="O468">
        <v>10</v>
      </c>
      <c r="P468">
        <v>84</v>
      </c>
      <c r="Q468">
        <v>56</v>
      </c>
      <c r="R468">
        <v>24</v>
      </c>
      <c r="S468">
        <v>112</v>
      </c>
      <c r="T468">
        <v>14</v>
      </c>
      <c r="U468">
        <v>41</v>
      </c>
      <c r="V468">
        <v>24</v>
      </c>
      <c r="W468">
        <v>83</v>
      </c>
      <c r="X468">
        <v>61</v>
      </c>
      <c r="Y468">
        <v>1505</v>
      </c>
      <c r="Z468">
        <v>7</v>
      </c>
      <c r="AA468">
        <v>7</v>
      </c>
      <c r="AB468">
        <v>3</v>
      </c>
      <c r="AC468">
        <v>7</v>
      </c>
      <c r="AD468">
        <v>10242</v>
      </c>
      <c r="AE468">
        <v>10266</v>
      </c>
      <c r="AF468">
        <v>19</v>
      </c>
      <c r="AG468">
        <v>10184</v>
      </c>
      <c r="AH468">
        <v>1</v>
      </c>
      <c r="AI468">
        <v>62</v>
      </c>
      <c r="AJ468">
        <v>2</v>
      </c>
      <c r="AK468">
        <v>74</v>
      </c>
      <c r="AL468">
        <v>15</v>
      </c>
      <c r="AM468">
        <v>4</v>
      </c>
      <c r="AN468">
        <v>75</v>
      </c>
      <c r="AO468">
        <v>94</v>
      </c>
      <c r="AP468">
        <v>1</v>
      </c>
      <c r="AQ468">
        <v>56</v>
      </c>
      <c r="AR468">
        <v>12</v>
      </c>
      <c r="AS468">
        <v>21</v>
      </c>
    </row>
    <row r="469" spans="1:45" x14ac:dyDescent="0.25">
      <c r="A469">
        <v>20110413</v>
      </c>
      <c r="B469">
        <f t="shared" si="35"/>
        <v>20150413</v>
      </c>
      <c r="C469">
        <f t="shared" si="36"/>
        <v>2015</v>
      </c>
      <c r="D469">
        <f t="shared" si="37"/>
        <v>4</v>
      </c>
      <c r="E469">
        <f t="shared" si="38"/>
        <v>13</v>
      </c>
      <c r="F469" s="15">
        <f t="shared" si="39"/>
        <v>42107</v>
      </c>
      <c r="G469">
        <v>295</v>
      </c>
      <c r="H469">
        <v>25</v>
      </c>
      <c r="I469">
        <v>28</v>
      </c>
      <c r="J469">
        <v>50</v>
      </c>
      <c r="K469">
        <v>10</v>
      </c>
      <c r="L469">
        <v>10</v>
      </c>
      <c r="M469">
        <v>19</v>
      </c>
      <c r="N469">
        <v>90</v>
      </c>
      <c r="O469">
        <v>10</v>
      </c>
      <c r="P469">
        <v>82</v>
      </c>
      <c r="Q469">
        <v>12</v>
      </c>
      <c r="R469">
        <v>24</v>
      </c>
      <c r="S469">
        <v>132</v>
      </c>
      <c r="T469">
        <v>14</v>
      </c>
      <c r="U469">
        <v>-10</v>
      </c>
      <c r="V469">
        <v>24</v>
      </c>
      <c r="W469">
        <v>98</v>
      </c>
      <c r="X469">
        <v>71</v>
      </c>
      <c r="Y469">
        <v>1678</v>
      </c>
      <c r="Z469">
        <v>0</v>
      </c>
      <c r="AA469">
        <v>0</v>
      </c>
      <c r="AB469">
        <v>0</v>
      </c>
      <c r="AC469">
        <v>1</v>
      </c>
      <c r="AD469">
        <v>10223</v>
      </c>
      <c r="AE469">
        <v>10248</v>
      </c>
      <c r="AF469">
        <v>1</v>
      </c>
      <c r="AG469">
        <v>10200</v>
      </c>
      <c r="AH469">
        <v>24</v>
      </c>
      <c r="AI469">
        <v>60</v>
      </c>
      <c r="AJ469">
        <v>23</v>
      </c>
      <c r="AK469">
        <v>80</v>
      </c>
      <c r="AL469">
        <v>15</v>
      </c>
      <c r="AM469">
        <v>4</v>
      </c>
      <c r="AN469">
        <v>73</v>
      </c>
      <c r="AO469">
        <v>99</v>
      </c>
      <c r="AP469">
        <v>24</v>
      </c>
      <c r="AQ469">
        <v>46</v>
      </c>
      <c r="AR469">
        <v>14</v>
      </c>
      <c r="AS469">
        <v>23</v>
      </c>
    </row>
    <row r="470" spans="1:45" x14ac:dyDescent="0.25">
      <c r="A470">
        <v>20110414</v>
      </c>
      <c r="B470">
        <f t="shared" si="35"/>
        <v>20150414</v>
      </c>
      <c r="C470">
        <f t="shared" si="36"/>
        <v>2015</v>
      </c>
      <c r="D470">
        <f t="shared" si="37"/>
        <v>4</v>
      </c>
      <c r="E470">
        <f t="shared" si="38"/>
        <v>14</v>
      </c>
      <c r="F470" s="15">
        <f t="shared" si="39"/>
        <v>42108</v>
      </c>
      <c r="G470">
        <v>255</v>
      </c>
      <c r="H470">
        <v>3</v>
      </c>
      <c r="I470">
        <v>13</v>
      </c>
      <c r="J470">
        <v>20</v>
      </c>
      <c r="K470">
        <v>10</v>
      </c>
      <c r="L470">
        <v>10</v>
      </c>
      <c r="M470">
        <v>1</v>
      </c>
      <c r="N470">
        <v>40</v>
      </c>
      <c r="O470">
        <v>8</v>
      </c>
      <c r="P470">
        <v>85</v>
      </c>
      <c r="Q470">
        <v>14</v>
      </c>
      <c r="R470">
        <v>1</v>
      </c>
      <c r="S470">
        <v>126</v>
      </c>
      <c r="T470">
        <v>14</v>
      </c>
      <c r="U470">
        <v>-10</v>
      </c>
      <c r="V470">
        <v>6</v>
      </c>
      <c r="W470">
        <v>3</v>
      </c>
      <c r="X470">
        <v>2</v>
      </c>
      <c r="Y470">
        <v>760</v>
      </c>
      <c r="Z470">
        <v>0</v>
      </c>
      <c r="AA470">
        <v>0</v>
      </c>
      <c r="AB470">
        <v>0</v>
      </c>
      <c r="AC470">
        <v>1</v>
      </c>
      <c r="AD470">
        <v>10197</v>
      </c>
      <c r="AE470">
        <v>10204</v>
      </c>
      <c r="AF470">
        <v>24</v>
      </c>
      <c r="AG470">
        <v>10190</v>
      </c>
      <c r="AH470">
        <v>3</v>
      </c>
      <c r="AI470">
        <v>59</v>
      </c>
      <c r="AJ470">
        <v>23</v>
      </c>
      <c r="AK470">
        <v>67</v>
      </c>
      <c r="AL470">
        <v>13</v>
      </c>
      <c r="AM470">
        <v>8</v>
      </c>
      <c r="AN470">
        <v>82</v>
      </c>
      <c r="AO470">
        <v>99</v>
      </c>
      <c r="AP470">
        <v>1</v>
      </c>
      <c r="AQ470">
        <v>63</v>
      </c>
      <c r="AR470">
        <v>14</v>
      </c>
      <c r="AS470">
        <v>11</v>
      </c>
    </row>
    <row r="471" spans="1:45" x14ac:dyDescent="0.25">
      <c r="A471">
        <v>20110415</v>
      </c>
      <c r="B471">
        <f t="shared" si="35"/>
        <v>20150415</v>
      </c>
      <c r="C471">
        <f t="shared" si="36"/>
        <v>2015</v>
      </c>
      <c r="D471">
        <f t="shared" si="37"/>
        <v>4</v>
      </c>
      <c r="E471">
        <f t="shared" si="38"/>
        <v>15</v>
      </c>
      <c r="F471" s="15">
        <f t="shared" si="39"/>
        <v>42109</v>
      </c>
      <c r="G471">
        <v>160</v>
      </c>
      <c r="H471">
        <v>6</v>
      </c>
      <c r="I471">
        <v>13</v>
      </c>
      <c r="J471">
        <v>30</v>
      </c>
      <c r="K471">
        <v>12</v>
      </c>
      <c r="L471">
        <v>0</v>
      </c>
      <c r="M471">
        <v>5</v>
      </c>
      <c r="N471">
        <v>60</v>
      </c>
      <c r="O471">
        <v>13</v>
      </c>
      <c r="P471">
        <v>103</v>
      </c>
      <c r="Q471">
        <v>22</v>
      </c>
      <c r="R471">
        <v>5</v>
      </c>
      <c r="S471">
        <v>163</v>
      </c>
      <c r="T471">
        <v>14</v>
      </c>
      <c r="U471">
        <v>-1</v>
      </c>
      <c r="V471">
        <v>6</v>
      </c>
      <c r="W471">
        <v>92</v>
      </c>
      <c r="X471">
        <v>66</v>
      </c>
      <c r="Y471">
        <v>1869</v>
      </c>
      <c r="Z471">
        <v>0</v>
      </c>
      <c r="AA471">
        <v>0</v>
      </c>
      <c r="AB471">
        <v>0</v>
      </c>
      <c r="AC471">
        <v>1</v>
      </c>
      <c r="AD471">
        <v>10213</v>
      </c>
      <c r="AE471">
        <v>10220</v>
      </c>
      <c r="AF471">
        <v>9</v>
      </c>
      <c r="AG471">
        <v>10204</v>
      </c>
      <c r="AH471">
        <v>3</v>
      </c>
      <c r="AI471">
        <v>3</v>
      </c>
      <c r="AJ471">
        <v>3</v>
      </c>
      <c r="AK471">
        <v>72</v>
      </c>
      <c r="AL471">
        <v>16</v>
      </c>
      <c r="AM471">
        <v>4</v>
      </c>
      <c r="AN471">
        <v>68</v>
      </c>
      <c r="AO471">
        <v>99</v>
      </c>
      <c r="AP471">
        <v>1</v>
      </c>
      <c r="AQ471">
        <v>38</v>
      </c>
      <c r="AR471">
        <v>16</v>
      </c>
      <c r="AS471">
        <v>28</v>
      </c>
    </row>
    <row r="472" spans="1:45" x14ac:dyDescent="0.25">
      <c r="A472">
        <v>20110416</v>
      </c>
      <c r="B472">
        <f t="shared" si="35"/>
        <v>20150416</v>
      </c>
      <c r="C472">
        <f t="shared" si="36"/>
        <v>2015</v>
      </c>
      <c r="D472">
        <f t="shared" si="37"/>
        <v>4</v>
      </c>
      <c r="E472">
        <f t="shared" si="38"/>
        <v>16</v>
      </c>
      <c r="F472" s="15">
        <f t="shared" si="39"/>
        <v>42110</v>
      </c>
      <c r="G472">
        <v>217</v>
      </c>
      <c r="H472">
        <v>1</v>
      </c>
      <c r="I472">
        <v>14</v>
      </c>
      <c r="J472">
        <v>30</v>
      </c>
      <c r="K472">
        <v>16</v>
      </c>
      <c r="L472">
        <v>0</v>
      </c>
      <c r="M472">
        <v>1</v>
      </c>
      <c r="N472">
        <v>70</v>
      </c>
      <c r="O472">
        <v>16</v>
      </c>
      <c r="P472">
        <v>104</v>
      </c>
      <c r="Q472">
        <v>24</v>
      </c>
      <c r="R472">
        <v>4</v>
      </c>
      <c r="S472">
        <v>169</v>
      </c>
      <c r="T472">
        <v>13</v>
      </c>
      <c r="U472">
        <v>0</v>
      </c>
      <c r="V472">
        <v>6</v>
      </c>
      <c r="W472">
        <v>27</v>
      </c>
      <c r="X472">
        <v>19</v>
      </c>
      <c r="Y472">
        <v>1270</v>
      </c>
      <c r="Z472">
        <v>0</v>
      </c>
      <c r="AA472">
        <v>-1</v>
      </c>
      <c r="AB472">
        <v>-1</v>
      </c>
      <c r="AC472">
        <v>18</v>
      </c>
      <c r="AD472">
        <v>10227</v>
      </c>
      <c r="AE472">
        <v>10239</v>
      </c>
      <c r="AF472">
        <v>23</v>
      </c>
      <c r="AG472">
        <v>10215</v>
      </c>
      <c r="AH472">
        <v>4</v>
      </c>
      <c r="AI472">
        <v>11</v>
      </c>
      <c r="AJ472">
        <v>3</v>
      </c>
      <c r="AK472">
        <v>65</v>
      </c>
      <c r="AL472">
        <v>10</v>
      </c>
      <c r="AM472">
        <v>6</v>
      </c>
      <c r="AN472">
        <v>70</v>
      </c>
      <c r="AO472">
        <v>99</v>
      </c>
      <c r="AP472">
        <v>2</v>
      </c>
      <c r="AQ472">
        <v>35</v>
      </c>
      <c r="AR472">
        <v>13</v>
      </c>
      <c r="AS472">
        <v>19</v>
      </c>
    </row>
    <row r="473" spans="1:45" x14ac:dyDescent="0.25">
      <c r="A473">
        <v>20110417</v>
      </c>
      <c r="B473">
        <f t="shared" si="35"/>
        <v>20150417</v>
      </c>
      <c r="C473">
        <f t="shared" si="36"/>
        <v>2015</v>
      </c>
      <c r="D473">
        <f t="shared" si="37"/>
        <v>4</v>
      </c>
      <c r="E473">
        <f t="shared" si="38"/>
        <v>17</v>
      </c>
      <c r="F473" s="15">
        <f t="shared" si="39"/>
        <v>42111</v>
      </c>
      <c r="G473">
        <v>21</v>
      </c>
      <c r="H473">
        <v>17</v>
      </c>
      <c r="I473">
        <v>20</v>
      </c>
      <c r="J473">
        <v>40</v>
      </c>
      <c r="K473">
        <v>17</v>
      </c>
      <c r="L473">
        <v>10</v>
      </c>
      <c r="M473">
        <v>1</v>
      </c>
      <c r="N473">
        <v>60</v>
      </c>
      <c r="O473">
        <v>17</v>
      </c>
      <c r="P473">
        <v>125</v>
      </c>
      <c r="Q473">
        <v>76</v>
      </c>
      <c r="R473">
        <v>24</v>
      </c>
      <c r="S473">
        <v>179</v>
      </c>
      <c r="T473">
        <v>15</v>
      </c>
      <c r="U473">
        <v>30</v>
      </c>
      <c r="V473">
        <v>24</v>
      </c>
      <c r="W473">
        <v>55</v>
      </c>
      <c r="X473">
        <v>39</v>
      </c>
      <c r="Y473">
        <v>1353</v>
      </c>
      <c r="Z473">
        <v>0</v>
      </c>
      <c r="AA473">
        <v>0</v>
      </c>
      <c r="AB473">
        <v>0</v>
      </c>
      <c r="AC473">
        <v>1</v>
      </c>
      <c r="AD473">
        <v>10248</v>
      </c>
      <c r="AE473">
        <v>10259</v>
      </c>
      <c r="AF473">
        <v>10</v>
      </c>
      <c r="AG473">
        <v>10241</v>
      </c>
      <c r="AH473">
        <v>3</v>
      </c>
      <c r="AI473">
        <v>28</v>
      </c>
      <c r="AJ473">
        <v>24</v>
      </c>
      <c r="AK473">
        <v>64</v>
      </c>
      <c r="AL473">
        <v>19</v>
      </c>
      <c r="AM473">
        <v>4</v>
      </c>
      <c r="AN473">
        <v>73</v>
      </c>
      <c r="AO473">
        <v>99</v>
      </c>
      <c r="AP473">
        <v>24</v>
      </c>
      <c r="AQ473">
        <v>45</v>
      </c>
      <c r="AR473">
        <v>13</v>
      </c>
      <c r="AS473">
        <v>21</v>
      </c>
    </row>
    <row r="474" spans="1:45" x14ac:dyDescent="0.25">
      <c r="A474">
        <v>20110418</v>
      </c>
      <c r="B474">
        <f t="shared" si="35"/>
        <v>20150418</v>
      </c>
      <c r="C474">
        <f t="shared" si="36"/>
        <v>2015</v>
      </c>
      <c r="D474">
        <f t="shared" si="37"/>
        <v>4</v>
      </c>
      <c r="E474">
        <f t="shared" si="38"/>
        <v>18</v>
      </c>
      <c r="F474" s="15">
        <f t="shared" si="39"/>
        <v>42112</v>
      </c>
      <c r="G474">
        <v>114</v>
      </c>
      <c r="H474">
        <v>26</v>
      </c>
      <c r="I474">
        <v>30</v>
      </c>
      <c r="J474">
        <v>50</v>
      </c>
      <c r="K474">
        <v>11</v>
      </c>
      <c r="L474">
        <v>10</v>
      </c>
      <c r="M474">
        <v>1</v>
      </c>
      <c r="N474">
        <v>100</v>
      </c>
      <c r="O474">
        <v>11</v>
      </c>
      <c r="P474">
        <v>126</v>
      </c>
      <c r="Q474">
        <v>30</v>
      </c>
      <c r="R474">
        <v>5</v>
      </c>
      <c r="S474">
        <v>188</v>
      </c>
      <c r="T474">
        <v>16</v>
      </c>
      <c r="U474">
        <v>2</v>
      </c>
      <c r="V474">
        <v>6</v>
      </c>
      <c r="W474">
        <v>128</v>
      </c>
      <c r="X474">
        <v>91</v>
      </c>
      <c r="Y474">
        <v>2137</v>
      </c>
      <c r="Z474">
        <v>0</v>
      </c>
      <c r="AA474">
        <v>0</v>
      </c>
      <c r="AB474">
        <v>0</v>
      </c>
      <c r="AC474">
        <v>1</v>
      </c>
      <c r="AD474">
        <v>10199</v>
      </c>
      <c r="AE474">
        <v>10240</v>
      </c>
      <c r="AF474">
        <v>1</v>
      </c>
      <c r="AG474">
        <v>10158</v>
      </c>
      <c r="AH474">
        <v>24</v>
      </c>
      <c r="AI474">
        <v>9</v>
      </c>
      <c r="AJ474">
        <v>1</v>
      </c>
      <c r="AK474">
        <v>78</v>
      </c>
      <c r="AL474">
        <v>18</v>
      </c>
      <c r="AM474">
        <v>0</v>
      </c>
      <c r="AN474">
        <v>60</v>
      </c>
      <c r="AO474">
        <v>99</v>
      </c>
      <c r="AP474">
        <v>2</v>
      </c>
      <c r="AQ474">
        <v>32</v>
      </c>
      <c r="AR474">
        <v>16</v>
      </c>
      <c r="AS474">
        <v>33</v>
      </c>
    </row>
    <row r="475" spans="1:45" x14ac:dyDescent="0.25">
      <c r="A475">
        <v>20110419</v>
      </c>
      <c r="B475">
        <f t="shared" si="35"/>
        <v>20150419</v>
      </c>
      <c r="C475">
        <f t="shared" si="36"/>
        <v>2015</v>
      </c>
      <c r="D475">
        <f t="shared" si="37"/>
        <v>4</v>
      </c>
      <c r="E475">
        <f t="shared" si="38"/>
        <v>19</v>
      </c>
      <c r="F475" s="15">
        <f t="shared" si="39"/>
        <v>42113</v>
      </c>
      <c r="G475">
        <v>134</v>
      </c>
      <c r="H475">
        <v>20</v>
      </c>
      <c r="I475">
        <v>25</v>
      </c>
      <c r="J475">
        <v>40</v>
      </c>
      <c r="K475">
        <v>7</v>
      </c>
      <c r="L475">
        <v>10</v>
      </c>
      <c r="M475">
        <v>17</v>
      </c>
      <c r="N475">
        <v>70</v>
      </c>
      <c r="O475">
        <v>7</v>
      </c>
      <c r="P475">
        <v>152</v>
      </c>
      <c r="Q475">
        <v>75</v>
      </c>
      <c r="R475">
        <v>4</v>
      </c>
      <c r="S475">
        <v>238</v>
      </c>
      <c r="T475">
        <v>17</v>
      </c>
      <c r="U475">
        <v>24</v>
      </c>
      <c r="V475">
        <v>6</v>
      </c>
      <c r="W475">
        <v>128</v>
      </c>
      <c r="X475">
        <v>91</v>
      </c>
      <c r="Y475">
        <v>2113</v>
      </c>
      <c r="Z475">
        <v>0</v>
      </c>
      <c r="AA475">
        <v>0</v>
      </c>
      <c r="AB475">
        <v>0</v>
      </c>
      <c r="AC475">
        <v>1</v>
      </c>
      <c r="AD475">
        <v>10153</v>
      </c>
      <c r="AE475">
        <v>10161</v>
      </c>
      <c r="AF475">
        <v>23</v>
      </c>
      <c r="AG475">
        <v>10145</v>
      </c>
      <c r="AH475">
        <v>16</v>
      </c>
      <c r="AI475">
        <v>58</v>
      </c>
      <c r="AJ475">
        <v>24</v>
      </c>
      <c r="AK475">
        <v>76</v>
      </c>
      <c r="AL475">
        <v>16</v>
      </c>
      <c r="AM475">
        <v>0</v>
      </c>
      <c r="AN475">
        <v>59</v>
      </c>
      <c r="AO475">
        <v>99</v>
      </c>
      <c r="AP475">
        <v>24</v>
      </c>
      <c r="AQ475">
        <v>32</v>
      </c>
      <c r="AR475">
        <v>15</v>
      </c>
      <c r="AS475">
        <v>35</v>
      </c>
    </row>
    <row r="476" spans="1:45" x14ac:dyDescent="0.25">
      <c r="A476">
        <v>20110420</v>
      </c>
      <c r="B476">
        <f t="shared" si="35"/>
        <v>20150420</v>
      </c>
      <c r="C476">
        <f t="shared" si="36"/>
        <v>2015</v>
      </c>
      <c r="D476">
        <f t="shared" si="37"/>
        <v>4</v>
      </c>
      <c r="E476">
        <f t="shared" si="38"/>
        <v>20</v>
      </c>
      <c r="F476" s="15">
        <f t="shared" si="39"/>
        <v>42114</v>
      </c>
      <c r="G476">
        <v>89</v>
      </c>
      <c r="H476">
        <v>17</v>
      </c>
      <c r="I476">
        <v>19</v>
      </c>
      <c r="J476">
        <v>40</v>
      </c>
      <c r="K476">
        <v>10</v>
      </c>
      <c r="L476">
        <v>10</v>
      </c>
      <c r="M476">
        <v>1</v>
      </c>
      <c r="N476">
        <v>80</v>
      </c>
      <c r="O476">
        <v>11</v>
      </c>
      <c r="P476">
        <v>155</v>
      </c>
      <c r="Q476">
        <v>56</v>
      </c>
      <c r="R476">
        <v>5</v>
      </c>
      <c r="S476">
        <v>246</v>
      </c>
      <c r="T476">
        <v>17</v>
      </c>
      <c r="U476">
        <v>29</v>
      </c>
      <c r="V476">
        <v>6</v>
      </c>
      <c r="W476">
        <v>130</v>
      </c>
      <c r="X476">
        <v>92</v>
      </c>
      <c r="Y476">
        <v>2132</v>
      </c>
      <c r="Z476">
        <v>0</v>
      </c>
      <c r="AA476">
        <v>0</v>
      </c>
      <c r="AB476">
        <v>0</v>
      </c>
      <c r="AC476">
        <v>1</v>
      </c>
      <c r="AD476">
        <v>10156</v>
      </c>
      <c r="AE476">
        <v>10165</v>
      </c>
      <c r="AF476">
        <v>7</v>
      </c>
      <c r="AG476">
        <v>10145</v>
      </c>
      <c r="AH476">
        <v>16</v>
      </c>
      <c r="AI476">
        <v>56</v>
      </c>
      <c r="AJ476">
        <v>4</v>
      </c>
      <c r="AK476">
        <v>75</v>
      </c>
      <c r="AL476">
        <v>12</v>
      </c>
      <c r="AM476">
        <v>0</v>
      </c>
      <c r="AN476">
        <v>63</v>
      </c>
      <c r="AO476">
        <v>99</v>
      </c>
      <c r="AP476">
        <v>1</v>
      </c>
      <c r="AQ476">
        <v>27</v>
      </c>
      <c r="AR476">
        <v>14</v>
      </c>
      <c r="AS476">
        <v>36</v>
      </c>
    </row>
    <row r="477" spans="1:45" x14ac:dyDescent="0.25">
      <c r="A477">
        <v>20110421</v>
      </c>
      <c r="B477">
        <f t="shared" si="35"/>
        <v>20150421</v>
      </c>
      <c r="C477">
        <f t="shared" si="36"/>
        <v>2015</v>
      </c>
      <c r="D477">
        <f t="shared" si="37"/>
        <v>4</v>
      </c>
      <c r="E477">
        <f t="shared" si="38"/>
        <v>21</v>
      </c>
      <c r="F477" s="15">
        <f t="shared" si="39"/>
        <v>42115</v>
      </c>
      <c r="G477">
        <v>116</v>
      </c>
      <c r="H477">
        <v>16</v>
      </c>
      <c r="I477">
        <v>19</v>
      </c>
      <c r="J477">
        <v>50</v>
      </c>
      <c r="K477">
        <v>10</v>
      </c>
      <c r="L477">
        <v>10</v>
      </c>
      <c r="M477">
        <v>2</v>
      </c>
      <c r="N477">
        <v>70</v>
      </c>
      <c r="O477">
        <v>10</v>
      </c>
      <c r="P477">
        <v>164</v>
      </c>
      <c r="Q477">
        <v>63</v>
      </c>
      <c r="R477">
        <v>5</v>
      </c>
      <c r="S477">
        <v>250</v>
      </c>
      <c r="T477">
        <v>17</v>
      </c>
      <c r="U477">
        <v>32</v>
      </c>
      <c r="V477">
        <v>6</v>
      </c>
      <c r="W477">
        <v>114</v>
      </c>
      <c r="X477">
        <v>80</v>
      </c>
      <c r="Y477">
        <v>2038</v>
      </c>
      <c r="Z477">
        <v>0</v>
      </c>
      <c r="AA477">
        <v>0</v>
      </c>
      <c r="AB477">
        <v>0</v>
      </c>
      <c r="AC477">
        <v>1</v>
      </c>
      <c r="AD477">
        <v>10141</v>
      </c>
      <c r="AE477">
        <v>10156</v>
      </c>
      <c r="AF477">
        <v>6</v>
      </c>
      <c r="AG477">
        <v>10123</v>
      </c>
      <c r="AH477">
        <v>18</v>
      </c>
      <c r="AI477">
        <v>44</v>
      </c>
      <c r="AJ477">
        <v>5</v>
      </c>
      <c r="AK477">
        <v>68</v>
      </c>
      <c r="AL477">
        <v>14</v>
      </c>
      <c r="AM477">
        <v>1</v>
      </c>
      <c r="AN477">
        <v>64</v>
      </c>
      <c r="AO477">
        <v>99</v>
      </c>
      <c r="AP477">
        <v>4</v>
      </c>
      <c r="AQ477">
        <v>28</v>
      </c>
      <c r="AR477">
        <v>14</v>
      </c>
      <c r="AS477">
        <v>35</v>
      </c>
    </row>
    <row r="478" spans="1:45" x14ac:dyDescent="0.25">
      <c r="A478">
        <v>20110422</v>
      </c>
      <c r="B478">
        <f t="shared" si="35"/>
        <v>20150422</v>
      </c>
      <c r="C478">
        <f t="shared" si="36"/>
        <v>2015</v>
      </c>
      <c r="D478">
        <f t="shared" si="37"/>
        <v>4</v>
      </c>
      <c r="E478">
        <f t="shared" si="38"/>
        <v>22</v>
      </c>
      <c r="F478" s="15">
        <f t="shared" si="39"/>
        <v>42116</v>
      </c>
      <c r="G478">
        <v>122</v>
      </c>
      <c r="H478">
        <v>21</v>
      </c>
      <c r="I478">
        <v>25</v>
      </c>
      <c r="J478">
        <v>50</v>
      </c>
      <c r="K478">
        <v>11</v>
      </c>
      <c r="L478">
        <v>0</v>
      </c>
      <c r="M478">
        <v>3</v>
      </c>
      <c r="N478">
        <v>80</v>
      </c>
      <c r="O478">
        <v>11</v>
      </c>
      <c r="P478">
        <v>182</v>
      </c>
      <c r="Q478">
        <v>92</v>
      </c>
      <c r="R478">
        <v>5</v>
      </c>
      <c r="S478">
        <v>263</v>
      </c>
      <c r="T478">
        <v>14</v>
      </c>
      <c r="U478">
        <v>60</v>
      </c>
      <c r="V478">
        <v>6</v>
      </c>
      <c r="W478">
        <v>77</v>
      </c>
      <c r="X478">
        <v>54</v>
      </c>
      <c r="Y478">
        <v>1897</v>
      </c>
      <c r="Z478">
        <v>0</v>
      </c>
      <c r="AA478">
        <v>0</v>
      </c>
      <c r="AB478">
        <v>0</v>
      </c>
      <c r="AC478">
        <v>1</v>
      </c>
      <c r="AD478">
        <v>10107</v>
      </c>
      <c r="AE478">
        <v>10120</v>
      </c>
      <c r="AF478">
        <v>1</v>
      </c>
      <c r="AG478">
        <v>10092</v>
      </c>
      <c r="AH478">
        <v>16</v>
      </c>
      <c r="AI478">
        <v>58</v>
      </c>
      <c r="AJ478">
        <v>3</v>
      </c>
      <c r="AK478">
        <v>76</v>
      </c>
      <c r="AL478">
        <v>18</v>
      </c>
      <c r="AM478">
        <v>4</v>
      </c>
      <c r="AN478">
        <v>58</v>
      </c>
      <c r="AO478">
        <v>99</v>
      </c>
      <c r="AP478">
        <v>3</v>
      </c>
      <c r="AQ478">
        <v>28</v>
      </c>
      <c r="AR478">
        <v>14</v>
      </c>
      <c r="AS478">
        <v>33</v>
      </c>
    </row>
    <row r="479" spans="1:45" x14ac:dyDescent="0.25">
      <c r="A479">
        <v>20110423</v>
      </c>
      <c r="B479">
        <f t="shared" si="35"/>
        <v>20150423</v>
      </c>
      <c r="C479">
        <f t="shared" si="36"/>
        <v>2015</v>
      </c>
      <c r="D479">
        <f t="shared" si="37"/>
        <v>4</v>
      </c>
      <c r="E479">
        <f t="shared" si="38"/>
        <v>23</v>
      </c>
      <c r="F479" s="15">
        <f t="shared" si="39"/>
        <v>42117</v>
      </c>
      <c r="G479">
        <v>52</v>
      </c>
      <c r="H479">
        <v>26</v>
      </c>
      <c r="I479">
        <v>29</v>
      </c>
      <c r="J479">
        <v>50</v>
      </c>
      <c r="K479">
        <v>12</v>
      </c>
      <c r="L479">
        <v>10</v>
      </c>
      <c r="M479">
        <v>1</v>
      </c>
      <c r="N479">
        <v>90</v>
      </c>
      <c r="O479">
        <v>14</v>
      </c>
      <c r="P479">
        <v>189</v>
      </c>
      <c r="Q479">
        <v>99</v>
      </c>
      <c r="R479">
        <v>3</v>
      </c>
      <c r="S479">
        <v>263</v>
      </c>
      <c r="T479">
        <v>15</v>
      </c>
      <c r="U479">
        <v>70</v>
      </c>
      <c r="V479">
        <v>6</v>
      </c>
      <c r="W479">
        <v>122</v>
      </c>
      <c r="X479">
        <v>85</v>
      </c>
      <c r="Y479">
        <v>2137</v>
      </c>
      <c r="Z479">
        <v>0</v>
      </c>
      <c r="AA479">
        <v>0</v>
      </c>
      <c r="AB479">
        <v>0</v>
      </c>
      <c r="AC479">
        <v>1</v>
      </c>
      <c r="AD479">
        <v>10121</v>
      </c>
      <c r="AE479">
        <v>10138</v>
      </c>
      <c r="AF479">
        <v>22</v>
      </c>
      <c r="AG479">
        <v>10110</v>
      </c>
      <c r="AH479">
        <v>1</v>
      </c>
      <c r="AI479">
        <v>59</v>
      </c>
      <c r="AJ479">
        <v>24</v>
      </c>
      <c r="AK479">
        <v>80</v>
      </c>
      <c r="AL479">
        <v>16</v>
      </c>
      <c r="AM479">
        <v>1</v>
      </c>
      <c r="AN479">
        <v>53</v>
      </c>
      <c r="AO479">
        <v>95</v>
      </c>
      <c r="AP479">
        <v>2</v>
      </c>
      <c r="AQ479">
        <v>23</v>
      </c>
      <c r="AR479">
        <v>15</v>
      </c>
      <c r="AS479">
        <v>38</v>
      </c>
    </row>
    <row r="480" spans="1:45" x14ac:dyDescent="0.25">
      <c r="A480">
        <v>20110424</v>
      </c>
      <c r="B480">
        <f t="shared" si="35"/>
        <v>20150424</v>
      </c>
      <c r="C480">
        <f t="shared" si="36"/>
        <v>2015</v>
      </c>
      <c r="D480">
        <f t="shared" si="37"/>
        <v>4</v>
      </c>
      <c r="E480">
        <f t="shared" si="38"/>
        <v>24</v>
      </c>
      <c r="F480" s="15">
        <f t="shared" si="39"/>
        <v>42118</v>
      </c>
      <c r="G480">
        <v>36</v>
      </c>
      <c r="H480">
        <v>16</v>
      </c>
      <c r="I480">
        <v>19</v>
      </c>
      <c r="J480">
        <v>30</v>
      </c>
      <c r="K480">
        <v>11</v>
      </c>
      <c r="L480">
        <v>10</v>
      </c>
      <c r="M480">
        <v>1</v>
      </c>
      <c r="N480">
        <v>60</v>
      </c>
      <c r="O480">
        <v>11</v>
      </c>
      <c r="P480">
        <v>178</v>
      </c>
      <c r="Q480">
        <v>89</v>
      </c>
      <c r="R480">
        <v>5</v>
      </c>
      <c r="S480">
        <v>260</v>
      </c>
      <c r="T480">
        <v>14</v>
      </c>
      <c r="U480">
        <v>39</v>
      </c>
      <c r="V480">
        <v>24</v>
      </c>
      <c r="W480">
        <v>106</v>
      </c>
      <c r="X480">
        <v>73</v>
      </c>
      <c r="Y480">
        <v>1943</v>
      </c>
      <c r="Z480">
        <v>0</v>
      </c>
      <c r="AA480">
        <v>0</v>
      </c>
      <c r="AB480">
        <v>0</v>
      </c>
      <c r="AC480">
        <v>1</v>
      </c>
      <c r="AD480">
        <v>10168</v>
      </c>
      <c r="AE480">
        <v>10200</v>
      </c>
      <c r="AF480">
        <v>24</v>
      </c>
      <c r="AG480">
        <v>10137</v>
      </c>
      <c r="AH480">
        <v>1</v>
      </c>
      <c r="AI480">
        <v>39</v>
      </c>
      <c r="AJ480">
        <v>4</v>
      </c>
      <c r="AK480">
        <v>79</v>
      </c>
      <c r="AL480">
        <v>15</v>
      </c>
      <c r="AM480">
        <v>0</v>
      </c>
      <c r="AN480">
        <v>63</v>
      </c>
      <c r="AO480">
        <v>99</v>
      </c>
      <c r="AP480">
        <v>4</v>
      </c>
      <c r="AQ480">
        <v>28</v>
      </c>
      <c r="AR480">
        <v>14</v>
      </c>
      <c r="AS480">
        <v>34</v>
      </c>
    </row>
    <row r="481" spans="1:45" x14ac:dyDescent="0.25">
      <c r="A481">
        <v>20110425</v>
      </c>
      <c r="B481">
        <f t="shared" si="35"/>
        <v>20150425</v>
      </c>
      <c r="C481">
        <f t="shared" si="36"/>
        <v>2015</v>
      </c>
      <c r="D481">
        <f t="shared" si="37"/>
        <v>4</v>
      </c>
      <c r="E481">
        <f t="shared" si="38"/>
        <v>25</v>
      </c>
      <c r="F481" s="15">
        <f t="shared" si="39"/>
        <v>42119</v>
      </c>
      <c r="G481">
        <v>47</v>
      </c>
      <c r="H481">
        <v>27</v>
      </c>
      <c r="I481">
        <v>31</v>
      </c>
      <c r="J481">
        <v>50</v>
      </c>
      <c r="K481">
        <v>10</v>
      </c>
      <c r="L481">
        <v>10</v>
      </c>
      <c r="M481">
        <v>23</v>
      </c>
      <c r="N481">
        <v>90</v>
      </c>
      <c r="O481">
        <v>13</v>
      </c>
      <c r="P481">
        <v>167</v>
      </c>
      <c r="Q481">
        <v>78</v>
      </c>
      <c r="R481">
        <v>5</v>
      </c>
      <c r="S481">
        <v>239</v>
      </c>
      <c r="T481">
        <v>15</v>
      </c>
      <c r="U481">
        <v>18</v>
      </c>
      <c r="V481">
        <v>6</v>
      </c>
      <c r="W481">
        <v>134</v>
      </c>
      <c r="X481">
        <v>92</v>
      </c>
      <c r="Y481">
        <v>2311</v>
      </c>
      <c r="Z481">
        <v>0</v>
      </c>
      <c r="AA481">
        <v>0</v>
      </c>
      <c r="AB481">
        <v>0</v>
      </c>
      <c r="AC481">
        <v>1</v>
      </c>
      <c r="AD481">
        <v>10207</v>
      </c>
      <c r="AE481">
        <v>10217</v>
      </c>
      <c r="AF481">
        <v>9</v>
      </c>
      <c r="AG481">
        <v>10196</v>
      </c>
      <c r="AH481">
        <v>15</v>
      </c>
      <c r="AI481">
        <v>60</v>
      </c>
      <c r="AJ481">
        <v>24</v>
      </c>
      <c r="AK481">
        <v>80</v>
      </c>
      <c r="AL481">
        <v>14</v>
      </c>
      <c r="AM481">
        <v>0</v>
      </c>
      <c r="AN481">
        <v>53</v>
      </c>
      <c r="AO481">
        <v>95</v>
      </c>
      <c r="AP481">
        <v>24</v>
      </c>
      <c r="AQ481">
        <v>30</v>
      </c>
      <c r="AR481">
        <v>12</v>
      </c>
      <c r="AS481">
        <v>40</v>
      </c>
    </row>
    <row r="482" spans="1:45" x14ac:dyDescent="0.25">
      <c r="A482">
        <v>20110426</v>
      </c>
      <c r="B482">
        <f t="shared" si="35"/>
        <v>20150426</v>
      </c>
      <c r="C482">
        <f t="shared" si="36"/>
        <v>2015</v>
      </c>
      <c r="D482">
        <f t="shared" si="37"/>
        <v>4</v>
      </c>
      <c r="E482">
        <f t="shared" si="38"/>
        <v>26</v>
      </c>
      <c r="F482" s="15">
        <f t="shared" si="39"/>
        <v>42120</v>
      </c>
      <c r="G482">
        <v>25</v>
      </c>
      <c r="H482">
        <v>37</v>
      </c>
      <c r="I482">
        <v>38</v>
      </c>
      <c r="J482">
        <v>60</v>
      </c>
      <c r="K482">
        <v>15</v>
      </c>
      <c r="L482">
        <v>10</v>
      </c>
      <c r="M482">
        <v>1</v>
      </c>
      <c r="N482">
        <v>110</v>
      </c>
      <c r="O482">
        <v>16</v>
      </c>
      <c r="P482">
        <v>142</v>
      </c>
      <c r="Q482">
        <v>71</v>
      </c>
      <c r="R482">
        <v>3</v>
      </c>
      <c r="S482">
        <v>212</v>
      </c>
      <c r="T482">
        <v>13</v>
      </c>
      <c r="U482">
        <v>19</v>
      </c>
      <c r="V482">
        <v>6</v>
      </c>
      <c r="W482">
        <v>117</v>
      </c>
      <c r="X482">
        <v>80</v>
      </c>
      <c r="Y482">
        <v>2085</v>
      </c>
      <c r="Z482">
        <v>0</v>
      </c>
      <c r="AA482">
        <v>0</v>
      </c>
      <c r="AB482">
        <v>0</v>
      </c>
      <c r="AC482">
        <v>1</v>
      </c>
      <c r="AD482">
        <v>10219</v>
      </c>
      <c r="AE482">
        <v>10226</v>
      </c>
      <c r="AF482">
        <v>7</v>
      </c>
      <c r="AG482">
        <v>10205</v>
      </c>
      <c r="AH482">
        <v>16</v>
      </c>
      <c r="AI482">
        <v>58</v>
      </c>
      <c r="AJ482">
        <v>2</v>
      </c>
      <c r="AK482">
        <v>77</v>
      </c>
      <c r="AL482">
        <v>10</v>
      </c>
      <c r="AM482">
        <v>3</v>
      </c>
      <c r="AN482">
        <v>64</v>
      </c>
      <c r="AO482">
        <v>98</v>
      </c>
      <c r="AP482">
        <v>2</v>
      </c>
      <c r="AQ482">
        <v>38</v>
      </c>
      <c r="AR482">
        <v>12</v>
      </c>
      <c r="AS482">
        <v>34</v>
      </c>
    </row>
    <row r="483" spans="1:45" x14ac:dyDescent="0.25">
      <c r="A483">
        <v>20110427</v>
      </c>
      <c r="B483">
        <f t="shared" si="35"/>
        <v>20150427</v>
      </c>
      <c r="C483">
        <f t="shared" si="36"/>
        <v>2015</v>
      </c>
      <c r="D483">
        <f t="shared" si="37"/>
        <v>4</v>
      </c>
      <c r="E483">
        <f t="shared" si="38"/>
        <v>27</v>
      </c>
      <c r="F483" s="15">
        <f t="shared" si="39"/>
        <v>42121</v>
      </c>
      <c r="G483">
        <v>2</v>
      </c>
      <c r="H483">
        <v>46</v>
      </c>
      <c r="I483">
        <v>46</v>
      </c>
      <c r="J483">
        <v>60</v>
      </c>
      <c r="K483">
        <v>7</v>
      </c>
      <c r="L483">
        <v>30</v>
      </c>
      <c r="M483">
        <v>1</v>
      </c>
      <c r="N483">
        <v>100</v>
      </c>
      <c r="O483">
        <v>7</v>
      </c>
      <c r="P483">
        <v>124</v>
      </c>
      <c r="Q483">
        <v>94</v>
      </c>
      <c r="R483">
        <v>2</v>
      </c>
      <c r="S483">
        <v>157</v>
      </c>
      <c r="T483">
        <v>13</v>
      </c>
      <c r="U483">
        <v>80</v>
      </c>
      <c r="V483">
        <v>6</v>
      </c>
      <c r="W483">
        <v>55</v>
      </c>
      <c r="X483">
        <v>38</v>
      </c>
      <c r="Y483">
        <v>1581</v>
      </c>
      <c r="Z483">
        <v>0</v>
      </c>
      <c r="AA483">
        <v>-1</v>
      </c>
      <c r="AB483">
        <v>-1</v>
      </c>
      <c r="AC483">
        <v>17</v>
      </c>
      <c r="AD483">
        <v>10201</v>
      </c>
      <c r="AE483">
        <v>10219</v>
      </c>
      <c r="AF483">
        <v>1</v>
      </c>
      <c r="AG483">
        <v>10174</v>
      </c>
      <c r="AH483">
        <v>24</v>
      </c>
      <c r="AI483">
        <v>59</v>
      </c>
      <c r="AJ483">
        <v>24</v>
      </c>
      <c r="AK483">
        <v>65</v>
      </c>
      <c r="AL483">
        <v>1</v>
      </c>
      <c r="AM483">
        <v>6</v>
      </c>
      <c r="AN483">
        <v>76</v>
      </c>
      <c r="AO483">
        <v>90</v>
      </c>
      <c r="AP483">
        <v>24</v>
      </c>
      <c r="AQ483">
        <v>66</v>
      </c>
      <c r="AR483">
        <v>13</v>
      </c>
      <c r="AS483">
        <v>25</v>
      </c>
    </row>
    <row r="484" spans="1:45" x14ac:dyDescent="0.25">
      <c r="A484">
        <v>20110428</v>
      </c>
      <c r="B484">
        <f t="shared" si="35"/>
        <v>20150428</v>
      </c>
      <c r="C484">
        <f t="shared" si="36"/>
        <v>2015</v>
      </c>
      <c r="D484">
        <f t="shared" si="37"/>
        <v>4</v>
      </c>
      <c r="E484">
        <f t="shared" si="38"/>
        <v>28</v>
      </c>
      <c r="F484" s="15">
        <f t="shared" si="39"/>
        <v>42122</v>
      </c>
      <c r="G484">
        <v>54</v>
      </c>
      <c r="H484">
        <v>29</v>
      </c>
      <c r="I484">
        <v>34</v>
      </c>
      <c r="J484">
        <v>50</v>
      </c>
      <c r="K484">
        <v>9</v>
      </c>
      <c r="L484">
        <v>20</v>
      </c>
      <c r="M484">
        <v>1</v>
      </c>
      <c r="N484">
        <v>100</v>
      </c>
      <c r="O484">
        <v>20</v>
      </c>
      <c r="P484">
        <v>141</v>
      </c>
      <c r="Q484">
        <v>109</v>
      </c>
      <c r="R484">
        <v>5</v>
      </c>
      <c r="S484">
        <v>190</v>
      </c>
      <c r="T484">
        <v>16</v>
      </c>
      <c r="U484">
        <v>91</v>
      </c>
      <c r="V484">
        <v>24</v>
      </c>
      <c r="W484">
        <v>61</v>
      </c>
      <c r="X484">
        <v>42</v>
      </c>
      <c r="Y484">
        <v>1517</v>
      </c>
      <c r="Z484">
        <v>10</v>
      </c>
      <c r="AA484">
        <v>10</v>
      </c>
      <c r="AB484">
        <v>9</v>
      </c>
      <c r="AC484">
        <v>12</v>
      </c>
      <c r="AD484">
        <v>10150</v>
      </c>
      <c r="AE484">
        <v>10174</v>
      </c>
      <c r="AF484">
        <v>1</v>
      </c>
      <c r="AG484">
        <v>10134</v>
      </c>
      <c r="AH484">
        <v>17</v>
      </c>
      <c r="AI484">
        <v>57</v>
      </c>
      <c r="AJ484">
        <v>1</v>
      </c>
      <c r="AK484">
        <v>75</v>
      </c>
      <c r="AL484">
        <v>16</v>
      </c>
      <c r="AM484">
        <v>6</v>
      </c>
      <c r="AN484">
        <v>79</v>
      </c>
      <c r="AO484">
        <v>93</v>
      </c>
      <c r="AP484">
        <v>1</v>
      </c>
      <c r="AQ484">
        <v>58</v>
      </c>
      <c r="AR484">
        <v>16</v>
      </c>
      <c r="AS484">
        <v>25</v>
      </c>
    </row>
    <row r="485" spans="1:45" x14ac:dyDescent="0.25">
      <c r="A485">
        <v>20110429</v>
      </c>
      <c r="B485">
        <f t="shared" si="35"/>
        <v>20150429</v>
      </c>
      <c r="C485">
        <f t="shared" si="36"/>
        <v>2015</v>
      </c>
      <c r="D485">
        <f t="shared" si="37"/>
        <v>4</v>
      </c>
      <c r="E485">
        <f t="shared" si="38"/>
        <v>29</v>
      </c>
      <c r="F485" s="15">
        <f t="shared" si="39"/>
        <v>42123</v>
      </c>
      <c r="G485">
        <v>68</v>
      </c>
      <c r="H485">
        <v>46</v>
      </c>
      <c r="I485">
        <v>48</v>
      </c>
      <c r="J485">
        <v>80</v>
      </c>
      <c r="K485">
        <v>17</v>
      </c>
      <c r="L485">
        <v>20</v>
      </c>
      <c r="M485">
        <v>4</v>
      </c>
      <c r="N485">
        <v>130</v>
      </c>
      <c r="O485">
        <v>17</v>
      </c>
      <c r="P485">
        <v>168</v>
      </c>
      <c r="Q485">
        <v>101</v>
      </c>
      <c r="R485">
        <v>4</v>
      </c>
      <c r="S485">
        <v>229</v>
      </c>
      <c r="T485">
        <v>15</v>
      </c>
      <c r="U485">
        <v>76</v>
      </c>
      <c r="V485">
        <v>6</v>
      </c>
      <c r="W485">
        <v>88</v>
      </c>
      <c r="X485">
        <v>60</v>
      </c>
      <c r="Y485">
        <v>1911</v>
      </c>
      <c r="Z485">
        <v>0</v>
      </c>
      <c r="AA485">
        <v>-1</v>
      </c>
      <c r="AB485">
        <v>-1</v>
      </c>
      <c r="AC485">
        <v>21</v>
      </c>
      <c r="AD485">
        <v>10121</v>
      </c>
      <c r="AE485">
        <v>10133</v>
      </c>
      <c r="AF485">
        <v>8</v>
      </c>
      <c r="AG485">
        <v>10100</v>
      </c>
      <c r="AH485">
        <v>16</v>
      </c>
      <c r="AI485">
        <v>46</v>
      </c>
      <c r="AJ485">
        <v>4</v>
      </c>
      <c r="AK485">
        <v>79</v>
      </c>
      <c r="AL485">
        <v>24</v>
      </c>
      <c r="AM485">
        <v>3</v>
      </c>
      <c r="AN485">
        <v>66</v>
      </c>
      <c r="AO485">
        <v>96</v>
      </c>
      <c r="AP485">
        <v>4</v>
      </c>
      <c r="AQ485">
        <v>40</v>
      </c>
      <c r="AR485">
        <v>17</v>
      </c>
      <c r="AS485">
        <v>33</v>
      </c>
    </row>
    <row r="486" spans="1:45" x14ac:dyDescent="0.25">
      <c r="A486">
        <v>20110430</v>
      </c>
      <c r="B486">
        <f t="shared" si="35"/>
        <v>20150430</v>
      </c>
      <c r="C486">
        <f t="shared" si="36"/>
        <v>2015</v>
      </c>
      <c r="D486">
        <f t="shared" si="37"/>
        <v>4</v>
      </c>
      <c r="E486">
        <f t="shared" si="38"/>
        <v>30</v>
      </c>
      <c r="F486" s="15">
        <f t="shared" si="39"/>
        <v>42124</v>
      </c>
      <c r="G486">
        <v>69</v>
      </c>
      <c r="H486">
        <v>63</v>
      </c>
      <c r="I486">
        <v>63</v>
      </c>
      <c r="J486">
        <v>80</v>
      </c>
      <c r="K486">
        <v>13</v>
      </c>
      <c r="L486">
        <v>50</v>
      </c>
      <c r="M486">
        <v>3</v>
      </c>
      <c r="N486">
        <v>130</v>
      </c>
      <c r="O486">
        <v>14</v>
      </c>
      <c r="P486">
        <v>155</v>
      </c>
      <c r="Q486">
        <v>98</v>
      </c>
      <c r="R486">
        <v>6</v>
      </c>
      <c r="S486">
        <v>214</v>
      </c>
      <c r="T486">
        <v>15</v>
      </c>
      <c r="U486">
        <v>89</v>
      </c>
      <c r="V486">
        <v>6</v>
      </c>
      <c r="W486">
        <v>121</v>
      </c>
      <c r="X486">
        <v>82</v>
      </c>
      <c r="Y486">
        <v>2274</v>
      </c>
      <c r="Z486">
        <v>0</v>
      </c>
      <c r="AA486">
        <v>0</v>
      </c>
      <c r="AB486">
        <v>0</v>
      </c>
      <c r="AC486">
        <v>1</v>
      </c>
      <c r="AD486">
        <v>10112</v>
      </c>
      <c r="AE486">
        <v>10122</v>
      </c>
      <c r="AF486">
        <v>7</v>
      </c>
      <c r="AG486">
        <v>10091</v>
      </c>
      <c r="AH486">
        <v>17</v>
      </c>
      <c r="AI486">
        <v>69</v>
      </c>
      <c r="AJ486">
        <v>13</v>
      </c>
      <c r="AK486">
        <v>83</v>
      </c>
      <c r="AL486">
        <v>24</v>
      </c>
      <c r="AM486">
        <v>1</v>
      </c>
      <c r="AN486">
        <v>46</v>
      </c>
      <c r="AO486">
        <v>57</v>
      </c>
      <c r="AP486">
        <v>1</v>
      </c>
      <c r="AQ486">
        <v>36</v>
      </c>
      <c r="AR486">
        <v>18</v>
      </c>
      <c r="AS486">
        <v>38</v>
      </c>
    </row>
    <row r="487" spans="1:45" x14ac:dyDescent="0.25">
      <c r="A487">
        <v>20110501</v>
      </c>
      <c r="B487">
        <f t="shared" si="35"/>
        <v>20150501</v>
      </c>
      <c r="C487">
        <f t="shared" si="36"/>
        <v>2015</v>
      </c>
      <c r="D487">
        <f t="shared" si="37"/>
        <v>5</v>
      </c>
      <c r="E487">
        <f t="shared" si="38"/>
        <v>1</v>
      </c>
      <c r="F487" s="15">
        <f t="shared" si="39"/>
        <v>42125</v>
      </c>
      <c r="G487">
        <v>67</v>
      </c>
      <c r="H487">
        <v>62</v>
      </c>
      <c r="I487">
        <v>63</v>
      </c>
      <c r="J487">
        <v>90</v>
      </c>
      <c r="K487">
        <v>12</v>
      </c>
      <c r="L487">
        <v>40</v>
      </c>
      <c r="M487">
        <v>5</v>
      </c>
      <c r="N487">
        <v>140</v>
      </c>
      <c r="O487">
        <v>11</v>
      </c>
      <c r="P487">
        <v>129</v>
      </c>
      <c r="Q487">
        <v>69</v>
      </c>
      <c r="R487">
        <v>5</v>
      </c>
      <c r="S487">
        <v>185</v>
      </c>
      <c r="T487">
        <v>15</v>
      </c>
      <c r="U487">
        <v>55</v>
      </c>
      <c r="V487">
        <v>6</v>
      </c>
      <c r="W487">
        <v>136</v>
      </c>
      <c r="X487">
        <v>91</v>
      </c>
      <c r="Y487">
        <v>2555</v>
      </c>
      <c r="Z487">
        <v>0</v>
      </c>
      <c r="AA487">
        <v>0</v>
      </c>
      <c r="AB487">
        <v>0</v>
      </c>
      <c r="AC487">
        <v>1</v>
      </c>
      <c r="AD487">
        <v>10127</v>
      </c>
      <c r="AE487">
        <v>10144</v>
      </c>
      <c r="AF487">
        <v>24</v>
      </c>
      <c r="AG487">
        <v>10117</v>
      </c>
      <c r="AH487">
        <v>17</v>
      </c>
      <c r="AI487">
        <v>74</v>
      </c>
      <c r="AJ487">
        <v>13</v>
      </c>
      <c r="AK487">
        <v>83</v>
      </c>
      <c r="AL487">
        <v>2</v>
      </c>
      <c r="AM487">
        <v>0</v>
      </c>
      <c r="AN487">
        <v>42</v>
      </c>
      <c r="AO487">
        <v>54</v>
      </c>
      <c r="AP487">
        <v>3</v>
      </c>
      <c r="AQ487">
        <v>28</v>
      </c>
      <c r="AR487">
        <v>15</v>
      </c>
      <c r="AS487">
        <v>40</v>
      </c>
    </row>
    <row r="488" spans="1:45" x14ac:dyDescent="0.25">
      <c r="A488">
        <v>20110502</v>
      </c>
      <c r="B488">
        <f t="shared" si="35"/>
        <v>20150502</v>
      </c>
      <c r="C488">
        <f t="shared" si="36"/>
        <v>2015</v>
      </c>
      <c r="D488">
        <f t="shared" si="37"/>
        <v>5</v>
      </c>
      <c r="E488">
        <f t="shared" si="38"/>
        <v>2</v>
      </c>
      <c r="F488" s="15">
        <f t="shared" si="39"/>
        <v>42126</v>
      </c>
      <c r="G488">
        <v>58</v>
      </c>
      <c r="H488">
        <v>59</v>
      </c>
      <c r="I488">
        <v>60</v>
      </c>
      <c r="J488">
        <v>80</v>
      </c>
      <c r="K488">
        <v>11</v>
      </c>
      <c r="L488">
        <v>40</v>
      </c>
      <c r="M488">
        <v>1</v>
      </c>
      <c r="N488">
        <v>140</v>
      </c>
      <c r="O488">
        <v>12</v>
      </c>
      <c r="P488">
        <v>98</v>
      </c>
      <c r="Q488">
        <v>53</v>
      </c>
      <c r="R488">
        <v>5</v>
      </c>
      <c r="S488">
        <v>148</v>
      </c>
      <c r="T488">
        <v>14</v>
      </c>
      <c r="U488">
        <v>39</v>
      </c>
      <c r="V488">
        <v>6</v>
      </c>
      <c r="W488">
        <v>135</v>
      </c>
      <c r="X488">
        <v>90</v>
      </c>
      <c r="Y488">
        <v>2476</v>
      </c>
      <c r="Z488">
        <v>0</v>
      </c>
      <c r="AA488">
        <v>0</v>
      </c>
      <c r="AB488">
        <v>0</v>
      </c>
      <c r="AC488">
        <v>1</v>
      </c>
      <c r="AD488">
        <v>10132</v>
      </c>
      <c r="AE488">
        <v>10149</v>
      </c>
      <c r="AF488">
        <v>23</v>
      </c>
      <c r="AG488">
        <v>10116</v>
      </c>
      <c r="AH488">
        <v>14</v>
      </c>
      <c r="AI488">
        <v>74</v>
      </c>
      <c r="AJ488">
        <v>12</v>
      </c>
      <c r="AK488">
        <v>83</v>
      </c>
      <c r="AL488">
        <v>1</v>
      </c>
      <c r="AM488">
        <v>1</v>
      </c>
      <c r="AN488">
        <v>48</v>
      </c>
      <c r="AO488">
        <v>68</v>
      </c>
      <c r="AP488">
        <v>5</v>
      </c>
      <c r="AQ488">
        <v>28</v>
      </c>
      <c r="AR488">
        <v>13</v>
      </c>
      <c r="AS488">
        <v>36</v>
      </c>
    </row>
    <row r="489" spans="1:45" x14ac:dyDescent="0.25">
      <c r="A489">
        <v>20110503</v>
      </c>
      <c r="B489">
        <f t="shared" si="35"/>
        <v>20150503</v>
      </c>
      <c r="C489">
        <f t="shared" si="36"/>
        <v>2015</v>
      </c>
      <c r="D489">
        <f t="shared" si="37"/>
        <v>5</v>
      </c>
      <c r="E489">
        <f t="shared" si="38"/>
        <v>3</v>
      </c>
      <c r="F489" s="15">
        <f t="shared" si="39"/>
        <v>42127</v>
      </c>
      <c r="G489">
        <v>41</v>
      </c>
      <c r="H489">
        <v>42</v>
      </c>
      <c r="I489">
        <v>43</v>
      </c>
      <c r="J489">
        <v>60</v>
      </c>
      <c r="K489">
        <v>9</v>
      </c>
      <c r="L489">
        <v>20</v>
      </c>
      <c r="M489">
        <v>23</v>
      </c>
      <c r="N489">
        <v>100</v>
      </c>
      <c r="O489">
        <v>9</v>
      </c>
      <c r="P489">
        <v>82</v>
      </c>
      <c r="Q489">
        <v>22</v>
      </c>
      <c r="R489">
        <v>5</v>
      </c>
      <c r="S489">
        <v>141</v>
      </c>
      <c r="T489">
        <v>15</v>
      </c>
      <c r="U489">
        <v>1</v>
      </c>
      <c r="V489">
        <v>24</v>
      </c>
      <c r="W489">
        <v>140</v>
      </c>
      <c r="X489">
        <v>93</v>
      </c>
      <c r="Y489">
        <v>2622</v>
      </c>
      <c r="Z489">
        <v>0</v>
      </c>
      <c r="AA489">
        <v>0</v>
      </c>
      <c r="AB489">
        <v>0</v>
      </c>
      <c r="AC489">
        <v>1</v>
      </c>
      <c r="AD489">
        <v>10179</v>
      </c>
      <c r="AE489">
        <v>10204</v>
      </c>
      <c r="AF489">
        <v>24</v>
      </c>
      <c r="AG489">
        <v>10151</v>
      </c>
      <c r="AH489">
        <v>1</v>
      </c>
      <c r="AI489">
        <v>70</v>
      </c>
      <c r="AJ489">
        <v>24</v>
      </c>
      <c r="AK489">
        <v>83</v>
      </c>
      <c r="AL489">
        <v>4</v>
      </c>
      <c r="AM489">
        <v>0</v>
      </c>
      <c r="AN489">
        <v>51</v>
      </c>
      <c r="AO489">
        <v>89</v>
      </c>
      <c r="AP489">
        <v>24</v>
      </c>
      <c r="AQ489">
        <v>31</v>
      </c>
      <c r="AR489">
        <v>12</v>
      </c>
      <c r="AS489">
        <v>37</v>
      </c>
    </row>
    <row r="490" spans="1:45" x14ac:dyDescent="0.25">
      <c r="A490">
        <v>20110504</v>
      </c>
      <c r="B490">
        <f t="shared" si="35"/>
        <v>20150504</v>
      </c>
      <c r="C490">
        <f t="shared" si="36"/>
        <v>2015</v>
      </c>
      <c r="D490">
        <f t="shared" si="37"/>
        <v>5</v>
      </c>
      <c r="E490">
        <f t="shared" si="38"/>
        <v>4</v>
      </c>
      <c r="F490" s="15">
        <f t="shared" si="39"/>
        <v>42128</v>
      </c>
      <c r="G490">
        <v>352</v>
      </c>
      <c r="H490">
        <v>21</v>
      </c>
      <c r="I490">
        <v>25</v>
      </c>
      <c r="J490">
        <v>40</v>
      </c>
      <c r="K490">
        <v>8</v>
      </c>
      <c r="L490">
        <v>0</v>
      </c>
      <c r="M490">
        <v>2</v>
      </c>
      <c r="N490">
        <v>80</v>
      </c>
      <c r="O490">
        <v>14</v>
      </c>
      <c r="P490">
        <v>80</v>
      </c>
      <c r="Q490">
        <v>3</v>
      </c>
      <c r="R490">
        <v>4</v>
      </c>
      <c r="S490">
        <v>141</v>
      </c>
      <c r="T490">
        <v>16</v>
      </c>
      <c r="U490">
        <v>-30</v>
      </c>
      <c r="V490">
        <v>6</v>
      </c>
      <c r="W490">
        <v>101</v>
      </c>
      <c r="X490">
        <v>67</v>
      </c>
      <c r="Y490">
        <v>2051</v>
      </c>
      <c r="Z490">
        <v>0</v>
      </c>
      <c r="AA490">
        <v>0</v>
      </c>
      <c r="AB490">
        <v>0</v>
      </c>
      <c r="AC490">
        <v>1</v>
      </c>
      <c r="AD490">
        <v>10222</v>
      </c>
      <c r="AE490">
        <v>10240</v>
      </c>
      <c r="AF490">
        <v>22</v>
      </c>
      <c r="AG490">
        <v>10202</v>
      </c>
      <c r="AH490">
        <v>1</v>
      </c>
      <c r="AI490">
        <v>12</v>
      </c>
      <c r="AJ490">
        <v>4</v>
      </c>
      <c r="AK490">
        <v>83</v>
      </c>
      <c r="AL490">
        <v>19</v>
      </c>
      <c r="AM490">
        <v>3</v>
      </c>
      <c r="AN490">
        <v>71</v>
      </c>
      <c r="AO490">
        <v>99</v>
      </c>
      <c r="AP490">
        <v>2</v>
      </c>
      <c r="AQ490">
        <v>49</v>
      </c>
      <c r="AR490">
        <v>16</v>
      </c>
      <c r="AS490">
        <v>28</v>
      </c>
    </row>
    <row r="491" spans="1:45" x14ac:dyDescent="0.25">
      <c r="A491">
        <v>20110505</v>
      </c>
      <c r="B491">
        <f t="shared" si="35"/>
        <v>20150505</v>
      </c>
      <c r="C491">
        <f t="shared" si="36"/>
        <v>2015</v>
      </c>
      <c r="D491">
        <f t="shared" si="37"/>
        <v>5</v>
      </c>
      <c r="E491">
        <f t="shared" si="38"/>
        <v>5</v>
      </c>
      <c r="F491" s="15">
        <f t="shared" si="39"/>
        <v>42129</v>
      </c>
      <c r="G491">
        <v>123</v>
      </c>
      <c r="H491">
        <v>18</v>
      </c>
      <c r="I491">
        <v>20</v>
      </c>
      <c r="J491">
        <v>40</v>
      </c>
      <c r="K491">
        <v>12</v>
      </c>
      <c r="L491">
        <v>10</v>
      </c>
      <c r="M491">
        <v>1</v>
      </c>
      <c r="N491">
        <v>90</v>
      </c>
      <c r="O491">
        <v>11</v>
      </c>
      <c r="P491">
        <v>106</v>
      </c>
      <c r="Q491">
        <v>0</v>
      </c>
      <c r="R491">
        <v>5</v>
      </c>
      <c r="S491">
        <v>184</v>
      </c>
      <c r="T491">
        <v>16</v>
      </c>
      <c r="U491">
        <v>-35</v>
      </c>
      <c r="V491">
        <v>6</v>
      </c>
      <c r="W491">
        <v>134</v>
      </c>
      <c r="X491">
        <v>89</v>
      </c>
      <c r="Y491">
        <v>2333</v>
      </c>
      <c r="Z491">
        <v>0</v>
      </c>
      <c r="AA491">
        <v>0</v>
      </c>
      <c r="AB491">
        <v>0</v>
      </c>
      <c r="AC491">
        <v>1</v>
      </c>
      <c r="AD491">
        <v>10227</v>
      </c>
      <c r="AE491">
        <v>10243</v>
      </c>
      <c r="AF491">
        <v>6</v>
      </c>
      <c r="AG491">
        <v>10207</v>
      </c>
      <c r="AH491">
        <v>24</v>
      </c>
      <c r="AI491">
        <v>60</v>
      </c>
      <c r="AJ491">
        <v>4</v>
      </c>
      <c r="AK491">
        <v>75</v>
      </c>
      <c r="AL491">
        <v>6</v>
      </c>
      <c r="AM491">
        <v>2</v>
      </c>
      <c r="AN491">
        <v>62</v>
      </c>
      <c r="AO491">
        <v>98</v>
      </c>
      <c r="AP491">
        <v>4</v>
      </c>
      <c r="AQ491">
        <v>33</v>
      </c>
      <c r="AR491">
        <v>16</v>
      </c>
      <c r="AS491">
        <v>35</v>
      </c>
    </row>
    <row r="492" spans="1:45" x14ac:dyDescent="0.25">
      <c r="A492">
        <v>20110506</v>
      </c>
      <c r="B492">
        <f t="shared" si="35"/>
        <v>20150506</v>
      </c>
      <c r="C492">
        <f t="shared" si="36"/>
        <v>2015</v>
      </c>
      <c r="D492">
        <f t="shared" si="37"/>
        <v>5</v>
      </c>
      <c r="E492">
        <f t="shared" si="38"/>
        <v>6</v>
      </c>
      <c r="F492" s="15">
        <f t="shared" si="39"/>
        <v>42130</v>
      </c>
      <c r="G492">
        <v>133</v>
      </c>
      <c r="H492">
        <v>26</v>
      </c>
      <c r="I492">
        <v>28</v>
      </c>
      <c r="J492">
        <v>40</v>
      </c>
      <c r="K492">
        <v>11</v>
      </c>
      <c r="L492">
        <v>20</v>
      </c>
      <c r="M492">
        <v>1</v>
      </c>
      <c r="N492">
        <v>90</v>
      </c>
      <c r="O492">
        <v>12</v>
      </c>
      <c r="P492">
        <v>150</v>
      </c>
      <c r="Q492">
        <v>51</v>
      </c>
      <c r="R492">
        <v>3</v>
      </c>
      <c r="S492">
        <v>223</v>
      </c>
      <c r="T492">
        <v>14</v>
      </c>
      <c r="U492">
        <v>8</v>
      </c>
      <c r="V492">
        <v>6</v>
      </c>
      <c r="W492">
        <v>118</v>
      </c>
      <c r="X492">
        <v>78</v>
      </c>
      <c r="Y492">
        <v>2116</v>
      </c>
      <c r="Z492">
        <v>0</v>
      </c>
      <c r="AA492">
        <v>0</v>
      </c>
      <c r="AB492">
        <v>0</v>
      </c>
      <c r="AC492">
        <v>1</v>
      </c>
      <c r="AD492">
        <v>10189</v>
      </c>
      <c r="AE492">
        <v>10204</v>
      </c>
      <c r="AF492">
        <v>1</v>
      </c>
      <c r="AG492">
        <v>10179</v>
      </c>
      <c r="AH492">
        <v>17</v>
      </c>
      <c r="AI492">
        <v>62</v>
      </c>
      <c r="AJ492">
        <v>1</v>
      </c>
      <c r="AK492">
        <v>75</v>
      </c>
      <c r="AL492">
        <v>16</v>
      </c>
      <c r="AM492">
        <v>2</v>
      </c>
      <c r="AN492">
        <v>53</v>
      </c>
      <c r="AO492">
        <v>92</v>
      </c>
      <c r="AP492">
        <v>1</v>
      </c>
      <c r="AQ492">
        <v>29</v>
      </c>
      <c r="AR492">
        <v>14</v>
      </c>
      <c r="AS492">
        <v>35</v>
      </c>
    </row>
    <row r="493" spans="1:45" x14ac:dyDescent="0.25">
      <c r="A493">
        <v>20110507</v>
      </c>
      <c r="B493">
        <f t="shared" si="35"/>
        <v>20150507</v>
      </c>
      <c r="C493">
        <f t="shared" si="36"/>
        <v>2015</v>
      </c>
      <c r="D493">
        <f t="shared" si="37"/>
        <v>5</v>
      </c>
      <c r="E493">
        <f t="shared" si="38"/>
        <v>7</v>
      </c>
      <c r="F493" s="15">
        <f t="shared" si="39"/>
        <v>42131</v>
      </c>
      <c r="G493">
        <v>140</v>
      </c>
      <c r="H493">
        <v>41</v>
      </c>
      <c r="I493">
        <v>43</v>
      </c>
      <c r="J493">
        <v>60</v>
      </c>
      <c r="K493">
        <v>13</v>
      </c>
      <c r="L493">
        <v>30</v>
      </c>
      <c r="M493">
        <v>1</v>
      </c>
      <c r="N493">
        <v>120</v>
      </c>
      <c r="O493">
        <v>15</v>
      </c>
      <c r="P493">
        <v>203</v>
      </c>
      <c r="Q493">
        <v>109</v>
      </c>
      <c r="R493">
        <v>4</v>
      </c>
      <c r="S493">
        <v>278</v>
      </c>
      <c r="T493">
        <v>16</v>
      </c>
      <c r="U493">
        <v>65</v>
      </c>
      <c r="V493">
        <v>6</v>
      </c>
      <c r="W493">
        <v>118</v>
      </c>
      <c r="X493">
        <v>77</v>
      </c>
      <c r="Y493">
        <v>2261</v>
      </c>
      <c r="Z493">
        <v>0</v>
      </c>
      <c r="AA493">
        <v>0</v>
      </c>
      <c r="AB493">
        <v>0</v>
      </c>
      <c r="AC493">
        <v>1</v>
      </c>
      <c r="AD493">
        <v>10159</v>
      </c>
      <c r="AE493">
        <v>10175</v>
      </c>
      <c r="AF493">
        <v>1</v>
      </c>
      <c r="AG493">
        <v>10145</v>
      </c>
      <c r="AH493">
        <v>16</v>
      </c>
      <c r="AI493">
        <v>68</v>
      </c>
      <c r="AJ493">
        <v>7</v>
      </c>
      <c r="AK493">
        <v>82</v>
      </c>
      <c r="AL493">
        <v>18</v>
      </c>
      <c r="AM493">
        <v>2</v>
      </c>
      <c r="AN493">
        <v>47</v>
      </c>
      <c r="AO493">
        <v>66</v>
      </c>
      <c r="AP493">
        <v>5</v>
      </c>
      <c r="AQ493">
        <v>30</v>
      </c>
      <c r="AR493">
        <v>16</v>
      </c>
      <c r="AS493">
        <v>41</v>
      </c>
    </row>
    <row r="494" spans="1:45" x14ac:dyDescent="0.25">
      <c r="A494">
        <v>20110508</v>
      </c>
      <c r="B494">
        <f t="shared" si="35"/>
        <v>20150508</v>
      </c>
      <c r="C494">
        <f t="shared" si="36"/>
        <v>2015</v>
      </c>
      <c r="D494">
        <f t="shared" si="37"/>
        <v>5</v>
      </c>
      <c r="E494">
        <f t="shared" si="38"/>
        <v>8</v>
      </c>
      <c r="F494" s="15">
        <f t="shared" si="39"/>
        <v>42132</v>
      </c>
      <c r="G494">
        <v>148</v>
      </c>
      <c r="H494">
        <v>23</v>
      </c>
      <c r="I494">
        <v>40</v>
      </c>
      <c r="J494">
        <v>60</v>
      </c>
      <c r="K494">
        <v>2</v>
      </c>
      <c r="L494">
        <v>20</v>
      </c>
      <c r="M494">
        <v>17</v>
      </c>
      <c r="N494">
        <v>100</v>
      </c>
      <c r="O494">
        <v>2</v>
      </c>
      <c r="P494">
        <v>213</v>
      </c>
      <c r="Q494">
        <v>158</v>
      </c>
      <c r="R494">
        <v>24</v>
      </c>
      <c r="S494">
        <v>269</v>
      </c>
      <c r="T494">
        <v>14</v>
      </c>
      <c r="U494">
        <v>147</v>
      </c>
      <c r="V494">
        <v>24</v>
      </c>
      <c r="W494">
        <v>69</v>
      </c>
      <c r="X494">
        <v>45</v>
      </c>
      <c r="Y494">
        <v>2012</v>
      </c>
      <c r="Z494">
        <v>0</v>
      </c>
      <c r="AA494">
        <v>-1</v>
      </c>
      <c r="AB494">
        <v>-1</v>
      </c>
      <c r="AC494">
        <v>22</v>
      </c>
      <c r="AD494">
        <v>10171</v>
      </c>
      <c r="AE494">
        <v>10197</v>
      </c>
      <c r="AF494">
        <v>24</v>
      </c>
      <c r="AG494">
        <v>10153</v>
      </c>
      <c r="AH494">
        <v>2</v>
      </c>
      <c r="AI494">
        <v>58</v>
      </c>
      <c r="AJ494">
        <v>24</v>
      </c>
      <c r="AK494">
        <v>83</v>
      </c>
      <c r="AL494">
        <v>3</v>
      </c>
      <c r="AM494">
        <v>6</v>
      </c>
      <c r="AN494">
        <v>49</v>
      </c>
      <c r="AO494">
        <v>87</v>
      </c>
      <c r="AP494">
        <v>24</v>
      </c>
      <c r="AQ494">
        <v>36</v>
      </c>
      <c r="AR494">
        <v>16</v>
      </c>
      <c r="AS494">
        <v>37</v>
      </c>
    </row>
    <row r="495" spans="1:45" x14ac:dyDescent="0.25">
      <c r="A495">
        <v>20110509</v>
      </c>
      <c r="B495">
        <f t="shared" si="35"/>
        <v>20150509</v>
      </c>
      <c r="C495">
        <f t="shared" si="36"/>
        <v>2015</v>
      </c>
      <c r="D495">
        <f t="shared" si="37"/>
        <v>5</v>
      </c>
      <c r="E495">
        <f t="shared" si="38"/>
        <v>9</v>
      </c>
      <c r="F495" s="15">
        <f t="shared" si="39"/>
        <v>42133</v>
      </c>
      <c r="G495">
        <v>339</v>
      </c>
      <c r="H495">
        <v>14</v>
      </c>
      <c r="I495">
        <v>18</v>
      </c>
      <c r="J495">
        <v>30</v>
      </c>
      <c r="K495">
        <v>11</v>
      </c>
      <c r="L495">
        <v>10</v>
      </c>
      <c r="M495">
        <v>5</v>
      </c>
      <c r="N495">
        <v>60</v>
      </c>
      <c r="O495">
        <v>11</v>
      </c>
      <c r="P495">
        <v>163</v>
      </c>
      <c r="Q495">
        <v>110</v>
      </c>
      <c r="R495">
        <v>24</v>
      </c>
      <c r="S495">
        <v>204</v>
      </c>
      <c r="T495">
        <v>16</v>
      </c>
      <c r="U495">
        <v>81</v>
      </c>
      <c r="V495">
        <v>24</v>
      </c>
      <c r="W495">
        <v>42</v>
      </c>
      <c r="X495">
        <v>27</v>
      </c>
      <c r="Y495">
        <v>1150</v>
      </c>
      <c r="Z495">
        <v>6</v>
      </c>
      <c r="AA495">
        <v>4</v>
      </c>
      <c r="AB495">
        <v>3</v>
      </c>
      <c r="AC495">
        <v>9</v>
      </c>
      <c r="AD495">
        <v>10226</v>
      </c>
      <c r="AE495">
        <v>10240</v>
      </c>
      <c r="AF495">
        <v>21</v>
      </c>
      <c r="AG495">
        <v>10198</v>
      </c>
      <c r="AH495">
        <v>1</v>
      </c>
      <c r="AI495">
        <v>3</v>
      </c>
      <c r="AJ495">
        <v>23</v>
      </c>
      <c r="AK495">
        <v>65</v>
      </c>
      <c r="AL495">
        <v>15</v>
      </c>
      <c r="AM495">
        <v>6</v>
      </c>
      <c r="AN495">
        <v>87</v>
      </c>
      <c r="AO495">
        <v>99</v>
      </c>
      <c r="AP495">
        <v>21</v>
      </c>
      <c r="AQ495">
        <v>71</v>
      </c>
      <c r="AR495">
        <v>16</v>
      </c>
      <c r="AS495">
        <v>20</v>
      </c>
    </row>
    <row r="496" spans="1:45" x14ac:dyDescent="0.25">
      <c r="A496">
        <v>20110510</v>
      </c>
      <c r="B496">
        <f t="shared" si="35"/>
        <v>20150510</v>
      </c>
      <c r="C496">
        <f t="shared" si="36"/>
        <v>2015</v>
      </c>
      <c r="D496">
        <f t="shared" si="37"/>
        <v>5</v>
      </c>
      <c r="E496">
        <f t="shared" si="38"/>
        <v>10</v>
      </c>
      <c r="F496" s="15">
        <f t="shared" si="39"/>
        <v>42134</v>
      </c>
      <c r="G496">
        <v>353</v>
      </c>
      <c r="H496">
        <v>18</v>
      </c>
      <c r="I496">
        <v>22</v>
      </c>
      <c r="J496">
        <v>40</v>
      </c>
      <c r="K496">
        <v>22</v>
      </c>
      <c r="L496">
        <v>10</v>
      </c>
      <c r="M496">
        <v>1</v>
      </c>
      <c r="N496">
        <v>70</v>
      </c>
      <c r="O496">
        <v>22</v>
      </c>
      <c r="P496">
        <v>165</v>
      </c>
      <c r="Q496">
        <v>101</v>
      </c>
      <c r="R496">
        <v>1</v>
      </c>
      <c r="S496">
        <v>232</v>
      </c>
      <c r="T496">
        <v>14</v>
      </c>
      <c r="U496">
        <v>79</v>
      </c>
      <c r="V496">
        <v>6</v>
      </c>
      <c r="W496">
        <v>41</v>
      </c>
      <c r="X496">
        <v>27</v>
      </c>
      <c r="Y496">
        <v>1451</v>
      </c>
      <c r="Z496">
        <v>25</v>
      </c>
      <c r="AA496">
        <v>49</v>
      </c>
      <c r="AB496">
        <v>41</v>
      </c>
      <c r="AC496">
        <v>23</v>
      </c>
      <c r="AD496">
        <v>10250</v>
      </c>
      <c r="AE496">
        <v>10270</v>
      </c>
      <c r="AF496">
        <v>8</v>
      </c>
      <c r="AG496">
        <v>10240</v>
      </c>
      <c r="AH496">
        <v>1</v>
      </c>
      <c r="AI496">
        <v>11</v>
      </c>
      <c r="AJ496">
        <v>2</v>
      </c>
      <c r="AK496">
        <v>80</v>
      </c>
      <c r="AL496">
        <v>12</v>
      </c>
      <c r="AM496">
        <v>6</v>
      </c>
      <c r="AN496">
        <v>77</v>
      </c>
      <c r="AO496">
        <v>99</v>
      </c>
      <c r="AP496">
        <v>1</v>
      </c>
      <c r="AQ496">
        <v>50</v>
      </c>
      <c r="AR496">
        <v>13</v>
      </c>
      <c r="AS496">
        <v>25</v>
      </c>
    </row>
    <row r="497" spans="1:45" x14ac:dyDescent="0.25">
      <c r="A497">
        <v>20110511</v>
      </c>
      <c r="B497">
        <f t="shared" si="35"/>
        <v>20150511</v>
      </c>
      <c r="C497">
        <f t="shared" si="36"/>
        <v>2015</v>
      </c>
      <c r="D497">
        <f t="shared" si="37"/>
        <v>5</v>
      </c>
      <c r="E497">
        <f t="shared" si="38"/>
        <v>11</v>
      </c>
      <c r="F497" s="15">
        <f t="shared" si="39"/>
        <v>42135</v>
      </c>
      <c r="G497">
        <v>289</v>
      </c>
      <c r="H497">
        <v>18</v>
      </c>
      <c r="I497">
        <v>22</v>
      </c>
      <c r="J497">
        <v>40</v>
      </c>
      <c r="K497">
        <v>10</v>
      </c>
      <c r="L497">
        <v>0</v>
      </c>
      <c r="M497">
        <v>4</v>
      </c>
      <c r="N497">
        <v>90</v>
      </c>
      <c r="O497">
        <v>11</v>
      </c>
      <c r="P497">
        <v>150</v>
      </c>
      <c r="Q497">
        <v>90</v>
      </c>
      <c r="R497">
        <v>24</v>
      </c>
      <c r="S497">
        <v>209</v>
      </c>
      <c r="T497">
        <v>13</v>
      </c>
      <c r="U497">
        <v>67</v>
      </c>
      <c r="V497">
        <v>24</v>
      </c>
      <c r="W497">
        <v>124</v>
      </c>
      <c r="X497">
        <v>80</v>
      </c>
      <c r="Y497">
        <v>2438</v>
      </c>
      <c r="Z497">
        <v>0</v>
      </c>
      <c r="AA497">
        <v>0</v>
      </c>
      <c r="AB497">
        <v>0</v>
      </c>
      <c r="AC497">
        <v>1</v>
      </c>
      <c r="AD497">
        <v>10222</v>
      </c>
      <c r="AE497">
        <v>10236</v>
      </c>
      <c r="AF497">
        <v>2</v>
      </c>
      <c r="AG497">
        <v>10200</v>
      </c>
      <c r="AH497">
        <v>24</v>
      </c>
      <c r="AI497">
        <v>1</v>
      </c>
      <c r="AJ497">
        <v>4</v>
      </c>
      <c r="AK497">
        <v>81</v>
      </c>
      <c r="AL497">
        <v>19</v>
      </c>
      <c r="AM497">
        <v>4</v>
      </c>
      <c r="AN497">
        <v>72</v>
      </c>
      <c r="AO497">
        <v>99</v>
      </c>
      <c r="AP497">
        <v>2</v>
      </c>
      <c r="AQ497">
        <v>37</v>
      </c>
      <c r="AR497">
        <v>11</v>
      </c>
      <c r="AS497">
        <v>40</v>
      </c>
    </row>
    <row r="498" spans="1:45" x14ac:dyDescent="0.25">
      <c r="A498">
        <v>20110512</v>
      </c>
      <c r="B498">
        <f t="shared" si="35"/>
        <v>20150512</v>
      </c>
      <c r="C498">
        <f t="shared" si="36"/>
        <v>2015</v>
      </c>
      <c r="D498">
        <f t="shared" si="37"/>
        <v>5</v>
      </c>
      <c r="E498">
        <f t="shared" si="38"/>
        <v>12</v>
      </c>
      <c r="F498" s="15">
        <f t="shared" si="39"/>
        <v>42136</v>
      </c>
      <c r="G498">
        <v>263</v>
      </c>
      <c r="H498">
        <v>29</v>
      </c>
      <c r="I498">
        <v>33</v>
      </c>
      <c r="J498">
        <v>60</v>
      </c>
      <c r="K498">
        <v>13</v>
      </c>
      <c r="L498">
        <v>10</v>
      </c>
      <c r="M498">
        <v>1</v>
      </c>
      <c r="N498">
        <v>110</v>
      </c>
      <c r="O498">
        <v>13</v>
      </c>
      <c r="P498">
        <v>131</v>
      </c>
      <c r="Q498">
        <v>83</v>
      </c>
      <c r="R498">
        <v>3</v>
      </c>
      <c r="S498">
        <v>174</v>
      </c>
      <c r="T498">
        <v>10</v>
      </c>
      <c r="U498">
        <v>55</v>
      </c>
      <c r="V498">
        <v>6</v>
      </c>
      <c r="W498">
        <v>71</v>
      </c>
      <c r="X498">
        <v>46</v>
      </c>
      <c r="Y498">
        <v>1777</v>
      </c>
      <c r="Z498">
        <v>0</v>
      </c>
      <c r="AA498">
        <v>0</v>
      </c>
      <c r="AB498">
        <v>0</v>
      </c>
      <c r="AC498">
        <v>1</v>
      </c>
      <c r="AD498">
        <v>10187</v>
      </c>
      <c r="AE498">
        <v>10202</v>
      </c>
      <c r="AF498">
        <v>23</v>
      </c>
      <c r="AG498">
        <v>10174</v>
      </c>
      <c r="AH498">
        <v>10</v>
      </c>
      <c r="AI498">
        <v>31</v>
      </c>
      <c r="AJ498">
        <v>2</v>
      </c>
      <c r="AK498">
        <v>80</v>
      </c>
      <c r="AL498">
        <v>13</v>
      </c>
      <c r="AM498">
        <v>5</v>
      </c>
      <c r="AN498">
        <v>74</v>
      </c>
      <c r="AO498">
        <v>99</v>
      </c>
      <c r="AP498">
        <v>1</v>
      </c>
      <c r="AQ498">
        <v>47</v>
      </c>
      <c r="AR498">
        <v>15</v>
      </c>
      <c r="AS498">
        <v>28</v>
      </c>
    </row>
    <row r="499" spans="1:45" x14ac:dyDescent="0.25">
      <c r="A499">
        <v>20110513</v>
      </c>
      <c r="B499">
        <f t="shared" si="35"/>
        <v>20150513</v>
      </c>
      <c r="C499">
        <f t="shared" si="36"/>
        <v>2015</v>
      </c>
      <c r="D499">
        <f t="shared" si="37"/>
        <v>5</v>
      </c>
      <c r="E499">
        <f t="shared" si="38"/>
        <v>13</v>
      </c>
      <c r="F499" s="15">
        <f t="shared" si="39"/>
        <v>42137</v>
      </c>
      <c r="G499">
        <v>269</v>
      </c>
      <c r="H499">
        <v>17</v>
      </c>
      <c r="I499">
        <v>25</v>
      </c>
      <c r="J499">
        <v>40</v>
      </c>
      <c r="K499">
        <v>10</v>
      </c>
      <c r="L499">
        <v>0</v>
      </c>
      <c r="M499">
        <v>22</v>
      </c>
      <c r="N499">
        <v>80</v>
      </c>
      <c r="O499">
        <v>10</v>
      </c>
      <c r="P499">
        <v>136</v>
      </c>
      <c r="Q499">
        <v>80</v>
      </c>
      <c r="R499">
        <v>24</v>
      </c>
      <c r="S499">
        <v>187</v>
      </c>
      <c r="T499">
        <v>15</v>
      </c>
      <c r="U499">
        <v>54</v>
      </c>
      <c r="V499">
        <v>24</v>
      </c>
      <c r="W499">
        <v>91</v>
      </c>
      <c r="X499">
        <v>58</v>
      </c>
      <c r="Y499">
        <v>1839</v>
      </c>
      <c r="Z499">
        <v>0</v>
      </c>
      <c r="AA499">
        <v>0</v>
      </c>
      <c r="AB499">
        <v>0</v>
      </c>
      <c r="AC499">
        <v>1</v>
      </c>
      <c r="AD499">
        <v>10199</v>
      </c>
      <c r="AE499">
        <v>10217</v>
      </c>
      <c r="AF499">
        <v>9</v>
      </c>
      <c r="AG499">
        <v>10166</v>
      </c>
      <c r="AH499">
        <v>24</v>
      </c>
      <c r="AI499">
        <v>57</v>
      </c>
      <c r="AJ499">
        <v>2</v>
      </c>
      <c r="AK499">
        <v>81</v>
      </c>
      <c r="AL499">
        <v>18</v>
      </c>
      <c r="AM499">
        <v>5</v>
      </c>
      <c r="AN499">
        <v>71</v>
      </c>
      <c r="AO499">
        <v>99</v>
      </c>
      <c r="AP499">
        <v>23</v>
      </c>
      <c r="AQ499">
        <v>49</v>
      </c>
      <c r="AR499">
        <v>12</v>
      </c>
      <c r="AS499">
        <v>29</v>
      </c>
    </row>
    <row r="500" spans="1:45" x14ac:dyDescent="0.25">
      <c r="A500">
        <v>20110514</v>
      </c>
      <c r="B500">
        <f t="shared" si="35"/>
        <v>20150514</v>
      </c>
      <c r="C500">
        <f t="shared" si="36"/>
        <v>2015</v>
      </c>
      <c r="D500">
        <f t="shared" si="37"/>
        <v>5</v>
      </c>
      <c r="E500">
        <f t="shared" si="38"/>
        <v>14</v>
      </c>
      <c r="F500" s="15">
        <f t="shared" si="39"/>
        <v>42138</v>
      </c>
      <c r="G500">
        <v>279</v>
      </c>
      <c r="H500">
        <v>34</v>
      </c>
      <c r="I500">
        <v>36</v>
      </c>
      <c r="J500">
        <v>60</v>
      </c>
      <c r="K500">
        <v>13</v>
      </c>
      <c r="L500">
        <v>10</v>
      </c>
      <c r="M500">
        <v>1</v>
      </c>
      <c r="N500">
        <v>110</v>
      </c>
      <c r="O500">
        <v>11</v>
      </c>
      <c r="P500">
        <v>120</v>
      </c>
      <c r="Q500">
        <v>74</v>
      </c>
      <c r="R500">
        <v>4</v>
      </c>
      <c r="S500">
        <v>155</v>
      </c>
      <c r="T500">
        <v>15</v>
      </c>
      <c r="U500">
        <v>47</v>
      </c>
      <c r="V500">
        <v>6</v>
      </c>
      <c r="W500">
        <v>77</v>
      </c>
      <c r="X500">
        <v>49</v>
      </c>
      <c r="Y500">
        <v>2118</v>
      </c>
      <c r="Z500">
        <v>0</v>
      </c>
      <c r="AA500">
        <v>-1</v>
      </c>
      <c r="AB500">
        <v>-1</v>
      </c>
      <c r="AC500">
        <v>18</v>
      </c>
      <c r="AD500">
        <v>10167</v>
      </c>
      <c r="AE500">
        <v>10184</v>
      </c>
      <c r="AF500">
        <v>22</v>
      </c>
      <c r="AG500">
        <v>10147</v>
      </c>
      <c r="AH500">
        <v>5</v>
      </c>
      <c r="AI500">
        <v>60</v>
      </c>
      <c r="AJ500">
        <v>2</v>
      </c>
      <c r="AK500">
        <v>83</v>
      </c>
      <c r="AL500">
        <v>18</v>
      </c>
      <c r="AM500">
        <v>5</v>
      </c>
      <c r="AN500">
        <v>70</v>
      </c>
      <c r="AO500">
        <v>99</v>
      </c>
      <c r="AP500">
        <v>1</v>
      </c>
      <c r="AQ500">
        <v>49</v>
      </c>
      <c r="AR500">
        <v>14</v>
      </c>
      <c r="AS500">
        <v>33</v>
      </c>
    </row>
    <row r="501" spans="1:45" x14ac:dyDescent="0.25">
      <c r="A501">
        <v>20110515</v>
      </c>
      <c r="B501">
        <f t="shared" si="35"/>
        <v>20150515</v>
      </c>
      <c r="C501">
        <f t="shared" si="36"/>
        <v>2015</v>
      </c>
      <c r="D501">
        <f t="shared" si="37"/>
        <v>5</v>
      </c>
      <c r="E501">
        <f t="shared" si="38"/>
        <v>15</v>
      </c>
      <c r="F501" s="15">
        <f t="shared" si="39"/>
        <v>42139</v>
      </c>
      <c r="G501">
        <v>292</v>
      </c>
      <c r="H501">
        <v>32</v>
      </c>
      <c r="I501">
        <v>35</v>
      </c>
      <c r="J501">
        <v>60</v>
      </c>
      <c r="K501">
        <v>15</v>
      </c>
      <c r="L501">
        <v>20</v>
      </c>
      <c r="M501">
        <v>4</v>
      </c>
      <c r="N501">
        <v>110</v>
      </c>
      <c r="O501">
        <v>15</v>
      </c>
      <c r="P501">
        <v>117</v>
      </c>
      <c r="Q501">
        <v>84</v>
      </c>
      <c r="R501">
        <v>4</v>
      </c>
      <c r="S501">
        <v>154</v>
      </c>
      <c r="T501">
        <v>13</v>
      </c>
      <c r="U501">
        <v>71</v>
      </c>
      <c r="V501">
        <v>6</v>
      </c>
      <c r="W501">
        <v>58</v>
      </c>
      <c r="X501">
        <v>37</v>
      </c>
      <c r="Y501">
        <v>1802</v>
      </c>
      <c r="Z501">
        <v>4</v>
      </c>
      <c r="AA501">
        <v>22</v>
      </c>
      <c r="AB501">
        <v>15</v>
      </c>
      <c r="AC501">
        <v>3</v>
      </c>
      <c r="AD501">
        <v>10217</v>
      </c>
      <c r="AE501">
        <v>10238</v>
      </c>
      <c r="AF501">
        <v>19</v>
      </c>
      <c r="AG501">
        <v>10184</v>
      </c>
      <c r="AH501">
        <v>1</v>
      </c>
      <c r="AI501">
        <v>56</v>
      </c>
      <c r="AJ501">
        <v>3</v>
      </c>
      <c r="AK501">
        <v>81</v>
      </c>
      <c r="AL501">
        <v>11</v>
      </c>
      <c r="AM501">
        <v>6</v>
      </c>
      <c r="AN501">
        <v>71</v>
      </c>
      <c r="AO501">
        <v>95</v>
      </c>
      <c r="AP501">
        <v>4</v>
      </c>
      <c r="AQ501">
        <v>56</v>
      </c>
      <c r="AR501">
        <v>12</v>
      </c>
      <c r="AS501">
        <v>28</v>
      </c>
    </row>
    <row r="502" spans="1:45" x14ac:dyDescent="0.25">
      <c r="A502">
        <v>20110516</v>
      </c>
      <c r="B502">
        <f t="shared" si="35"/>
        <v>20150516</v>
      </c>
      <c r="C502">
        <f t="shared" si="36"/>
        <v>2015</v>
      </c>
      <c r="D502">
        <f t="shared" si="37"/>
        <v>5</v>
      </c>
      <c r="E502">
        <f t="shared" si="38"/>
        <v>16</v>
      </c>
      <c r="F502" s="15">
        <f t="shared" si="39"/>
        <v>42140</v>
      </c>
      <c r="G502">
        <v>249</v>
      </c>
      <c r="H502">
        <v>42</v>
      </c>
      <c r="I502">
        <v>44</v>
      </c>
      <c r="J502">
        <v>60</v>
      </c>
      <c r="K502">
        <v>16</v>
      </c>
      <c r="L502">
        <v>30</v>
      </c>
      <c r="M502">
        <v>1</v>
      </c>
      <c r="N502">
        <v>120</v>
      </c>
      <c r="O502">
        <v>18</v>
      </c>
      <c r="P502">
        <v>131</v>
      </c>
      <c r="Q502">
        <v>110</v>
      </c>
      <c r="R502">
        <v>1</v>
      </c>
      <c r="S502">
        <v>150</v>
      </c>
      <c r="T502">
        <v>16</v>
      </c>
      <c r="U502">
        <v>106</v>
      </c>
      <c r="V502">
        <v>6</v>
      </c>
      <c r="W502">
        <v>4</v>
      </c>
      <c r="X502">
        <v>3</v>
      </c>
      <c r="Y502">
        <v>599</v>
      </c>
      <c r="Z502">
        <v>67</v>
      </c>
      <c r="AA502">
        <v>50</v>
      </c>
      <c r="AB502">
        <v>16</v>
      </c>
      <c r="AC502">
        <v>9</v>
      </c>
      <c r="AD502">
        <v>10205</v>
      </c>
      <c r="AE502">
        <v>10220</v>
      </c>
      <c r="AF502">
        <v>1</v>
      </c>
      <c r="AG502">
        <v>10188</v>
      </c>
      <c r="AH502">
        <v>24</v>
      </c>
      <c r="AI502">
        <v>23</v>
      </c>
      <c r="AJ502">
        <v>9</v>
      </c>
      <c r="AK502">
        <v>75</v>
      </c>
      <c r="AL502">
        <v>3</v>
      </c>
      <c r="AM502">
        <v>8</v>
      </c>
      <c r="AN502">
        <v>86</v>
      </c>
      <c r="AO502">
        <v>97</v>
      </c>
      <c r="AP502">
        <v>7</v>
      </c>
      <c r="AQ502">
        <v>76</v>
      </c>
      <c r="AR502">
        <v>2</v>
      </c>
      <c r="AS502">
        <v>9</v>
      </c>
    </row>
    <row r="503" spans="1:45" x14ac:dyDescent="0.25">
      <c r="A503">
        <v>20110517</v>
      </c>
      <c r="B503">
        <f t="shared" si="35"/>
        <v>20150517</v>
      </c>
      <c r="C503">
        <f t="shared" si="36"/>
        <v>2015</v>
      </c>
      <c r="D503">
        <f t="shared" si="37"/>
        <v>5</v>
      </c>
      <c r="E503">
        <f t="shared" si="38"/>
        <v>17</v>
      </c>
      <c r="F503" s="15">
        <f t="shared" si="39"/>
        <v>42141</v>
      </c>
      <c r="G503">
        <v>259</v>
      </c>
      <c r="H503">
        <v>30</v>
      </c>
      <c r="I503">
        <v>32</v>
      </c>
      <c r="J503">
        <v>40</v>
      </c>
      <c r="K503">
        <v>1</v>
      </c>
      <c r="L503">
        <v>20</v>
      </c>
      <c r="M503">
        <v>20</v>
      </c>
      <c r="N503">
        <v>100</v>
      </c>
      <c r="O503">
        <v>1</v>
      </c>
      <c r="P503">
        <v>140</v>
      </c>
      <c r="Q503">
        <v>107</v>
      </c>
      <c r="R503">
        <v>23</v>
      </c>
      <c r="S503">
        <v>168</v>
      </c>
      <c r="T503">
        <v>16</v>
      </c>
      <c r="U503">
        <v>82</v>
      </c>
      <c r="V503">
        <v>24</v>
      </c>
      <c r="W503">
        <v>10</v>
      </c>
      <c r="X503">
        <v>6</v>
      </c>
      <c r="Y503">
        <v>987</v>
      </c>
      <c r="Z503">
        <v>12</v>
      </c>
      <c r="AA503">
        <v>5</v>
      </c>
      <c r="AB503">
        <v>4</v>
      </c>
      <c r="AC503">
        <v>6</v>
      </c>
      <c r="AD503">
        <v>10191</v>
      </c>
      <c r="AE503">
        <v>10200</v>
      </c>
      <c r="AF503">
        <v>13</v>
      </c>
      <c r="AG503">
        <v>10179</v>
      </c>
      <c r="AH503">
        <v>24</v>
      </c>
      <c r="AI503">
        <v>58</v>
      </c>
      <c r="AJ503">
        <v>5</v>
      </c>
      <c r="AK503">
        <v>78</v>
      </c>
      <c r="AL503">
        <v>16</v>
      </c>
      <c r="AM503">
        <v>8</v>
      </c>
      <c r="AN503">
        <v>81</v>
      </c>
      <c r="AO503">
        <v>94</v>
      </c>
      <c r="AP503">
        <v>6</v>
      </c>
      <c r="AQ503">
        <v>69</v>
      </c>
      <c r="AR503">
        <v>16</v>
      </c>
      <c r="AS503">
        <v>16</v>
      </c>
    </row>
    <row r="504" spans="1:45" x14ac:dyDescent="0.25">
      <c r="A504">
        <v>20110518</v>
      </c>
      <c r="B504">
        <f t="shared" si="35"/>
        <v>20150518</v>
      </c>
      <c r="C504">
        <f t="shared" si="36"/>
        <v>2015</v>
      </c>
      <c r="D504">
        <f t="shared" si="37"/>
        <v>5</v>
      </c>
      <c r="E504">
        <f t="shared" si="38"/>
        <v>18</v>
      </c>
      <c r="F504" s="15">
        <f t="shared" si="39"/>
        <v>42142</v>
      </c>
      <c r="G504">
        <v>221</v>
      </c>
      <c r="H504">
        <v>30</v>
      </c>
      <c r="I504">
        <v>33</v>
      </c>
      <c r="J504">
        <v>50</v>
      </c>
      <c r="K504">
        <v>12</v>
      </c>
      <c r="L504">
        <v>10</v>
      </c>
      <c r="M504">
        <v>22</v>
      </c>
      <c r="N504">
        <v>100</v>
      </c>
      <c r="O504">
        <v>14</v>
      </c>
      <c r="P504">
        <v>140</v>
      </c>
      <c r="Q504">
        <v>115</v>
      </c>
      <c r="R504">
        <v>24</v>
      </c>
      <c r="S504">
        <v>169</v>
      </c>
      <c r="T504">
        <v>18</v>
      </c>
      <c r="U504">
        <v>87</v>
      </c>
      <c r="V504">
        <v>24</v>
      </c>
      <c r="W504">
        <v>23</v>
      </c>
      <c r="X504">
        <v>15</v>
      </c>
      <c r="Y504">
        <v>877</v>
      </c>
      <c r="Z504">
        <v>0</v>
      </c>
      <c r="AA504">
        <v>0</v>
      </c>
      <c r="AB504">
        <v>0</v>
      </c>
      <c r="AC504">
        <v>1</v>
      </c>
      <c r="AD504">
        <v>10159</v>
      </c>
      <c r="AE504">
        <v>10175</v>
      </c>
      <c r="AF504">
        <v>1</v>
      </c>
      <c r="AG504">
        <v>10146</v>
      </c>
      <c r="AH504">
        <v>18</v>
      </c>
      <c r="AI504">
        <v>57</v>
      </c>
      <c r="AJ504">
        <v>8</v>
      </c>
      <c r="AK504">
        <v>75</v>
      </c>
      <c r="AL504">
        <v>14</v>
      </c>
      <c r="AM504">
        <v>7</v>
      </c>
      <c r="AN504">
        <v>83</v>
      </c>
      <c r="AO504">
        <v>95</v>
      </c>
      <c r="AP504">
        <v>22</v>
      </c>
      <c r="AQ504">
        <v>72</v>
      </c>
      <c r="AR504">
        <v>17</v>
      </c>
      <c r="AS504">
        <v>14</v>
      </c>
    </row>
    <row r="505" spans="1:45" x14ac:dyDescent="0.25">
      <c r="A505">
        <v>20110519</v>
      </c>
      <c r="B505">
        <f t="shared" si="35"/>
        <v>20150519</v>
      </c>
      <c r="C505">
        <f t="shared" si="36"/>
        <v>2015</v>
      </c>
      <c r="D505">
        <f t="shared" si="37"/>
        <v>5</v>
      </c>
      <c r="E505">
        <f t="shared" si="38"/>
        <v>19</v>
      </c>
      <c r="F505" s="15">
        <f t="shared" si="39"/>
        <v>42143</v>
      </c>
      <c r="G505">
        <v>27</v>
      </c>
      <c r="H505">
        <v>15</v>
      </c>
      <c r="I505">
        <v>20</v>
      </c>
      <c r="J505">
        <v>30</v>
      </c>
      <c r="K505">
        <v>4</v>
      </c>
      <c r="L505">
        <v>10</v>
      </c>
      <c r="M505">
        <v>23</v>
      </c>
      <c r="N505">
        <v>60</v>
      </c>
      <c r="O505">
        <v>4</v>
      </c>
      <c r="P505">
        <v>122</v>
      </c>
      <c r="Q505">
        <v>60</v>
      </c>
      <c r="R505">
        <v>24</v>
      </c>
      <c r="S505">
        <v>160</v>
      </c>
      <c r="T505">
        <v>16</v>
      </c>
      <c r="U505">
        <v>25</v>
      </c>
      <c r="V505">
        <v>24</v>
      </c>
      <c r="W505">
        <v>27</v>
      </c>
      <c r="X505">
        <v>17</v>
      </c>
      <c r="Y505">
        <v>1055</v>
      </c>
      <c r="Z505">
        <v>50</v>
      </c>
      <c r="AA505">
        <v>13</v>
      </c>
      <c r="AB505">
        <v>4</v>
      </c>
      <c r="AC505">
        <v>3</v>
      </c>
      <c r="AD505">
        <v>10180</v>
      </c>
      <c r="AE505">
        <v>10194</v>
      </c>
      <c r="AF505">
        <v>21</v>
      </c>
      <c r="AG505">
        <v>10154</v>
      </c>
      <c r="AH505">
        <v>1</v>
      </c>
      <c r="AI505">
        <v>8</v>
      </c>
      <c r="AJ505">
        <v>24</v>
      </c>
      <c r="AK505">
        <v>75</v>
      </c>
      <c r="AL505">
        <v>18</v>
      </c>
      <c r="AM505">
        <v>6</v>
      </c>
      <c r="AN505">
        <v>85</v>
      </c>
      <c r="AO505">
        <v>99</v>
      </c>
      <c r="AP505">
        <v>2</v>
      </c>
      <c r="AQ505">
        <v>61</v>
      </c>
      <c r="AR505">
        <v>18</v>
      </c>
      <c r="AS505">
        <v>16</v>
      </c>
    </row>
    <row r="506" spans="1:45" x14ac:dyDescent="0.25">
      <c r="A506">
        <v>20110520</v>
      </c>
      <c r="B506">
        <f t="shared" si="35"/>
        <v>20150520</v>
      </c>
      <c r="C506">
        <f t="shared" si="36"/>
        <v>2015</v>
      </c>
      <c r="D506">
        <f t="shared" si="37"/>
        <v>5</v>
      </c>
      <c r="E506">
        <f t="shared" si="38"/>
        <v>20</v>
      </c>
      <c r="F506" s="15">
        <f t="shared" si="39"/>
        <v>42144</v>
      </c>
      <c r="G506">
        <v>280</v>
      </c>
      <c r="H506">
        <v>14</v>
      </c>
      <c r="I506">
        <v>21</v>
      </c>
      <c r="J506">
        <v>40</v>
      </c>
      <c r="K506">
        <v>12</v>
      </c>
      <c r="L506">
        <v>0</v>
      </c>
      <c r="M506">
        <v>4</v>
      </c>
      <c r="N506">
        <v>80</v>
      </c>
      <c r="O506">
        <v>13</v>
      </c>
      <c r="P506">
        <v>132</v>
      </c>
      <c r="Q506">
        <v>40</v>
      </c>
      <c r="R506">
        <v>4</v>
      </c>
      <c r="S506">
        <v>212</v>
      </c>
      <c r="T506">
        <v>14</v>
      </c>
      <c r="U506">
        <v>11</v>
      </c>
      <c r="V506">
        <v>6</v>
      </c>
      <c r="W506">
        <v>115</v>
      </c>
      <c r="X506">
        <v>72</v>
      </c>
      <c r="Y506">
        <v>2388</v>
      </c>
      <c r="Z506">
        <v>0</v>
      </c>
      <c r="AA506">
        <v>0</v>
      </c>
      <c r="AB506">
        <v>0</v>
      </c>
      <c r="AC506">
        <v>1</v>
      </c>
      <c r="AD506">
        <v>10190</v>
      </c>
      <c r="AE506">
        <v>10215</v>
      </c>
      <c r="AF506">
        <v>24</v>
      </c>
      <c r="AG506">
        <v>10179</v>
      </c>
      <c r="AH506">
        <v>14</v>
      </c>
      <c r="AI506">
        <v>1</v>
      </c>
      <c r="AJ506">
        <v>24</v>
      </c>
      <c r="AK506">
        <v>72</v>
      </c>
      <c r="AL506">
        <v>17</v>
      </c>
      <c r="AM506">
        <v>2</v>
      </c>
      <c r="AN506">
        <v>76</v>
      </c>
      <c r="AO506">
        <v>99</v>
      </c>
      <c r="AP506">
        <v>1</v>
      </c>
      <c r="AQ506">
        <v>48</v>
      </c>
      <c r="AR506">
        <v>11</v>
      </c>
      <c r="AS506">
        <v>38</v>
      </c>
    </row>
    <row r="507" spans="1:45" x14ac:dyDescent="0.25">
      <c r="A507">
        <v>20110521</v>
      </c>
      <c r="B507">
        <f t="shared" si="35"/>
        <v>20150521</v>
      </c>
      <c r="C507">
        <f t="shared" si="36"/>
        <v>2015</v>
      </c>
      <c r="D507">
        <f t="shared" si="37"/>
        <v>5</v>
      </c>
      <c r="E507">
        <f t="shared" si="38"/>
        <v>21</v>
      </c>
      <c r="F507" s="15">
        <f t="shared" si="39"/>
        <v>42145</v>
      </c>
      <c r="G507">
        <v>161</v>
      </c>
      <c r="H507">
        <v>15</v>
      </c>
      <c r="I507">
        <v>18</v>
      </c>
      <c r="J507">
        <v>30</v>
      </c>
      <c r="K507">
        <v>11</v>
      </c>
      <c r="L507">
        <v>10</v>
      </c>
      <c r="M507">
        <v>1</v>
      </c>
      <c r="N507">
        <v>60</v>
      </c>
      <c r="O507">
        <v>15</v>
      </c>
      <c r="P507">
        <v>145</v>
      </c>
      <c r="Q507">
        <v>48</v>
      </c>
      <c r="R507">
        <v>3</v>
      </c>
      <c r="S507">
        <v>221</v>
      </c>
      <c r="T507">
        <v>17</v>
      </c>
      <c r="U507">
        <v>13</v>
      </c>
      <c r="V507">
        <v>6</v>
      </c>
      <c r="W507">
        <v>142</v>
      </c>
      <c r="X507">
        <v>89</v>
      </c>
      <c r="Y507">
        <v>2718</v>
      </c>
      <c r="Z507">
        <v>0</v>
      </c>
      <c r="AA507">
        <v>0</v>
      </c>
      <c r="AB507">
        <v>0</v>
      </c>
      <c r="AC507">
        <v>1</v>
      </c>
      <c r="AD507">
        <v>10200</v>
      </c>
      <c r="AE507">
        <v>10228</v>
      </c>
      <c r="AF507">
        <v>7</v>
      </c>
      <c r="AG507">
        <v>10154</v>
      </c>
      <c r="AH507">
        <v>24</v>
      </c>
      <c r="AI507">
        <v>0</v>
      </c>
      <c r="AJ507">
        <v>3</v>
      </c>
      <c r="AK507">
        <v>79</v>
      </c>
      <c r="AL507">
        <v>10</v>
      </c>
      <c r="AM507">
        <v>1</v>
      </c>
      <c r="AN507">
        <v>71</v>
      </c>
      <c r="AO507">
        <v>99</v>
      </c>
      <c r="AP507">
        <v>1</v>
      </c>
      <c r="AQ507">
        <v>39</v>
      </c>
      <c r="AR507">
        <v>16</v>
      </c>
      <c r="AS507">
        <v>44</v>
      </c>
    </row>
    <row r="508" spans="1:45" x14ac:dyDescent="0.25">
      <c r="A508">
        <v>20110522</v>
      </c>
      <c r="B508">
        <f t="shared" si="35"/>
        <v>20150522</v>
      </c>
      <c r="C508">
        <f t="shared" si="36"/>
        <v>2015</v>
      </c>
      <c r="D508">
        <f t="shared" si="37"/>
        <v>5</v>
      </c>
      <c r="E508">
        <f t="shared" si="38"/>
        <v>22</v>
      </c>
      <c r="F508" s="15">
        <f t="shared" si="39"/>
        <v>42146</v>
      </c>
      <c r="G508">
        <v>236</v>
      </c>
      <c r="H508">
        <v>40</v>
      </c>
      <c r="I508">
        <v>43</v>
      </c>
      <c r="J508">
        <v>70</v>
      </c>
      <c r="K508">
        <v>12</v>
      </c>
      <c r="L508">
        <v>10</v>
      </c>
      <c r="M508">
        <v>1</v>
      </c>
      <c r="N508">
        <v>140</v>
      </c>
      <c r="O508">
        <v>12</v>
      </c>
      <c r="P508">
        <v>148</v>
      </c>
      <c r="Q508">
        <v>107</v>
      </c>
      <c r="R508">
        <v>2</v>
      </c>
      <c r="S508">
        <v>186</v>
      </c>
      <c r="T508">
        <v>11</v>
      </c>
      <c r="U508">
        <v>79</v>
      </c>
      <c r="V508">
        <v>6</v>
      </c>
      <c r="W508">
        <v>43</v>
      </c>
      <c r="X508">
        <v>27</v>
      </c>
      <c r="Y508">
        <v>1397</v>
      </c>
      <c r="Z508">
        <v>26</v>
      </c>
      <c r="AA508">
        <v>73</v>
      </c>
      <c r="AB508">
        <v>31</v>
      </c>
      <c r="AC508">
        <v>4</v>
      </c>
      <c r="AD508">
        <v>10167</v>
      </c>
      <c r="AE508">
        <v>10222</v>
      </c>
      <c r="AF508">
        <v>24</v>
      </c>
      <c r="AG508">
        <v>10137</v>
      </c>
      <c r="AH508">
        <v>3</v>
      </c>
      <c r="AI508">
        <v>50</v>
      </c>
      <c r="AJ508">
        <v>4</v>
      </c>
      <c r="AK508">
        <v>78</v>
      </c>
      <c r="AL508">
        <v>11</v>
      </c>
      <c r="AM508">
        <v>5</v>
      </c>
      <c r="AN508">
        <v>74</v>
      </c>
      <c r="AO508">
        <v>99</v>
      </c>
      <c r="AP508">
        <v>5</v>
      </c>
      <c r="AQ508">
        <v>51</v>
      </c>
      <c r="AR508">
        <v>15</v>
      </c>
      <c r="AS508">
        <v>23</v>
      </c>
    </row>
    <row r="509" spans="1:45" x14ac:dyDescent="0.25">
      <c r="A509">
        <v>20110523</v>
      </c>
      <c r="B509">
        <f t="shared" si="35"/>
        <v>20150523</v>
      </c>
      <c r="C509">
        <f t="shared" si="36"/>
        <v>2015</v>
      </c>
      <c r="D509">
        <f t="shared" si="37"/>
        <v>5</v>
      </c>
      <c r="E509">
        <f t="shared" si="38"/>
        <v>23</v>
      </c>
      <c r="F509" s="15">
        <f t="shared" si="39"/>
        <v>42147</v>
      </c>
      <c r="G509">
        <v>219</v>
      </c>
      <c r="H509">
        <v>45</v>
      </c>
      <c r="I509">
        <v>47</v>
      </c>
      <c r="J509">
        <v>70</v>
      </c>
      <c r="K509">
        <v>11</v>
      </c>
      <c r="L509">
        <v>30</v>
      </c>
      <c r="M509">
        <v>2</v>
      </c>
      <c r="N509">
        <v>130</v>
      </c>
      <c r="O509">
        <v>11</v>
      </c>
      <c r="P509">
        <v>160</v>
      </c>
      <c r="Q509">
        <v>103</v>
      </c>
      <c r="R509">
        <v>4</v>
      </c>
      <c r="S509">
        <v>214</v>
      </c>
      <c r="T509">
        <v>16</v>
      </c>
      <c r="U509">
        <v>93</v>
      </c>
      <c r="V509">
        <v>6</v>
      </c>
      <c r="W509">
        <v>125</v>
      </c>
      <c r="X509">
        <v>78</v>
      </c>
      <c r="Y509">
        <v>2590</v>
      </c>
      <c r="Z509">
        <v>0</v>
      </c>
      <c r="AA509">
        <v>0</v>
      </c>
      <c r="AB509">
        <v>0</v>
      </c>
      <c r="AC509">
        <v>1</v>
      </c>
      <c r="AD509">
        <v>10210</v>
      </c>
      <c r="AE509">
        <v>10237</v>
      </c>
      <c r="AF509">
        <v>7</v>
      </c>
      <c r="AG509">
        <v>10177</v>
      </c>
      <c r="AH509">
        <v>23</v>
      </c>
      <c r="AI509">
        <v>59</v>
      </c>
      <c r="AJ509">
        <v>4</v>
      </c>
      <c r="AK509">
        <v>77</v>
      </c>
      <c r="AL509">
        <v>16</v>
      </c>
      <c r="AM509">
        <v>3</v>
      </c>
      <c r="AN509">
        <v>64</v>
      </c>
      <c r="AO509">
        <v>94</v>
      </c>
      <c r="AP509">
        <v>4</v>
      </c>
      <c r="AQ509">
        <v>38</v>
      </c>
      <c r="AR509">
        <v>15</v>
      </c>
      <c r="AS509">
        <v>44</v>
      </c>
    </row>
    <row r="510" spans="1:45" x14ac:dyDescent="0.25">
      <c r="A510">
        <v>20110524</v>
      </c>
      <c r="B510">
        <f t="shared" si="35"/>
        <v>20150524</v>
      </c>
      <c r="C510">
        <f t="shared" si="36"/>
        <v>2015</v>
      </c>
      <c r="D510">
        <f t="shared" si="37"/>
        <v>5</v>
      </c>
      <c r="E510">
        <f t="shared" si="38"/>
        <v>24</v>
      </c>
      <c r="F510" s="15">
        <f t="shared" si="39"/>
        <v>42148</v>
      </c>
      <c r="G510">
        <v>271</v>
      </c>
      <c r="H510">
        <v>42</v>
      </c>
      <c r="I510">
        <v>45</v>
      </c>
      <c r="J510">
        <v>70</v>
      </c>
      <c r="K510">
        <v>11</v>
      </c>
      <c r="L510">
        <v>20</v>
      </c>
      <c r="M510">
        <v>21</v>
      </c>
      <c r="N510">
        <v>130</v>
      </c>
      <c r="O510">
        <v>11</v>
      </c>
      <c r="P510">
        <v>136</v>
      </c>
      <c r="Q510">
        <v>99</v>
      </c>
      <c r="R510">
        <v>24</v>
      </c>
      <c r="S510">
        <v>162</v>
      </c>
      <c r="T510">
        <v>15</v>
      </c>
      <c r="U510">
        <v>64</v>
      </c>
      <c r="V510">
        <v>24</v>
      </c>
      <c r="W510">
        <v>135</v>
      </c>
      <c r="X510">
        <v>84</v>
      </c>
      <c r="Y510">
        <v>2682</v>
      </c>
      <c r="Z510">
        <v>0</v>
      </c>
      <c r="AA510">
        <v>0</v>
      </c>
      <c r="AB510">
        <v>0</v>
      </c>
      <c r="AC510">
        <v>1</v>
      </c>
      <c r="AD510">
        <v>10243</v>
      </c>
      <c r="AE510">
        <v>10278</v>
      </c>
      <c r="AF510">
        <v>22</v>
      </c>
      <c r="AG510">
        <v>10179</v>
      </c>
      <c r="AH510">
        <v>1</v>
      </c>
      <c r="AI510">
        <v>65</v>
      </c>
      <c r="AJ510">
        <v>5</v>
      </c>
      <c r="AK510">
        <v>81</v>
      </c>
      <c r="AL510">
        <v>13</v>
      </c>
      <c r="AM510">
        <v>3</v>
      </c>
      <c r="AN510">
        <v>58</v>
      </c>
      <c r="AO510">
        <v>84</v>
      </c>
      <c r="AP510">
        <v>24</v>
      </c>
      <c r="AQ510">
        <v>35</v>
      </c>
      <c r="AR510">
        <v>14</v>
      </c>
      <c r="AS510">
        <v>43</v>
      </c>
    </row>
    <row r="511" spans="1:45" x14ac:dyDescent="0.25">
      <c r="A511">
        <v>20110525</v>
      </c>
      <c r="B511">
        <f t="shared" si="35"/>
        <v>20150525</v>
      </c>
      <c r="C511">
        <f t="shared" si="36"/>
        <v>2015</v>
      </c>
      <c r="D511">
        <f t="shared" si="37"/>
        <v>5</v>
      </c>
      <c r="E511">
        <f t="shared" si="38"/>
        <v>25</v>
      </c>
      <c r="F511" s="15">
        <f t="shared" si="39"/>
        <v>42149</v>
      </c>
      <c r="G511">
        <v>164</v>
      </c>
      <c r="H511">
        <v>21</v>
      </c>
      <c r="I511">
        <v>25</v>
      </c>
      <c r="J511">
        <v>40</v>
      </c>
      <c r="K511">
        <v>11</v>
      </c>
      <c r="L511">
        <v>10</v>
      </c>
      <c r="M511">
        <v>1</v>
      </c>
      <c r="N511">
        <v>80</v>
      </c>
      <c r="O511">
        <v>11</v>
      </c>
      <c r="P511">
        <v>150</v>
      </c>
      <c r="Q511">
        <v>59</v>
      </c>
      <c r="R511">
        <v>3</v>
      </c>
      <c r="S511">
        <v>215</v>
      </c>
      <c r="T511">
        <v>16</v>
      </c>
      <c r="U511">
        <v>31</v>
      </c>
      <c r="V511">
        <v>6</v>
      </c>
      <c r="W511">
        <v>134</v>
      </c>
      <c r="X511">
        <v>83</v>
      </c>
      <c r="Y511">
        <v>2737</v>
      </c>
      <c r="Z511">
        <v>0</v>
      </c>
      <c r="AA511">
        <v>0</v>
      </c>
      <c r="AB511">
        <v>0</v>
      </c>
      <c r="AC511">
        <v>1</v>
      </c>
      <c r="AD511">
        <v>10234</v>
      </c>
      <c r="AE511">
        <v>10282</v>
      </c>
      <c r="AF511">
        <v>7</v>
      </c>
      <c r="AG511">
        <v>10136</v>
      </c>
      <c r="AH511">
        <v>24</v>
      </c>
      <c r="AI511">
        <v>4</v>
      </c>
      <c r="AJ511">
        <v>3</v>
      </c>
      <c r="AK511">
        <v>83</v>
      </c>
      <c r="AL511">
        <v>22</v>
      </c>
      <c r="AM511">
        <v>2</v>
      </c>
      <c r="AN511">
        <v>59</v>
      </c>
      <c r="AO511">
        <v>99</v>
      </c>
      <c r="AP511">
        <v>2</v>
      </c>
      <c r="AQ511">
        <v>30</v>
      </c>
      <c r="AR511">
        <v>16</v>
      </c>
      <c r="AS511">
        <v>45</v>
      </c>
    </row>
    <row r="512" spans="1:45" x14ac:dyDescent="0.25">
      <c r="A512">
        <v>20110526</v>
      </c>
      <c r="B512">
        <f t="shared" si="35"/>
        <v>20150526</v>
      </c>
      <c r="C512">
        <f t="shared" si="36"/>
        <v>2015</v>
      </c>
      <c r="D512">
        <f t="shared" si="37"/>
        <v>5</v>
      </c>
      <c r="E512">
        <f t="shared" si="38"/>
        <v>26</v>
      </c>
      <c r="F512" s="15">
        <f t="shared" si="39"/>
        <v>42150</v>
      </c>
      <c r="G512">
        <v>220</v>
      </c>
      <c r="H512">
        <v>53</v>
      </c>
      <c r="I512">
        <v>60</v>
      </c>
      <c r="J512">
        <v>80</v>
      </c>
      <c r="K512">
        <v>11</v>
      </c>
      <c r="L512">
        <v>40</v>
      </c>
      <c r="M512">
        <v>1</v>
      </c>
      <c r="N512">
        <v>170</v>
      </c>
      <c r="O512">
        <v>18</v>
      </c>
      <c r="P512">
        <v>147</v>
      </c>
      <c r="Q512">
        <v>116</v>
      </c>
      <c r="R512">
        <v>24</v>
      </c>
      <c r="S512">
        <v>179</v>
      </c>
      <c r="T512">
        <v>9</v>
      </c>
      <c r="U512">
        <v>115</v>
      </c>
      <c r="V512">
        <v>24</v>
      </c>
      <c r="W512">
        <v>24</v>
      </c>
      <c r="X512">
        <v>15</v>
      </c>
      <c r="Y512">
        <v>1139</v>
      </c>
      <c r="Z512">
        <v>17</v>
      </c>
      <c r="AA512">
        <v>28</v>
      </c>
      <c r="AB512">
        <v>21</v>
      </c>
      <c r="AC512">
        <v>24</v>
      </c>
      <c r="AD512">
        <v>10084</v>
      </c>
      <c r="AE512">
        <v>10126</v>
      </c>
      <c r="AF512">
        <v>1</v>
      </c>
      <c r="AG512">
        <v>10064</v>
      </c>
      <c r="AH512">
        <v>8</v>
      </c>
      <c r="AI512">
        <v>65</v>
      </c>
      <c r="AJ512">
        <v>20</v>
      </c>
      <c r="AK512">
        <v>83</v>
      </c>
      <c r="AL512">
        <v>1</v>
      </c>
      <c r="AM512">
        <v>7</v>
      </c>
      <c r="AN512">
        <v>61</v>
      </c>
      <c r="AO512">
        <v>94</v>
      </c>
      <c r="AP512">
        <v>24</v>
      </c>
      <c r="AQ512">
        <v>45</v>
      </c>
      <c r="AR512">
        <v>1</v>
      </c>
      <c r="AS512">
        <v>19</v>
      </c>
    </row>
    <row r="513" spans="1:45" x14ac:dyDescent="0.25">
      <c r="A513">
        <v>20110527</v>
      </c>
      <c r="B513">
        <f t="shared" si="35"/>
        <v>20150527</v>
      </c>
      <c r="C513">
        <f t="shared" si="36"/>
        <v>2015</v>
      </c>
      <c r="D513">
        <f t="shared" si="37"/>
        <v>5</v>
      </c>
      <c r="E513">
        <f t="shared" si="38"/>
        <v>27</v>
      </c>
      <c r="F513" s="15">
        <f t="shared" si="39"/>
        <v>42151</v>
      </c>
      <c r="G513">
        <v>274</v>
      </c>
      <c r="H513">
        <v>35</v>
      </c>
      <c r="I513">
        <v>38</v>
      </c>
      <c r="J513">
        <v>50</v>
      </c>
      <c r="K513">
        <v>1</v>
      </c>
      <c r="L513">
        <v>10</v>
      </c>
      <c r="M513">
        <v>22</v>
      </c>
      <c r="N513">
        <v>110</v>
      </c>
      <c r="O513">
        <v>1</v>
      </c>
      <c r="P513">
        <v>124</v>
      </c>
      <c r="Q513">
        <v>95</v>
      </c>
      <c r="R513">
        <v>24</v>
      </c>
      <c r="S513">
        <v>152</v>
      </c>
      <c r="T513">
        <v>16</v>
      </c>
      <c r="U513">
        <v>67</v>
      </c>
      <c r="V513">
        <v>24</v>
      </c>
      <c r="W513">
        <v>61</v>
      </c>
      <c r="X513">
        <v>38</v>
      </c>
      <c r="Y513">
        <v>1579</v>
      </c>
      <c r="Z513">
        <v>10</v>
      </c>
      <c r="AA513">
        <v>18</v>
      </c>
      <c r="AB513">
        <v>16</v>
      </c>
      <c r="AC513">
        <v>1</v>
      </c>
      <c r="AD513">
        <v>10145</v>
      </c>
      <c r="AE513">
        <v>10186</v>
      </c>
      <c r="AF513">
        <v>20</v>
      </c>
      <c r="AG513">
        <v>10088</v>
      </c>
      <c r="AH513">
        <v>1</v>
      </c>
      <c r="AI513">
        <v>57</v>
      </c>
      <c r="AJ513">
        <v>3</v>
      </c>
      <c r="AK513">
        <v>81</v>
      </c>
      <c r="AL513">
        <v>17</v>
      </c>
      <c r="AM513">
        <v>7</v>
      </c>
      <c r="AN513">
        <v>75</v>
      </c>
      <c r="AO513">
        <v>96</v>
      </c>
      <c r="AP513">
        <v>1</v>
      </c>
      <c r="AQ513">
        <v>59</v>
      </c>
      <c r="AR513">
        <v>16</v>
      </c>
      <c r="AS513">
        <v>25</v>
      </c>
    </row>
    <row r="514" spans="1:45" x14ac:dyDescent="0.25">
      <c r="A514">
        <v>20110528</v>
      </c>
      <c r="B514">
        <f t="shared" si="35"/>
        <v>20150528</v>
      </c>
      <c r="C514">
        <f t="shared" si="36"/>
        <v>2015</v>
      </c>
      <c r="D514">
        <f t="shared" si="37"/>
        <v>5</v>
      </c>
      <c r="E514">
        <f t="shared" si="38"/>
        <v>28</v>
      </c>
      <c r="F514" s="15">
        <f t="shared" si="39"/>
        <v>42152</v>
      </c>
      <c r="G514">
        <v>227</v>
      </c>
      <c r="H514">
        <v>50</v>
      </c>
      <c r="I514">
        <v>52</v>
      </c>
      <c r="J514">
        <v>70</v>
      </c>
      <c r="K514">
        <v>10</v>
      </c>
      <c r="L514">
        <v>30</v>
      </c>
      <c r="M514">
        <v>1</v>
      </c>
      <c r="N514">
        <v>140</v>
      </c>
      <c r="O514">
        <v>14</v>
      </c>
      <c r="P514">
        <v>129</v>
      </c>
      <c r="Q514">
        <v>95</v>
      </c>
      <c r="R514">
        <v>3</v>
      </c>
      <c r="S514">
        <v>165</v>
      </c>
      <c r="T514">
        <v>13</v>
      </c>
      <c r="U514">
        <v>81</v>
      </c>
      <c r="V514">
        <v>6</v>
      </c>
      <c r="W514">
        <v>32</v>
      </c>
      <c r="X514">
        <v>20</v>
      </c>
      <c r="Y514">
        <v>1314</v>
      </c>
      <c r="Z514">
        <v>17</v>
      </c>
      <c r="AA514">
        <v>8</v>
      </c>
      <c r="AB514">
        <v>5</v>
      </c>
      <c r="AC514">
        <v>17</v>
      </c>
      <c r="AD514">
        <v>10145</v>
      </c>
      <c r="AE514">
        <v>10174</v>
      </c>
      <c r="AF514">
        <v>1</v>
      </c>
      <c r="AG514">
        <v>10123</v>
      </c>
      <c r="AH514">
        <v>21</v>
      </c>
      <c r="AI514">
        <v>56</v>
      </c>
      <c r="AJ514">
        <v>3</v>
      </c>
      <c r="AK514">
        <v>76</v>
      </c>
      <c r="AL514">
        <v>12</v>
      </c>
      <c r="AM514">
        <v>6</v>
      </c>
      <c r="AN514">
        <v>78</v>
      </c>
      <c r="AO514">
        <v>92</v>
      </c>
      <c r="AP514">
        <v>3</v>
      </c>
      <c r="AQ514">
        <v>59</v>
      </c>
      <c r="AR514">
        <v>13</v>
      </c>
      <c r="AS514">
        <v>21</v>
      </c>
    </row>
    <row r="515" spans="1:45" x14ac:dyDescent="0.25">
      <c r="A515">
        <v>20110529</v>
      </c>
      <c r="B515">
        <f t="shared" ref="B515:B578" si="40">A515+40000</f>
        <v>20150529</v>
      </c>
      <c r="C515">
        <f t="shared" ref="C515:C578" si="41">FLOOR(B515/10000,1)</f>
        <v>2015</v>
      </c>
      <c r="D515">
        <f t="shared" ref="D515:D578" si="42">FLOOR(B515/100 - 100 * C515, 1)</f>
        <v>5</v>
      </c>
      <c r="E515">
        <f t="shared" ref="E515:E578" si="43">FLOOR(B515-10000*C515-100*D515,1)</f>
        <v>29</v>
      </c>
      <c r="F515" s="15">
        <f t="shared" ref="F515:F578" si="44">DATE(C515,D515,E515)</f>
        <v>42153</v>
      </c>
      <c r="G515">
        <v>227</v>
      </c>
      <c r="H515">
        <v>53</v>
      </c>
      <c r="I515">
        <v>53</v>
      </c>
      <c r="J515">
        <v>70</v>
      </c>
      <c r="K515">
        <v>9</v>
      </c>
      <c r="L515">
        <v>30</v>
      </c>
      <c r="M515">
        <v>21</v>
      </c>
      <c r="N515">
        <v>150</v>
      </c>
      <c r="O515">
        <v>15</v>
      </c>
      <c r="P515">
        <v>159</v>
      </c>
      <c r="Q515">
        <v>125</v>
      </c>
      <c r="R515">
        <v>1</v>
      </c>
      <c r="S515">
        <v>217</v>
      </c>
      <c r="T515">
        <v>16</v>
      </c>
      <c r="U515">
        <v>123</v>
      </c>
      <c r="V515">
        <v>6</v>
      </c>
      <c r="W515">
        <v>45</v>
      </c>
      <c r="X515">
        <v>28</v>
      </c>
      <c r="Y515">
        <v>1381</v>
      </c>
      <c r="Z515">
        <v>0</v>
      </c>
      <c r="AA515">
        <v>-1</v>
      </c>
      <c r="AB515">
        <v>-1</v>
      </c>
      <c r="AC515">
        <v>1</v>
      </c>
      <c r="AD515">
        <v>10130</v>
      </c>
      <c r="AE515">
        <v>10146</v>
      </c>
      <c r="AF515">
        <v>24</v>
      </c>
      <c r="AG515">
        <v>10117</v>
      </c>
      <c r="AH515">
        <v>4</v>
      </c>
      <c r="AI515">
        <v>60</v>
      </c>
      <c r="AJ515">
        <v>1</v>
      </c>
      <c r="AK515">
        <v>82</v>
      </c>
      <c r="AL515">
        <v>16</v>
      </c>
      <c r="AM515">
        <v>6</v>
      </c>
      <c r="AN515">
        <v>75</v>
      </c>
      <c r="AO515">
        <v>89</v>
      </c>
      <c r="AP515">
        <v>2</v>
      </c>
      <c r="AQ515">
        <v>49</v>
      </c>
      <c r="AR515">
        <v>17</v>
      </c>
      <c r="AS515">
        <v>23</v>
      </c>
    </row>
    <row r="516" spans="1:45" x14ac:dyDescent="0.25">
      <c r="A516">
        <v>20110530</v>
      </c>
      <c r="B516">
        <f t="shared" si="40"/>
        <v>20150530</v>
      </c>
      <c r="C516">
        <f t="shared" si="41"/>
        <v>2015</v>
      </c>
      <c r="D516">
        <f t="shared" si="42"/>
        <v>5</v>
      </c>
      <c r="E516">
        <f t="shared" si="43"/>
        <v>30</v>
      </c>
      <c r="F516" s="15">
        <f t="shared" si="44"/>
        <v>42154</v>
      </c>
      <c r="G516">
        <v>211</v>
      </c>
      <c r="H516">
        <v>21</v>
      </c>
      <c r="I516">
        <v>30</v>
      </c>
      <c r="J516">
        <v>60</v>
      </c>
      <c r="K516">
        <v>19</v>
      </c>
      <c r="L516">
        <v>10</v>
      </c>
      <c r="M516">
        <v>2</v>
      </c>
      <c r="N516">
        <v>130</v>
      </c>
      <c r="O516">
        <v>18</v>
      </c>
      <c r="P516">
        <v>191</v>
      </c>
      <c r="Q516">
        <v>91</v>
      </c>
      <c r="R516">
        <v>4</v>
      </c>
      <c r="S516">
        <v>281</v>
      </c>
      <c r="T516">
        <v>16</v>
      </c>
      <c r="U516">
        <v>62</v>
      </c>
      <c r="V516">
        <v>6</v>
      </c>
      <c r="W516">
        <v>114</v>
      </c>
      <c r="X516">
        <v>70</v>
      </c>
      <c r="Y516">
        <v>2618</v>
      </c>
      <c r="Z516">
        <v>3</v>
      </c>
      <c r="AA516">
        <v>1</v>
      </c>
      <c r="AB516">
        <v>1</v>
      </c>
      <c r="AC516">
        <v>21</v>
      </c>
      <c r="AD516">
        <v>10110</v>
      </c>
      <c r="AE516">
        <v>10144</v>
      </c>
      <c r="AF516">
        <v>1</v>
      </c>
      <c r="AG516">
        <v>10071</v>
      </c>
      <c r="AH516">
        <v>17</v>
      </c>
      <c r="AI516">
        <v>2</v>
      </c>
      <c r="AJ516">
        <v>3</v>
      </c>
      <c r="AK516">
        <v>82</v>
      </c>
      <c r="AL516">
        <v>17</v>
      </c>
      <c r="AM516">
        <v>4</v>
      </c>
      <c r="AN516">
        <v>67</v>
      </c>
      <c r="AO516">
        <v>99</v>
      </c>
      <c r="AP516">
        <v>2</v>
      </c>
      <c r="AQ516">
        <v>30</v>
      </c>
      <c r="AR516">
        <v>14</v>
      </c>
      <c r="AS516">
        <v>47</v>
      </c>
    </row>
    <row r="517" spans="1:45" x14ac:dyDescent="0.25">
      <c r="A517">
        <v>20110531</v>
      </c>
      <c r="B517">
        <f t="shared" si="40"/>
        <v>20150531</v>
      </c>
      <c r="C517">
        <f t="shared" si="41"/>
        <v>2015</v>
      </c>
      <c r="D517">
        <f t="shared" si="42"/>
        <v>5</v>
      </c>
      <c r="E517">
        <f t="shared" si="43"/>
        <v>31</v>
      </c>
      <c r="F517" s="15">
        <f t="shared" si="44"/>
        <v>42155</v>
      </c>
      <c r="G517">
        <v>317</v>
      </c>
      <c r="H517">
        <v>27</v>
      </c>
      <c r="I517">
        <v>34</v>
      </c>
      <c r="J517">
        <v>40</v>
      </c>
      <c r="K517">
        <v>2</v>
      </c>
      <c r="L517">
        <v>20</v>
      </c>
      <c r="M517">
        <v>23</v>
      </c>
      <c r="N517">
        <v>100</v>
      </c>
      <c r="O517">
        <v>8</v>
      </c>
      <c r="P517">
        <v>135</v>
      </c>
      <c r="Q517">
        <v>95</v>
      </c>
      <c r="R517">
        <v>24</v>
      </c>
      <c r="S517">
        <v>167</v>
      </c>
      <c r="T517">
        <v>16</v>
      </c>
      <c r="U517">
        <v>65</v>
      </c>
      <c r="V517">
        <v>24</v>
      </c>
      <c r="W517">
        <v>30</v>
      </c>
      <c r="X517">
        <v>18</v>
      </c>
      <c r="Y517">
        <v>1106</v>
      </c>
      <c r="Z517">
        <v>33</v>
      </c>
      <c r="AA517">
        <v>34</v>
      </c>
      <c r="AB517">
        <v>13</v>
      </c>
      <c r="AC517">
        <v>6</v>
      </c>
      <c r="AD517">
        <v>10172</v>
      </c>
      <c r="AE517">
        <v>10263</v>
      </c>
      <c r="AF517">
        <v>24</v>
      </c>
      <c r="AG517">
        <v>10095</v>
      </c>
      <c r="AH517">
        <v>1</v>
      </c>
      <c r="AI517">
        <v>33</v>
      </c>
      <c r="AJ517">
        <v>8</v>
      </c>
      <c r="AK517">
        <v>80</v>
      </c>
      <c r="AL517">
        <v>16</v>
      </c>
      <c r="AM517">
        <v>6</v>
      </c>
      <c r="AN517">
        <v>81</v>
      </c>
      <c r="AO517">
        <v>97</v>
      </c>
      <c r="AP517">
        <v>6</v>
      </c>
      <c r="AQ517">
        <v>53</v>
      </c>
      <c r="AR517">
        <v>15</v>
      </c>
      <c r="AS517">
        <v>18</v>
      </c>
    </row>
    <row r="518" spans="1:45" x14ac:dyDescent="0.25">
      <c r="A518">
        <v>20110601</v>
      </c>
      <c r="B518">
        <f t="shared" si="40"/>
        <v>20150601</v>
      </c>
      <c r="C518">
        <f t="shared" si="41"/>
        <v>2015</v>
      </c>
      <c r="D518">
        <f t="shared" si="42"/>
        <v>6</v>
      </c>
      <c r="E518">
        <f t="shared" si="43"/>
        <v>1</v>
      </c>
      <c r="F518" s="15">
        <f t="shared" si="44"/>
        <v>42156</v>
      </c>
      <c r="G518">
        <v>333</v>
      </c>
      <c r="H518">
        <v>21</v>
      </c>
      <c r="I518">
        <v>24</v>
      </c>
      <c r="J518">
        <v>40</v>
      </c>
      <c r="K518">
        <v>17</v>
      </c>
      <c r="L518">
        <v>10</v>
      </c>
      <c r="M518">
        <v>1</v>
      </c>
      <c r="N518">
        <v>70</v>
      </c>
      <c r="O518">
        <v>11</v>
      </c>
      <c r="P518">
        <v>135</v>
      </c>
      <c r="Q518">
        <v>49</v>
      </c>
      <c r="R518">
        <v>3</v>
      </c>
      <c r="S518">
        <v>200</v>
      </c>
      <c r="T518">
        <v>15</v>
      </c>
      <c r="U518">
        <v>16</v>
      </c>
      <c r="V518">
        <v>6</v>
      </c>
      <c r="W518">
        <v>152</v>
      </c>
      <c r="X518">
        <v>93</v>
      </c>
      <c r="Y518">
        <v>2977</v>
      </c>
      <c r="Z518">
        <v>0</v>
      </c>
      <c r="AA518">
        <v>0</v>
      </c>
      <c r="AB518">
        <v>0</v>
      </c>
      <c r="AC518">
        <v>1</v>
      </c>
      <c r="AD518">
        <v>10298</v>
      </c>
      <c r="AE518">
        <v>10324</v>
      </c>
      <c r="AF518">
        <v>23</v>
      </c>
      <c r="AG518">
        <v>10266</v>
      </c>
      <c r="AH518">
        <v>1</v>
      </c>
      <c r="AI518">
        <v>2</v>
      </c>
      <c r="AJ518">
        <v>4</v>
      </c>
      <c r="AK518">
        <v>82</v>
      </c>
      <c r="AL518">
        <v>20</v>
      </c>
      <c r="AM518">
        <v>0</v>
      </c>
      <c r="AN518">
        <v>66</v>
      </c>
      <c r="AO518">
        <v>99</v>
      </c>
      <c r="AP518">
        <v>1</v>
      </c>
      <c r="AQ518">
        <v>38</v>
      </c>
      <c r="AR518">
        <v>14</v>
      </c>
      <c r="AS518">
        <v>48</v>
      </c>
    </row>
    <row r="519" spans="1:45" x14ac:dyDescent="0.25">
      <c r="A519">
        <v>20110602</v>
      </c>
      <c r="B519">
        <f t="shared" si="40"/>
        <v>20150602</v>
      </c>
      <c r="C519">
        <f t="shared" si="41"/>
        <v>2015</v>
      </c>
      <c r="D519">
        <f t="shared" si="42"/>
        <v>6</v>
      </c>
      <c r="E519">
        <f t="shared" si="43"/>
        <v>2</v>
      </c>
      <c r="F519" s="15">
        <f t="shared" si="44"/>
        <v>42157</v>
      </c>
      <c r="G519">
        <v>30</v>
      </c>
      <c r="H519">
        <v>34</v>
      </c>
      <c r="I519">
        <v>35</v>
      </c>
      <c r="J519">
        <v>60</v>
      </c>
      <c r="K519">
        <v>17</v>
      </c>
      <c r="L519">
        <v>10</v>
      </c>
      <c r="M519">
        <v>1</v>
      </c>
      <c r="N519">
        <v>100</v>
      </c>
      <c r="O519">
        <v>15</v>
      </c>
      <c r="P519">
        <v>160</v>
      </c>
      <c r="Q519">
        <v>52</v>
      </c>
      <c r="R519">
        <v>4</v>
      </c>
      <c r="S519">
        <v>222</v>
      </c>
      <c r="T519">
        <v>15</v>
      </c>
      <c r="U519">
        <v>21</v>
      </c>
      <c r="V519">
        <v>6</v>
      </c>
      <c r="W519">
        <v>152</v>
      </c>
      <c r="X519">
        <v>93</v>
      </c>
      <c r="Y519">
        <v>2874</v>
      </c>
      <c r="Z519">
        <v>0</v>
      </c>
      <c r="AA519">
        <v>0</v>
      </c>
      <c r="AB519">
        <v>0</v>
      </c>
      <c r="AC519">
        <v>1</v>
      </c>
      <c r="AD519">
        <v>10331</v>
      </c>
      <c r="AE519">
        <v>10342</v>
      </c>
      <c r="AF519">
        <v>8</v>
      </c>
      <c r="AG519">
        <v>10323</v>
      </c>
      <c r="AH519">
        <v>1</v>
      </c>
      <c r="AI519">
        <v>61</v>
      </c>
      <c r="AJ519">
        <v>2</v>
      </c>
      <c r="AK519">
        <v>82</v>
      </c>
      <c r="AL519">
        <v>7</v>
      </c>
      <c r="AM519">
        <v>0</v>
      </c>
      <c r="AN519">
        <v>65</v>
      </c>
      <c r="AO519">
        <v>99</v>
      </c>
      <c r="AP519">
        <v>1</v>
      </c>
      <c r="AQ519">
        <v>38</v>
      </c>
      <c r="AR519">
        <v>10</v>
      </c>
      <c r="AS519">
        <v>48</v>
      </c>
    </row>
    <row r="520" spans="1:45" x14ac:dyDescent="0.25">
      <c r="A520">
        <v>20110603</v>
      </c>
      <c r="B520">
        <f t="shared" si="40"/>
        <v>20150603</v>
      </c>
      <c r="C520">
        <f t="shared" si="41"/>
        <v>2015</v>
      </c>
      <c r="D520">
        <f t="shared" si="42"/>
        <v>6</v>
      </c>
      <c r="E520">
        <f t="shared" si="43"/>
        <v>3</v>
      </c>
      <c r="F520" s="15">
        <f t="shared" si="44"/>
        <v>42158</v>
      </c>
      <c r="G520">
        <v>44</v>
      </c>
      <c r="H520">
        <v>47</v>
      </c>
      <c r="I520">
        <v>48</v>
      </c>
      <c r="J520">
        <v>70</v>
      </c>
      <c r="K520">
        <v>13</v>
      </c>
      <c r="L520">
        <v>20</v>
      </c>
      <c r="M520">
        <v>1</v>
      </c>
      <c r="N520">
        <v>130</v>
      </c>
      <c r="O520">
        <v>13</v>
      </c>
      <c r="P520">
        <v>188</v>
      </c>
      <c r="Q520">
        <v>122</v>
      </c>
      <c r="R520">
        <v>4</v>
      </c>
      <c r="S520">
        <v>251</v>
      </c>
      <c r="T520">
        <v>16</v>
      </c>
      <c r="U520">
        <v>98</v>
      </c>
      <c r="V520">
        <v>6</v>
      </c>
      <c r="W520">
        <v>145</v>
      </c>
      <c r="X520">
        <v>88</v>
      </c>
      <c r="Y520">
        <v>2768</v>
      </c>
      <c r="Z520">
        <v>0</v>
      </c>
      <c r="AA520">
        <v>0</v>
      </c>
      <c r="AB520">
        <v>0</v>
      </c>
      <c r="AC520">
        <v>1</v>
      </c>
      <c r="AD520">
        <v>10292</v>
      </c>
      <c r="AE520">
        <v>10335</v>
      </c>
      <c r="AF520">
        <v>1</v>
      </c>
      <c r="AG520">
        <v>10245</v>
      </c>
      <c r="AH520">
        <v>24</v>
      </c>
      <c r="AI520">
        <v>57</v>
      </c>
      <c r="AJ520">
        <v>4</v>
      </c>
      <c r="AK520">
        <v>81</v>
      </c>
      <c r="AL520">
        <v>15</v>
      </c>
      <c r="AM520">
        <v>1</v>
      </c>
      <c r="AN520">
        <v>71</v>
      </c>
      <c r="AO520">
        <v>96</v>
      </c>
      <c r="AP520">
        <v>3</v>
      </c>
      <c r="AQ520">
        <v>49</v>
      </c>
      <c r="AR520">
        <v>16</v>
      </c>
      <c r="AS520">
        <v>49</v>
      </c>
    </row>
    <row r="521" spans="1:45" x14ac:dyDescent="0.25">
      <c r="A521">
        <v>20110604</v>
      </c>
      <c r="B521">
        <f t="shared" si="40"/>
        <v>20150604</v>
      </c>
      <c r="C521">
        <f t="shared" si="41"/>
        <v>2015</v>
      </c>
      <c r="D521">
        <f t="shared" si="42"/>
        <v>6</v>
      </c>
      <c r="E521">
        <f t="shared" si="43"/>
        <v>4</v>
      </c>
      <c r="F521" s="15">
        <f t="shared" si="44"/>
        <v>42159</v>
      </c>
      <c r="G521">
        <v>39</v>
      </c>
      <c r="H521">
        <v>52</v>
      </c>
      <c r="I521">
        <v>53</v>
      </c>
      <c r="J521">
        <v>70</v>
      </c>
      <c r="K521">
        <v>16</v>
      </c>
      <c r="L521">
        <v>30</v>
      </c>
      <c r="M521">
        <v>6</v>
      </c>
      <c r="N521">
        <v>140</v>
      </c>
      <c r="O521">
        <v>19</v>
      </c>
      <c r="P521">
        <v>210</v>
      </c>
      <c r="Q521">
        <v>138</v>
      </c>
      <c r="R521">
        <v>24</v>
      </c>
      <c r="S521">
        <v>277</v>
      </c>
      <c r="T521">
        <v>14</v>
      </c>
      <c r="U521">
        <v>133</v>
      </c>
      <c r="V521">
        <v>24</v>
      </c>
      <c r="W521">
        <v>133</v>
      </c>
      <c r="X521">
        <v>81</v>
      </c>
      <c r="Y521">
        <v>2619</v>
      </c>
      <c r="Z521">
        <v>0</v>
      </c>
      <c r="AA521">
        <v>0</v>
      </c>
      <c r="AB521">
        <v>0</v>
      </c>
      <c r="AC521">
        <v>1</v>
      </c>
      <c r="AD521">
        <v>10189</v>
      </c>
      <c r="AE521">
        <v>10240</v>
      </c>
      <c r="AF521">
        <v>1</v>
      </c>
      <c r="AG521">
        <v>10142</v>
      </c>
      <c r="AH521">
        <v>24</v>
      </c>
      <c r="AI521">
        <v>65</v>
      </c>
      <c r="AJ521">
        <v>4</v>
      </c>
      <c r="AK521">
        <v>83</v>
      </c>
      <c r="AL521">
        <v>19</v>
      </c>
      <c r="AM521">
        <v>1</v>
      </c>
      <c r="AN521">
        <v>65</v>
      </c>
      <c r="AO521">
        <v>91</v>
      </c>
      <c r="AP521">
        <v>4</v>
      </c>
      <c r="AQ521">
        <v>44</v>
      </c>
      <c r="AR521">
        <v>15</v>
      </c>
      <c r="AS521">
        <v>49</v>
      </c>
    </row>
    <row r="522" spans="1:45" x14ac:dyDescent="0.25">
      <c r="A522">
        <v>20110605</v>
      </c>
      <c r="B522">
        <f t="shared" si="40"/>
        <v>20150605</v>
      </c>
      <c r="C522">
        <f t="shared" si="41"/>
        <v>2015</v>
      </c>
      <c r="D522">
        <f t="shared" si="42"/>
        <v>6</v>
      </c>
      <c r="E522">
        <f t="shared" si="43"/>
        <v>5</v>
      </c>
      <c r="F522" s="15">
        <f t="shared" si="44"/>
        <v>42160</v>
      </c>
      <c r="G522">
        <v>16</v>
      </c>
      <c r="H522">
        <v>29</v>
      </c>
      <c r="I522">
        <v>32</v>
      </c>
      <c r="J522">
        <v>50</v>
      </c>
      <c r="K522">
        <v>1</v>
      </c>
      <c r="L522">
        <v>10</v>
      </c>
      <c r="M522">
        <v>24</v>
      </c>
      <c r="N522">
        <v>90</v>
      </c>
      <c r="O522">
        <v>1</v>
      </c>
      <c r="P522">
        <v>166</v>
      </c>
      <c r="Q522">
        <v>132</v>
      </c>
      <c r="R522">
        <v>2</v>
      </c>
      <c r="S522">
        <v>215</v>
      </c>
      <c r="T522">
        <v>16</v>
      </c>
      <c r="U522">
        <v>127</v>
      </c>
      <c r="V522">
        <v>6</v>
      </c>
      <c r="W522">
        <v>39</v>
      </c>
      <c r="X522">
        <v>24</v>
      </c>
      <c r="Y522">
        <v>1348</v>
      </c>
      <c r="Z522">
        <v>22</v>
      </c>
      <c r="AA522">
        <v>20</v>
      </c>
      <c r="AB522">
        <v>12</v>
      </c>
      <c r="AC522">
        <v>7</v>
      </c>
      <c r="AD522">
        <v>10086</v>
      </c>
      <c r="AE522">
        <v>10139</v>
      </c>
      <c r="AF522">
        <v>1</v>
      </c>
      <c r="AG522">
        <v>10039</v>
      </c>
      <c r="AH522">
        <v>24</v>
      </c>
      <c r="AI522">
        <v>57</v>
      </c>
      <c r="AJ522">
        <v>7</v>
      </c>
      <c r="AK522">
        <v>75</v>
      </c>
      <c r="AL522">
        <v>15</v>
      </c>
      <c r="AM522">
        <v>7</v>
      </c>
      <c r="AN522">
        <v>87</v>
      </c>
      <c r="AO522">
        <v>96</v>
      </c>
      <c r="AP522">
        <v>8</v>
      </c>
      <c r="AQ522">
        <v>74</v>
      </c>
      <c r="AR522">
        <v>13</v>
      </c>
      <c r="AS522">
        <v>23</v>
      </c>
    </row>
    <row r="523" spans="1:45" x14ac:dyDescent="0.25">
      <c r="A523">
        <v>20110606</v>
      </c>
      <c r="B523">
        <f t="shared" si="40"/>
        <v>20150606</v>
      </c>
      <c r="C523">
        <f t="shared" si="41"/>
        <v>2015</v>
      </c>
      <c r="D523">
        <f t="shared" si="42"/>
        <v>6</v>
      </c>
      <c r="E523">
        <f t="shared" si="43"/>
        <v>6</v>
      </c>
      <c r="F523" s="15">
        <f t="shared" si="44"/>
        <v>42161</v>
      </c>
      <c r="G523">
        <v>337</v>
      </c>
      <c r="H523">
        <v>16</v>
      </c>
      <c r="I523">
        <v>20</v>
      </c>
      <c r="J523">
        <v>30</v>
      </c>
      <c r="K523">
        <v>15</v>
      </c>
      <c r="L523">
        <v>10</v>
      </c>
      <c r="M523">
        <v>1</v>
      </c>
      <c r="N523">
        <v>70</v>
      </c>
      <c r="O523">
        <v>21</v>
      </c>
      <c r="P523">
        <v>160</v>
      </c>
      <c r="Q523">
        <v>116</v>
      </c>
      <c r="R523">
        <v>24</v>
      </c>
      <c r="S523">
        <v>213</v>
      </c>
      <c r="T523">
        <v>14</v>
      </c>
      <c r="U523">
        <v>117</v>
      </c>
      <c r="V523">
        <v>24</v>
      </c>
      <c r="W523">
        <v>8</v>
      </c>
      <c r="X523">
        <v>5</v>
      </c>
      <c r="Y523">
        <v>977</v>
      </c>
      <c r="Z523">
        <v>49</v>
      </c>
      <c r="AA523">
        <v>74</v>
      </c>
      <c r="AB523">
        <v>37</v>
      </c>
      <c r="AC523">
        <v>9</v>
      </c>
      <c r="AD523">
        <v>10032</v>
      </c>
      <c r="AE523">
        <v>10048</v>
      </c>
      <c r="AF523">
        <v>23</v>
      </c>
      <c r="AG523">
        <v>10023</v>
      </c>
      <c r="AH523">
        <v>15</v>
      </c>
      <c r="AI523">
        <v>26</v>
      </c>
      <c r="AJ523">
        <v>23</v>
      </c>
      <c r="AK523">
        <v>59</v>
      </c>
      <c r="AL523">
        <v>17</v>
      </c>
      <c r="AM523">
        <v>8</v>
      </c>
      <c r="AN523">
        <v>91</v>
      </c>
      <c r="AO523">
        <v>98</v>
      </c>
      <c r="AP523">
        <v>1</v>
      </c>
      <c r="AQ523">
        <v>79</v>
      </c>
      <c r="AR523">
        <v>13</v>
      </c>
      <c r="AS523">
        <v>16</v>
      </c>
    </row>
    <row r="524" spans="1:45" x14ac:dyDescent="0.25">
      <c r="A524">
        <v>20110607</v>
      </c>
      <c r="B524">
        <f t="shared" si="40"/>
        <v>20150607</v>
      </c>
      <c r="C524">
        <f t="shared" si="41"/>
        <v>2015</v>
      </c>
      <c r="D524">
        <f t="shared" si="42"/>
        <v>6</v>
      </c>
      <c r="E524">
        <f t="shared" si="43"/>
        <v>7</v>
      </c>
      <c r="F524" s="15">
        <f t="shared" si="44"/>
        <v>42162</v>
      </c>
      <c r="G524">
        <v>222</v>
      </c>
      <c r="H524">
        <v>8</v>
      </c>
      <c r="I524">
        <v>23</v>
      </c>
      <c r="J524">
        <v>30</v>
      </c>
      <c r="K524">
        <v>2</v>
      </c>
      <c r="L524">
        <v>10</v>
      </c>
      <c r="M524">
        <v>19</v>
      </c>
      <c r="N524">
        <v>70</v>
      </c>
      <c r="O524">
        <v>24</v>
      </c>
      <c r="P524">
        <v>153</v>
      </c>
      <c r="Q524">
        <v>114</v>
      </c>
      <c r="R524">
        <v>2</v>
      </c>
      <c r="S524">
        <v>195</v>
      </c>
      <c r="T524">
        <v>15</v>
      </c>
      <c r="U524">
        <v>115</v>
      </c>
      <c r="V524">
        <v>6</v>
      </c>
      <c r="W524">
        <v>42</v>
      </c>
      <c r="X524">
        <v>25</v>
      </c>
      <c r="Y524">
        <v>1726</v>
      </c>
      <c r="Z524">
        <v>20</v>
      </c>
      <c r="AA524">
        <v>33</v>
      </c>
      <c r="AB524">
        <v>17</v>
      </c>
      <c r="AC524">
        <v>23</v>
      </c>
      <c r="AD524">
        <v>10053</v>
      </c>
      <c r="AE524">
        <v>10067</v>
      </c>
      <c r="AF524">
        <v>11</v>
      </c>
      <c r="AG524">
        <v>10039</v>
      </c>
      <c r="AH524">
        <v>22</v>
      </c>
      <c r="AI524">
        <v>19</v>
      </c>
      <c r="AJ524">
        <v>23</v>
      </c>
      <c r="AK524">
        <v>75</v>
      </c>
      <c r="AL524">
        <v>9</v>
      </c>
      <c r="AM524">
        <v>7</v>
      </c>
      <c r="AN524">
        <v>78</v>
      </c>
      <c r="AO524">
        <v>96</v>
      </c>
      <c r="AP524">
        <v>1</v>
      </c>
      <c r="AQ524">
        <v>61</v>
      </c>
      <c r="AR524">
        <v>16</v>
      </c>
      <c r="AS524">
        <v>29</v>
      </c>
    </row>
    <row r="525" spans="1:45" x14ac:dyDescent="0.25">
      <c r="A525">
        <v>20110608</v>
      </c>
      <c r="B525">
        <f t="shared" si="40"/>
        <v>20150608</v>
      </c>
      <c r="C525">
        <f t="shared" si="41"/>
        <v>2015</v>
      </c>
      <c r="D525">
        <f t="shared" si="42"/>
        <v>6</v>
      </c>
      <c r="E525">
        <f t="shared" si="43"/>
        <v>8</v>
      </c>
      <c r="F525" s="15">
        <f t="shared" si="44"/>
        <v>42163</v>
      </c>
      <c r="G525">
        <v>257</v>
      </c>
      <c r="H525">
        <v>34</v>
      </c>
      <c r="I525">
        <v>36</v>
      </c>
      <c r="J525">
        <v>50</v>
      </c>
      <c r="K525">
        <v>12</v>
      </c>
      <c r="L525">
        <v>10</v>
      </c>
      <c r="M525">
        <v>5</v>
      </c>
      <c r="N525">
        <v>100</v>
      </c>
      <c r="O525">
        <v>11</v>
      </c>
      <c r="P525">
        <v>145</v>
      </c>
      <c r="Q525">
        <v>111</v>
      </c>
      <c r="R525">
        <v>4</v>
      </c>
      <c r="S525">
        <v>184</v>
      </c>
      <c r="T525">
        <v>16</v>
      </c>
      <c r="U525">
        <v>110</v>
      </c>
      <c r="V525">
        <v>24</v>
      </c>
      <c r="W525">
        <v>57</v>
      </c>
      <c r="X525">
        <v>34</v>
      </c>
      <c r="Y525">
        <v>1901</v>
      </c>
      <c r="Z525">
        <v>43</v>
      </c>
      <c r="AA525">
        <v>21</v>
      </c>
      <c r="AB525">
        <v>7</v>
      </c>
      <c r="AC525">
        <v>1</v>
      </c>
      <c r="AD525">
        <v>10072</v>
      </c>
      <c r="AE525">
        <v>10104</v>
      </c>
      <c r="AF525">
        <v>23</v>
      </c>
      <c r="AG525">
        <v>10046</v>
      </c>
      <c r="AH525">
        <v>1</v>
      </c>
      <c r="AI525">
        <v>50</v>
      </c>
      <c r="AJ525">
        <v>3</v>
      </c>
      <c r="AK525">
        <v>81</v>
      </c>
      <c r="AL525">
        <v>20</v>
      </c>
      <c r="AM525">
        <v>5</v>
      </c>
      <c r="AN525">
        <v>69</v>
      </c>
      <c r="AO525">
        <v>95</v>
      </c>
      <c r="AP525">
        <v>4</v>
      </c>
      <c r="AQ525">
        <v>46</v>
      </c>
      <c r="AR525">
        <v>13</v>
      </c>
      <c r="AS525">
        <v>31</v>
      </c>
    </row>
    <row r="526" spans="1:45" x14ac:dyDescent="0.25">
      <c r="A526">
        <v>20110609</v>
      </c>
      <c r="B526">
        <f t="shared" si="40"/>
        <v>20150609</v>
      </c>
      <c r="C526">
        <f t="shared" si="41"/>
        <v>2015</v>
      </c>
      <c r="D526">
        <f t="shared" si="42"/>
        <v>6</v>
      </c>
      <c r="E526">
        <f t="shared" si="43"/>
        <v>9</v>
      </c>
      <c r="F526" s="15">
        <f t="shared" si="44"/>
        <v>42164</v>
      </c>
      <c r="G526">
        <v>243</v>
      </c>
      <c r="H526">
        <v>30</v>
      </c>
      <c r="I526">
        <v>34</v>
      </c>
      <c r="J526">
        <v>50</v>
      </c>
      <c r="K526">
        <v>13</v>
      </c>
      <c r="L526">
        <v>10</v>
      </c>
      <c r="M526">
        <v>22</v>
      </c>
      <c r="N526">
        <v>120</v>
      </c>
      <c r="O526">
        <v>13</v>
      </c>
      <c r="P526">
        <v>139</v>
      </c>
      <c r="Q526">
        <v>72</v>
      </c>
      <c r="R526">
        <v>24</v>
      </c>
      <c r="S526">
        <v>186</v>
      </c>
      <c r="T526">
        <v>16</v>
      </c>
      <c r="U526">
        <v>38</v>
      </c>
      <c r="V526">
        <v>24</v>
      </c>
      <c r="W526">
        <v>103</v>
      </c>
      <c r="X526">
        <v>62</v>
      </c>
      <c r="Y526">
        <v>2048</v>
      </c>
      <c r="Z526">
        <v>4</v>
      </c>
      <c r="AA526">
        <v>1</v>
      </c>
      <c r="AB526">
        <v>1</v>
      </c>
      <c r="AC526">
        <v>10</v>
      </c>
      <c r="AD526">
        <v>10142</v>
      </c>
      <c r="AE526">
        <v>10169</v>
      </c>
      <c r="AF526">
        <v>22</v>
      </c>
      <c r="AG526">
        <v>10107</v>
      </c>
      <c r="AH526">
        <v>1</v>
      </c>
      <c r="AI526">
        <v>62</v>
      </c>
      <c r="AJ526">
        <v>5</v>
      </c>
      <c r="AK526">
        <v>81</v>
      </c>
      <c r="AL526">
        <v>19</v>
      </c>
      <c r="AM526">
        <v>3</v>
      </c>
      <c r="AN526">
        <v>68</v>
      </c>
      <c r="AO526">
        <v>97</v>
      </c>
      <c r="AP526">
        <v>23</v>
      </c>
      <c r="AQ526">
        <v>46</v>
      </c>
      <c r="AR526">
        <v>16</v>
      </c>
      <c r="AS526">
        <v>33</v>
      </c>
    </row>
    <row r="527" spans="1:45" x14ac:dyDescent="0.25">
      <c r="A527">
        <v>20110610</v>
      </c>
      <c r="B527">
        <f t="shared" si="40"/>
        <v>20150610</v>
      </c>
      <c r="C527">
        <f t="shared" si="41"/>
        <v>2015</v>
      </c>
      <c r="D527">
        <f t="shared" si="42"/>
        <v>6</v>
      </c>
      <c r="E527">
        <f t="shared" si="43"/>
        <v>10</v>
      </c>
      <c r="F527" s="15">
        <f t="shared" si="44"/>
        <v>42165</v>
      </c>
      <c r="G527">
        <v>190</v>
      </c>
      <c r="H527">
        <v>12</v>
      </c>
      <c r="I527">
        <v>20</v>
      </c>
      <c r="J527">
        <v>40</v>
      </c>
      <c r="K527">
        <v>18</v>
      </c>
      <c r="L527">
        <v>0</v>
      </c>
      <c r="M527">
        <v>4</v>
      </c>
      <c r="N527">
        <v>130</v>
      </c>
      <c r="O527">
        <v>17</v>
      </c>
      <c r="P527">
        <v>130</v>
      </c>
      <c r="Q527">
        <v>57</v>
      </c>
      <c r="R527">
        <v>3</v>
      </c>
      <c r="S527">
        <v>198</v>
      </c>
      <c r="T527">
        <v>14</v>
      </c>
      <c r="U527">
        <v>26</v>
      </c>
      <c r="V527">
        <v>6</v>
      </c>
      <c r="W527">
        <v>31</v>
      </c>
      <c r="X527">
        <v>19</v>
      </c>
      <c r="Y527">
        <v>1718</v>
      </c>
      <c r="Z527">
        <v>34</v>
      </c>
      <c r="AA527">
        <v>45</v>
      </c>
      <c r="AB527">
        <v>28</v>
      </c>
      <c r="AC527">
        <v>18</v>
      </c>
      <c r="AD527">
        <v>10148</v>
      </c>
      <c r="AE527">
        <v>10164</v>
      </c>
      <c r="AF527">
        <v>1</v>
      </c>
      <c r="AG527">
        <v>10129</v>
      </c>
      <c r="AH527">
        <v>16</v>
      </c>
      <c r="AI527">
        <v>33</v>
      </c>
      <c r="AJ527">
        <v>2</v>
      </c>
      <c r="AK527">
        <v>81</v>
      </c>
      <c r="AL527">
        <v>16</v>
      </c>
      <c r="AM527">
        <v>7</v>
      </c>
      <c r="AN527">
        <v>78</v>
      </c>
      <c r="AO527">
        <v>99</v>
      </c>
      <c r="AP527">
        <v>1</v>
      </c>
      <c r="AQ527">
        <v>44</v>
      </c>
      <c r="AR527">
        <v>11</v>
      </c>
      <c r="AS527">
        <v>27</v>
      </c>
    </row>
    <row r="528" spans="1:45" x14ac:dyDescent="0.25">
      <c r="A528">
        <v>20110611</v>
      </c>
      <c r="B528">
        <f t="shared" si="40"/>
        <v>20150611</v>
      </c>
      <c r="C528">
        <f t="shared" si="41"/>
        <v>2015</v>
      </c>
      <c r="D528">
        <f t="shared" si="42"/>
        <v>6</v>
      </c>
      <c r="E528">
        <f t="shared" si="43"/>
        <v>11</v>
      </c>
      <c r="F528" s="15">
        <f t="shared" si="44"/>
        <v>42166</v>
      </c>
      <c r="G528">
        <v>225</v>
      </c>
      <c r="H528">
        <v>25</v>
      </c>
      <c r="I528">
        <v>29</v>
      </c>
      <c r="J528">
        <v>50</v>
      </c>
      <c r="K528">
        <v>9</v>
      </c>
      <c r="L528">
        <v>0</v>
      </c>
      <c r="M528">
        <v>21</v>
      </c>
      <c r="N528">
        <v>150</v>
      </c>
      <c r="O528">
        <v>12</v>
      </c>
      <c r="P528">
        <v>115</v>
      </c>
      <c r="Q528">
        <v>59</v>
      </c>
      <c r="R528">
        <v>24</v>
      </c>
      <c r="S528">
        <v>163</v>
      </c>
      <c r="T528">
        <v>17</v>
      </c>
      <c r="U528">
        <v>29</v>
      </c>
      <c r="V528">
        <v>24</v>
      </c>
      <c r="W528">
        <v>84</v>
      </c>
      <c r="X528">
        <v>50</v>
      </c>
      <c r="Y528">
        <v>1896</v>
      </c>
      <c r="Z528">
        <v>17</v>
      </c>
      <c r="AA528">
        <v>53</v>
      </c>
      <c r="AB528">
        <v>35</v>
      </c>
      <c r="AC528">
        <v>12</v>
      </c>
      <c r="AD528">
        <v>10165</v>
      </c>
      <c r="AE528">
        <v>10188</v>
      </c>
      <c r="AF528">
        <v>23</v>
      </c>
      <c r="AG528">
        <v>10146</v>
      </c>
      <c r="AH528">
        <v>2</v>
      </c>
      <c r="AI528">
        <v>4</v>
      </c>
      <c r="AJ528">
        <v>24</v>
      </c>
      <c r="AK528">
        <v>83</v>
      </c>
      <c r="AL528">
        <v>16</v>
      </c>
      <c r="AM528">
        <v>4</v>
      </c>
      <c r="AN528">
        <v>78</v>
      </c>
      <c r="AO528">
        <v>99</v>
      </c>
      <c r="AP528">
        <v>24</v>
      </c>
      <c r="AQ528">
        <v>46</v>
      </c>
      <c r="AR528">
        <v>16</v>
      </c>
      <c r="AS528">
        <v>29</v>
      </c>
    </row>
    <row r="529" spans="1:45" x14ac:dyDescent="0.25">
      <c r="A529">
        <v>20110612</v>
      </c>
      <c r="B529">
        <f t="shared" si="40"/>
        <v>20150612</v>
      </c>
      <c r="C529">
        <f t="shared" si="41"/>
        <v>2015</v>
      </c>
      <c r="D529">
        <f t="shared" si="42"/>
        <v>6</v>
      </c>
      <c r="E529">
        <f t="shared" si="43"/>
        <v>12</v>
      </c>
      <c r="F529" s="15">
        <f t="shared" si="44"/>
        <v>42167</v>
      </c>
      <c r="G529">
        <v>191</v>
      </c>
      <c r="H529">
        <v>22</v>
      </c>
      <c r="I529">
        <v>25</v>
      </c>
      <c r="J529">
        <v>50</v>
      </c>
      <c r="K529">
        <v>9</v>
      </c>
      <c r="L529">
        <v>10</v>
      </c>
      <c r="M529">
        <v>1</v>
      </c>
      <c r="N529">
        <v>80</v>
      </c>
      <c r="O529">
        <v>9</v>
      </c>
      <c r="P529">
        <v>138</v>
      </c>
      <c r="Q529">
        <v>47</v>
      </c>
      <c r="R529">
        <v>4</v>
      </c>
      <c r="S529">
        <v>183</v>
      </c>
      <c r="T529">
        <v>14</v>
      </c>
      <c r="U529">
        <v>15</v>
      </c>
      <c r="V529">
        <v>6</v>
      </c>
      <c r="W529">
        <v>93</v>
      </c>
      <c r="X529">
        <v>56</v>
      </c>
      <c r="Y529">
        <v>2373</v>
      </c>
      <c r="Z529">
        <v>0</v>
      </c>
      <c r="AA529">
        <v>-1</v>
      </c>
      <c r="AB529">
        <v>-1</v>
      </c>
      <c r="AC529">
        <v>20</v>
      </c>
      <c r="AD529">
        <v>10175</v>
      </c>
      <c r="AE529">
        <v>10195</v>
      </c>
      <c r="AF529">
        <v>9</v>
      </c>
      <c r="AG529">
        <v>10139</v>
      </c>
      <c r="AH529">
        <v>24</v>
      </c>
      <c r="AI529">
        <v>1</v>
      </c>
      <c r="AJ529">
        <v>1</v>
      </c>
      <c r="AK529">
        <v>83</v>
      </c>
      <c r="AL529">
        <v>19</v>
      </c>
      <c r="AM529">
        <v>4</v>
      </c>
      <c r="AN529">
        <v>61</v>
      </c>
      <c r="AO529">
        <v>100</v>
      </c>
      <c r="AP529">
        <v>4</v>
      </c>
      <c r="AQ529">
        <v>42</v>
      </c>
      <c r="AR529">
        <v>12</v>
      </c>
      <c r="AS529">
        <v>38</v>
      </c>
    </row>
    <row r="530" spans="1:45" x14ac:dyDescent="0.25">
      <c r="A530">
        <v>20110613</v>
      </c>
      <c r="B530">
        <f t="shared" si="40"/>
        <v>20150613</v>
      </c>
      <c r="C530">
        <f t="shared" si="41"/>
        <v>2015</v>
      </c>
      <c r="D530">
        <f t="shared" si="42"/>
        <v>6</v>
      </c>
      <c r="E530">
        <f t="shared" si="43"/>
        <v>13</v>
      </c>
      <c r="F530" s="15">
        <f t="shared" si="44"/>
        <v>42168</v>
      </c>
      <c r="G530">
        <v>208</v>
      </c>
      <c r="H530">
        <v>36</v>
      </c>
      <c r="I530">
        <v>39</v>
      </c>
      <c r="J530">
        <v>50</v>
      </c>
      <c r="K530">
        <v>4</v>
      </c>
      <c r="L530">
        <v>20</v>
      </c>
      <c r="M530">
        <v>21</v>
      </c>
      <c r="N530">
        <v>110</v>
      </c>
      <c r="O530">
        <v>6</v>
      </c>
      <c r="P530">
        <v>163</v>
      </c>
      <c r="Q530">
        <v>137</v>
      </c>
      <c r="R530">
        <v>24</v>
      </c>
      <c r="S530">
        <v>196</v>
      </c>
      <c r="T530">
        <v>16</v>
      </c>
      <c r="U530">
        <v>121</v>
      </c>
      <c r="V530">
        <v>24</v>
      </c>
      <c r="W530">
        <v>9</v>
      </c>
      <c r="X530">
        <v>5</v>
      </c>
      <c r="Y530">
        <v>917</v>
      </c>
      <c r="Z530">
        <v>13</v>
      </c>
      <c r="AA530">
        <v>17</v>
      </c>
      <c r="AB530">
        <v>11</v>
      </c>
      <c r="AC530">
        <v>17</v>
      </c>
      <c r="AD530">
        <v>10138</v>
      </c>
      <c r="AE530">
        <v>10156</v>
      </c>
      <c r="AF530">
        <v>24</v>
      </c>
      <c r="AG530">
        <v>10128</v>
      </c>
      <c r="AH530">
        <v>4</v>
      </c>
      <c r="AI530">
        <v>50</v>
      </c>
      <c r="AJ530">
        <v>15</v>
      </c>
      <c r="AK530">
        <v>83</v>
      </c>
      <c r="AL530">
        <v>1</v>
      </c>
      <c r="AM530">
        <v>7</v>
      </c>
      <c r="AN530">
        <v>79</v>
      </c>
      <c r="AO530">
        <v>91</v>
      </c>
      <c r="AP530">
        <v>24</v>
      </c>
      <c r="AQ530">
        <v>59</v>
      </c>
      <c r="AR530">
        <v>1</v>
      </c>
      <c r="AS530">
        <v>16</v>
      </c>
    </row>
    <row r="531" spans="1:45" x14ac:dyDescent="0.25">
      <c r="A531">
        <v>20110614</v>
      </c>
      <c r="B531">
        <f t="shared" si="40"/>
        <v>20150614</v>
      </c>
      <c r="C531">
        <f t="shared" si="41"/>
        <v>2015</v>
      </c>
      <c r="D531">
        <f t="shared" si="42"/>
        <v>6</v>
      </c>
      <c r="E531">
        <f t="shared" si="43"/>
        <v>14</v>
      </c>
      <c r="F531" s="15">
        <f t="shared" si="44"/>
        <v>42169</v>
      </c>
      <c r="G531">
        <v>323</v>
      </c>
      <c r="H531">
        <v>19</v>
      </c>
      <c r="I531">
        <v>23</v>
      </c>
      <c r="J531">
        <v>40</v>
      </c>
      <c r="K531">
        <v>12</v>
      </c>
      <c r="L531">
        <v>10</v>
      </c>
      <c r="M531">
        <v>5</v>
      </c>
      <c r="N531">
        <v>90</v>
      </c>
      <c r="O531">
        <v>12</v>
      </c>
      <c r="P531">
        <v>165</v>
      </c>
      <c r="Q531">
        <v>103</v>
      </c>
      <c r="R531">
        <v>24</v>
      </c>
      <c r="S531">
        <v>208</v>
      </c>
      <c r="T531">
        <v>14</v>
      </c>
      <c r="U531">
        <v>76</v>
      </c>
      <c r="V531">
        <v>24</v>
      </c>
      <c r="W531">
        <v>115</v>
      </c>
      <c r="X531">
        <v>69</v>
      </c>
      <c r="Y531">
        <v>2483</v>
      </c>
      <c r="Z531">
        <v>0</v>
      </c>
      <c r="AA531">
        <v>0</v>
      </c>
      <c r="AB531">
        <v>0</v>
      </c>
      <c r="AC531">
        <v>1</v>
      </c>
      <c r="AD531">
        <v>10183</v>
      </c>
      <c r="AE531">
        <v>10192</v>
      </c>
      <c r="AF531">
        <v>15</v>
      </c>
      <c r="AG531">
        <v>10156</v>
      </c>
      <c r="AH531">
        <v>1</v>
      </c>
      <c r="AI531">
        <v>56</v>
      </c>
      <c r="AJ531">
        <v>4</v>
      </c>
      <c r="AK531">
        <v>83</v>
      </c>
      <c r="AL531">
        <v>18</v>
      </c>
      <c r="AM531">
        <v>4</v>
      </c>
      <c r="AN531">
        <v>68</v>
      </c>
      <c r="AO531">
        <v>97</v>
      </c>
      <c r="AP531">
        <v>23</v>
      </c>
      <c r="AQ531">
        <v>42</v>
      </c>
      <c r="AR531">
        <v>14</v>
      </c>
      <c r="AS531">
        <v>42</v>
      </c>
    </row>
    <row r="532" spans="1:45" x14ac:dyDescent="0.25">
      <c r="A532">
        <v>20110615</v>
      </c>
      <c r="B532">
        <f t="shared" si="40"/>
        <v>20150615</v>
      </c>
      <c r="C532">
        <f t="shared" si="41"/>
        <v>2015</v>
      </c>
      <c r="D532">
        <f t="shared" si="42"/>
        <v>6</v>
      </c>
      <c r="E532">
        <f t="shared" si="43"/>
        <v>15</v>
      </c>
      <c r="F532" s="15">
        <f t="shared" si="44"/>
        <v>42170</v>
      </c>
      <c r="G532">
        <v>235</v>
      </c>
      <c r="H532">
        <v>15</v>
      </c>
      <c r="I532">
        <v>21</v>
      </c>
      <c r="J532">
        <v>40</v>
      </c>
      <c r="K532">
        <v>14</v>
      </c>
      <c r="L532">
        <v>10</v>
      </c>
      <c r="M532">
        <v>1</v>
      </c>
      <c r="N532">
        <v>100</v>
      </c>
      <c r="O532">
        <v>17</v>
      </c>
      <c r="P532">
        <v>174</v>
      </c>
      <c r="Q532">
        <v>98</v>
      </c>
      <c r="R532">
        <v>1</v>
      </c>
      <c r="S532">
        <v>233</v>
      </c>
      <c r="T532">
        <v>13</v>
      </c>
      <c r="U532">
        <v>72</v>
      </c>
      <c r="V532">
        <v>6</v>
      </c>
      <c r="W532">
        <v>46</v>
      </c>
      <c r="X532">
        <v>28</v>
      </c>
      <c r="Y532">
        <v>1444</v>
      </c>
      <c r="Z532">
        <v>2</v>
      </c>
      <c r="AA532">
        <v>1</v>
      </c>
      <c r="AB532">
        <v>1</v>
      </c>
      <c r="AC532">
        <v>10</v>
      </c>
      <c r="AD532">
        <v>10157</v>
      </c>
      <c r="AE532">
        <v>10180</v>
      </c>
      <c r="AF532">
        <v>1</v>
      </c>
      <c r="AG532">
        <v>10138</v>
      </c>
      <c r="AH532">
        <v>24</v>
      </c>
      <c r="AI532">
        <v>60</v>
      </c>
      <c r="AJ532">
        <v>8</v>
      </c>
      <c r="AK532">
        <v>80</v>
      </c>
      <c r="AL532">
        <v>18</v>
      </c>
      <c r="AM532">
        <v>6</v>
      </c>
      <c r="AN532">
        <v>74</v>
      </c>
      <c r="AO532">
        <v>97</v>
      </c>
      <c r="AP532">
        <v>1</v>
      </c>
      <c r="AQ532">
        <v>57</v>
      </c>
      <c r="AR532">
        <v>19</v>
      </c>
      <c r="AS532">
        <v>25</v>
      </c>
    </row>
    <row r="533" spans="1:45" x14ac:dyDescent="0.25">
      <c r="A533">
        <v>20110616</v>
      </c>
      <c r="B533">
        <f t="shared" si="40"/>
        <v>20150616</v>
      </c>
      <c r="C533">
        <f t="shared" si="41"/>
        <v>2015</v>
      </c>
      <c r="D533">
        <f t="shared" si="42"/>
        <v>6</v>
      </c>
      <c r="E533">
        <f t="shared" si="43"/>
        <v>16</v>
      </c>
      <c r="F533" s="15">
        <f t="shared" si="44"/>
        <v>42171</v>
      </c>
      <c r="G533">
        <v>224</v>
      </c>
      <c r="H533">
        <v>25</v>
      </c>
      <c r="I533">
        <v>31</v>
      </c>
      <c r="J533">
        <v>50</v>
      </c>
      <c r="K533">
        <v>20</v>
      </c>
      <c r="L533">
        <v>10</v>
      </c>
      <c r="M533">
        <v>9</v>
      </c>
      <c r="N533">
        <v>130</v>
      </c>
      <c r="O533">
        <v>20</v>
      </c>
      <c r="P533">
        <v>150</v>
      </c>
      <c r="Q533">
        <v>126</v>
      </c>
      <c r="R533">
        <v>24</v>
      </c>
      <c r="S533">
        <v>177</v>
      </c>
      <c r="T533">
        <v>13</v>
      </c>
      <c r="U533">
        <v>120</v>
      </c>
      <c r="V533">
        <v>6</v>
      </c>
      <c r="W533">
        <v>16</v>
      </c>
      <c r="X533">
        <v>10</v>
      </c>
      <c r="Y533">
        <v>698</v>
      </c>
      <c r="Z533">
        <v>89</v>
      </c>
      <c r="AA533">
        <v>249</v>
      </c>
      <c r="AB533">
        <v>43</v>
      </c>
      <c r="AC533">
        <v>8</v>
      </c>
      <c r="AD533">
        <v>10108</v>
      </c>
      <c r="AE533">
        <v>10130</v>
      </c>
      <c r="AF533">
        <v>1</v>
      </c>
      <c r="AG533">
        <v>10095</v>
      </c>
      <c r="AH533">
        <v>17</v>
      </c>
      <c r="AI533">
        <v>41</v>
      </c>
      <c r="AJ533">
        <v>14</v>
      </c>
      <c r="AK533">
        <v>71</v>
      </c>
      <c r="AL533">
        <v>24</v>
      </c>
      <c r="AM533">
        <v>7</v>
      </c>
      <c r="AN533">
        <v>88</v>
      </c>
      <c r="AO533">
        <v>96</v>
      </c>
      <c r="AP533">
        <v>10</v>
      </c>
      <c r="AQ533">
        <v>79</v>
      </c>
      <c r="AR533">
        <v>24</v>
      </c>
      <c r="AS533">
        <v>12</v>
      </c>
    </row>
    <row r="534" spans="1:45" x14ac:dyDescent="0.25">
      <c r="A534">
        <v>20110617</v>
      </c>
      <c r="B534">
        <f t="shared" si="40"/>
        <v>20150617</v>
      </c>
      <c r="C534">
        <f t="shared" si="41"/>
        <v>2015</v>
      </c>
      <c r="D534">
        <f t="shared" si="42"/>
        <v>6</v>
      </c>
      <c r="E534">
        <f t="shared" si="43"/>
        <v>17</v>
      </c>
      <c r="F534" s="15">
        <f t="shared" si="44"/>
        <v>42172</v>
      </c>
      <c r="G534">
        <v>184</v>
      </c>
      <c r="H534">
        <v>28</v>
      </c>
      <c r="I534">
        <v>39</v>
      </c>
      <c r="J534">
        <v>50</v>
      </c>
      <c r="K534">
        <v>1</v>
      </c>
      <c r="L534">
        <v>20</v>
      </c>
      <c r="M534">
        <v>18</v>
      </c>
      <c r="N534">
        <v>140</v>
      </c>
      <c r="O534">
        <v>17</v>
      </c>
      <c r="P534">
        <v>143</v>
      </c>
      <c r="Q534">
        <v>112</v>
      </c>
      <c r="R534">
        <v>4</v>
      </c>
      <c r="S534">
        <v>175</v>
      </c>
      <c r="T534">
        <v>15</v>
      </c>
      <c r="U534">
        <v>107</v>
      </c>
      <c r="V534">
        <v>6</v>
      </c>
      <c r="W534">
        <v>45</v>
      </c>
      <c r="X534">
        <v>27</v>
      </c>
      <c r="Y534">
        <v>1563</v>
      </c>
      <c r="Z534">
        <v>25</v>
      </c>
      <c r="AA534">
        <v>33</v>
      </c>
      <c r="AB534">
        <v>21</v>
      </c>
      <c r="AC534">
        <v>17</v>
      </c>
      <c r="AD534">
        <v>10097</v>
      </c>
      <c r="AE534">
        <v>10139</v>
      </c>
      <c r="AF534">
        <v>6</v>
      </c>
      <c r="AG534">
        <v>10005</v>
      </c>
      <c r="AH534">
        <v>24</v>
      </c>
      <c r="AI534">
        <v>59</v>
      </c>
      <c r="AJ534">
        <v>23</v>
      </c>
      <c r="AK534">
        <v>80</v>
      </c>
      <c r="AL534">
        <v>12</v>
      </c>
      <c r="AM534">
        <v>6</v>
      </c>
      <c r="AN534">
        <v>78</v>
      </c>
      <c r="AO534">
        <v>95</v>
      </c>
      <c r="AP534">
        <v>19</v>
      </c>
      <c r="AQ534">
        <v>52</v>
      </c>
      <c r="AR534">
        <v>14</v>
      </c>
      <c r="AS534">
        <v>25</v>
      </c>
    </row>
    <row r="535" spans="1:45" x14ac:dyDescent="0.25">
      <c r="A535">
        <v>20110618</v>
      </c>
      <c r="B535">
        <f t="shared" si="40"/>
        <v>20150618</v>
      </c>
      <c r="C535">
        <f t="shared" si="41"/>
        <v>2015</v>
      </c>
      <c r="D535">
        <f t="shared" si="42"/>
        <v>6</v>
      </c>
      <c r="E535">
        <f t="shared" si="43"/>
        <v>18</v>
      </c>
      <c r="F535" s="15">
        <f t="shared" si="44"/>
        <v>42173</v>
      </c>
      <c r="G535">
        <v>224</v>
      </c>
      <c r="H535">
        <v>59</v>
      </c>
      <c r="I535">
        <v>64</v>
      </c>
      <c r="J535">
        <v>90</v>
      </c>
      <c r="K535">
        <v>9</v>
      </c>
      <c r="L535">
        <v>40</v>
      </c>
      <c r="M535">
        <v>3</v>
      </c>
      <c r="N535">
        <v>160</v>
      </c>
      <c r="O535">
        <v>11</v>
      </c>
      <c r="P535">
        <v>141</v>
      </c>
      <c r="Q535">
        <v>107</v>
      </c>
      <c r="R535">
        <v>22</v>
      </c>
      <c r="S535">
        <v>172</v>
      </c>
      <c r="T535">
        <v>16</v>
      </c>
      <c r="U535">
        <v>106</v>
      </c>
      <c r="V535">
        <v>24</v>
      </c>
      <c r="W535">
        <v>48</v>
      </c>
      <c r="X535">
        <v>29</v>
      </c>
      <c r="Y535">
        <v>1372</v>
      </c>
      <c r="Z535">
        <v>79</v>
      </c>
      <c r="AA535">
        <v>130</v>
      </c>
      <c r="AB535">
        <v>48</v>
      </c>
      <c r="AC535">
        <v>22</v>
      </c>
      <c r="AD535">
        <v>10012</v>
      </c>
      <c r="AE535">
        <v>10032</v>
      </c>
      <c r="AF535">
        <v>22</v>
      </c>
      <c r="AG535">
        <v>9980</v>
      </c>
      <c r="AH535">
        <v>4</v>
      </c>
      <c r="AI535">
        <v>50</v>
      </c>
      <c r="AJ535">
        <v>1</v>
      </c>
      <c r="AK535">
        <v>80</v>
      </c>
      <c r="AL535">
        <v>16</v>
      </c>
      <c r="AM535">
        <v>7</v>
      </c>
      <c r="AN535">
        <v>80</v>
      </c>
      <c r="AO535">
        <v>92</v>
      </c>
      <c r="AP535">
        <v>2</v>
      </c>
      <c r="AQ535">
        <v>60</v>
      </c>
      <c r="AR535">
        <v>16</v>
      </c>
      <c r="AS535">
        <v>22</v>
      </c>
    </row>
    <row r="536" spans="1:45" x14ac:dyDescent="0.25">
      <c r="A536">
        <v>20110619</v>
      </c>
      <c r="B536">
        <f t="shared" si="40"/>
        <v>20150619</v>
      </c>
      <c r="C536">
        <f t="shared" si="41"/>
        <v>2015</v>
      </c>
      <c r="D536">
        <f t="shared" si="42"/>
        <v>6</v>
      </c>
      <c r="E536">
        <f t="shared" si="43"/>
        <v>19</v>
      </c>
      <c r="F536" s="15">
        <f t="shared" si="44"/>
        <v>42174</v>
      </c>
      <c r="G536">
        <v>254</v>
      </c>
      <c r="H536">
        <v>44</v>
      </c>
      <c r="I536">
        <v>47</v>
      </c>
      <c r="J536">
        <v>60</v>
      </c>
      <c r="K536">
        <v>2</v>
      </c>
      <c r="L536">
        <v>30</v>
      </c>
      <c r="M536">
        <v>19</v>
      </c>
      <c r="N536">
        <v>140</v>
      </c>
      <c r="O536">
        <v>13</v>
      </c>
      <c r="P536">
        <v>136</v>
      </c>
      <c r="Q536">
        <v>118</v>
      </c>
      <c r="R536">
        <v>3</v>
      </c>
      <c r="S536">
        <v>166</v>
      </c>
      <c r="T536">
        <v>12</v>
      </c>
      <c r="U536">
        <v>117</v>
      </c>
      <c r="V536">
        <v>6</v>
      </c>
      <c r="W536">
        <v>12</v>
      </c>
      <c r="X536">
        <v>7</v>
      </c>
      <c r="Y536">
        <v>1046</v>
      </c>
      <c r="Z536">
        <v>64</v>
      </c>
      <c r="AA536">
        <v>64</v>
      </c>
      <c r="AB536">
        <v>23</v>
      </c>
      <c r="AC536">
        <v>4</v>
      </c>
      <c r="AD536">
        <v>10085</v>
      </c>
      <c r="AE536">
        <v>10139</v>
      </c>
      <c r="AF536">
        <v>23</v>
      </c>
      <c r="AG536">
        <v>10026</v>
      </c>
      <c r="AH536">
        <v>2</v>
      </c>
      <c r="AI536">
        <v>56</v>
      </c>
      <c r="AJ536">
        <v>15</v>
      </c>
      <c r="AK536">
        <v>80</v>
      </c>
      <c r="AL536">
        <v>12</v>
      </c>
      <c r="AM536">
        <v>7</v>
      </c>
      <c r="AN536">
        <v>87</v>
      </c>
      <c r="AO536">
        <v>95</v>
      </c>
      <c r="AP536">
        <v>3</v>
      </c>
      <c r="AQ536">
        <v>68</v>
      </c>
      <c r="AR536">
        <v>12</v>
      </c>
      <c r="AS536">
        <v>17</v>
      </c>
    </row>
    <row r="537" spans="1:45" x14ac:dyDescent="0.25">
      <c r="A537">
        <v>20110620</v>
      </c>
      <c r="B537">
        <f t="shared" si="40"/>
        <v>20150620</v>
      </c>
      <c r="C537">
        <f t="shared" si="41"/>
        <v>2015</v>
      </c>
      <c r="D537">
        <f t="shared" si="42"/>
        <v>6</v>
      </c>
      <c r="E537">
        <f t="shared" si="43"/>
        <v>20</v>
      </c>
      <c r="F537" s="15">
        <f t="shared" si="44"/>
        <v>42175</v>
      </c>
      <c r="G537">
        <v>206</v>
      </c>
      <c r="H537">
        <v>28</v>
      </c>
      <c r="I537">
        <v>29</v>
      </c>
      <c r="J537">
        <v>40</v>
      </c>
      <c r="K537">
        <v>10</v>
      </c>
      <c r="L537">
        <v>20</v>
      </c>
      <c r="M537">
        <v>19</v>
      </c>
      <c r="N537">
        <v>90</v>
      </c>
      <c r="O537">
        <v>11</v>
      </c>
      <c r="P537">
        <v>154</v>
      </c>
      <c r="Q537">
        <v>111</v>
      </c>
      <c r="R537">
        <v>4</v>
      </c>
      <c r="S537">
        <v>191</v>
      </c>
      <c r="T537">
        <v>13</v>
      </c>
      <c r="U537">
        <v>105</v>
      </c>
      <c r="V537">
        <v>6</v>
      </c>
      <c r="W537">
        <v>75</v>
      </c>
      <c r="X537">
        <v>45</v>
      </c>
      <c r="Y537">
        <v>2154</v>
      </c>
      <c r="Z537">
        <v>0</v>
      </c>
      <c r="AA537">
        <v>-1</v>
      </c>
      <c r="AB537">
        <v>-1</v>
      </c>
      <c r="AC537">
        <v>22</v>
      </c>
      <c r="AD537">
        <v>10126</v>
      </c>
      <c r="AE537">
        <v>10138</v>
      </c>
      <c r="AF537">
        <v>1</v>
      </c>
      <c r="AG537">
        <v>10114</v>
      </c>
      <c r="AH537">
        <v>24</v>
      </c>
      <c r="AI537">
        <v>56</v>
      </c>
      <c r="AJ537">
        <v>23</v>
      </c>
      <c r="AK537">
        <v>80</v>
      </c>
      <c r="AL537">
        <v>14</v>
      </c>
      <c r="AM537">
        <v>6</v>
      </c>
      <c r="AN537">
        <v>78</v>
      </c>
      <c r="AO537">
        <v>95</v>
      </c>
      <c r="AP537">
        <v>1</v>
      </c>
      <c r="AQ537">
        <v>60</v>
      </c>
      <c r="AR537">
        <v>10</v>
      </c>
      <c r="AS537">
        <v>36</v>
      </c>
    </row>
    <row r="538" spans="1:45" x14ac:dyDescent="0.25">
      <c r="A538">
        <v>20110621</v>
      </c>
      <c r="B538">
        <f t="shared" si="40"/>
        <v>20150621</v>
      </c>
      <c r="C538">
        <f t="shared" si="41"/>
        <v>2015</v>
      </c>
      <c r="D538">
        <f t="shared" si="42"/>
        <v>6</v>
      </c>
      <c r="E538">
        <f t="shared" si="43"/>
        <v>21</v>
      </c>
      <c r="F538" s="15">
        <f t="shared" si="44"/>
        <v>42176</v>
      </c>
      <c r="G538">
        <v>233</v>
      </c>
      <c r="H538">
        <v>42</v>
      </c>
      <c r="I538">
        <v>43</v>
      </c>
      <c r="J538">
        <v>60</v>
      </c>
      <c r="K538">
        <v>9</v>
      </c>
      <c r="L538">
        <v>30</v>
      </c>
      <c r="M538">
        <v>1</v>
      </c>
      <c r="N538">
        <v>120</v>
      </c>
      <c r="O538">
        <v>9</v>
      </c>
      <c r="P538">
        <v>173</v>
      </c>
      <c r="Q538">
        <v>144</v>
      </c>
      <c r="R538">
        <v>2</v>
      </c>
      <c r="S538">
        <v>211</v>
      </c>
      <c r="T538">
        <v>15</v>
      </c>
      <c r="U538">
        <v>144</v>
      </c>
      <c r="V538">
        <v>6</v>
      </c>
      <c r="W538">
        <v>36</v>
      </c>
      <c r="X538">
        <v>21</v>
      </c>
      <c r="Y538">
        <v>1323</v>
      </c>
      <c r="Z538">
        <v>14</v>
      </c>
      <c r="AA538">
        <v>10</v>
      </c>
      <c r="AB538">
        <v>5</v>
      </c>
      <c r="AC538">
        <v>1</v>
      </c>
      <c r="AD538">
        <v>10118</v>
      </c>
      <c r="AE538">
        <v>10128</v>
      </c>
      <c r="AF538">
        <v>22</v>
      </c>
      <c r="AG538">
        <v>10103</v>
      </c>
      <c r="AH538">
        <v>5</v>
      </c>
      <c r="AI538">
        <v>43</v>
      </c>
      <c r="AJ538">
        <v>6</v>
      </c>
      <c r="AK538">
        <v>81</v>
      </c>
      <c r="AL538">
        <v>18</v>
      </c>
      <c r="AM538">
        <v>7</v>
      </c>
      <c r="AN538">
        <v>76</v>
      </c>
      <c r="AO538">
        <v>96</v>
      </c>
      <c r="AP538">
        <v>2</v>
      </c>
      <c r="AQ538">
        <v>54</v>
      </c>
      <c r="AR538">
        <v>14</v>
      </c>
      <c r="AS538">
        <v>23</v>
      </c>
    </row>
    <row r="539" spans="1:45" x14ac:dyDescent="0.25">
      <c r="A539">
        <v>20110622</v>
      </c>
      <c r="B539">
        <f t="shared" si="40"/>
        <v>20150622</v>
      </c>
      <c r="C539">
        <f t="shared" si="41"/>
        <v>2015</v>
      </c>
      <c r="D539">
        <f t="shared" si="42"/>
        <v>6</v>
      </c>
      <c r="E539">
        <f t="shared" si="43"/>
        <v>22</v>
      </c>
      <c r="F539" s="15">
        <f t="shared" si="44"/>
        <v>42177</v>
      </c>
      <c r="G539">
        <v>228</v>
      </c>
      <c r="H539">
        <v>42</v>
      </c>
      <c r="I539">
        <v>44</v>
      </c>
      <c r="J539">
        <v>70</v>
      </c>
      <c r="K539">
        <v>17</v>
      </c>
      <c r="L539">
        <v>20</v>
      </c>
      <c r="M539">
        <v>4</v>
      </c>
      <c r="N539">
        <v>150</v>
      </c>
      <c r="O539">
        <v>17</v>
      </c>
      <c r="P539">
        <v>158</v>
      </c>
      <c r="Q539">
        <v>146</v>
      </c>
      <c r="R539">
        <v>24</v>
      </c>
      <c r="S539">
        <v>176</v>
      </c>
      <c r="T539">
        <v>18</v>
      </c>
      <c r="U539">
        <v>139</v>
      </c>
      <c r="V539">
        <v>6</v>
      </c>
      <c r="W539">
        <v>28</v>
      </c>
      <c r="X539">
        <v>17</v>
      </c>
      <c r="Y539">
        <v>937</v>
      </c>
      <c r="Z539">
        <v>3</v>
      </c>
      <c r="AA539">
        <v>2</v>
      </c>
      <c r="AB539">
        <v>2</v>
      </c>
      <c r="AC539">
        <v>15</v>
      </c>
      <c r="AD539">
        <v>10107</v>
      </c>
      <c r="AE539">
        <v>10121</v>
      </c>
      <c r="AF539">
        <v>1</v>
      </c>
      <c r="AG539">
        <v>10094</v>
      </c>
      <c r="AH539">
        <v>14</v>
      </c>
      <c r="AI539">
        <v>67</v>
      </c>
      <c r="AJ539">
        <v>23</v>
      </c>
      <c r="AK539">
        <v>81</v>
      </c>
      <c r="AL539">
        <v>8</v>
      </c>
      <c r="AM539">
        <v>7</v>
      </c>
      <c r="AN539">
        <v>70</v>
      </c>
      <c r="AO539">
        <v>82</v>
      </c>
      <c r="AP539">
        <v>1</v>
      </c>
      <c r="AQ539">
        <v>59</v>
      </c>
      <c r="AR539">
        <v>16</v>
      </c>
      <c r="AS539">
        <v>16</v>
      </c>
    </row>
    <row r="540" spans="1:45" x14ac:dyDescent="0.25">
      <c r="A540">
        <v>20110623</v>
      </c>
      <c r="B540">
        <f t="shared" si="40"/>
        <v>20150623</v>
      </c>
      <c r="C540">
        <f t="shared" si="41"/>
        <v>2015</v>
      </c>
      <c r="D540">
        <f t="shared" si="42"/>
        <v>6</v>
      </c>
      <c r="E540">
        <f t="shared" si="43"/>
        <v>23</v>
      </c>
      <c r="F540" s="15">
        <f t="shared" si="44"/>
        <v>42178</v>
      </c>
      <c r="G540">
        <v>241</v>
      </c>
      <c r="H540">
        <v>46</v>
      </c>
      <c r="I540">
        <v>49</v>
      </c>
      <c r="J540">
        <v>70</v>
      </c>
      <c r="K540">
        <v>9</v>
      </c>
      <c r="L540">
        <v>20</v>
      </c>
      <c r="M540">
        <v>22</v>
      </c>
      <c r="N540">
        <v>150</v>
      </c>
      <c r="O540">
        <v>11</v>
      </c>
      <c r="P540">
        <v>154</v>
      </c>
      <c r="Q540">
        <v>123</v>
      </c>
      <c r="R540">
        <v>24</v>
      </c>
      <c r="S540">
        <v>190</v>
      </c>
      <c r="T540">
        <v>13</v>
      </c>
      <c r="U540">
        <v>111</v>
      </c>
      <c r="V540">
        <v>24</v>
      </c>
      <c r="W540">
        <v>77</v>
      </c>
      <c r="X540">
        <v>46</v>
      </c>
      <c r="Y540">
        <v>1779</v>
      </c>
      <c r="Z540">
        <v>12</v>
      </c>
      <c r="AA540">
        <v>25</v>
      </c>
      <c r="AB540">
        <v>24</v>
      </c>
      <c r="AC540">
        <v>11</v>
      </c>
      <c r="AD540">
        <v>10141</v>
      </c>
      <c r="AE540">
        <v>10170</v>
      </c>
      <c r="AF540">
        <v>22</v>
      </c>
      <c r="AG540">
        <v>10114</v>
      </c>
      <c r="AH540">
        <v>2</v>
      </c>
      <c r="AI540">
        <v>58</v>
      </c>
      <c r="AJ540">
        <v>11</v>
      </c>
      <c r="AK540">
        <v>80</v>
      </c>
      <c r="AL540">
        <v>13</v>
      </c>
      <c r="AM540">
        <v>6</v>
      </c>
      <c r="AN540">
        <v>73</v>
      </c>
      <c r="AO540">
        <v>88</v>
      </c>
      <c r="AP540">
        <v>24</v>
      </c>
      <c r="AQ540">
        <v>56</v>
      </c>
      <c r="AR540">
        <v>16</v>
      </c>
      <c r="AS540">
        <v>30</v>
      </c>
    </row>
    <row r="541" spans="1:45" x14ac:dyDescent="0.25">
      <c r="A541">
        <v>20110624</v>
      </c>
      <c r="B541">
        <f t="shared" si="40"/>
        <v>20150624</v>
      </c>
      <c r="C541">
        <f t="shared" si="41"/>
        <v>2015</v>
      </c>
      <c r="D541">
        <f t="shared" si="42"/>
        <v>6</v>
      </c>
      <c r="E541">
        <f t="shared" si="43"/>
        <v>24</v>
      </c>
      <c r="F541" s="15">
        <f t="shared" si="44"/>
        <v>42179</v>
      </c>
      <c r="G541">
        <v>283</v>
      </c>
      <c r="H541">
        <v>26</v>
      </c>
      <c r="I541">
        <v>30</v>
      </c>
      <c r="J541">
        <v>50</v>
      </c>
      <c r="K541">
        <v>13</v>
      </c>
      <c r="L541">
        <v>10</v>
      </c>
      <c r="M541">
        <v>20</v>
      </c>
      <c r="N541">
        <v>110</v>
      </c>
      <c r="O541">
        <v>15</v>
      </c>
      <c r="P541">
        <v>141</v>
      </c>
      <c r="Q541">
        <v>105</v>
      </c>
      <c r="R541">
        <v>22</v>
      </c>
      <c r="S541">
        <v>182</v>
      </c>
      <c r="T541">
        <v>14</v>
      </c>
      <c r="U541">
        <v>83</v>
      </c>
      <c r="V541">
        <v>24</v>
      </c>
      <c r="W541">
        <v>73</v>
      </c>
      <c r="X541">
        <v>44</v>
      </c>
      <c r="Y541">
        <v>1867</v>
      </c>
      <c r="Z541">
        <v>4</v>
      </c>
      <c r="AA541">
        <v>4</v>
      </c>
      <c r="AB541">
        <v>3</v>
      </c>
      <c r="AC541">
        <v>8</v>
      </c>
      <c r="AD541">
        <v>10212</v>
      </c>
      <c r="AE541">
        <v>10236</v>
      </c>
      <c r="AF541">
        <v>23</v>
      </c>
      <c r="AG541">
        <v>10173</v>
      </c>
      <c r="AH541">
        <v>1</v>
      </c>
      <c r="AI541">
        <v>65</v>
      </c>
      <c r="AJ541">
        <v>21</v>
      </c>
      <c r="AK541">
        <v>83</v>
      </c>
      <c r="AL541">
        <v>18</v>
      </c>
      <c r="AM541">
        <v>5</v>
      </c>
      <c r="AN541">
        <v>73</v>
      </c>
      <c r="AO541">
        <v>94</v>
      </c>
      <c r="AP541">
        <v>21</v>
      </c>
      <c r="AQ541">
        <v>53</v>
      </c>
      <c r="AR541">
        <v>13</v>
      </c>
      <c r="AS541">
        <v>30</v>
      </c>
    </row>
    <row r="542" spans="1:45" x14ac:dyDescent="0.25">
      <c r="A542">
        <v>20110625</v>
      </c>
      <c r="B542">
        <f t="shared" si="40"/>
        <v>20150625</v>
      </c>
      <c r="C542">
        <f t="shared" si="41"/>
        <v>2015</v>
      </c>
      <c r="D542">
        <f t="shared" si="42"/>
        <v>6</v>
      </c>
      <c r="E542">
        <f t="shared" si="43"/>
        <v>25</v>
      </c>
      <c r="F542" s="15">
        <f t="shared" si="44"/>
        <v>42180</v>
      </c>
      <c r="G542">
        <v>221</v>
      </c>
      <c r="H542">
        <v>33</v>
      </c>
      <c r="I542">
        <v>35</v>
      </c>
      <c r="J542">
        <v>40</v>
      </c>
      <c r="K542">
        <v>7</v>
      </c>
      <c r="L542">
        <v>20</v>
      </c>
      <c r="M542">
        <v>2</v>
      </c>
      <c r="N542">
        <v>80</v>
      </c>
      <c r="O542">
        <v>9</v>
      </c>
      <c r="P542">
        <v>142</v>
      </c>
      <c r="Q542">
        <v>117</v>
      </c>
      <c r="R542">
        <v>9</v>
      </c>
      <c r="S542">
        <v>167</v>
      </c>
      <c r="T542">
        <v>17</v>
      </c>
      <c r="U542">
        <v>120</v>
      </c>
      <c r="V542">
        <v>6</v>
      </c>
      <c r="W542">
        <v>0</v>
      </c>
      <c r="X542">
        <v>0</v>
      </c>
      <c r="Y542">
        <v>442</v>
      </c>
      <c r="Z542">
        <v>114</v>
      </c>
      <c r="AA542">
        <v>51</v>
      </c>
      <c r="AB542">
        <v>8</v>
      </c>
      <c r="AC542">
        <v>10</v>
      </c>
      <c r="AD542">
        <v>10218</v>
      </c>
      <c r="AE542">
        <v>10229</v>
      </c>
      <c r="AF542">
        <v>1</v>
      </c>
      <c r="AG542">
        <v>10206</v>
      </c>
      <c r="AH542">
        <v>16</v>
      </c>
      <c r="AI542">
        <v>22</v>
      </c>
      <c r="AJ542">
        <v>19</v>
      </c>
      <c r="AK542">
        <v>69</v>
      </c>
      <c r="AL542">
        <v>4</v>
      </c>
      <c r="AM542">
        <v>8</v>
      </c>
      <c r="AN542">
        <v>93</v>
      </c>
      <c r="AO542">
        <v>97</v>
      </c>
      <c r="AP542">
        <v>15</v>
      </c>
      <c r="AQ542">
        <v>84</v>
      </c>
      <c r="AR542">
        <v>6</v>
      </c>
      <c r="AS542">
        <v>7</v>
      </c>
    </row>
    <row r="543" spans="1:45" x14ac:dyDescent="0.25">
      <c r="A543">
        <v>20110626</v>
      </c>
      <c r="B543">
        <f t="shared" si="40"/>
        <v>20150626</v>
      </c>
      <c r="C543">
        <f t="shared" si="41"/>
        <v>2015</v>
      </c>
      <c r="D543">
        <f t="shared" si="42"/>
        <v>6</v>
      </c>
      <c r="E543">
        <f t="shared" si="43"/>
        <v>26</v>
      </c>
      <c r="F543" s="15">
        <f t="shared" si="44"/>
        <v>42181</v>
      </c>
      <c r="G543">
        <v>206</v>
      </c>
      <c r="H543">
        <v>15</v>
      </c>
      <c r="I543">
        <v>23</v>
      </c>
      <c r="J543">
        <v>30</v>
      </c>
      <c r="K543">
        <v>1</v>
      </c>
      <c r="L543">
        <v>20</v>
      </c>
      <c r="M543">
        <v>3</v>
      </c>
      <c r="N543">
        <v>70</v>
      </c>
      <c r="O543">
        <v>1</v>
      </c>
      <c r="P543">
        <v>194</v>
      </c>
      <c r="Q543">
        <v>162</v>
      </c>
      <c r="R543">
        <v>3</v>
      </c>
      <c r="S543">
        <v>237</v>
      </c>
      <c r="T543">
        <v>16</v>
      </c>
      <c r="U543">
        <v>121</v>
      </c>
      <c r="V543">
        <v>24</v>
      </c>
      <c r="W543">
        <v>81</v>
      </c>
      <c r="X543">
        <v>48</v>
      </c>
      <c r="Y543">
        <v>2144</v>
      </c>
      <c r="Z543">
        <v>4</v>
      </c>
      <c r="AA543">
        <v>1</v>
      </c>
      <c r="AB543">
        <v>1</v>
      </c>
      <c r="AC543">
        <v>1</v>
      </c>
      <c r="AD543">
        <v>10226</v>
      </c>
      <c r="AE543">
        <v>10239</v>
      </c>
      <c r="AF543">
        <v>12</v>
      </c>
      <c r="AG543">
        <v>10209</v>
      </c>
      <c r="AH543">
        <v>24</v>
      </c>
      <c r="AI543">
        <v>44</v>
      </c>
      <c r="AJ543">
        <v>3</v>
      </c>
      <c r="AK543">
        <v>70</v>
      </c>
      <c r="AL543">
        <v>15</v>
      </c>
      <c r="AM543">
        <v>4</v>
      </c>
      <c r="AN543">
        <v>83</v>
      </c>
      <c r="AO543">
        <v>96</v>
      </c>
      <c r="AP543">
        <v>3</v>
      </c>
      <c r="AQ543">
        <v>64</v>
      </c>
      <c r="AR543">
        <v>15</v>
      </c>
      <c r="AS543">
        <v>39</v>
      </c>
    </row>
    <row r="544" spans="1:45" x14ac:dyDescent="0.25">
      <c r="A544">
        <v>20110627</v>
      </c>
      <c r="B544">
        <f t="shared" si="40"/>
        <v>20150627</v>
      </c>
      <c r="C544">
        <f t="shared" si="41"/>
        <v>2015</v>
      </c>
      <c r="D544">
        <f t="shared" si="42"/>
        <v>6</v>
      </c>
      <c r="E544">
        <f t="shared" si="43"/>
        <v>27</v>
      </c>
      <c r="F544" s="15">
        <f t="shared" si="44"/>
        <v>42182</v>
      </c>
      <c r="G544">
        <v>136</v>
      </c>
      <c r="H544">
        <v>34</v>
      </c>
      <c r="I544">
        <v>35</v>
      </c>
      <c r="J544">
        <v>60</v>
      </c>
      <c r="K544">
        <v>12</v>
      </c>
      <c r="L544">
        <v>20</v>
      </c>
      <c r="M544">
        <v>20</v>
      </c>
      <c r="N544">
        <v>100</v>
      </c>
      <c r="O544">
        <v>12</v>
      </c>
      <c r="P544">
        <v>238</v>
      </c>
      <c r="Q544">
        <v>158</v>
      </c>
      <c r="R544">
        <v>3</v>
      </c>
      <c r="S544">
        <v>302</v>
      </c>
      <c r="T544">
        <v>17</v>
      </c>
      <c r="U544">
        <v>117</v>
      </c>
      <c r="V544">
        <v>6</v>
      </c>
      <c r="W544">
        <v>151</v>
      </c>
      <c r="X544">
        <v>90</v>
      </c>
      <c r="Y544">
        <v>2909</v>
      </c>
      <c r="Z544">
        <v>0</v>
      </c>
      <c r="AA544">
        <v>0</v>
      </c>
      <c r="AB544">
        <v>0</v>
      </c>
      <c r="AC544">
        <v>1</v>
      </c>
      <c r="AD544">
        <v>10170</v>
      </c>
      <c r="AE544">
        <v>10205</v>
      </c>
      <c r="AF544">
        <v>1</v>
      </c>
      <c r="AG544">
        <v>10147</v>
      </c>
      <c r="AH544">
        <v>24</v>
      </c>
      <c r="AI544">
        <v>57</v>
      </c>
      <c r="AJ544">
        <v>1</v>
      </c>
      <c r="AK544">
        <v>81</v>
      </c>
      <c r="AL544">
        <v>19</v>
      </c>
      <c r="AM544">
        <v>0</v>
      </c>
      <c r="AN544">
        <v>69</v>
      </c>
      <c r="AO544">
        <v>94</v>
      </c>
      <c r="AP544">
        <v>1</v>
      </c>
      <c r="AQ544">
        <v>46</v>
      </c>
      <c r="AR544">
        <v>13</v>
      </c>
      <c r="AS544">
        <v>56</v>
      </c>
    </row>
    <row r="545" spans="1:45" x14ac:dyDescent="0.25">
      <c r="A545">
        <v>20110628</v>
      </c>
      <c r="B545">
        <f t="shared" si="40"/>
        <v>20150628</v>
      </c>
      <c r="C545">
        <f t="shared" si="41"/>
        <v>2015</v>
      </c>
      <c r="D545">
        <f t="shared" si="42"/>
        <v>6</v>
      </c>
      <c r="E545">
        <f t="shared" si="43"/>
        <v>28</v>
      </c>
      <c r="F545" s="15">
        <f t="shared" si="44"/>
        <v>42183</v>
      </c>
      <c r="G545">
        <v>138</v>
      </c>
      <c r="H545">
        <v>18</v>
      </c>
      <c r="I545">
        <v>31</v>
      </c>
      <c r="J545">
        <v>70</v>
      </c>
      <c r="K545">
        <v>19</v>
      </c>
      <c r="L545">
        <v>20</v>
      </c>
      <c r="M545">
        <v>1</v>
      </c>
      <c r="N545">
        <v>220</v>
      </c>
      <c r="O545">
        <v>19</v>
      </c>
      <c r="P545">
        <v>249</v>
      </c>
      <c r="Q545">
        <v>192</v>
      </c>
      <c r="R545">
        <v>19</v>
      </c>
      <c r="S545">
        <v>322</v>
      </c>
      <c r="T545">
        <v>16</v>
      </c>
      <c r="U545">
        <v>178</v>
      </c>
      <c r="V545">
        <v>6</v>
      </c>
      <c r="W545">
        <v>66</v>
      </c>
      <c r="X545">
        <v>39</v>
      </c>
      <c r="Y545">
        <v>1871</v>
      </c>
      <c r="Z545">
        <v>38</v>
      </c>
      <c r="AA545">
        <v>288</v>
      </c>
      <c r="AB545">
        <v>217</v>
      </c>
      <c r="AC545">
        <v>19</v>
      </c>
      <c r="AD545">
        <v>10137</v>
      </c>
      <c r="AE545">
        <v>10155</v>
      </c>
      <c r="AF545">
        <v>8</v>
      </c>
      <c r="AG545">
        <v>10099</v>
      </c>
      <c r="AH545">
        <v>18</v>
      </c>
      <c r="AI545">
        <v>44</v>
      </c>
      <c r="AJ545">
        <v>19</v>
      </c>
      <c r="AK545">
        <v>80</v>
      </c>
      <c r="AL545">
        <v>17</v>
      </c>
      <c r="AM545">
        <v>6</v>
      </c>
      <c r="AN545">
        <v>72</v>
      </c>
      <c r="AO545">
        <v>96</v>
      </c>
      <c r="AP545">
        <v>20</v>
      </c>
      <c r="AQ545">
        <v>47</v>
      </c>
      <c r="AR545">
        <v>15</v>
      </c>
      <c r="AS545">
        <v>37</v>
      </c>
    </row>
    <row r="546" spans="1:45" x14ac:dyDescent="0.25">
      <c r="A546">
        <v>20110629</v>
      </c>
      <c r="B546">
        <f t="shared" si="40"/>
        <v>20150629</v>
      </c>
      <c r="C546">
        <f t="shared" si="41"/>
        <v>2015</v>
      </c>
      <c r="D546">
        <f t="shared" si="42"/>
        <v>6</v>
      </c>
      <c r="E546">
        <f t="shared" si="43"/>
        <v>29</v>
      </c>
      <c r="F546" s="15">
        <f t="shared" si="44"/>
        <v>42184</v>
      </c>
      <c r="G546">
        <v>308</v>
      </c>
      <c r="H546">
        <v>26</v>
      </c>
      <c r="I546">
        <v>32</v>
      </c>
      <c r="J546">
        <v>50</v>
      </c>
      <c r="K546">
        <v>13</v>
      </c>
      <c r="L546">
        <v>10</v>
      </c>
      <c r="M546">
        <v>2</v>
      </c>
      <c r="N546">
        <v>100</v>
      </c>
      <c r="O546">
        <v>15</v>
      </c>
      <c r="P546">
        <v>169</v>
      </c>
      <c r="Q546">
        <v>114</v>
      </c>
      <c r="R546">
        <v>24</v>
      </c>
      <c r="S546">
        <v>196</v>
      </c>
      <c r="T546">
        <v>1</v>
      </c>
      <c r="U546">
        <v>82</v>
      </c>
      <c r="V546">
        <v>24</v>
      </c>
      <c r="W546">
        <v>71</v>
      </c>
      <c r="X546">
        <v>42</v>
      </c>
      <c r="Y546">
        <v>1548</v>
      </c>
      <c r="Z546">
        <v>10</v>
      </c>
      <c r="AA546">
        <v>22</v>
      </c>
      <c r="AB546">
        <v>22</v>
      </c>
      <c r="AC546">
        <v>1</v>
      </c>
      <c r="AD546">
        <v>10186</v>
      </c>
      <c r="AE546">
        <v>10226</v>
      </c>
      <c r="AF546">
        <v>22</v>
      </c>
      <c r="AG546">
        <v>10131</v>
      </c>
      <c r="AH546">
        <v>2</v>
      </c>
      <c r="AI546">
        <v>23</v>
      </c>
      <c r="AJ546">
        <v>2</v>
      </c>
      <c r="AK546">
        <v>81</v>
      </c>
      <c r="AL546">
        <v>17</v>
      </c>
      <c r="AM546">
        <v>5</v>
      </c>
      <c r="AN546">
        <v>83</v>
      </c>
      <c r="AO546">
        <v>98</v>
      </c>
      <c r="AP546">
        <v>2</v>
      </c>
      <c r="AQ546">
        <v>62</v>
      </c>
      <c r="AR546">
        <v>18</v>
      </c>
      <c r="AS546">
        <v>27</v>
      </c>
    </row>
    <row r="547" spans="1:45" x14ac:dyDescent="0.25">
      <c r="A547">
        <v>20110630</v>
      </c>
      <c r="B547">
        <f t="shared" si="40"/>
        <v>20150630</v>
      </c>
      <c r="C547">
        <f t="shared" si="41"/>
        <v>2015</v>
      </c>
      <c r="D547">
        <f t="shared" si="42"/>
        <v>6</v>
      </c>
      <c r="E547">
        <f t="shared" si="43"/>
        <v>30</v>
      </c>
      <c r="F547" s="15">
        <f t="shared" si="44"/>
        <v>42185</v>
      </c>
      <c r="G547">
        <v>302</v>
      </c>
      <c r="H547">
        <v>27</v>
      </c>
      <c r="I547">
        <v>29</v>
      </c>
      <c r="J547">
        <v>60</v>
      </c>
      <c r="K547">
        <v>15</v>
      </c>
      <c r="L547">
        <v>10</v>
      </c>
      <c r="M547">
        <v>2</v>
      </c>
      <c r="N547">
        <v>100</v>
      </c>
      <c r="O547">
        <v>13</v>
      </c>
      <c r="P547">
        <v>152</v>
      </c>
      <c r="Q547">
        <v>88</v>
      </c>
      <c r="R547">
        <v>4</v>
      </c>
      <c r="S547">
        <v>197</v>
      </c>
      <c r="T547">
        <v>12</v>
      </c>
      <c r="U547">
        <v>54</v>
      </c>
      <c r="V547">
        <v>6</v>
      </c>
      <c r="W547">
        <v>127</v>
      </c>
      <c r="X547">
        <v>76</v>
      </c>
      <c r="Y547">
        <v>2518</v>
      </c>
      <c r="Z547">
        <v>0</v>
      </c>
      <c r="AA547">
        <v>0</v>
      </c>
      <c r="AB547">
        <v>0</v>
      </c>
      <c r="AC547">
        <v>1</v>
      </c>
      <c r="AD547">
        <v>10230</v>
      </c>
      <c r="AE547">
        <v>10237</v>
      </c>
      <c r="AF547">
        <v>22</v>
      </c>
      <c r="AG547">
        <v>10224</v>
      </c>
      <c r="AH547">
        <v>2</v>
      </c>
      <c r="AI547">
        <v>2</v>
      </c>
      <c r="AJ547">
        <v>4</v>
      </c>
      <c r="AK547">
        <v>82</v>
      </c>
      <c r="AL547">
        <v>17</v>
      </c>
      <c r="AM547">
        <v>4</v>
      </c>
      <c r="AN547">
        <v>69</v>
      </c>
      <c r="AO547">
        <v>100</v>
      </c>
      <c r="AP547">
        <v>2</v>
      </c>
      <c r="AQ547">
        <v>44</v>
      </c>
      <c r="AR547">
        <v>15</v>
      </c>
      <c r="AS547">
        <v>42</v>
      </c>
    </row>
    <row r="548" spans="1:45" x14ac:dyDescent="0.25">
      <c r="A548">
        <v>20110701</v>
      </c>
      <c r="B548">
        <f t="shared" si="40"/>
        <v>20150701</v>
      </c>
      <c r="C548">
        <f t="shared" si="41"/>
        <v>2015</v>
      </c>
      <c r="D548">
        <f t="shared" si="42"/>
        <v>7</v>
      </c>
      <c r="E548">
        <f t="shared" si="43"/>
        <v>1</v>
      </c>
      <c r="F548" s="15">
        <f t="shared" si="44"/>
        <v>42186</v>
      </c>
      <c r="G548">
        <v>322</v>
      </c>
      <c r="H548">
        <v>30</v>
      </c>
      <c r="I548">
        <v>31</v>
      </c>
      <c r="J548">
        <v>50</v>
      </c>
      <c r="K548">
        <v>9</v>
      </c>
      <c r="L548">
        <v>10</v>
      </c>
      <c r="M548">
        <v>4</v>
      </c>
      <c r="N548">
        <v>110</v>
      </c>
      <c r="O548">
        <v>12</v>
      </c>
      <c r="P548">
        <v>144</v>
      </c>
      <c r="Q548">
        <v>95</v>
      </c>
      <c r="R548">
        <v>24</v>
      </c>
      <c r="S548">
        <v>184</v>
      </c>
      <c r="T548">
        <v>16</v>
      </c>
      <c r="U548">
        <v>63</v>
      </c>
      <c r="V548">
        <v>24</v>
      </c>
      <c r="W548">
        <v>97</v>
      </c>
      <c r="X548">
        <v>58</v>
      </c>
      <c r="Y548">
        <v>1997</v>
      </c>
      <c r="Z548">
        <v>12</v>
      </c>
      <c r="AA548">
        <v>15</v>
      </c>
      <c r="AB548">
        <v>5</v>
      </c>
      <c r="AC548">
        <v>14</v>
      </c>
      <c r="AD548">
        <v>10230</v>
      </c>
      <c r="AE548">
        <v>10236</v>
      </c>
      <c r="AF548">
        <v>12</v>
      </c>
      <c r="AG548">
        <v>10220</v>
      </c>
      <c r="AH548">
        <v>24</v>
      </c>
      <c r="AI548">
        <v>61</v>
      </c>
      <c r="AJ548">
        <v>12</v>
      </c>
      <c r="AK548">
        <v>82</v>
      </c>
      <c r="AL548">
        <v>18</v>
      </c>
      <c r="AM548">
        <v>3</v>
      </c>
      <c r="AN548">
        <v>71</v>
      </c>
      <c r="AO548">
        <v>94</v>
      </c>
      <c r="AP548">
        <v>24</v>
      </c>
      <c r="AQ548">
        <v>56</v>
      </c>
      <c r="AR548">
        <v>15</v>
      </c>
      <c r="AS548">
        <v>33</v>
      </c>
    </row>
    <row r="549" spans="1:45" x14ac:dyDescent="0.25">
      <c r="A549">
        <v>20110702</v>
      </c>
      <c r="B549">
        <f t="shared" si="40"/>
        <v>20150702</v>
      </c>
      <c r="C549">
        <f t="shared" si="41"/>
        <v>2015</v>
      </c>
      <c r="D549">
        <f t="shared" si="42"/>
        <v>7</v>
      </c>
      <c r="E549">
        <f t="shared" si="43"/>
        <v>2</v>
      </c>
      <c r="F549" s="15">
        <f t="shared" si="44"/>
        <v>42187</v>
      </c>
      <c r="G549">
        <v>320</v>
      </c>
      <c r="H549">
        <v>27</v>
      </c>
      <c r="I549">
        <v>29</v>
      </c>
      <c r="J549">
        <v>50</v>
      </c>
      <c r="K549">
        <v>13</v>
      </c>
      <c r="L549">
        <v>10</v>
      </c>
      <c r="M549">
        <v>5</v>
      </c>
      <c r="N549">
        <v>110</v>
      </c>
      <c r="O549">
        <v>15</v>
      </c>
      <c r="P549">
        <v>138</v>
      </c>
      <c r="Q549">
        <v>86</v>
      </c>
      <c r="R549">
        <v>3</v>
      </c>
      <c r="S549">
        <v>176</v>
      </c>
      <c r="T549">
        <v>12</v>
      </c>
      <c r="U549">
        <v>52</v>
      </c>
      <c r="V549">
        <v>6</v>
      </c>
      <c r="W549">
        <v>58</v>
      </c>
      <c r="X549">
        <v>35</v>
      </c>
      <c r="Y549">
        <v>1547</v>
      </c>
      <c r="Z549">
        <v>0</v>
      </c>
      <c r="AA549">
        <v>0</v>
      </c>
      <c r="AB549">
        <v>0</v>
      </c>
      <c r="AC549">
        <v>1</v>
      </c>
      <c r="AD549">
        <v>10186</v>
      </c>
      <c r="AE549">
        <v>10216</v>
      </c>
      <c r="AF549">
        <v>1</v>
      </c>
      <c r="AG549">
        <v>10168</v>
      </c>
      <c r="AH549">
        <v>24</v>
      </c>
      <c r="AI549">
        <v>65</v>
      </c>
      <c r="AJ549">
        <v>2</v>
      </c>
      <c r="AK549">
        <v>81</v>
      </c>
      <c r="AL549">
        <v>11</v>
      </c>
      <c r="AM549">
        <v>4</v>
      </c>
      <c r="AN549">
        <v>72</v>
      </c>
      <c r="AO549">
        <v>97</v>
      </c>
      <c r="AP549">
        <v>3</v>
      </c>
      <c r="AQ549">
        <v>55</v>
      </c>
      <c r="AR549">
        <v>12</v>
      </c>
      <c r="AS549">
        <v>25</v>
      </c>
    </row>
    <row r="550" spans="1:45" x14ac:dyDescent="0.25">
      <c r="A550">
        <v>20110703</v>
      </c>
      <c r="B550">
        <f t="shared" si="40"/>
        <v>20150703</v>
      </c>
      <c r="C550">
        <f t="shared" si="41"/>
        <v>2015</v>
      </c>
      <c r="D550">
        <f t="shared" si="42"/>
        <v>7</v>
      </c>
      <c r="E550">
        <f t="shared" si="43"/>
        <v>3</v>
      </c>
      <c r="F550" s="15">
        <f t="shared" si="44"/>
        <v>42188</v>
      </c>
      <c r="G550">
        <v>338</v>
      </c>
      <c r="H550">
        <v>29</v>
      </c>
      <c r="I550">
        <v>31</v>
      </c>
      <c r="J550">
        <v>50</v>
      </c>
      <c r="K550">
        <v>9</v>
      </c>
      <c r="L550">
        <v>10</v>
      </c>
      <c r="M550">
        <v>22</v>
      </c>
      <c r="N550">
        <v>80</v>
      </c>
      <c r="O550">
        <v>8</v>
      </c>
      <c r="P550">
        <v>146</v>
      </c>
      <c r="Q550">
        <v>90</v>
      </c>
      <c r="R550">
        <v>4</v>
      </c>
      <c r="S550">
        <v>190</v>
      </c>
      <c r="T550">
        <v>14</v>
      </c>
      <c r="U550">
        <v>59</v>
      </c>
      <c r="V550">
        <v>6</v>
      </c>
      <c r="W550">
        <v>117</v>
      </c>
      <c r="X550">
        <v>70</v>
      </c>
      <c r="Y550">
        <v>2639</v>
      </c>
      <c r="Z550">
        <v>0</v>
      </c>
      <c r="AA550">
        <v>0</v>
      </c>
      <c r="AB550">
        <v>0</v>
      </c>
      <c r="AC550">
        <v>1</v>
      </c>
      <c r="AD550">
        <v>10168</v>
      </c>
      <c r="AE550">
        <v>10177</v>
      </c>
      <c r="AF550">
        <v>21</v>
      </c>
      <c r="AG550">
        <v>10158</v>
      </c>
      <c r="AH550">
        <v>4</v>
      </c>
      <c r="AI550">
        <v>64</v>
      </c>
      <c r="AJ550">
        <v>23</v>
      </c>
      <c r="AK550">
        <v>81</v>
      </c>
      <c r="AL550">
        <v>13</v>
      </c>
      <c r="AM550">
        <v>3</v>
      </c>
      <c r="AN550">
        <v>71</v>
      </c>
      <c r="AO550">
        <v>96</v>
      </c>
      <c r="AP550">
        <v>23</v>
      </c>
      <c r="AQ550">
        <v>52</v>
      </c>
      <c r="AR550">
        <v>15</v>
      </c>
      <c r="AS550">
        <v>43</v>
      </c>
    </row>
    <row r="551" spans="1:45" x14ac:dyDescent="0.25">
      <c r="A551">
        <v>20110704</v>
      </c>
      <c r="B551">
        <f t="shared" si="40"/>
        <v>20150704</v>
      </c>
      <c r="C551">
        <f t="shared" si="41"/>
        <v>2015</v>
      </c>
      <c r="D551">
        <f t="shared" si="42"/>
        <v>7</v>
      </c>
      <c r="E551">
        <f t="shared" si="43"/>
        <v>4</v>
      </c>
      <c r="F551" s="15">
        <f t="shared" si="44"/>
        <v>42189</v>
      </c>
      <c r="G551">
        <v>10</v>
      </c>
      <c r="H551">
        <v>21</v>
      </c>
      <c r="I551">
        <v>25</v>
      </c>
      <c r="J551">
        <v>40</v>
      </c>
      <c r="K551">
        <v>11</v>
      </c>
      <c r="L551">
        <v>0</v>
      </c>
      <c r="M551">
        <v>2</v>
      </c>
      <c r="N551">
        <v>90</v>
      </c>
      <c r="O551">
        <v>14</v>
      </c>
      <c r="P551">
        <v>155</v>
      </c>
      <c r="Q551">
        <v>98</v>
      </c>
      <c r="R551">
        <v>1</v>
      </c>
      <c r="S551">
        <v>205</v>
      </c>
      <c r="T551">
        <v>16</v>
      </c>
      <c r="U551">
        <v>75</v>
      </c>
      <c r="V551">
        <v>6</v>
      </c>
      <c r="W551">
        <v>102</v>
      </c>
      <c r="X551">
        <v>61</v>
      </c>
      <c r="Y551">
        <v>2642</v>
      </c>
      <c r="Z551">
        <v>0</v>
      </c>
      <c r="AA551">
        <v>0</v>
      </c>
      <c r="AB551">
        <v>0</v>
      </c>
      <c r="AC551">
        <v>1</v>
      </c>
      <c r="AD551">
        <v>10173</v>
      </c>
      <c r="AE551">
        <v>10181</v>
      </c>
      <c r="AF551">
        <v>9</v>
      </c>
      <c r="AG551">
        <v>10167</v>
      </c>
      <c r="AH551">
        <v>17</v>
      </c>
      <c r="AI551">
        <v>59</v>
      </c>
      <c r="AJ551">
        <v>3</v>
      </c>
      <c r="AK551">
        <v>80</v>
      </c>
      <c r="AL551">
        <v>13</v>
      </c>
      <c r="AM551">
        <v>4</v>
      </c>
      <c r="AN551">
        <v>74</v>
      </c>
      <c r="AO551">
        <v>99</v>
      </c>
      <c r="AP551">
        <v>2</v>
      </c>
      <c r="AQ551">
        <v>56</v>
      </c>
      <c r="AR551">
        <v>15</v>
      </c>
      <c r="AS551">
        <v>44</v>
      </c>
    </row>
    <row r="552" spans="1:45" x14ac:dyDescent="0.25">
      <c r="A552">
        <v>20110705</v>
      </c>
      <c r="B552">
        <f t="shared" si="40"/>
        <v>20150705</v>
      </c>
      <c r="C552">
        <f t="shared" si="41"/>
        <v>2015</v>
      </c>
      <c r="D552">
        <f t="shared" si="42"/>
        <v>7</v>
      </c>
      <c r="E552">
        <f t="shared" si="43"/>
        <v>5</v>
      </c>
      <c r="F552" s="15">
        <f t="shared" si="44"/>
        <v>42190</v>
      </c>
      <c r="G552">
        <v>111</v>
      </c>
      <c r="H552">
        <v>12</v>
      </c>
      <c r="I552">
        <v>19</v>
      </c>
      <c r="J552">
        <v>30</v>
      </c>
      <c r="K552">
        <v>22</v>
      </c>
      <c r="L552">
        <v>10</v>
      </c>
      <c r="M552">
        <v>3</v>
      </c>
      <c r="N552">
        <v>70</v>
      </c>
      <c r="O552">
        <v>16</v>
      </c>
      <c r="P552">
        <v>182</v>
      </c>
      <c r="Q552">
        <v>92</v>
      </c>
      <c r="R552">
        <v>4</v>
      </c>
      <c r="S552">
        <v>243</v>
      </c>
      <c r="T552">
        <v>17</v>
      </c>
      <c r="U552">
        <v>59</v>
      </c>
      <c r="V552">
        <v>6</v>
      </c>
      <c r="W552">
        <v>117</v>
      </c>
      <c r="X552">
        <v>70</v>
      </c>
      <c r="Y552">
        <v>2706</v>
      </c>
      <c r="Z552">
        <v>0</v>
      </c>
      <c r="AA552">
        <v>0</v>
      </c>
      <c r="AB552">
        <v>0</v>
      </c>
      <c r="AC552">
        <v>1</v>
      </c>
      <c r="AD552">
        <v>10132</v>
      </c>
      <c r="AE552">
        <v>10170</v>
      </c>
      <c r="AF552">
        <v>1</v>
      </c>
      <c r="AG552">
        <v>10079</v>
      </c>
      <c r="AH552">
        <v>24</v>
      </c>
      <c r="AI552">
        <v>59</v>
      </c>
      <c r="AJ552">
        <v>4</v>
      </c>
      <c r="AK552">
        <v>68</v>
      </c>
      <c r="AL552">
        <v>23</v>
      </c>
      <c r="AM552">
        <v>3</v>
      </c>
      <c r="AN552">
        <v>69</v>
      </c>
      <c r="AO552">
        <v>97</v>
      </c>
      <c r="AP552">
        <v>4</v>
      </c>
      <c r="AQ552">
        <v>42</v>
      </c>
      <c r="AR552">
        <v>17</v>
      </c>
      <c r="AS552">
        <v>48</v>
      </c>
    </row>
    <row r="553" spans="1:45" x14ac:dyDescent="0.25">
      <c r="A553">
        <v>20110706</v>
      </c>
      <c r="B553">
        <f t="shared" si="40"/>
        <v>20150706</v>
      </c>
      <c r="C553">
        <f t="shared" si="41"/>
        <v>2015</v>
      </c>
      <c r="D553">
        <f t="shared" si="42"/>
        <v>7</v>
      </c>
      <c r="E553">
        <f t="shared" si="43"/>
        <v>6</v>
      </c>
      <c r="F553" s="15">
        <f t="shared" si="44"/>
        <v>42191</v>
      </c>
      <c r="G553">
        <v>224</v>
      </c>
      <c r="H553">
        <v>28</v>
      </c>
      <c r="I553">
        <v>36</v>
      </c>
      <c r="J553">
        <v>60</v>
      </c>
      <c r="K553">
        <v>7</v>
      </c>
      <c r="L553">
        <v>10</v>
      </c>
      <c r="M553">
        <v>21</v>
      </c>
      <c r="N553">
        <v>110</v>
      </c>
      <c r="O553">
        <v>6</v>
      </c>
      <c r="P553">
        <v>175</v>
      </c>
      <c r="Q553">
        <v>111</v>
      </c>
      <c r="R553">
        <v>23</v>
      </c>
      <c r="S553">
        <v>212</v>
      </c>
      <c r="T553">
        <v>12</v>
      </c>
      <c r="U553">
        <v>78</v>
      </c>
      <c r="V553">
        <v>24</v>
      </c>
      <c r="W553">
        <v>65</v>
      </c>
      <c r="X553">
        <v>39</v>
      </c>
      <c r="Y553">
        <v>1652</v>
      </c>
      <c r="Z553">
        <v>7</v>
      </c>
      <c r="AA553">
        <v>9</v>
      </c>
      <c r="AB553">
        <v>9</v>
      </c>
      <c r="AC553">
        <v>13</v>
      </c>
      <c r="AD553">
        <v>10079</v>
      </c>
      <c r="AE553">
        <v>10101</v>
      </c>
      <c r="AF553">
        <v>22</v>
      </c>
      <c r="AG553">
        <v>10056</v>
      </c>
      <c r="AH553">
        <v>5</v>
      </c>
      <c r="AI553">
        <v>61</v>
      </c>
      <c r="AJ553">
        <v>4</v>
      </c>
      <c r="AK553">
        <v>81</v>
      </c>
      <c r="AL553">
        <v>15</v>
      </c>
      <c r="AM553">
        <v>6</v>
      </c>
      <c r="AN553">
        <v>72</v>
      </c>
      <c r="AO553">
        <v>97</v>
      </c>
      <c r="AP553">
        <v>22</v>
      </c>
      <c r="AQ553">
        <v>48</v>
      </c>
      <c r="AR553">
        <v>17</v>
      </c>
      <c r="AS553">
        <v>29</v>
      </c>
    </row>
    <row r="554" spans="1:45" x14ac:dyDescent="0.25">
      <c r="A554">
        <v>20110707</v>
      </c>
      <c r="B554">
        <f t="shared" si="40"/>
        <v>20150707</v>
      </c>
      <c r="C554">
        <f t="shared" si="41"/>
        <v>2015</v>
      </c>
      <c r="D554">
        <f t="shared" si="42"/>
        <v>7</v>
      </c>
      <c r="E554">
        <f t="shared" si="43"/>
        <v>7</v>
      </c>
      <c r="F554" s="15">
        <f t="shared" si="44"/>
        <v>42192</v>
      </c>
      <c r="G554">
        <v>183</v>
      </c>
      <c r="H554">
        <v>27</v>
      </c>
      <c r="I554">
        <v>32</v>
      </c>
      <c r="J554">
        <v>60</v>
      </c>
      <c r="K554">
        <v>11</v>
      </c>
      <c r="L554">
        <v>10</v>
      </c>
      <c r="M554">
        <v>21</v>
      </c>
      <c r="N554">
        <v>100</v>
      </c>
      <c r="O554">
        <v>10</v>
      </c>
      <c r="P554">
        <v>176</v>
      </c>
      <c r="Q554">
        <v>118</v>
      </c>
      <c r="R554">
        <v>1</v>
      </c>
      <c r="S554">
        <v>221</v>
      </c>
      <c r="T554">
        <v>15</v>
      </c>
      <c r="U554">
        <v>98</v>
      </c>
      <c r="V554">
        <v>6</v>
      </c>
      <c r="W554">
        <v>63</v>
      </c>
      <c r="X554">
        <v>38</v>
      </c>
      <c r="Y554">
        <v>1896</v>
      </c>
      <c r="Z554">
        <v>0</v>
      </c>
      <c r="AA554">
        <v>0</v>
      </c>
      <c r="AB554">
        <v>0</v>
      </c>
      <c r="AC554">
        <v>1</v>
      </c>
      <c r="AD554">
        <v>10079</v>
      </c>
      <c r="AE554">
        <v>10095</v>
      </c>
      <c r="AF554">
        <v>1</v>
      </c>
      <c r="AG554">
        <v>10065</v>
      </c>
      <c r="AH554">
        <v>19</v>
      </c>
      <c r="AI554">
        <v>62</v>
      </c>
      <c r="AJ554">
        <v>21</v>
      </c>
      <c r="AK554">
        <v>81</v>
      </c>
      <c r="AL554">
        <v>15</v>
      </c>
      <c r="AM554">
        <v>6</v>
      </c>
      <c r="AN554">
        <v>68</v>
      </c>
      <c r="AO554">
        <v>95</v>
      </c>
      <c r="AP554">
        <v>22</v>
      </c>
      <c r="AQ554">
        <v>44</v>
      </c>
      <c r="AR554">
        <v>15</v>
      </c>
      <c r="AS554">
        <v>33</v>
      </c>
    </row>
    <row r="555" spans="1:45" x14ac:dyDescent="0.25">
      <c r="A555">
        <v>20110708</v>
      </c>
      <c r="B555">
        <f t="shared" si="40"/>
        <v>20150708</v>
      </c>
      <c r="C555">
        <f t="shared" si="41"/>
        <v>2015</v>
      </c>
      <c r="D555">
        <f t="shared" si="42"/>
        <v>7</v>
      </c>
      <c r="E555">
        <f t="shared" si="43"/>
        <v>8</v>
      </c>
      <c r="F555" s="15">
        <f t="shared" si="44"/>
        <v>42193</v>
      </c>
      <c r="G555">
        <v>201</v>
      </c>
      <c r="H555">
        <v>38</v>
      </c>
      <c r="I555">
        <v>40</v>
      </c>
      <c r="J555">
        <v>70</v>
      </c>
      <c r="K555">
        <v>14</v>
      </c>
      <c r="L555">
        <v>10</v>
      </c>
      <c r="M555">
        <v>1</v>
      </c>
      <c r="N555">
        <v>120</v>
      </c>
      <c r="O555">
        <v>10</v>
      </c>
      <c r="P555">
        <v>178</v>
      </c>
      <c r="Q555">
        <v>133</v>
      </c>
      <c r="R555">
        <v>4</v>
      </c>
      <c r="S555">
        <v>215</v>
      </c>
      <c r="T555">
        <v>15</v>
      </c>
      <c r="U555">
        <v>113</v>
      </c>
      <c r="V555">
        <v>6</v>
      </c>
      <c r="W555">
        <v>70</v>
      </c>
      <c r="X555">
        <v>42</v>
      </c>
      <c r="Y555">
        <v>1832</v>
      </c>
      <c r="Z555">
        <v>0</v>
      </c>
      <c r="AA555">
        <v>-1</v>
      </c>
      <c r="AB555">
        <v>-1</v>
      </c>
      <c r="AC555">
        <v>2</v>
      </c>
      <c r="AD555">
        <v>10091</v>
      </c>
      <c r="AE555">
        <v>10110</v>
      </c>
      <c r="AF555">
        <v>23</v>
      </c>
      <c r="AG555">
        <v>10066</v>
      </c>
      <c r="AH555">
        <v>1</v>
      </c>
      <c r="AI555">
        <v>70</v>
      </c>
      <c r="AJ555">
        <v>1</v>
      </c>
      <c r="AK555">
        <v>82</v>
      </c>
      <c r="AL555">
        <v>19</v>
      </c>
      <c r="AM555">
        <v>6</v>
      </c>
      <c r="AN555">
        <v>67</v>
      </c>
      <c r="AO555">
        <v>90</v>
      </c>
      <c r="AP555">
        <v>4</v>
      </c>
      <c r="AQ555">
        <v>45</v>
      </c>
      <c r="AR555">
        <v>14</v>
      </c>
      <c r="AS555">
        <v>32</v>
      </c>
    </row>
    <row r="556" spans="1:45" x14ac:dyDescent="0.25">
      <c r="A556">
        <v>20110709</v>
      </c>
      <c r="B556">
        <f t="shared" si="40"/>
        <v>20150709</v>
      </c>
      <c r="C556">
        <f t="shared" si="41"/>
        <v>2015</v>
      </c>
      <c r="D556">
        <f t="shared" si="42"/>
        <v>7</v>
      </c>
      <c r="E556">
        <f t="shared" si="43"/>
        <v>9</v>
      </c>
      <c r="F556" s="15">
        <f t="shared" si="44"/>
        <v>42194</v>
      </c>
      <c r="G556">
        <v>224</v>
      </c>
      <c r="H556">
        <v>31</v>
      </c>
      <c r="I556">
        <v>36</v>
      </c>
      <c r="J556">
        <v>60</v>
      </c>
      <c r="K556">
        <v>15</v>
      </c>
      <c r="L556">
        <v>20</v>
      </c>
      <c r="M556">
        <v>1</v>
      </c>
      <c r="N556">
        <v>120</v>
      </c>
      <c r="O556">
        <v>15</v>
      </c>
      <c r="P556">
        <v>168</v>
      </c>
      <c r="Q556">
        <v>122</v>
      </c>
      <c r="R556">
        <v>23</v>
      </c>
      <c r="S556">
        <v>208</v>
      </c>
      <c r="T556">
        <v>17</v>
      </c>
      <c r="U556">
        <v>80</v>
      </c>
      <c r="V556">
        <v>24</v>
      </c>
      <c r="W556">
        <v>60</v>
      </c>
      <c r="X556">
        <v>36</v>
      </c>
      <c r="Y556">
        <v>1453</v>
      </c>
      <c r="Z556">
        <v>34</v>
      </c>
      <c r="AA556">
        <v>49</v>
      </c>
      <c r="AB556">
        <v>23</v>
      </c>
      <c r="AC556">
        <v>7</v>
      </c>
      <c r="AD556">
        <v>10134</v>
      </c>
      <c r="AE556">
        <v>10177</v>
      </c>
      <c r="AF556">
        <v>24</v>
      </c>
      <c r="AG556">
        <v>10097</v>
      </c>
      <c r="AH556">
        <v>3</v>
      </c>
      <c r="AI556">
        <v>50</v>
      </c>
      <c r="AJ556">
        <v>6</v>
      </c>
      <c r="AK556">
        <v>81</v>
      </c>
      <c r="AL556">
        <v>20</v>
      </c>
      <c r="AM556">
        <v>5</v>
      </c>
      <c r="AN556">
        <v>75</v>
      </c>
      <c r="AO556">
        <v>96</v>
      </c>
      <c r="AP556">
        <v>6</v>
      </c>
      <c r="AQ556">
        <v>50</v>
      </c>
      <c r="AR556">
        <v>15</v>
      </c>
      <c r="AS556">
        <v>25</v>
      </c>
    </row>
    <row r="557" spans="1:45" x14ac:dyDescent="0.25">
      <c r="A557">
        <v>20110710</v>
      </c>
      <c r="B557">
        <f t="shared" si="40"/>
        <v>20150710</v>
      </c>
      <c r="C557">
        <f t="shared" si="41"/>
        <v>2015</v>
      </c>
      <c r="D557">
        <f t="shared" si="42"/>
        <v>7</v>
      </c>
      <c r="E557">
        <f t="shared" si="43"/>
        <v>10</v>
      </c>
      <c r="F557" s="15">
        <f t="shared" si="44"/>
        <v>42195</v>
      </c>
      <c r="G557">
        <v>249</v>
      </c>
      <c r="H557">
        <v>16</v>
      </c>
      <c r="I557">
        <v>25</v>
      </c>
      <c r="J557">
        <v>40</v>
      </c>
      <c r="K557">
        <v>10</v>
      </c>
      <c r="L557">
        <v>0</v>
      </c>
      <c r="M557">
        <v>22</v>
      </c>
      <c r="N557">
        <v>80</v>
      </c>
      <c r="O557">
        <v>16</v>
      </c>
      <c r="P557">
        <v>165</v>
      </c>
      <c r="Q557">
        <v>97</v>
      </c>
      <c r="R557">
        <v>4</v>
      </c>
      <c r="S557">
        <v>225</v>
      </c>
      <c r="T557">
        <v>15</v>
      </c>
      <c r="U557">
        <v>59</v>
      </c>
      <c r="V557">
        <v>6</v>
      </c>
      <c r="W557">
        <v>117</v>
      </c>
      <c r="X557">
        <v>71</v>
      </c>
      <c r="Y557">
        <v>2414</v>
      </c>
      <c r="Z557">
        <v>0</v>
      </c>
      <c r="AA557">
        <v>0</v>
      </c>
      <c r="AB557">
        <v>0</v>
      </c>
      <c r="AC557">
        <v>1</v>
      </c>
      <c r="AD557">
        <v>10184</v>
      </c>
      <c r="AE557">
        <v>10195</v>
      </c>
      <c r="AF557">
        <v>22</v>
      </c>
      <c r="AG557">
        <v>10176</v>
      </c>
      <c r="AH557">
        <v>1</v>
      </c>
      <c r="AI557">
        <v>59</v>
      </c>
      <c r="AJ557">
        <v>2</v>
      </c>
      <c r="AK557">
        <v>81</v>
      </c>
      <c r="AL557">
        <v>18</v>
      </c>
      <c r="AM557">
        <v>3</v>
      </c>
      <c r="AN557">
        <v>72</v>
      </c>
      <c r="AO557">
        <v>98</v>
      </c>
      <c r="AP557">
        <v>2</v>
      </c>
      <c r="AQ557">
        <v>42</v>
      </c>
      <c r="AR557">
        <v>16</v>
      </c>
      <c r="AS557">
        <v>41</v>
      </c>
    </row>
    <row r="558" spans="1:45" x14ac:dyDescent="0.25">
      <c r="A558">
        <v>20110711</v>
      </c>
      <c r="B558">
        <f t="shared" si="40"/>
        <v>20150711</v>
      </c>
      <c r="C558">
        <f t="shared" si="41"/>
        <v>2015</v>
      </c>
      <c r="D558">
        <f t="shared" si="42"/>
        <v>7</v>
      </c>
      <c r="E558">
        <f t="shared" si="43"/>
        <v>11</v>
      </c>
      <c r="F558" s="15">
        <f t="shared" si="44"/>
        <v>42196</v>
      </c>
      <c r="G558">
        <v>15</v>
      </c>
      <c r="H558">
        <v>10</v>
      </c>
      <c r="I558">
        <v>18</v>
      </c>
      <c r="J558">
        <v>30</v>
      </c>
      <c r="K558">
        <v>12</v>
      </c>
      <c r="L558">
        <v>0</v>
      </c>
      <c r="M558">
        <v>1</v>
      </c>
      <c r="N558">
        <v>60</v>
      </c>
      <c r="O558">
        <v>12</v>
      </c>
      <c r="P558">
        <v>179</v>
      </c>
      <c r="Q558">
        <v>93</v>
      </c>
      <c r="R558">
        <v>4</v>
      </c>
      <c r="S558">
        <v>237</v>
      </c>
      <c r="T558">
        <v>13</v>
      </c>
      <c r="U558">
        <v>66</v>
      </c>
      <c r="V558">
        <v>6</v>
      </c>
      <c r="W558">
        <v>96</v>
      </c>
      <c r="X558">
        <v>58</v>
      </c>
      <c r="Y558">
        <v>2135</v>
      </c>
      <c r="Z558">
        <v>0</v>
      </c>
      <c r="AA558">
        <v>0</v>
      </c>
      <c r="AB558">
        <v>0</v>
      </c>
      <c r="AC558">
        <v>1</v>
      </c>
      <c r="AD558">
        <v>10197</v>
      </c>
      <c r="AE558">
        <v>10204</v>
      </c>
      <c r="AF558">
        <v>9</v>
      </c>
      <c r="AG558">
        <v>10191</v>
      </c>
      <c r="AH558">
        <v>19</v>
      </c>
      <c r="AI558">
        <v>5</v>
      </c>
      <c r="AJ558">
        <v>4</v>
      </c>
      <c r="AK558">
        <v>81</v>
      </c>
      <c r="AL558">
        <v>20</v>
      </c>
      <c r="AM558">
        <v>4</v>
      </c>
      <c r="AN558">
        <v>70</v>
      </c>
      <c r="AO558">
        <v>100</v>
      </c>
      <c r="AP558">
        <v>3</v>
      </c>
      <c r="AQ558">
        <v>45</v>
      </c>
      <c r="AR558">
        <v>11</v>
      </c>
      <c r="AS558">
        <v>37</v>
      </c>
    </row>
    <row r="559" spans="1:45" x14ac:dyDescent="0.25">
      <c r="A559">
        <v>20110712</v>
      </c>
      <c r="B559">
        <f t="shared" si="40"/>
        <v>20150712</v>
      </c>
      <c r="C559">
        <f t="shared" si="41"/>
        <v>2015</v>
      </c>
      <c r="D559">
        <f t="shared" si="42"/>
        <v>7</v>
      </c>
      <c r="E559">
        <f t="shared" si="43"/>
        <v>12</v>
      </c>
      <c r="F559" s="15">
        <f t="shared" si="44"/>
        <v>42197</v>
      </c>
      <c r="G559">
        <v>25</v>
      </c>
      <c r="H559">
        <v>46</v>
      </c>
      <c r="I559">
        <v>48</v>
      </c>
      <c r="J559">
        <v>70</v>
      </c>
      <c r="K559">
        <v>21</v>
      </c>
      <c r="L559">
        <v>20</v>
      </c>
      <c r="M559">
        <v>1</v>
      </c>
      <c r="N559">
        <v>150</v>
      </c>
      <c r="O559">
        <v>21</v>
      </c>
      <c r="P559">
        <v>180</v>
      </c>
      <c r="Q559">
        <v>135</v>
      </c>
      <c r="R559">
        <v>24</v>
      </c>
      <c r="S559">
        <v>238</v>
      </c>
      <c r="T559">
        <v>12</v>
      </c>
      <c r="U559">
        <v>134</v>
      </c>
      <c r="V559">
        <v>24</v>
      </c>
      <c r="W559">
        <v>38</v>
      </c>
      <c r="X559">
        <v>23</v>
      </c>
      <c r="Y559">
        <v>1708</v>
      </c>
      <c r="Z559">
        <v>65</v>
      </c>
      <c r="AA559">
        <v>589</v>
      </c>
      <c r="AB559">
        <v>275</v>
      </c>
      <c r="AC559">
        <v>21</v>
      </c>
      <c r="AD559">
        <v>10145</v>
      </c>
      <c r="AE559">
        <v>10188</v>
      </c>
      <c r="AF559">
        <v>1</v>
      </c>
      <c r="AG559">
        <v>10113</v>
      </c>
      <c r="AH559">
        <v>17</v>
      </c>
      <c r="AI559">
        <v>27</v>
      </c>
      <c r="AJ559">
        <v>20</v>
      </c>
      <c r="AK559">
        <v>80</v>
      </c>
      <c r="AL559">
        <v>12</v>
      </c>
      <c r="AM559">
        <v>7</v>
      </c>
      <c r="AN559">
        <v>76</v>
      </c>
      <c r="AO559">
        <v>99</v>
      </c>
      <c r="AP559">
        <v>20</v>
      </c>
      <c r="AQ559">
        <v>53</v>
      </c>
      <c r="AR559">
        <v>12</v>
      </c>
      <c r="AS559">
        <v>30</v>
      </c>
    </row>
    <row r="560" spans="1:45" x14ac:dyDescent="0.25">
      <c r="A560">
        <v>20110713</v>
      </c>
      <c r="B560">
        <f t="shared" si="40"/>
        <v>20150713</v>
      </c>
      <c r="C560">
        <f t="shared" si="41"/>
        <v>2015</v>
      </c>
      <c r="D560">
        <f t="shared" si="42"/>
        <v>7</v>
      </c>
      <c r="E560">
        <f t="shared" si="43"/>
        <v>13</v>
      </c>
      <c r="F560" s="15">
        <f t="shared" si="44"/>
        <v>42198</v>
      </c>
      <c r="G560">
        <v>337</v>
      </c>
      <c r="H560">
        <v>44</v>
      </c>
      <c r="I560">
        <v>50</v>
      </c>
      <c r="J560">
        <v>70</v>
      </c>
      <c r="K560">
        <v>8</v>
      </c>
      <c r="L560">
        <v>30</v>
      </c>
      <c r="M560">
        <v>19</v>
      </c>
      <c r="N560">
        <v>130</v>
      </c>
      <c r="O560">
        <v>3</v>
      </c>
      <c r="P560">
        <v>134</v>
      </c>
      <c r="Q560">
        <v>127</v>
      </c>
      <c r="R560">
        <v>18</v>
      </c>
      <c r="S560">
        <v>141</v>
      </c>
      <c r="T560">
        <v>3</v>
      </c>
      <c r="U560">
        <v>128</v>
      </c>
      <c r="V560">
        <v>18</v>
      </c>
      <c r="W560">
        <v>0</v>
      </c>
      <c r="X560">
        <v>0</v>
      </c>
      <c r="Y560">
        <v>417</v>
      </c>
      <c r="Z560">
        <v>139</v>
      </c>
      <c r="AA560">
        <v>43</v>
      </c>
      <c r="AB560">
        <v>6</v>
      </c>
      <c r="AC560">
        <v>10</v>
      </c>
      <c r="AD560">
        <v>10116</v>
      </c>
      <c r="AE560">
        <v>10125</v>
      </c>
      <c r="AF560">
        <v>16</v>
      </c>
      <c r="AG560">
        <v>10102</v>
      </c>
      <c r="AH560">
        <v>4</v>
      </c>
      <c r="AI560">
        <v>32</v>
      </c>
      <c r="AJ560">
        <v>18</v>
      </c>
      <c r="AK560">
        <v>65</v>
      </c>
      <c r="AL560">
        <v>1</v>
      </c>
      <c r="AM560">
        <v>8</v>
      </c>
      <c r="AN560">
        <v>94</v>
      </c>
      <c r="AO560">
        <v>97</v>
      </c>
      <c r="AP560">
        <v>18</v>
      </c>
      <c r="AQ560">
        <v>92</v>
      </c>
      <c r="AR560">
        <v>8</v>
      </c>
      <c r="AS560">
        <v>7</v>
      </c>
    </row>
    <row r="561" spans="1:45" x14ac:dyDescent="0.25">
      <c r="A561">
        <v>20110714</v>
      </c>
      <c r="B561">
        <f t="shared" si="40"/>
        <v>20150714</v>
      </c>
      <c r="C561">
        <f t="shared" si="41"/>
        <v>2015</v>
      </c>
      <c r="D561">
        <f t="shared" si="42"/>
        <v>7</v>
      </c>
      <c r="E561">
        <f t="shared" si="43"/>
        <v>14</v>
      </c>
      <c r="F561" s="15">
        <f t="shared" si="44"/>
        <v>42199</v>
      </c>
      <c r="G561">
        <v>262</v>
      </c>
      <c r="H561">
        <v>66</v>
      </c>
      <c r="I561">
        <v>69</v>
      </c>
      <c r="J561">
        <v>90</v>
      </c>
      <c r="K561">
        <v>10</v>
      </c>
      <c r="L561">
        <v>40</v>
      </c>
      <c r="M561">
        <v>1</v>
      </c>
      <c r="N561">
        <v>170</v>
      </c>
      <c r="O561">
        <v>13</v>
      </c>
      <c r="P561">
        <v>137</v>
      </c>
      <c r="Q561">
        <v>125</v>
      </c>
      <c r="R561">
        <v>19</v>
      </c>
      <c r="S561">
        <v>163</v>
      </c>
      <c r="T561">
        <v>11</v>
      </c>
      <c r="U561">
        <v>124</v>
      </c>
      <c r="V561">
        <v>24</v>
      </c>
      <c r="W561">
        <v>0</v>
      </c>
      <c r="X561">
        <v>0</v>
      </c>
      <c r="Y561">
        <v>299</v>
      </c>
      <c r="Z561">
        <v>205</v>
      </c>
      <c r="AA561">
        <v>475</v>
      </c>
      <c r="AB561">
        <v>75</v>
      </c>
      <c r="AC561">
        <v>12</v>
      </c>
      <c r="AD561">
        <v>10081</v>
      </c>
      <c r="AE561">
        <v>10129</v>
      </c>
      <c r="AF561">
        <v>24</v>
      </c>
      <c r="AG561">
        <v>10032</v>
      </c>
      <c r="AH561">
        <v>11</v>
      </c>
      <c r="AI561">
        <v>31</v>
      </c>
      <c r="AJ561">
        <v>5</v>
      </c>
      <c r="AK561">
        <v>65</v>
      </c>
      <c r="AL561">
        <v>10</v>
      </c>
      <c r="AM561">
        <v>8</v>
      </c>
      <c r="AN561">
        <v>95</v>
      </c>
      <c r="AO561">
        <v>97</v>
      </c>
      <c r="AP561">
        <v>4</v>
      </c>
      <c r="AQ561">
        <v>92</v>
      </c>
      <c r="AR561">
        <v>1</v>
      </c>
      <c r="AS561">
        <v>5</v>
      </c>
    </row>
    <row r="562" spans="1:45" x14ac:dyDescent="0.25">
      <c r="A562">
        <v>20110715</v>
      </c>
      <c r="B562">
        <f t="shared" si="40"/>
        <v>20150715</v>
      </c>
      <c r="C562">
        <f t="shared" si="41"/>
        <v>2015</v>
      </c>
      <c r="D562">
        <f t="shared" si="42"/>
        <v>7</v>
      </c>
      <c r="E562">
        <f t="shared" si="43"/>
        <v>15</v>
      </c>
      <c r="F562" s="15">
        <f t="shared" si="44"/>
        <v>42200</v>
      </c>
      <c r="G562">
        <v>275</v>
      </c>
      <c r="H562">
        <v>26</v>
      </c>
      <c r="I562">
        <v>31</v>
      </c>
      <c r="J562">
        <v>50</v>
      </c>
      <c r="K562">
        <v>1</v>
      </c>
      <c r="L562">
        <v>0</v>
      </c>
      <c r="M562">
        <v>23</v>
      </c>
      <c r="N562">
        <v>110</v>
      </c>
      <c r="O562">
        <v>1</v>
      </c>
      <c r="P562">
        <v>171</v>
      </c>
      <c r="Q562">
        <v>128</v>
      </c>
      <c r="R562">
        <v>24</v>
      </c>
      <c r="S562">
        <v>222</v>
      </c>
      <c r="T562">
        <v>17</v>
      </c>
      <c r="U562">
        <v>109</v>
      </c>
      <c r="V562">
        <v>24</v>
      </c>
      <c r="W562">
        <v>110</v>
      </c>
      <c r="X562">
        <v>67</v>
      </c>
      <c r="Y562">
        <v>2543</v>
      </c>
      <c r="Z562">
        <v>22</v>
      </c>
      <c r="AA562">
        <v>22</v>
      </c>
      <c r="AB562">
        <v>14</v>
      </c>
      <c r="AC562">
        <v>4</v>
      </c>
      <c r="AD562">
        <v>10159</v>
      </c>
      <c r="AE562">
        <v>10175</v>
      </c>
      <c r="AF562">
        <v>13</v>
      </c>
      <c r="AG562">
        <v>10134</v>
      </c>
      <c r="AH562">
        <v>1</v>
      </c>
      <c r="AI562">
        <v>57</v>
      </c>
      <c r="AJ562">
        <v>4</v>
      </c>
      <c r="AK562">
        <v>81</v>
      </c>
      <c r="AL562">
        <v>18</v>
      </c>
      <c r="AM562">
        <v>4</v>
      </c>
      <c r="AN562">
        <v>77</v>
      </c>
      <c r="AO562">
        <v>99</v>
      </c>
      <c r="AP562">
        <v>22</v>
      </c>
      <c r="AQ562">
        <v>49</v>
      </c>
      <c r="AR562">
        <v>17</v>
      </c>
      <c r="AS562">
        <v>44</v>
      </c>
    </row>
    <row r="563" spans="1:45" x14ac:dyDescent="0.25">
      <c r="A563">
        <v>20110716</v>
      </c>
      <c r="B563">
        <f t="shared" si="40"/>
        <v>20150716</v>
      </c>
      <c r="C563">
        <f t="shared" si="41"/>
        <v>2015</v>
      </c>
      <c r="D563">
        <f t="shared" si="42"/>
        <v>7</v>
      </c>
      <c r="E563">
        <f t="shared" si="43"/>
        <v>16</v>
      </c>
      <c r="F563" s="15">
        <f t="shared" si="44"/>
        <v>42201</v>
      </c>
      <c r="G563">
        <v>185</v>
      </c>
      <c r="H563">
        <v>34</v>
      </c>
      <c r="I563">
        <v>37</v>
      </c>
      <c r="J563">
        <v>60</v>
      </c>
      <c r="K563">
        <v>12</v>
      </c>
      <c r="L563">
        <v>10</v>
      </c>
      <c r="M563">
        <v>1</v>
      </c>
      <c r="N563">
        <v>110</v>
      </c>
      <c r="O563">
        <v>12</v>
      </c>
      <c r="P563">
        <v>163</v>
      </c>
      <c r="Q563">
        <v>129</v>
      </c>
      <c r="R563">
        <v>2</v>
      </c>
      <c r="S563">
        <v>211</v>
      </c>
      <c r="T563">
        <v>11</v>
      </c>
      <c r="U563">
        <v>111</v>
      </c>
      <c r="V563">
        <v>6</v>
      </c>
      <c r="W563">
        <v>9</v>
      </c>
      <c r="X563">
        <v>6</v>
      </c>
      <c r="Y563">
        <v>949</v>
      </c>
      <c r="Z563">
        <v>105</v>
      </c>
      <c r="AA563">
        <v>150</v>
      </c>
      <c r="AB563">
        <v>38</v>
      </c>
      <c r="AC563">
        <v>18</v>
      </c>
      <c r="AD563">
        <v>10040</v>
      </c>
      <c r="AE563">
        <v>10126</v>
      </c>
      <c r="AF563">
        <v>1</v>
      </c>
      <c r="AG563">
        <v>9960</v>
      </c>
      <c r="AH563">
        <v>24</v>
      </c>
      <c r="AI563">
        <v>43</v>
      </c>
      <c r="AJ563">
        <v>23</v>
      </c>
      <c r="AK563">
        <v>75</v>
      </c>
      <c r="AL563">
        <v>13</v>
      </c>
      <c r="AM563">
        <v>8</v>
      </c>
      <c r="AN563">
        <v>86</v>
      </c>
      <c r="AO563">
        <v>98</v>
      </c>
      <c r="AP563">
        <v>1</v>
      </c>
      <c r="AQ563">
        <v>60</v>
      </c>
      <c r="AR563">
        <v>11</v>
      </c>
      <c r="AS563">
        <v>16</v>
      </c>
    </row>
    <row r="564" spans="1:45" x14ac:dyDescent="0.25">
      <c r="A564">
        <v>20110717</v>
      </c>
      <c r="B564">
        <f t="shared" si="40"/>
        <v>20150717</v>
      </c>
      <c r="C564">
        <f t="shared" si="41"/>
        <v>2015</v>
      </c>
      <c r="D564">
        <f t="shared" si="42"/>
        <v>7</v>
      </c>
      <c r="E564">
        <f t="shared" si="43"/>
        <v>17</v>
      </c>
      <c r="F564" s="15">
        <f t="shared" si="44"/>
        <v>42202</v>
      </c>
      <c r="G564">
        <v>208</v>
      </c>
      <c r="H564">
        <v>50</v>
      </c>
      <c r="I564">
        <v>51</v>
      </c>
      <c r="J564">
        <v>70</v>
      </c>
      <c r="K564">
        <v>13</v>
      </c>
      <c r="L564">
        <v>30</v>
      </c>
      <c r="M564">
        <v>2</v>
      </c>
      <c r="N564">
        <v>150</v>
      </c>
      <c r="O564">
        <v>14</v>
      </c>
      <c r="P564">
        <v>159</v>
      </c>
      <c r="Q564">
        <v>134</v>
      </c>
      <c r="R564">
        <v>14</v>
      </c>
      <c r="S564">
        <v>192</v>
      </c>
      <c r="T564">
        <v>13</v>
      </c>
      <c r="U564">
        <v>130</v>
      </c>
      <c r="V564">
        <v>6</v>
      </c>
      <c r="W564">
        <v>53</v>
      </c>
      <c r="X564">
        <v>33</v>
      </c>
      <c r="Y564">
        <v>1699</v>
      </c>
      <c r="Z564">
        <v>24</v>
      </c>
      <c r="AA564">
        <v>30</v>
      </c>
      <c r="AB564">
        <v>18</v>
      </c>
      <c r="AC564">
        <v>14</v>
      </c>
      <c r="AD564">
        <v>9964</v>
      </c>
      <c r="AE564">
        <v>9977</v>
      </c>
      <c r="AF564">
        <v>14</v>
      </c>
      <c r="AG564">
        <v>9953</v>
      </c>
      <c r="AH564">
        <v>3</v>
      </c>
      <c r="AI564">
        <v>58</v>
      </c>
      <c r="AJ564">
        <v>14</v>
      </c>
      <c r="AK564">
        <v>80</v>
      </c>
      <c r="AL564">
        <v>12</v>
      </c>
      <c r="AM564">
        <v>7</v>
      </c>
      <c r="AN564">
        <v>80</v>
      </c>
      <c r="AO564">
        <v>94</v>
      </c>
      <c r="AP564">
        <v>1</v>
      </c>
      <c r="AQ564">
        <v>62</v>
      </c>
      <c r="AR564">
        <v>10</v>
      </c>
      <c r="AS564">
        <v>29</v>
      </c>
    </row>
    <row r="565" spans="1:45" x14ac:dyDescent="0.25">
      <c r="A565">
        <v>20110718</v>
      </c>
      <c r="B565">
        <f t="shared" si="40"/>
        <v>20150718</v>
      </c>
      <c r="C565">
        <f t="shared" si="41"/>
        <v>2015</v>
      </c>
      <c r="D565">
        <f t="shared" si="42"/>
        <v>7</v>
      </c>
      <c r="E565">
        <f t="shared" si="43"/>
        <v>18</v>
      </c>
      <c r="F565" s="15">
        <f t="shared" si="44"/>
        <v>42203</v>
      </c>
      <c r="G565">
        <v>210</v>
      </c>
      <c r="H565">
        <v>54</v>
      </c>
      <c r="I565">
        <v>55</v>
      </c>
      <c r="J565">
        <v>70</v>
      </c>
      <c r="K565">
        <v>6</v>
      </c>
      <c r="L565">
        <v>40</v>
      </c>
      <c r="M565">
        <v>17</v>
      </c>
      <c r="N565">
        <v>150</v>
      </c>
      <c r="O565">
        <v>15</v>
      </c>
      <c r="P565">
        <v>152</v>
      </c>
      <c r="Q565">
        <v>139</v>
      </c>
      <c r="R565">
        <v>6</v>
      </c>
      <c r="S565">
        <v>173</v>
      </c>
      <c r="T565">
        <v>18</v>
      </c>
      <c r="U565">
        <v>132</v>
      </c>
      <c r="V565">
        <v>24</v>
      </c>
      <c r="W565">
        <v>2</v>
      </c>
      <c r="X565">
        <v>1</v>
      </c>
      <c r="Y565">
        <v>601</v>
      </c>
      <c r="Z565">
        <v>61</v>
      </c>
      <c r="AA565">
        <v>29</v>
      </c>
      <c r="AB565">
        <v>5</v>
      </c>
      <c r="AC565">
        <v>6</v>
      </c>
      <c r="AD565">
        <v>9987</v>
      </c>
      <c r="AE565">
        <v>10020</v>
      </c>
      <c r="AF565">
        <v>24</v>
      </c>
      <c r="AG565">
        <v>9957</v>
      </c>
      <c r="AH565">
        <v>4</v>
      </c>
      <c r="AI565">
        <v>48</v>
      </c>
      <c r="AJ565">
        <v>10</v>
      </c>
      <c r="AK565">
        <v>75</v>
      </c>
      <c r="AL565">
        <v>13</v>
      </c>
      <c r="AM565">
        <v>8</v>
      </c>
      <c r="AN565">
        <v>83</v>
      </c>
      <c r="AO565">
        <v>92</v>
      </c>
      <c r="AP565">
        <v>6</v>
      </c>
      <c r="AQ565">
        <v>73</v>
      </c>
      <c r="AR565">
        <v>18</v>
      </c>
      <c r="AS565">
        <v>10</v>
      </c>
    </row>
    <row r="566" spans="1:45" x14ac:dyDescent="0.25">
      <c r="A566">
        <v>20110719</v>
      </c>
      <c r="B566">
        <f t="shared" si="40"/>
        <v>20150719</v>
      </c>
      <c r="C566">
        <f t="shared" si="41"/>
        <v>2015</v>
      </c>
      <c r="D566">
        <f t="shared" si="42"/>
        <v>7</v>
      </c>
      <c r="E566">
        <f t="shared" si="43"/>
        <v>19</v>
      </c>
      <c r="F566" s="15">
        <f t="shared" si="44"/>
        <v>42204</v>
      </c>
      <c r="G566">
        <v>203</v>
      </c>
      <c r="H566">
        <v>13</v>
      </c>
      <c r="I566">
        <v>24</v>
      </c>
      <c r="J566">
        <v>40</v>
      </c>
      <c r="K566">
        <v>1</v>
      </c>
      <c r="L566">
        <v>10</v>
      </c>
      <c r="M566">
        <v>22</v>
      </c>
      <c r="N566">
        <v>80</v>
      </c>
      <c r="O566">
        <v>1</v>
      </c>
      <c r="P566">
        <v>166</v>
      </c>
      <c r="Q566">
        <v>116</v>
      </c>
      <c r="R566">
        <v>5</v>
      </c>
      <c r="S566">
        <v>208</v>
      </c>
      <c r="T566">
        <v>14</v>
      </c>
      <c r="U566">
        <v>104</v>
      </c>
      <c r="V566">
        <v>6</v>
      </c>
      <c r="W566">
        <v>68</v>
      </c>
      <c r="X566">
        <v>42</v>
      </c>
      <c r="Y566">
        <v>2193</v>
      </c>
      <c r="Z566">
        <v>0</v>
      </c>
      <c r="AA566">
        <v>-1</v>
      </c>
      <c r="AB566">
        <v>-1</v>
      </c>
      <c r="AC566">
        <v>17</v>
      </c>
      <c r="AD566">
        <v>10042</v>
      </c>
      <c r="AE566">
        <v>10065</v>
      </c>
      <c r="AF566">
        <v>24</v>
      </c>
      <c r="AG566">
        <v>10020</v>
      </c>
      <c r="AH566">
        <v>1</v>
      </c>
      <c r="AI566">
        <v>65</v>
      </c>
      <c r="AJ566">
        <v>4</v>
      </c>
      <c r="AK566">
        <v>81</v>
      </c>
      <c r="AL566">
        <v>16</v>
      </c>
      <c r="AM566">
        <v>6</v>
      </c>
      <c r="AN566">
        <v>74</v>
      </c>
      <c r="AO566">
        <v>92</v>
      </c>
      <c r="AP566">
        <v>5</v>
      </c>
      <c r="AQ566">
        <v>53</v>
      </c>
      <c r="AR566">
        <v>13</v>
      </c>
      <c r="AS566">
        <v>37</v>
      </c>
    </row>
    <row r="567" spans="1:45" x14ac:dyDescent="0.25">
      <c r="A567">
        <v>20110720</v>
      </c>
      <c r="B567">
        <f t="shared" si="40"/>
        <v>20150720</v>
      </c>
      <c r="C567">
        <f t="shared" si="41"/>
        <v>2015</v>
      </c>
      <c r="D567">
        <f t="shared" si="42"/>
        <v>7</v>
      </c>
      <c r="E567">
        <f t="shared" si="43"/>
        <v>20</v>
      </c>
      <c r="F567" s="15">
        <f t="shared" si="44"/>
        <v>42205</v>
      </c>
      <c r="G567">
        <v>316</v>
      </c>
      <c r="H567">
        <v>11</v>
      </c>
      <c r="I567">
        <v>16</v>
      </c>
      <c r="J567">
        <v>30</v>
      </c>
      <c r="K567">
        <v>16</v>
      </c>
      <c r="L567">
        <v>10</v>
      </c>
      <c r="M567">
        <v>5</v>
      </c>
      <c r="N567">
        <v>60</v>
      </c>
      <c r="O567">
        <v>16</v>
      </c>
      <c r="P567">
        <v>171</v>
      </c>
      <c r="Q567">
        <v>145</v>
      </c>
      <c r="R567">
        <v>22</v>
      </c>
      <c r="S567">
        <v>226</v>
      </c>
      <c r="T567">
        <v>14</v>
      </c>
      <c r="U567">
        <v>137</v>
      </c>
      <c r="V567">
        <v>24</v>
      </c>
      <c r="W567">
        <v>33</v>
      </c>
      <c r="X567">
        <v>20</v>
      </c>
      <c r="Y567">
        <v>1591</v>
      </c>
      <c r="Z567">
        <v>10</v>
      </c>
      <c r="AA567">
        <v>32</v>
      </c>
      <c r="AB567">
        <v>32</v>
      </c>
      <c r="AC567">
        <v>17</v>
      </c>
      <c r="AD567">
        <v>10086</v>
      </c>
      <c r="AE567">
        <v>10103</v>
      </c>
      <c r="AF567">
        <v>22</v>
      </c>
      <c r="AG567">
        <v>10065</v>
      </c>
      <c r="AH567">
        <v>1</v>
      </c>
      <c r="AI567">
        <v>31</v>
      </c>
      <c r="AJ567">
        <v>21</v>
      </c>
      <c r="AK567">
        <v>81</v>
      </c>
      <c r="AL567">
        <v>12</v>
      </c>
      <c r="AM567">
        <v>8</v>
      </c>
      <c r="AN567">
        <v>81</v>
      </c>
      <c r="AO567">
        <v>99</v>
      </c>
      <c r="AP567">
        <v>21</v>
      </c>
      <c r="AQ567">
        <v>47</v>
      </c>
      <c r="AR567">
        <v>12</v>
      </c>
      <c r="AS567">
        <v>27</v>
      </c>
    </row>
    <row r="568" spans="1:45" x14ac:dyDescent="0.25">
      <c r="A568">
        <v>20110721</v>
      </c>
      <c r="B568">
        <f t="shared" si="40"/>
        <v>20150721</v>
      </c>
      <c r="C568">
        <f t="shared" si="41"/>
        <v>2015</v>
      </c>
      <c r="D568">
        <f t="shared" si="42"/>
        <v>7</v>
      </c>
      <c r="E568">
        <f t="shared" si="43"/>
        <v>21</v>
      </c>
      <c r="F568" s="15">
        <f t="shared" si="44"/>
        <v>42206</v>
      </c>
      <c r="G568">
        <v>13</v>
      </c>
      <c r="H568">
        <v>22</v>
      </c>
      <c r="I568">
        <v>25</v>
      </c>
      <c r="J568">
        <v>40</v>
      </c>
      <c r="K568">
        <v>16</v>
      </c>
      <c r="L568">
        <v>10</v>
      </c>
      <c r="M568">
        <v>1</v>
      </c>
      <c r="N568">
        <v>80</v>
      </c>
      <c r="O568">
        <v>17</v>
      </c>
      <c r="P568">
        <v>167</v>
      </c>
      <c r="Q568">
        <v>125</v>
      </c>
      <c r="R568">
        <v>24</v>
      </c>
      <c r="S568">
        <v>202</v>
      </c>
      <c r="T568">
        <v>12</v>
      </c>
      <c r="U568">
        <v>112</v>
      </c>
      <c r="V568">
        <v>24</v>
      </c>
      <c r="W568">
        <v>11</v>
      </c>
      <c r="X568">
        <v>7</v>
      </c>
      <c r="Y568">
        <v>1242</v>
      </c>
      <c r="Z568">
        <v>0</v>
      </c>
      <c r="AA568">
        <v>0</v>
      </c>
      <c r="AB568">
        <v>0</v>
      </c>
      <c r="AC568">
        <v>1</v>
      </c>
      <c r="AD568">
        <v>10107</v>
      </c>
      <c r="AE568">
        <v>10122</v>
      </c>
      <c r="AF568">
        <v>24</v>
      </c>
      <c r="AG568">
        <v>10095</v>
      </c>
      <c r="AH568">
        <v>2</v>
      </c>
      <c r="AI568">
        <v>23</v>
      </c>
      <c r="AJ568">
        <v>3</v>
      </c>
      <c r="AK568">
        <v>82</v>
      </c>
      <c r="AL568">
        <v>14</v>
      </c>
      <c r="AM568">
        <v>7</v>
      </c>
      <c r="AN568">
        <v>81</v>
      </c>
      <c r="AO568">
        <v>99</v>
      </c>
      <c r="AP568">
        <v>3</v>
      </c>
      <c r="AQ568">
        <v>57</v>
      </c>
      <c r="AR568">
        <v>14</v>
      </c>
      <c r="AS568">
        <v>21</v>
      </c>
    </row>
    <row r="569" spans="1:45" x14ac:dyDescent="0.25">
      <c r="A569">
        <v>20110722</v>
      </c>
      <c r="B569">
        <f t="shared" si="40"/>
        <v>20150722</v>
      </c>
      <c r="C569">
        <f t="shared" si="41"/>
        <v>2015</v>
      </c>
      <c r="D569">
        <f t="shared" si="42"/>
        <v>7</v>
      </c>
      <c r="E569">
        <f t="shared" si="43"/>
        <v>22</v>
      </c>
      <c r="F569" s="15">
        <f t="shared" si="44"/>
        <v>42207</v>
      </c>
      <c r="G569">
        <v>325</v>
      </c>
      <c r="H569">
        <v>30</v>
      </c>
      <c r="I569">
        <v>34</v>
      </c>
      <c r="J569">
        <v>50</v>
      </c>
      <c r="K569">
        <v>11</v>
      </c>
      <c r="L569">
        <v>10</v>
      </c>
      <c r="M569">
        <v>2</v>
      </c>
      <c r="N569">
        <v>120</v>
      </c>
      <c r="O569">
        <v>11</v>
      </c>
      <c r="P569">
        <v>152</v>
      </c>
      <c r="Q569">
        <v>126</v>
      </c>
      <c r="R569">
        <v>23</v>
      </c>
      <c r="S569">
        <v>186</v>
      </c>
      <c r="T569">
        <v>15</v>
      </c>
      <c r="U569">
        <v>116</v>
      </c>
      <c r="V569">
        <v>24</v>
      </c>
      <c r="W569">
        <v>50</v>
      </c>
      <c r="X569">
        <v>31</v>
      </c>
      <c r="Y569">
        <v>1845</v>
      </c>
      <c r="Z569">
        <v>0</v>
      </c>
      <c r="AA569">
        <v>-1</v>
      </c>
      <c r="AB569">
        <v>-1</v>
      </c>
      <c r="AC569">
        <v>9</v>
      </c>
      <c r="AD569">
        <v>10126</v>
      </c>
      <c r="AE569">
        <v>10129</v>
      </c>
      <c r="AF569">
        <v>13</v>
      </c>
      <c r="AG569">
        <v>10119</v>
      </c>
      <c r="AH569">
        <v>24</v>
      </c>
      <c r="AI569">
        <v>65</v>
      </c>
      <c r="AJ569">
        <v>2</v>
      </c>
      <c r="AK569">
        <v>81</v>
      </c>
      <c r="AL569">
        <v>11</v>
      </c>
      <c r="AM569">
        <v>7</v>
      </c>
      <c r="AN569">
        <v>71</v>
      </c>
      <c r="AO569">
        <v>94</v>
      </c>
      <c r="AP569">
        <v>3</v>
      </c>
      <c r="AQ569">
        <v>51</v>
      </c>
      <c r="AR569">
        <v>15</v>
      </c>
      <c r="AS569">
        <v>31</v>
      </c>
    </row>
    <row r="570" spans="1:45" x14ac:dyDescent="0.25">
      <c r="A570">
        <v>20110723</v>
      </c>
      <c r="B570">
        <f t="shared" si="40"/>
        <v>20150723</v>
      </c>
      <c r="C570">
        <f t="shared" si="41"/>
        <v>2015</v>
      </c>
      <c r="D570">
        <f t="shared" si="42"/>
        <v>7</v>
      </c>
      <c r="E570">
        <f t="shared" si="43"/>
        <v>23</v>
      </c>
      <c r="F570" s="15">
        <f t="shared" si="44"/>
        <v>42208</v>
      </c>
      <c r="G570">
        <v>271</v>
      </c>
      <c r="H570">
        <v>46</v>
      </c>
      <c r="I570">
        <v>47</v>
      </c>
      <c r="J570">
        <v>60</v>
      </c>
      <c r="K570">
        <v>10</v>
      </c>
      <c r="L570">
        <v>30</v>
      </c>
      <c r="M570">
        <v>1</v>
      </c>
      <c r="N570">
        <v>140</v>
      </c>
      <c r="O570">
        <v>14</v>
      </c>
      <c r="P570">
        <v>135</v>
      </c>
      <c r="Q570">
        <v>113</v>
      </c>
      <c r="R570">
        <v>20</v>
      </c>
      <c r="S570">
        <v>170</v>
      </c>
      <c r="T570">
        <v>10</v>
      </c>
      <c r="U570">
        <v>110</v>
      </c>
      <c r="V570">
        <v>6</v>
      </c>
      <c r="W570">
        <v>50</v>
      </c>
      <c r="X570">
        <v>31</v>
      </c>
      <c r="Y570">
        <v>1496</v>
      </c>
      <c r="Z570">
        <v>60</v>
      </c>
      <c r="AA570">
        <v>88</v>
      </c>
      <c r="AB570">
        <v>38</v>
      </c>
      <c r="AC570">
        <v>23</v>
      </c>
      <c r="AD570">
        <v>10090</v>
      </c>
      <c r="AE570">
        <v>10116</v>
      </c>
      <c r="AF570">
        <v>1</v>
      </c>
      <c r="AG570">
        <v>10058</v>
      </c>
      <c r="AH570">
        <v>24</v>
      </c>
      <c r="AI570">
        <v>57</v>
      </c>
      <c r="AJ570">
        <v>22</v>
      </c>
      <c r="AK570">
        <v>80</v>
      </c>
      <c r="AL570">
        <v>12</v>
      </c>
      <c r="AM570">
        <v>6</v>
      </c>
      <c r="AN570">
        <v>78</v>
      </c>
      <c r="AO570">
        <v>95</v>
      </c>
      <c r="AP570">
        <v>22</v>
      </c>
      <c r="AQ570">
        <v>58</v>
      </c>
      <c r="AR570">
        <v>12</v>
      </c>
      <c r="AS570">
        <v>24</v>
      </c>
    </row>
    <row r="571" spans="1:45" x14ac:dyDescent="0.25">
      <c r="A571">
        <v>20110724</v>
      </c>
      <c r="B571">
        <f t="shared" si="40"/>
        <v>20150724</v>
      </c>
      <c r="C571">
        <f t="shared" si="41"/>
        <v>2015</v>
      </c>
      <c r="D571">
        <f t="shared" si="42"/>
        <v>7</v>
      </c>
      <c r="E571">
        <f t="shared" si="43"/>
        <v>24</v>
      </c>
      <c r="F571" s="15">
        <f t="shared" si="44"/>
        <v>42209</v>
      </c>
      <c r="G571">
        <v>268</v>
      </c>
      <c r="H571">
        <v>45</v>
      </c>
      <c r="I571">
        <v>46</v>
      </c>
      <c r="J571">
        <v>60</v>
      </c>
      <c r="K571">
        <v>2</v>
      </c>
      <c r="L571">
        <v>20</v>
      </c>
      <c r="M571">
        <v>23</v>
      </c>
      <c r="N571">
        <v>150</v>
      </c>
      <c r="O571">
        <v>2</v>
      </c>
      <c r="P571">
        <v>124</v>
      </c>
      <c r="Q571">
        <v>110</v>
      </c>
      <c r="R571">
        <v>24</v>
      </c>
      <c r="S571">
        <v>133</v>
      </c>
      <c r="T571">
        <v>16</v>
      </c>
      <c r="U571">
        <v>96</v>
      </c>
      <c r="V571">
        <v>24</v>
      </c>
      <c r="W571">
        <v>0</v>
      </c>
      <c r="X571">
        <v>0</v>
      </c>
      <c r="Y571">
        <v>435</v>
      </c>
      <c r="Z571">
        <v>177</v>
      </c>
      <c r="AA571">
        <v>250</v>
      </c>
      <c r="AB571">
        <v>36</v>
      </c>
      <c r="AC571">
        <v>1</v>
      </c>
      <c r="AD571">
        <v>10067</v>
      </c>
      <c r="AE571">
        <v>10091</v>
      </c>
      <c r="AF571">
        <v>22</v>
      </c>
      <c r="AG571">
        <v>10047</v>
      </c>
      <c r="AH571">
        <v>4</v>
      </c>
      <c r="AI571">
        <v>37</v>
      </c>
      <c r="AJ571">
        <v>10</v>
      </c>
      <c r="AK571">
        <v>65</v>
      </c>
      <c r="AL571">
        <v>22</v>
      </c>
      <c r="AM571">
        <v>7</v>
      </c>
      <c r="AN571">
        <v>94</v>
      </c>
      <c r="AO571">
        <v>96</v>
      </c>
      <c r="AP571">
        <v>12</v>
      </c>
      <c r="AQ571">
        <v>91</v>
      </c>
      <c r="AR571">
        <v>22</v>
      </c>
      <c r="AS571">
        <v>7</v>
      </c>
    </row>
    <row r="572" spans="1:45" x14ac:dyDescent="0.25">
      <c r="A572">
        <v>20110725</v>
      </c>
      <c r="B572">
        <f t="shared" si="40"/>
        <v>20150725</v>
      </c>
      <c r="C572">
        <f t="shared" si="41"/>
        <v>2015</v>
      </c>
      <c r="D572">
        <f t="shared" si="42"/>
        <v>7</v>
      </c>
      <c r="E572">
        <f t="shared" si="43"/>
        <v>25</v>
      </c>
      <c r="F572" s="15">
        <f t="shared" si="44"/>
        <v>42210</v>
      </c>
      <c r="G572">
        <v>229</v>
      </c>
      <c r="H572">
        <v>8</v>
      </c>
      <c r="I572">
        <v>18</v>
      </c>
      <c r="J572">
        <v>30</v>
      </c>
      <c r="K572">
        <v>11</v>
      </c>
      <c r="L572">
        <v>10</v>
      </c>
      <c r="M572">
        <v>5</v>
      </c>
      <c r="N572">
        <v>60</v>
      </c>
      <c r="O572">
        <v>12</v>
      </c>
      <c r="P572">
        <v>150</v>
      </c>
      <c r="Q572">
        <v>71</v>
      </c>
      <c r="R572">
        <v>5</v>
      </c>
      <c r="S572">
        <v>197</v>
      </c>
      <c r="T572">
        <v>13</v>
      </c>
      <c r="U572">
        <v>43</v>
      </c>
      <c r="V572">
        <v>6</v>
      </c>
      <c r="W572">
        <v>45</v>
      </c>
      <c r="X572">
        <v>28</v>
      </c>
      <c r="Y572">
        <v>1501</v>
      </c>
      <c r="Z572">
        <v>0</v>
      </c>
      <c r="AA572">
        <v>-1</v>
      </c>
      <c r="AB572">
        <v>-1</v>
      </c>
      <c r="AC572">
        <v>14</v>
      </c>
      <c r="AD572">
        <v>10087</v>
      </c>
      <c r="AE572">
        <v>10099</v>
      </c>
      <c r="AF572">
        <v>22</v>
      </c>
      <c r="AG572">
        <v>10079</v>
      </c>
      <c r="AH572">
        <v>14</v>
      </c>
      <c r="AI572">
        <v>2</v>
      </c>
      <c r="AJ572">
        <v>4</v>
      </c>
      <c r="AK572">
        <v>80</v>
      </c>
      <c r="AL572">
        <v>9</v>
      </c>
      <c r="AM572">
        <v>5</v>
      </c>
      <c r="AN572">
        <v>80</v>
      </c>
      <c r="AO572">
        <v>99</v>
      </c>
      <c r="AP572">
        <v>3</v>
      </c>
      <c r="AQ572">
        <v>57</v>
      </c>
      <c r="AR572">
        <v>13</v>
      </c>
      <c r="AS572">
        <v>25</v>
      </c>
    </row>
    <row r="573" spans="1:45" x14ac:dyDescent="0.25">
      <c r="A573">
        <v>20110726</v>
      </c>
      <c r="B573">
        <f t="shared" si="40"/>
        <v>20150726</v>
      </c>
      <c r="C573">
        <f t="shared" si="41"/>
        <v>2015</v>
      </c>
      <c r="D573">
        <f t="shared" si="42"/>
        <v>7</v>
      </c>
      <c r="E573">
        <f t="shared" si="43"/>
        <v>26</v>
      </c>
      <c r="F573" s="15">
        <f t="shared" si="44"/>
        <v>42211</v>
      </c>
      <c r="G573">
        <v>261</v>
      </c>
      <c r="H573">
        <v>17</v>
      </c>
      <c r="I573">
        <v>20</v>
      </c>
      <c r="J573">
        <v>30</v>
      </c>
      <c r="K573">
        <v>12</v>
      </c>
      <c r="L573">
        <v>10</v>
      </c>
      <c r="M573">
        <v>9</v>
      </c>
      <c r="N573">
        <v>70</v>
      </c>
      <c r="O573">
        <v>15</v>
      </c>
      <c r="P573">
        <v>155</v>
      </c>
      <c r="Q573">
        <v>133</v>
      </c>
      <c r="R573">
        <v>4</v>
      </c>
      <c r="S573">
        <v>186</v>
      </c>
      <c r="T573">
        <v>15</v>
      </c>
      <c r="U573">
        <v>134</v>
      </c>
      <c r="V573">
        <v>6</v>
      </c>
      <c r="W573">
        <v>2</v>
      </c>
      <c r="X573">
        <v>1</v>
      </c>
      <c r="Y573">
        <v>891</v>
      </c>
      <c r="Z573">
        <v>34</v>
      </c>
      <c r="AA573">
        <v>12</v>
      </c>
      <c r="AB573">
        <v>3</v>
      </c>
      <c r="AC573">
        <v>4</v>
      </c>
      <c r="AD573">
        <v>10127</v>
      </c>
      <c r="AE573">
        <v>10162</v>
      </c>
      <c r="AF573">
        <v>24</v>
      </c>
      <c r="AG573">
        <v>10094</v>
      </c>
      <c r="AH573">
        <v>2</v>
      </c>
      <c r="AI573">
        <v>26</v>
      </c>
      <c r="AJ573">
        <v>4</v>
      </c>
      <c r="AK573">
        <v>80</v>
      </c>
      <c r="AL573">
        <v>15</v>
      </c>
      <c r="AM573">
        <v>8</v>
      </c>
      <c r="AN573">
        <v>87</v>
      </c>
      <c r="AO573">
        <v>99</v>
      </c>
      <c r="AP573">
        <v>4</v>
      </c>
      <c r="AQ573">
        <v>68</v>
      </c>
      <c r="AR573">
        <v>15</v>
      </c>
      <c r="AS573">
        <v>15</v>
      </c>
    </row>
    <row r="574" spans="1:45" x14ac:dyDescent="0.25">
      <c r="A574">
        <v>20110727</v>
      </c>
      <c r="B574">
        <f t="shared" si="40"/>
        <v>20150727</v>
      </c>
      <c r="C574">
        <f t="shared" si="41"/>
        <v>2015</v>
      </c>
      <c r="D574">
        <f t="shared" si="42"/>
        <v>7</v>
      </c>
      <c r="E574">
        <f t="shared" si="43"/>
        <v>27</v>
      </c>
      <c r="F574" s="15">
        <f t="shared" si="44"/>
        <v>42212</v>
      </c>
      <c r="G574">
        <v>81</v>
      </c>
      <c r="H574">
        <v>7</v>
      </c>
      <c r="I574">
        <v>17</v>
      </c>
      <c r="J574">
        <v>40</v>
      </c>
      <c r="K574">
        <v>19</v>
      </c>
      <c r="L574">
        <v>10</v>
      </c>
      <c r="M574">
        <v>1</v>
      </c>
      <c r="N574">
        <v>70</v>
      </c>
      <c r="O574">
        <v>19</v>
      </c>
      <c r="P574">
        <v>170</v>
      </c>
      <c r="Q574">
        <v>125</v>
      </c>
      <c r="R574">
        <v>3</v>
      </c>
      <c r="S574">
        <v>217</v>
      </c>
      <c r="T574">
        <v>18</v>
      </c>
      <c r="U574">
        <v>114</v>
      </c>
      <c r="V574">
        <v>6</v>
      </c>
      <c r="W574">
        <v>53</v>
      </c>
      <c r="X574">
        <v>34</v>
      </c>
      <c r="Y574">
        <v>1365</v>
      </c>
      <c r="Z574">
        <v>0</v>
      </c>
      <c r="AA574">
        <v>0</v>
      </c>
      <c r="AB574">
        <v>0</v>
      </c>
      <c r="AC574">
        <v>1</v>
      </c>
      <c r="AD574">
        <v>10182</v>
      </c>
      <c r="AE574">
        <v>10195</v>
      </c>
      <c r="AF574">
        <v>23</v>
      </c>
      <c r="AG574">
        <v>10163</v>
      </c>
      <c r="AH574">
        <v>1</v>
      </c>
      <c r="AI574">
        <v>14</v>
      </c>
      <c r="AJ574">
        <v>24</v>
      </c>
      <c r="AK574">
        <v>75</v>
      </c>
      <c r="AL574">
        <v>9</v>
      </c>
      <c r="AM574">
        <v>6</v>
      </c>
      <c r="AN574">
        <v>84</v>
      </c>
      <c r="AO574">
        <v>99</v>
      </c>
      <c r="AP574">
        <v>24</v>
      </c>
      <c r="AQ574">
        <v>67</v>
      </c>
      <c r="AR574">
        <v>17</v>
      </c>
      <c r="AS574">
        <v>23</v>
      </c>
    </row>
    <row r="575" spans="1:45" x14ac:dyDescent="0.25">
      <c r="A575">
        <v>20110728</v>
      </c>
      <c r="B575">
        <f t="shared" si="40"/>
        <v>20150728</v>
      </c>
      <c r="C575">
        <f t="shared" si="41"/>
        <v>2015</v>
      </c>
      <c r="D575">
        <f t="shared" si="42"/>
        <v>7</v>
      </c>
      <c r="E575">
        <f t="shared" si="43"/>
        <v>28</v>
      </c>
      <c r="F575" s="15">
        <f t="shared" si="44"/>
        <v>42213</v>
      </c>
      <c r="G575">
        <v>2</v>
      </c>
      <c r="H575">
        <v>23</v>
      </c>
      <c r="I575">
        <v>26</v>
      </c>
      <c r="J575">
        <v>40</v>
      </c>
      <c r="K575">
        <v>16</v>
      </c>
      <c r="L575">
        <v>10</v>
      </c>
      <c r="M575">
        <v>8</v>
      </c>
      <c r="N575">
        <v>80</v>
      </c>
      <c r="O575">
        <v>17</v>
      </c>
      <c r="P575">
        <v>188</v>
      </c>
      <c r="Q575">
        <v>150</v>
      </c>
      <c r="R575">
        <v>1</v>
      </c>
      <c r="S575">
        <v>243</v>
      </c>
      <c r="T575">
        <v>16</v>
      </c>
      <c r="U575">
        <v>143</v>
      </c>
      <c r="V575">
        <v>6</v>
      </c>
      <c r="W575">
        <v>50</v>
      </c>
      <c r="X575">
        <v>32</v>
      </c>
      <c r="Y575">
        <v>1642</v>
      </c>
      <c r="Z575">
        <v>0</v>
      </c>
      <c r="AA575">
        <v>0</v>
      </c>
      <c r="AB575">
        <v>0</v>
      </c>
      <c r="AC575">
        <v>1</v>
      </c>
      <c r="AD575">
        <v>10196</v>
      </c>
      <c r="AE575">
        <v>10213</v>
      </c>
      <c r="AF575">
        <v>23</v>
      </c>
      <c r="AG575">
        <v>10187</v>
      </c>
      <c r="AH575">
        <v>14</v>
      </c>
      <c r="AI575">
        <v>2</v>
      </c>
      <c r="AJ575">
        <v>3</v>
      </c>
      <c r="AK575">
        <v>76</v>
      </c>
      <c r="AL575">
        <v>14</v>
      </c>
      <c r="AM575">
        <v>5</v>
      </c>
      <c r="AN575">
        <v>82</v>
      </c>
      <c r="AO575">
        <v>100</v>
      </c>
      <c r="AP575">
        <v>3</v>
      </c>
      <c r="AQ575">
        <v>63</v>
      </c>
      <c r="AR575">
        <v>12</v>
      </c>
      <c r="AS575">
        <v>29</v>
      </c>
    </row>
    <row r="576" spans="1:45" x14ac:dyDescent="0.25">
      <c r="A576">
        <v>20110729</v>
      </c>
      <c r="B576">
        <f t="shared" si="40"/>
        <v>20150729</v>
      </c>
      <c r="C576">
        <f t="shared" si="41"/>
        <v>2015</v>
      </c>
      <c r="D576">
        <f t="shared" si="42"/>
        <v>7</v>
      </c>
      <c r="E576">
        <f t="shared" si="43"/>
        <v>29</v>
      </c>
      <c r="F576" s="15">
        <f t="shared" si="44"/>
        <v>42214</v>
      </c>
      <c r="G576">
        <v>322</v>
      </c>
      <c r="H576">
        <v>26</v>
      </c>
      <c r="I576">
        <v>27</v>
      </c>
      <c r="J576">
        <v>40</v>
      </c>
      <c r="K576">
        <v>13</v>
      </c>
      <c r="L576">
        <v>10</v>
      </c>
      <c r="M576">
        <v>2</v>
      </c>
      <c r="N576">
        <v>80</v>
      </c>
      <c r="O576">
        <v>17</v>
      </c>
      <c r="P576">
        <v>157</v>
      </c>
      <c r="Q576">
        <v>127</v>
      </c>
      <c r="R576">
        <v>3</v>
      </c>
      <c r="S576">
        <v>189</v>
      </c>
      <c r="T576">
        <v>13</v>
      </c>
      <c r="U576">
        <v>108</v>
      </c>
      <c r="V576">
        <v>6</v>
      </c>
      <c r="W576">
        <v>15</v>
      </c>
      <c r="X576">
        <v>10</v>
      </c>
      <c r="Y576">
        <v>1183</v>
      </c>
      <c r="Z576">
        <v>0</v>
      </c>
      <c r="AA576">
        <v>-1</v>
      </c>
      <c r="AB576">
        <v>-1</v>
      </c>
      <c r="AC576">
        <v>11</v>
      </c>
      <c r="AD576">
        <v>10208</v>
      </c>
      <c r="AE576">
        <v>10216</v>
      </c>
      <c r="AF576">
        <v>7</v>
      </c>
      <c r="AG576">
        <v>10197</v>
      </c>
      <c r="AH576">
        <v>24</v>
      </c>
      <c r="AI576">
        <v>56</v>
      </c>
      <c r="AJ576">
        <v>4</v>
      </c>
      <c r="AK576">
        <v>80</v>
      </c>
      <c r="AL576">
        <v>9</v>
      </c>
      <c r="AM576">
        <v>7</v>
      </c>
      <c r="AN576">
        <v>81</v>
      </c>
      <c r="AO576">
        <v>98</v>
      </c>
      <c r="AP576">
        <v>2</v>
      </c>
      <c r="AQ576">
        <v>65</v>
      </c>
      <c r="AR576">
        <v>10</v>
      </c>
      <c r="AS576">
        <v>20</v>
      </c>
    </row>
    <row r="577" spans="1:45" x14ac:dyDescent="0.25">
      <c r="A577">
        <v>20110730</v>
      </c>
      <c r="B577">
        <f t="shared" si="40"/>
        <v>20150730</v>
      </c>
      <c r="C577">
        <f t="shared" si="41"/>
        <v>2015</v>
      </c>
      <c r="D577">
        <f t="shared" si="42"/>
        <v>7</v>
      </c>
      <c r="E577">
        <f t="shared" si="43"/>
        <v>30</v>
      </c>
      <c r="F577" s="15">
        <f t="shared" si="44"/>
        <v>42215</v>
      </c>
      <c r="G577">
        <v>316</v>
      </c>
      <c r="H577">
        <v>23</v>
      </c>
      <c r="I577">
        <v>24</v>
      </c>
      <c r="J577">
        <v>30</v>
      </c>
      <c r="K577">
        <v>1</v>
      </c>
      <c r="L577">
        <v>10</v>
      </c>
      <c r="M577">
        <v>4</v>
      </c>
      <c r="N577">
        <v>80</v>
      </c>
      <c r="O577">
        <v>13</v>
      </c>
      <c r="P577">
        <v>147</v>
      </c>
      <c r="Q577">
        <v>131</v>
      </c>
      <c r="R577">
        <v>5</v>
      </c>
      <c r="S577">
        <v>168</v>
      </c>
      <c r="T577">
        <v>13</v>
      </c>
      <c r="U577">
        <v>130</v>
      </c>
      <c r="V577">
        <v>6</v>
      </c>
      <c r="W577">
        <v>0</v>
      </c>
      <c r="X577">
        <v>0</v>
      </c>
      <c r="Y577">
        <v>675</v>
      </c>
      <c r="Z577">
        <v>0</v>
      </c>
      <c r="AA577">
        <v>-1</v>
      </c>
      <c r="AB577">
        <v>-1</v>
      </c>
      <c r="AC577">
        <v>5</v>
      </c>
      <c r="AD577">
        <v>10191</v>
      </c>
      <c r="AE577">
        <v>10194</v>
      </c>
      <c r="AF577">
        <v>13</v>
      </c>
      <c r="AG577">
        <v>10183</v>
      </c>
      <c r="AH577">
        <v>24</v>
      </c>
      <c r="AI577">
        <v>65</v>
      </c>
      <c r="AJ577">
        <v>5</v>
      </c>
      <c r="AK577">
        <v>80</v>
      </c>
      <c r="AL577">
        <v>14</v>
      </c>
      <c r="AM577">
        <v>8</v>
      </c>
      <c r="AN577">
        <v>78</v>
      </c>
      <c r="AO577">
        <v>91</v>
      </c>
      <c r="AP577">
        <v>5</v>
      </c>
      <c r="AQ577">
        <v>65</v>
      </c>
      <c r="AR577">
        <v>10</v>
      </c>
      <c r="AS577">
        <v>11</v>
      </c>
    </row>
    <row r="578" spans="1:45" x14ac:dyDescent="0.25">
      <c r="A578">
        <v>20110731</v>
      </c>
      <c r="B578">
        <f t="shared" si="40"/>
        <v>20150731</v>
      </c>
      <c r="C578">
        <f t="shared" si="41"/>
        <v>2015</v>
      </c>
      <c r="D578">
        <f t="shared" si="42"/>
        <v>7</v>
      </c>
      <c r="E578">
        <f t="shared" si="43"/>
        <v>31</v>
      </c>
      <c r="F578" s="15">
        <f t="shared" si="44"/>
        <v>42216</v>
      </c>
      <c r="G578">
        <v>295</v>
      </c>
      <c r="H578">
        <v>9</v>
      </c>
      <c r="I578">
        <v>13</v>
      </c>
      <c r="J578">
        <v>20</v>
      </c>
      <c r="K578">
        <v>2</v>
      </c>
      <c r="L578">
        <v>0</v>
      </c>
      <c r="M578">
        <v>21</v>
      </c>
      <c r="N578">
        <v>50</v>
      </c>
      <c r="O578">
        <v>18</v>
      </c>
      <c r="P578">
        <v>142</v>
      </c>
      <c r="Q578">
        <v>80</v>
      </c>
      <c r="R578">
        <v>24</v>
      </c>
      <c r="S578">
        <v>181</v>
      </c>
      <c r="T578">
        <v>15</v>
      </c>
      <c r="U578">
        <v>62</v>
      </c>
      <c r="V578">
        <v>24</v>
      </c>
      <c r="W578">
        <v>23</v>
      </c>
      <c r="X578">
        <v>15</v>
      </c>
      <c r="Y578">
        <v>973</v>
      </c>
      <c r="Z578">
        <v>0</v>
      </c>
      <c r="AA578">
        <v>0</v>
      </c>
      <c r="AB578">
        <v>0</v>
      </c>
      <c r="AC578">
        <v>1</v>
      </c>
      <c r="AD578">
        <v>10173</v>
      </c>
      <c r="AE578">
        <v>10180</v>
      </c>
      <c r="AF578">
        <v>1</v>
      </c>
      <c r="AG578">
        <v>10166</v>
      </c>
      <c r="AH578">
        <v>17</v>
      </c>
      <c r="AI578">
        <v>5</v>
      </c>
      <c r="AJ578">
        <v>24</v>
      </c>
      <c r="AK578">
        <v>82</v>
      </c>
      <c r="AL578">
        <v>13</v>
      </c>
      <c r="AM578">
        <v>6</v>
      </c>
      <c r="AN578">
        <v>75</v>
      </c>
      <c r="AO578">
        <v>100</v>
      </c>
      <c r="AP578">
        <v>24</v>
      </c>
      <c r="AQ578">
        <v>58</v>
      </c>
      <c r="AR578">
        <v>14</v>
      </c>
      <c r="AS578">
        <v>16</v>
      </c>
    </row>
    <row r="579" spans="1:45" x14ac:dyDescent="0.25">
      <c r="A579">
        <v>20110801</v>
      </c>
      <c r="B579">
        <f t="shared" ref="B579:B642" si="45">A579+40000</f>
        <v>20150801</v>
      </c>
      <c r="C579">
        <f t="shared" ref="C579:C642" si="46">FLOOR(B579/10000,1)</f>
        <v>2015</v>
      </c>
      <c r="D579">
        <f t="shared" ref="D579:D642" si="47">FLOOR(B579/100 - 100 * C579, 1)</f>
        <v>8</v>
      </c>
      <c r="E579">
        <f t="shared" ref="E579:E642" si="48">FLOOR(B579-10000*C579-100*D579,1)</f>
        <v>1</v>
      </c>
      <c r="F579" s="15">
        <f t="shared" ref="F579:F642" si="49">DATE(C579,D579,E579)</f>
        <v>42217</v>
      </c>
      <c r="G579">
        <v>152</v>
      </c>
      <c r="H579">
        <v>13</v>
      </c>
      <c r="I579">
        <v>17</v>
      </c>
      <c r="J579">
        <v>30</v>
      </c>
      <c r="K579">
        <v>10</v>
      </c>
      <c r="L579">
        <v>10</v>
      </c>
      <c r="M579">
        <v>1</v>
      </c>
      <c r="N579">
        <v>60</v>
      </c>
      <c r="O579">
        <v>11</v>
      </c>
      <c r="P579">
        <v>153</v>
      </c>
      <c r="Q579">
        <v>61</v>
      </c>
      <c r="R579">
        <v>4</v>
      </c>
      <c r="S579">
        <v>217</v>
      </c>
      <c r="T579">
        <v>16</v>
      </c>
      <c r="U579">
        <v>46</v>
      </c>
      <c r="V579">
        <v>6</v>
      </c>
      <c r="W579">
        <v>131</v>
      </c>
      <c r="X579">
        <v>84</v>
      </c>
      <c r="Y579">
        <v>2577</v>
      </c>
      <c r="Z579">
        <v>0</v>
      </c>
      <c r="AA579">
        <v>0</v>
      </c>
      <c r="AB579">
        <v>0</v>
      </c>
      <c r="AC579">
        <v>1</v>
      </c>
      <c r="AD579">
        <v>10165</v>
      </c>
      <c r="AE579">
        <v>10175</v>
      </c>
      <c r="AF579">
        <v>7</v>
      </c>
      <c r="AG579">
        <v>10157</v>
      </c>
      <c r="AH579">
        <v>17</v>
      </c>
      <c r="AI579">
        <v>4</v>
      </c>
      <c r="AJ579">
        <v>2</v>
      </c>
      <c r="AK579">
        <v>65</v>
      </c>
      <c r="AL579">
        <v>12</v>
      </c>
      <c r="AM579">
        <v>0</v>
      </c>
      <c r="AN579">
        <v>77</v>
      </c>
      <c r="AO579">
        <v>100</v>
      </c>
      <c r="AP579">
        <v>1</v>
      </c>
      <c r="AQ579">
        <v>56</v>
      </c>
      <c r="AR579">
        <v>13</v>
      </c>
      <c r="AS579">
        <v>43</v>
      </c>
    </row>
    <row r="580" spans="1:45" x14ac:dyDescent="0.25">
      <c r="A580">
        <v>20110802</v>
      </c>
      <c r="B580">
        <f t="shared" si="45"/>
        <v>20150802</v>
      </c>
      <c r="C580">
        <f t="shared" si="46"/>
        <v>2015</v>
      </c>
      <c r="D580">
        <f t="shared" si="47"/>
        <v>8</v>
      </c>
      <c r="E580">
        <f t="shared" si="48"/>
        <v>2</v>
      </c>
      <c r="F580" s="15">
        <f t="shared" si="49"/>
        <v>42218</v>
      </c>
      <c r="G580">
        <v>131</v>
      </c>
      <c r="H580">
        <v>17</v>
      </c>
      <c r="I580">
        <v>21</v>
      </c>
      <c r="J580">
        <v>40</v>
      </c>
      <c r="K580">
        <v>11</v>
      </c>
      <c r="L580">
        <v>10</v>
      </c>
      <c r="M580">
        <v>1</v>
      </c>
      <c r="N580">
        <v>80</v>
      </c>
      <c r="O580">
        <v>14</v>
      </c>
      <c r="P580">
        <v>208</v>
      </c>
      <c r="Q580">
        <v>115</v>
      </c>
      <c r="R580">
        <v>4</v>
      </c>
      <c r="S580">
        <v>267</v>
      </c>
      <c r="T580">
        <v>15</v>
      </c>
      <c r="U580">
        <v>92</v>
      </c>
      <c r="V580">
        <v>6</v>
      </c>
      <c r="W580">
        <v>105</v>
      </c>
      <c r="X580">
        <v>68</v>
      </c>
      <c r="Y580">
        <v>2272</v>
      </c>
      <c r="Z580">
        <v>0</v>
      </c>
      <c r="AA580">
        <v>0</v>
      </c>
      <c r="AB580">
        <v>0</v>
      </c>
      <c r="AC580">
        <v>1</v>
      </c>
      <c r="AD580">
        <v>10154</v>
      </c>
      <c r="AE580">
        <v>10163</v>
      </c>
      <c r="AF580">
        <v>10</v>
      </c>
      <c r="AG580">
        <v>10142</v>
      </c>
      <c r="AH580">
        <v>24</v>
      </c>
      <c r="AI580">
        <v>5</v>
      </c>
      <c r="AJ580">
        <v>2</v>
      </c>
      <c r="AK580">
        <v>80</v>
      </c>
      <c r="AL580">
        <v>16</v>
      </c>
      <c r="AM580">
        <v>4</v>
      </c>
      <c r="AN580">
        <v>74</v>
      </c>
      <c r="AO580">
        <v>100</v>
      </c>
      <c r="AP580">
        <v>2</v>
      </c>
      <c r="AQ580">
        <v>49</v>
      </c>
      <c r="AR580">
        <v>14</v>
      </c>
      <c r="AS580">
        <v>42</v>
      </c>
    </row>
    <row r="581" spans="1:45" x14ac:dyDescent="0.25">
      <c r="A581">
        <v>20110803</v>
      </c>
      <c r="B581">
        <f t="shared" si="45"/>
        <v>20150803</v>
      </c>
      <c r="C581">
        <f t="shared" si="46"/>
        <v>2015</v>
      </c>
      <c r="D581">
        <f t="shared" si="47"/>
        <v>8</v>
      </c>
      <c r="E581">
        <f t="shared" si="48"/>
        <v>3</v>
      </c>
      <c r="F581" s="15">
        <f t="shared" si="49"/>
        <v>42219</v>
      </c>
      <c r="G581">
        <v>324</v>
      </c>
      <c r="H581">
        <v>11</v>
      </c>
      <c r="I581">
        <v>20</v>
      </c>
      <c r="J581">
        <v>30</v>
      </c>
      <c r="K581">
        <v>9</v>
      </c>
      <c r="L581">
        <v>0</v>
      </c>
      <c r="M581">
        <v>23</v>
      </c>
      <c r="N581">
        <v>60</v>
      </c>
      <c r="O581">
        <v>9</v>
      </c>
      <c r="P581">
        <v>197</v>
      </c>
      <c r="Q581">
        <v>141</v>
      </c>
      <c r="R581">
        <v>24</v>
      </c>
      <c r="S581">
        <v>234</v>
      </c>
      <c r="T581">
        <v>12</v>
      </c>
      <c r="U581">
        <v>122</v>
      </c>
      <c r="V581">
        <v>24</v>
      </c>
      <c r="W581">
        <v>0</v>
      </c>
      <c r="X581">
        <v>0</v>
      </c>
      <c r="Y581">
        <v>763</v>
      </c>
      <c r="Z581">
        <v>5</v>
      </c>
      <c r="AA581">
        <v>1</v>
      </c>
      <c r="AB581">
        <v>1</v>
      </c>
      <c r="AC581">
        <v>8</v>
      </c>
      <c r="AD581">
        <v>10138</v>
      </c>
      <c r="AE581">
        <v>10151</v>
      </c>
      <c r="AF581">
        <v>22</v>
      </c>
      <c r="AG581">
        <v>10130</v>
      </c>
      <c r="AH581">
        <v>4</v>
      </c>
      <c r="AI581">
        <v>5</v>
      </c>
      <c r="AJ581">
        <v>23</v>
      </c>
      <c r="AK581">
        <v>80</v>
      </c>
      <c r="AL581">
        <v>18</v>
      </c>
      <c r="AM581">
        <v>7</v>
      </c>
      <c r="AN581">
        <v>84</v>
      </c>
      <c r="AO581">
        <v>99</v>
      </c>
      <c r="AP581">
        <v>23</v>
      </c>
      <c r="AQ581">
        <v>68</v>
      </c>
      <c r="AR581">
        <v>18</v>
      </c>
      <c r="AS581">
        <v>14</v>
      </c>
    </row>
    <row r="582" spans="1:45" x14ac:dyDescent="0.25">
      <c r="A582">
        <v>20110804</v>
      </c>
      <c r="B582">
        <f t="shared" si="45"/>
        <v>20150804</v>
      </c>
      <c r="C582">
        <f t="shared" si="46"/>
        <v>2015</v>
      </c>
      <c r="D582">
        <f t="shared" si="47"/>
        <v>8</v>
      </c>
      <c r="E582">
        <f t="shared" si="48"/>
        <v>4</v>
      </c>
      <c r="F582" s="15">
        <f t="shared" si="49"/>
        <v>42220</v>
      </c>
      <c r="G582">
        <v>210</v>
      </c>
      <c r="H582">
        <v>27</v>
      </c>
      <c r="I582">
        <v>30</v>
      </c>
      <c r="J582">
        <v>40</v>
      </c>
      <c r="K582">
        <v>9</v>
      </c>
      <c r="L582">
        <v>10</v>
      </c>
      <c r="M582">
        <v>1</v>
      </c>
      <c r="N582">
        <v>90</v>
      </c>
      <c r="O582">
        <v>11</v>
      </c>
      <c r="P582">
        <v>195</v>
      </c>
      <c r="Q582">
        <v>127</v>
      </c>
      <c r="R582">
        <v>2</v>
      </c>
      <c r="S582">
        <v>253</v>
      </c>
      <c r="T582">
        <v>15</v>
      </c>
      <c r="U582">
        <v>112</v>
      </c>
      <c r="V582">
        <v>6</v>
      </c>
      <c r="W582">
        <v>67</v>
      </c>
      <c r="X582">
        <v>44</v>
      </c>
      <c r="Y582">
        <v>1832</v>
      </c>
      <c r="Z582">
        <v>52</v>
      </c>
      <c r="AA582">
        <v>29</v>
      </c>
      <c r="AB582">
        <v>10</v>
      </c>
      <c r="AC582">
        <v>19</v>
      </c>
      <c r="AD582">
        <v>10125</v>
      </c>
      <c r="AE582">
        <v>10142</v>
      </c>
      <c r="AF582">
        <v>1</v>
      </c>
      <c r="AG582">
        <v>10101</v>
      </c>
      <c r="AH582">
        <v>24</v>
      </c>
      <c r="AI582">
        <v>0</v>
      </c>
      <c r="AJ582">
        <v>2</v>
      </c>
      <c r="AK582">
        <v>81</v>
      </c>
      <c r="AL582">
        <v>12</v>
      </c>
      <c r="AM582">
        <v>4</v>
      </c>
      <c r="AN582">
        <v>83</v>
      </c>
      <c r="AO582">
        <v>100</v>
      </c>
      <c r="AP582">
        <v>2</v>
      </c>
      <c r="AQ582">
        <v>59</v>
      </c>
      <c r="AR582">
        <v>14</v>
      </c>
      <c r="AS582">
        <v>33</v>
      </c>
    </row>
    <row r="583" spans="1:45" x14ac:dyDescent="0.25">
      <c r="A583">
        <v>20110805</v>
      </c>
      <c r="B583">
        <f t="shared" si="45"/>
        <v>20150805</v>
      </c>
      <c r="C583">
        <f t="shared" si="46"/>
        <v>2015</v>
      </c>
      <c r="D583">
        <f t="shared" si="47"/>
        <v>8</v>
      </c>
      <c r="E583">
        <f t="shared" si="48"/>
        <v>5</v>
      </c>
      <c r="F583" s="15">
        <f t="shared" si="49"/>
        <v>42221</v>
      </c>
      <c r="G583">
        <v>237</v>
      </c>
      <c r="H583">
        <v>22</v>
      </c>
      <c r="I583">
        <v>33</v>
      </c>
      <c r="J583">
        <v>50</v>
      </c>
      <c r="K583">
        <v>8</v>
      </c>
      <c r="L583">
        <v>10</v>
      </c>
      <c r="M583">
        <v>21</v>
      </c>
      <c r="N583">
        <v>90</v>
      </c>
      <c r="O583">
        <v>10</v>
      </c>
      <c r="P583">
        <v>189</v>
      </c>
      <c r="Q583">
        <v>154</v>
      </c>
      <c r="R583">
        <v>24</v>
      </c>
      <c r="S583">
        <v>229</v>
      </c>
      <c r="T583">
        <v>15</v>
      </c>
      <c r="U583">
        <v>134</v>
      </c>
      <c r="V583">
        <v>24</v>
      </c>
      <c r="W583">
        <v>67</v>
      </c>
      <c r="X583">
        <v>44</v>
      </c>
      <c r="Y583">
        <v>1646</v>
      </c>
      <c r="Z583">
        <v>0</v>
      </c>
      <c r="AA583">
        <v>0</v>
      </c>
      <c r="AB583">
        <v>0</v>
      </c>
      <c r="AC583">
        <v>1</v>
      </c>
      <c r="AD583">
        <v>10118</v>
      </c>
      <c r="AE583">
        <v>10129</v>
      </c>
      <c r="AF583">
        <v>11</v>
      </c>
      <c r="AG583">
        <v>10103</v>
      </c>
      <c r="AH583">
        <v>1</v>
      </c>
      <c r="AI583">
        <v>57</v>
      </c>
      <c r="AJ583">
        <v>4</v>
      </c>
      <c r="AK583">
        <v>78</v>
      </c>
      <c r="AL583">
        <v>17</v>
      </c>
      <c r="AM583">
        <v>6</v>
      </c>
      <c r="AN583">
        <v>79</v>
      </c>
      <c r="AO583">
        <v>95</v>
      </c>
      <c r="AP583">
        <v>23</v>
      </c>
      <c r="AQ583">
        <v>58</v>
      </c>
      <c r="AR583">
        <v>15</v>
      </c>
      <c r="AS583">
        <v>29</v>
      </c>
    </row>
    <row r="584" spans="1:45" x14ac:dyDescent="0.25">
      <c r="A584">
        <v>20110806</v>
      </c>
      <c r="B584">
        <f t="shared" si="45"/>
        <v>20150806</v>
      </c>
      <c r="C584">
        <f t="shared" si="46"/>
        <v>2015</v>
      </c>
      <c r="D584">
        <f t="shared" si="47"/>
        <v>8</v>
      </c>
      <c r="E584">
        <f t="shared" si="48"/>
        <v>6</v>
      </c>
      <c r="F584" s="15">
        <f t="shared" si="49"/>
        <v>42222</v>
      </c>
      <c r="G584">
        <v>175</v>
      </c>
      <c r="H584">
        <v>12</v>
      </c>
      <c r="I584">
        <v>29</v>
      </c>
      <c r="J584">
        <v>50</v>
      </c>
      <c r="K584">
        <v>13</v>
      </c>
      <c r="L584">
        <v>10</v>
      </c>
      <c r="M584">
        <v>1</v>
      </c>
      <c r="N584">
        <v>100</v>
      </c>
      <c r="O584">
        <v>13</v>
      </c>
      <c r="P584">
        <v>185</v>
      </c>
      <c r="Q584">
        <v>143</v>
      </c>
      <c r="R584">
        <v>22</v>
      </c>
      <c r="S584">
        <v>246</v>
      </c>
      <c r="T584">
        <v>13</v>
      </c>
      <c r="U584">
        <v>142</v>
      </c>
      <c r="V584">
        <v>24</v>
      </c>
      <c r="W584">
        <v>19</v>
      </c>
      <c r="X584">
        <v>12</v>
      </c>
      <c r="Y584">
        <v>1189</v>
      </c>
      <c r="Z584">
        <v>45</v>
      </c>
      <c r="AA584">
        <v>85</v>
      </c>
      <c r="AB584">
        <v>21</v>
      </c>
      <c r="AC584">
        <v>19</v>
      </c>
      <c r="AD584">
        <v>10037</v>
      </c>
      <c r="AE584">
        <v>10101</v>
      </c>
      <c r="AF584">
        <v>1</v>
      </c>
      <c r="AG584">
        <v>10003</v>
      </c>
      <c r="AH584">
        <v>18</v>
      </c>
      <c r="AI584">
        <v>24</v>
      </c>
      <c r="AJ584">
        <v>18</v>
      </c>
      <c r="AK584">
        <v>80</v>
      </c>
      <c r="AL584">
        <v>13</v>
      </c>
      <c r="AM584">
        <v>8</v>
      </c>
      <c r="AN584">
        <v>87</v>
      </c>
      <c r="AO584">
        <v>97</v>
      </c>
      <c r="AP584">
        <v>17</v>
      </c>
      <c r="AQ584">
        <v>68</v>
      </c>
      <c r="AR584">
        <v>13</v>
      </c>
      <c r="AS584">
        <v>21</v>
      </c>
    </row>
    <row r="585" spans="1:45" x14ac:dyDescent="0.25">
      <c r="A585">
        <v>20110807</v>
      </c>
      <c r="B585">
        <f t="shared" si="45"/>
        <v>20150807</v>
      </c>
      <c r="C585">
        <f t="shared" si="46"/>
        <v>2015</v>
      </c>
      <c r="D585">
        <f t="shared" si="47"/>
        <v>8</v>
      </c>
      <c r="E585">
        <f t="shared" si="48"/>
        <v>7</v>
      </c>
      <c r="F585" s="15">
        <f t="shared" si="49"/>
        <v>42223</v>
      </c>
      <c r="G585">
        <v>219</v>
      </c>
      <c r="H585">
        <v>45</v>
      </c>
      <c r="I585">
        <v>47</v>
      </c>
      <c r="J585">
        <v>70</v>
      </c>
      <c r="K585">
        <v>11</v>
      </c>
      <c r="L585">
        <v>10</v>
      </c>
      <c r="M585">
        <v>22</v>
      </c>
      <c r="N585">
        <v>150</v>
      </c>
      <c r="O585">
        <v>11</v>
      </c>
      <c r="P585">
        <v>165</v>
      </c>
      <c r="Q585">
        <v>137</v>
      </c>
      <c r="R585">
        <v>23</v>
      </c>
      <c r="S585">
        <v>205</v>
      </c>
      <c r="T585">
        <v>15</v>
      </c>
      <c r="U585">
        <v>118</v>
      </c>
      <c r="V585">
        <v>24</v>
      </c>
      <c r="W585">
        <v>79</v>
      </c>
      <c r="X585">
        <v>52</v>
      </c>
      <c r="Y585">
        <v>1837</v>
      </c>
      <c r="Z585">
        <v>2</v>
      </c>
      <c r="AA585">
        <v>1</v>
      </c>
      <c r="AB585">
        <v>1</v>
      </c>
      <c r="AC585">
        <v>16</v>
      </c>
      <c r="AD585">
        <v>10038</v>
      </c>
      <c r="AE585">
        <v>10052</v>
      </c>
      <c r="AF585">
        <v>13</v>
      </c>
      <c r="AG585">
        <v>10014</v>
      </c>
      <c r="AH585">
        <v>1</v>
      </c>
      <c r="AI585">
        <v>50</v>
      </c>
      <c r="AJ585">
        <v>3</v>
      </c>
      <c r="AK585">
        <v>80</v>
      </c>
      <c r="AL585">
        <v>13</v>
      </c>
      <c r="AM585">
        <v>6</v>
      </c>
      <c r="AN585">
        <v>79</v>
      </c>
      <c r="AO585">
        <v>97</v>
      </c>
      <c r="AP585">
        <v>2</v>
      </c>
      <c r="AQ585">
        <v>55</v>
      </c>
      <c r="AR585">
        <v>14</v>
      </c>
      <c r="AS585">
        <v>31</v>
      </c>
    </row>
    <row r="586" spans="1:45" x14ac:dyDescent="0.25">
      <c r="A586">
        <v>20110808</v>
      </c>
      <c r="B586">
        <f t="shared" si="45"/>
        <v>20150808</v>
      </c>
      <c r="C586">
        <f t="shared" si="46"/>
        <v>2015</v>
      </c>
      <c r="D586">
        <f t="shared" si="47"/>
        <v>8</v>
      </c>
      <c r="E586">
        <f t="shared" si="48"/>
        <v>8</v>
      </c>
      <c r="F586" s="15">
        <f t="shared" si="49"/>
        <v>42224</v>
      </c>
      <c r="G586">
        <v>255</v>
      </c>
      <c r="H586">
        <v>38</v>
      </c>
      <c r="I586">
        <v>41</v>
      </c>
      <c r="J586">
        <v>70</v>
      </c>
      <c r="K586">
        <v>14</v>
      </c>
      <c r="L586">
        <v>10</v>
      </c>
      <c r="M586">
        <v>5</v>
      </c>
      <c r="N586">
        <v>140</v>
      </c>
      <c r="O586">
        <v>14</v>
      </c>
      <c r="P586">
        <v>158</v>
      </c>
      <c r="Q586">
        <v>130</v>
      </c>
      <c r="R586">
        <v>6</v>
      </c>
      <c r="S586">
        <v>191</v>
      </c>
      <c r="T586">
        <v>14</v>
      </c>
      <c r="U586">
        <v>130</v>
      </c>
      <c r="V586">
        <v>6</v>
      </c>
      <c r="W586">
        <v>48</v>
      </c>
      <c r="X586">
        <v>32</v>
      </c>
      <c r="Y586">
        <v>1492</v>
      </c>
      <c r="Z586">
        <v>63</v>
      </c>
      <c r="AA586">
        <v>84</v>
      </c>
      <c r="AB586">
        <v>38</v>
      </c>
      <c r="AC586">
        <v>21</v>
      </c>
      <c r="AD586">
        <v>10047</v>
      </c>
      <c r="AE586">
        <v>10103</v>
      </c>
      <c r="AF586">
        <v>24</v>
      </c>
      <c r="AG586">
        <v>10003</v>
      </c>
      <c r="AH586">
        <v>6</v>
      </c>
      <c r="AI586">
        <v>60</v>
      </c>
      <c r="AJ586">
        <v>5</v>
      </c>
      <c r="AK586">
        <v>82</v>
      </c>
      <c r="AL586">
        <v>18</v>
      </c>
      <c r="AM586">
        <v>7</v>
      </c>
      <c r="AN586">
        <v>79</v>
      </c>
      <c r="AO586">
        <v>98</v>
      </c>
      <c r="AP586">
        <v>5</v>
      </c>
      <c r="AQ586">
        <v>54</v>
      </c>
      <c r="AR586">
        <v>14</v>
      </c>
      <c r="AS586">
        <v>25</v>
      </c>
    </row>
    <row r="587" spans="1:45" x14ac:dyDescent="0.25">
      <c r="A587">
        <v>20110809</v>
      </c>
      <c r="B587">
        <f t="shared" si="45"/>
        <v>20150809</v>
      </c>
      <c r="C587">
        <f t="shared" si="46"/>
        <v>2015</v>
      </c>
      <c r="D587">
        <f t="shared" si="47"/>
        <v>8</v>
      </c>
      <c r="E587">
        <f t="shared" si="48"/>
        <v>9</v>
      </c>
      <c r="F587" s="15">
        <f t="shared" si="49"/>
        <v>42225</v>
      </c>
      <c r="G587">
        <v>293</v>
      </c>
      <c r="H587">
        <v>38</v>
      </c>
      <c r="I587">
        <v>40</v>
      </c>
      <c r="J587">
        <v>60</v>
      </c>
      <c r="K587">
        <v>9</v>
      </c>
      <c r="L587">
        <v>20</v>
      </c>
      <c r="M587">
        <v>3</v>
      </c>
      <c r="N587">
        <v>150</v>
      </c>
      <c r="O587">
        <v>16</v>
      </c>
      <c r="P587">
        <v>147</v>
      </c>
      <c r="Q587">
        <v>118</v>
      </c>
      <c r="R587">
        <v>24</v>
      </c>
      <c r="S587">
        <v>173</v>
      </c>
      <c r="T587">
        <v>14</v>
      </c>
      <c r="U587">
        <v>94</v>
      </c>
      <c r="V587">
        <v>24</v>
      </c>
      <c r="W587">
        <v>71</v>
      </c>
      <c r="X587">
        <v>47</v>
      </c>
      <c r="Y587">
        <v>1635</v>
      </c>
      <c r="Z587">
        <v>2</v>
      </c>
      <c r="AA587">
        <v>6</v>
      </c>
      <c r="AB587">
        <v>6</v>
      </c>
      <c r="AC587">
        <v>16</v>
      </c>
      <c r="AD587">
        <v>10180</v>
      </c>
      <c r="AE587">
        <v>10243</v>
      </c>
      <c r="AF587">
        <v>24</v>
      </c>
      <c r="AG587">
        <v>10106</v>
      </c>
      <c r="AH587">
        <v>1</v>
      </c>
      <c r="AI587">
        <v>65</v>
      </c>
      <c r="AJ587">
        <v>1</v>
      </c>
      <c r="AK587">
        <v>80</v>
      </c>
      <c r="AL587">
        <v>13</v>
      </c>
      <c r="AM587">
        <v>6</v>
      </c>
      <c r="AN587">
        <v>75</v>
      </c>
      <c r="AO587">
        <v>92</v>
      </c>
      <c r="AP587">
        <v>1</v>
      </c>
      <c r="AQ587">
        <v>60</v>
      </c>
      <c r="AR587">
        <v>9</v>
      </c>
      <c r="AS587">
        <v>27</v>
      </c>
    </row>
    <row r="588" spans="1:45" x14ac:dyDescent="0.25">
      <c r="A588">
        <v>20110810</v>
      </c>
      <c r="B588">
        <f t="shared" si="45"/>
        <v>20150810</v>
      </c>
      <c r="C588">
        <f t="shared" si="46"/>
        <v>2015</v>
      </c>
      <c r="D588">
        <f t="shared" si="47"/>
        <v>8</v>
      </c>
      <c r="E588">
        <f t="shared" si="48"/>
        <v>10</v>
      </c>
      <c r="F588" s="15">
        <f t="shared" si="49"/>
        <v>42226</v>
      </c>
      <c r="G588">
        <v>232</v>
      </c>
      <c r="H588">
        <v>39</v>
      </c>
      <c r="I588">
        <v>40</v>
      </c>
      <c r="J588">
        <v>60</v>
      </c>
      <c r="K588">
        <v>11</v>
      </c>
      <c r="L588">
        <v>10</v>
      </c>
      <c r="M588">
        <v>6</v>
      </c>
      <c r="N588">
        <v>130</v>
      </c>
      <c r="O588">
        <v>22</v>
      </c>
      <c r="P588">
        <v>159</v>
      </c>
      <c r="Q588">
        <v>93</v>
      </c>
      <c r="R588">
        <v>5</v>
      </c>
      <c r="S588">
        <v>201</v>
      </c>
      <c r="T588">
        <v>12</v>
      </c>
      <c r="U588">
        <v>56</v>
      </c>
      <c r="V588">
        <v>6</v>
      </c>
      <c r="W588">
        <v>33</v>
      </c>
      <c r="X588">
        <v>22</v>
      </c>
      <c r="Y588">
        <v>1412</v>
      </c>
      <c r="Z588">
        <v>7</v>
      </c>
      <c r="AA588">
        <v>4</v>
      </c>
      <c r="AB588">
        <v>3</v>
      </c>
      <c r="AC588">
        <v>22</v>
      </c>
      <c r="AD588">
        <v>10203</v>
      </c>
      <c r="AE588">
        <v>10247</v>
      </c>
      <c r="AF588">
        <v>5</v>
      </c>
      <c r="AG588">
        <v>10137</v>
      </c>
      <c r="AH588">
        <v>24</v>
      </c>
      <c r="AI588">
        <v>58</v>
      </c>
      <c r="AJ588">
        <v>22</v>
      </c>
      <c r="AK588">
        <v>80</v>
      </c>
      <c r="AL588">
        <v>14</v>
      </c>
      <c r="AM588">
        <v>6</v>
      </c>
      <c r="AN588">
        <v>73</v>
      </c>
      <c r="AO588">
        <v>92</v>
      </c>
      <c r="AP588">
        <v>4</v>
      </c>
      <c r="AQ588">
        <v>54</v>
      </c>
      <c r="AR588">
        <v>13</v>
      </c>
      <c r="AS588">
        <v>24</v>
      </c>
    </row>
    <row r="589" spans="1:45" x14ac:dyDescent="0.25">
      <c r="A589">
        <v>20110811</v>
      </c>
      <c r="B589">
        <f t="shared" si="45"/>
        <v>20150811</v>
      </c>
      <c r="C589">
        <f t="shared" si="46"/>
        <v>2015</v>
      </c>
      <c r="D589">
        <f t="shared" si="47"/>
        <v>8</v>
      </c>
      <c r="E589">
        <f t="shared" si="48"/>
        <v>11</v>
      </c>
      <c r="F589" s="15">
        <f t="shared" si="49"/>
        <v>42227</v>
      </c>
      <c r="G589">
        <v>235</v>
      </c>
      <c r="H589">
        <v>53</v>
      </c>
      <c r="I589">
        <v>54</v>
      </c>
      <c r="J589">
        <v>70</v>
      </c>
      <c r="K589">
        <v>9</v>
      </c>
      <c r="L589">
        <v>30</v>
      </c>
      <c r="M589">
        <v>17</v>
      </c>
      <c r="N589">
        <v>140</v>
      </c>
      <c r="O589">
        <v>11</v>
      </c>
      <c r="P589">
        <v>172</v>
      </c>
      <c r="Q589">
        <v>154</v>
      </c>
      <c r="R589">
        <v>3</v>
      </c>
      <c r="S589">
        <v>211</v>
      </c>
      <c r="T589">
        <v>15</v>
      </c>
      <c r="U589">
        <v>149</v>
      </c>
      <c r="V589">
        <v>6</v>
      </c>
      <c r="W589">
        <v>23</v>
      </c>
      <c r="X589">
        <v>15</v>
      </c>
      <c r="Y589">
        <v>1031</v>
      </c>
      <c r="Z589">
        <v>16</v>
      </c>
      <c r="AA589">
        <v>30</v>
      </c>
      <c r="AB589">
        <v>22</v>
      </c>
      <c r="AC589">
        <v>15</v>
      </c>
      <c r="AD589">
        <v>10106</v>
      </c>
      <c r="AE589">
        <v>10134</v>
      </c>
      <c r="AF589">
        <v>1</v>
      </c>
      <c r="AG589">
        <v>10086</v>
      </c>
      <c r="AH589">
        <v>23</v>
      </c>
      <c r="AI589">
        <v>57</v>
      </c>
      <c r="AJ589">
        <v>16</v>
      </c>
      <c r="AK589">
        <v>74</v>
      </c>
      <c r="AL589">
        <v>12</v>
      </c>
      <c r="AM589">
        <v>8</v>
      </c>
      <c r="AN589">
        <v>84</v>
      </c>
      <c r="AO589">
        <v>95</v>
      </c>
      <c r="AP589">
        <v>18</v>
      </c>
      <c r="AQ589">
        <v>66</v>
      </c>
      <c r="AR589">
        <v>12</v>
      </c>
      <c r="AS589">
        <v>18</v>
      </c>
    </row>
    <row r="590" spans="1:45" x14ac:dyDescent="0.25">
      <c r="A590">
        <v>20110812</v>
      </c>
      <c r="B590">
        <f t="shared" si="45"/>
        <v>20150812</v>
      </c>
      <c r="C590">
        <f t="shared" si="46"/>
        <v>2015</v>
      </c>
      <c r="D590">
        <f t="shared" si="47"/>
        <v>8</v>
      </c>
      <c r="E590">
        <f t="shared" si="48"/>
        <v>12</v>
      </c>
      <c r="F590" s="15">
        <f t="shared" si="49"/>
        <v>42228</v>
      </c>
      <c r="G590">
        <v>279</v>
      </c>
      <c r="H590">
        <v>24</v>
      </c>
      <c r="I590">
        <v>29</v>
      </c>
      <c r="J590">
        <v>50</v>
      </c>
      <c r="K590">
        <v>1</v>
      </c>
      <c r="L590">
        <v>0</v>
      </c>
      <c r="M590">
        <v>24</v>
      </c>
      <c r="N590">
        <v>80</v>
      </c>
      <c r="O590">
        <v>1</v>
      </c>
      <c r="P590">
        <v>176</v>
      </c>
      <c r="Q590">
        <v>134</v>
      </c>
      <c r="R590">
        <v>24</v>
      </c>
      <c r="S590">
        <v>211</v>
      </c>
      <c r="T590">
        <v>12</v>
      </c>
      <c r="U590">
        <v>122</v>
      </c>
      <c r="V590">
        <v>24</v>
      </c>
      <c r="W590">
        <v>15</v>
      </c>
      <c r="X590">
        <v>10</v>
      </c>
      <c r="Y590">
        <v>1115</v>
      </c>
      <c r="Z590">
        <v>8</v>
      </c>
      <c r="AA590">
        <v>3</v>
      </c>
      <c r="AB590">
        <v>2</v>
      </c>
      <c r="AC590">
        <v>6</v>
      </c>
      <c r="AD590">
        <v>10098</v>
      </c>
      <c r="AE590">
        <v>10113</v>
      </c>
      <c r="AF590">
        <v>22</v>
      </c>
      <c r="AG590">
        <v>10083</v>
      </c>
      <c r="AH590">
        <v>3</v>
      </c>
      <c r="AI590">
        <v>50</v>
      </c>
      <c r="AJ590">
        <v>5</v>
      </c>
      <c r="AK590">
        <v>75</v>
      </c>
      <c r="AL590">
        <v>12</v>
      </c>
      <c r="AM590">
        <v>8</v>
      </c>
      <c r="AN590">
        <v>88</v>
      </c>
      <c r="AO590">
        <v>99</v>
      </c>
      <c r="AP590">
        <v>23</v>
      </c>
      <c r="AQ590">
        <v>74</v>
      </c>
      <c r="AR590">
        <v>17</v>
      </c>
      <c r="AS590">
        <v>19</v>
      </c>
    </row>
    <row r="591" spans="1:45" x14ac:dyDescent="0.25">
      <c r="A591">
        <v>20110813</v>
      </c>
      <c r="B591">
        <f t="shared" si="45"/>
        <v>20150813</v>
      </c>
      <c r="C591">
        <f t="shared" si="46"/>
        <v>2015</v>
      </c>
      <c r="D591">
        <f t="shared" si="47"/>
        <v>8</v>
      </c>
      <c r="E591">
        <f t="shared" si="48"/>
        <v>13</v>
      </c>
      <c r="F591" s="15">
        <f t="shared" si="49"/>
        <v>42229</v>
      </c>
      <c r="G591">
        <v>185</v>
      </c>
      <c r="H591">
        <v>26</v>
      </c>
      <c r="I591">
        <v>27</v>
      </c>
      <c r="J591">
        <v>40</v>
      </c>
      <c r="K591">
        <v>10</v>
      </c>
      <c r="L591">
        <v>10</v>
      </c>
      <c r="M591">
        <v>1</v>
      </c>
      <c r="N591">
        <v>90</v>
      </c>
      <c r="O591">
        <v>13</v>
      </c>
      <c r="P591">
        <v>173</v>
      </c>
      <c r="Q591">
        <v>134</v>
      </c>
      <c r="R591">
        <v>1</v>
      </c>
      <c r="S591">
        <v>200</v>
      </c>
      <c r="T591">
        <v>13</v>
      </c>
      <c r="U591">
        <v>124</v>
      </c>
      <c r="V591">
        <v>6</v>
      </c>
      <c r="W591">
        <v>4</v>
      </c>
      <c r="X591">
        <v>3</v>
      </c>
      <c r="Y591">
        <v>581</v>
      </c>
      <c r="Z591">
        <v>30</v>
      </c>
      <c r="AA591">
        <v>34</v>
      </c>
      <c r="AB591">
        <v>18</v>
      </c>
      <c r="AC591">
        <v>16</v>
      </c>
      <c r="AD591">
        <v>10081</v>
      </c>
      <c r="AE591">
        <v>10105</v>
      </c>
      <c r="AF591">
        <v>1</v>
      </c>
      <c r="AG591">
        <v>10062</v>
      </c>
      <c r="AH591">
        <v>24</v>
      </c>
      <c r="AI591">
        <v>38</v>
      </c>
      <c r="AJ591">
        <v>16</v>
      </c>
      <c r="AK591">
        <v>75</v>
      </c>
      <c r="AL591">
        <v>12</v>
      </c>
      <c r="AM591">
        <v>8</v>
      </c>
      <c r="AN591">
        <v>92</v>
      </c>
      <c r="AO591">
        <v>99</v>
      </c>
      <c r="AP591">
        <v>1</v>
      </c>
      <c r="AQ591">
        <v>78</v>
      </c>
      <c r="AR591">
        <v>11</v>
      </c>
      <c r="AS591">
        <v>10</v>
      </c>
    </row>
    <row r="592" spans="1:45" x14ac:dyDescent="0.25">
      <c r="A592">
        <v>20110814</v>
      </c>
      <c r="B592">
        <f t="shared" si="45"/>
        <v>20150814</v>
      </c>
      <c r="C592">
        <f t="shared" si="46"/>
        <v>2015</v>
      </c>
      <c r="D592">
        <f t="shared" si="47"/>
        <v>8</v>
      </c>
      <c r="E592">
        <f t="shared" si="48"/>
        <v>14</v>
      </c>
      <c r="F592" s="15">
        <f t="shared" si="49"/>
        <v>42230</v>
      </c>
      <c r="G592">
        <v>257</v>
      </c>
      <c r="H592">
        <v>20</v>
      </c>
      <c r="I592">
        <v>23</v>
      </c>
      <c r="J592">
        <v>40</v>
      </c>
      <c r="K592">
        <v>12</v>
      </c>
      <c r="L592">
        <v>0</v>
      </c>
      <c r="M592">
        <v>6</v>
      </c>
      <c r="N592">
        <v>90</v>
      </c>
      <c r="O592">
        <v>12</v>
      </c>
      <c r="P592">
        <v>172</v>
      </c>
      <c r="Q592">
        <v>138</v>
      </c>
      <c r="R592">
        <v>21</v>
      </c>
      <c r="S592">
        <v>212</v>
      </c>
      <c r="T592">
        <v>15</v>
      </c>
      <c r="U592">
        <v>106</v>
      </c>
      <c r="V592">
        <v>24</v>
      </c>
      <c r="W592">
        <v>22</v>
      </c>
      <c r="X592">
        <v>15</v>
      </c>
      <c r="Y592">
        <v>1047</v>
      </c>
      <c r="Z592">
        <v>75</v>
      </c>
      <c r="AA592">
        <v>149</v>
      </c>
      <c r="AB592">
        <v>46</v>
      </c>
      <c r="AC592">
        <v>5</v>
      </c>
      <c r="AD592">
        <v>10065</v>
      </c>
      <c r="AE592">
        <v>10104</v>
      </c>
      <c r="AF592">
        <v>24</v>
      </c>
      <c r="AG592">
        <v>10035</v>
      </c>
      <c r="AH592">
        <v>6</v>
      </c>
      <c r="AI592">
        <v>48</v>
      </c>
      <c r="AJ592">
        <v>8</v>
      </c>
      <c r="AK592">
        <v>81</v>
      </c>
      <c r="AL592">
        <v>18</v>
      </c>
      <c r="AM592">
        <v>6</v>
      </c>
      <c r="AN592">
        <v>83</v>
      </c>
      <c r="AO592">
        <v>99</v>
      </c>
      <c r="AP592">
        <v>5</v>
      </c>
      <c r="AQ592">
        <v>64</v>
      </c>
      <c r="AR592">
        <v>18</v>
      </c>
      <c r="AS592">
        <v>18</v>
      </c>
    </row>
    <row r="593" spans="1:45" x14ac:dyDescent="0.25">
      <c r="A593">
        <v>20110815</v>
      </c>
      <c r="B593">
        <f t="shared" si="45"/>
        <v>20150815</v>
      </c>
      <c r="C593">
        <f t="shared" si="46"/>
        <v>2015</v>
      </c>
      <c r="D593">
        <f t="shared" si="47"/>
        <v>8</v>
      </c>
      <c r="E593">
        <f t="shared" si="48"/>
        <v>15</v>
      </c>
      <c r="F593" s="15">
        <f t="shared" si="49"/>
        <v>42231</v>
      </c>
      <c r="G593">
        <v>275</v>
      </c>
      <c r="H593">
        <v>15</v>
      </c>
      <c r="I593">
        <v>23</v>
      </c>
      <c r="J593">
        <v>40</v>
      </c>
      <c r="K593">
        <v>11</v>
      </c>
      <c r="L593">
        <v>0</v>
      </c>
      <c r="M593">
        <v>21</v>
      </c>
      <c r="N593">
        <v>90</v>
      </c>
      <c r="O593">
        <v>14</v>
      </c>
      <c r="P593">
        <v>160</v>
      </c>
      <c r="Q593">
        <v>116</v>
      </c>
      <c r="R593">
        <v>2</v>
      </c>
      <c r="S593">
        <v>211</v>
      </c>
      <c r="T593">
        <v>13</v>
      </c>
      <c r="U593">
        <v>92</v>
      </c>
      <c r="V593">
        <v>6</v>
      </c>
      <c r="W593">
        <v>104</v>
      </c>
      <c r="X593">
        <v>71</v>
      </c>
      <c r="Y593">
        <v>2238</v>
      </c>
      <c r="Z593">
        <v>0</v>
      </c>
      <c r="AA593">
        <v>0</v>
      </c>
      <c r="AB593">
        <v>0</v>
      </c>
      <c r="AC593">
        <v>1</v>
      </c>
      <c r="AD593">
        <v>10153</v>
      </c>
      <c r="AE593">
        <v>10193</v>
      </c>
      <c r="AF593">
        <v>21</v>
      </c>
      <c r="AG593">
        <v>10102</v>
      </c>
      <c r="AH593">
        <v>1</v>
      </c>
      <c r="AI593">
        <v>50</v>
      </c>
      <c r="AJ593">
        <v>2</v>
      </c>
      <c r="AK593">
        <v>81</v>
      </c>
      <c r="AL593">
        <v>12</v>
      </c>
      <c r="AM593">
        <v>4</v>
      </c>
      <c r="AN593">
        <v>77</v>
      </c>
      <c r="AO593">
        <v>98</v>
      </c>
      <c r="AP593">
        <v>1</v>
      </c>
      <c r="AQ593">
        <v>45</v>
      </c>
      <c r="AR593">
        <v>12</v>
      </c>
      <c r="AS593">
        <v>38</v>
      </c>
    </row>
    <row r="594" spans="1:45" x14ac:dyDescent="0.25">
      <c r="A594">
        <v>20110816</v>
      </c>
      <c r="B594">
        <f t="shared" si="45"/>
        <v>20150816</v>
      </c>
      <c r="C594">
        <f t="shared" si="46"/>
        <v>2015</v>
      </c>
      <c r="D594">
        <f t="shared" si="47"/>
        <v>8</v>
      </c>
      <c r="E594">
        <f t="shared" si="48"/>
        <v>16</v>
      </c>
      <c r="F594" s="15">
        <f t="shared" si="49"/>
        <v>42232</v>
      </c>
      <c r="G594">
        <v>216</v>
      </c>
      <c r="H594">
        <v>22</v>
      </c>
      <c r="I594">
        <v>27</v>
      </c>
      <c r="J594">
        <v>40</v>
      </c>
      <c r="K594">
        <v>10</v>
      </c>
      <c r="L594">
        <v>10</v>
      </c>
      <c r="M594">
        <v>1</v>
      </c>
      <c r="N594">
        <v>90</v>
      </c>
      <c r="O594">
        <v>14</v>
      </c>
      <c r="P594">
        <v>177</v>
      </c>
      <c r="Q594">
        <v>124</v>
      </c>
      <c r="R594">
        <v>1</v>
      </c>
      <c r="S594">
        <v>218</v>
      </c>
      <c r="T594">
        <v>14</v>
      </c>
      <c r="U594">
        <v>113</v>
      </c>
      <c r="V594">
        <v>6</v>
      </c>
      <c r="W594">
        <v>45</v>
      </c>
      <c r="X594">
        <v>31</v>
      </c>
      <c r="Y594">
        <v>1494</v>
      </c>
      <c r="Z594">
        <v>0</v>
      </c>
      <c r="AA594">
        <v>-1</v>
      </c>
      <c r="AB594">
        <v>-1</v>
      </c>
      <c r="AC594">
        <v>3</v>
      </c>
      <c r="AD594">
        <v>10172</v>
      </c>
      <c r="AE594">
        <v>10186</v>
      </c>
      <c r="AF594">
        <v>1</v>
      </c>
      <c r="AG594">
        <v>10161</v>
      </c>
      <c r="AH594">
        <v>19</v>
      </c>
      <c r="AI594">
        <v>65</v>
      </c>
      <c r="AJ594">
        <v>1</v>
      </c>
      <c r="AK594">
        <v>82</v>
      </c>
      <c r="AL594">
        <v>16</v>
      </c>
      <c r="AM594">
        <v>7</v>
      </c>
      <c r="AN594">
        <v>70</v>
      </c>
      <c r="AO594">
        <v>92</v>
      </c>
      <c r="AP594">
        <v>1</v>
      </c>
      <c r="AQ594">
        <v>52</v>
      </c>
      <c r="AR594">
        <v>17</v>
      </c>
      <c r="AS594">
        <v>26</v>
      </c>
    </row>
    <row r="595" spans="1:45" x14ac:dyDescent="0.25">
      <c r="A595">
        <v>20110817</v>
      </c>
      <c r="B595">
        <f t="shared" si="45"/>
        <v>20150817</v>
      </c>
      <c r="C595">
        <f t="shared" si="46"/>
        <v>2015</v>
      </c>
      <c r="D595">
        <f t="shared" si="47"/>
        <v>8</v>
      </c>
      <c r="E595">
        <f t="shared" si="48"/>
        <v>17</v>
      </c>
      <c r="F595" s="15">
        <f t="shared" si="49"/>
        <v>42233</v>
      </c>
      <c r="G595">
        <v>310</v>
      </c>
      <c r="H595">
        <v>13</v>
      </c>
      <c r="I595">
        <v>26</v>
      </c>
      <c r="J595">
        <v>40</v>
      </c>
      <c r="K595">
        <v>15</v>
      </c>
      <c r="L595">
        <v>10</v>
      </c>
      <c r="M595">
        <v>5</v>
      </c>
      <c r="N595">
        <v>70</v>
      </c>
      <c r="O595">
        <v>15</v>
      </c>
      <c r="P595">
        <v>176</v>
      </c>
      <c r="Q595">
        <v>134</v>
      </c>
      <c r="R595">
        <v>5</v>
      </c>
      <c r="S595">
        <v>222</v>
      </c>
      <c r="T595">
        <v>13</v>
      </c>
      <c r="U595">
        <v>118</v>
      </c>
      <c r="V595">
        <v>6</v>
      </c>
      <c r="W595">
        <v>57</v>
      </c>
      <c r="X595">
        <v>39</v>
      </c>
      <c r="Y595">
        <v>1524</v>
      </c>
      <c r="Z595">
        <v>0</v>
      </c>
      <c r="AA595">
        <v>-1</v>
      </c>
      <c r="AB595">
        <v>-1</v>
      </c>
      <c r="AC595">
        <v>24</v>
      </c>
      <c r="AD595">
        <v>10166</v>
      </c>
      <c r="AE595">
        <v>10177</v>
      </c>
      <c r="AF595">
        <v>23</v>
      </c>
      <c r="AG595">
        <v>10155</v>
      </c>
      <c r="AH595">
        <v>4</v>
      </c>
      <c r="AI595">
        <v>50</v>
      </c>
      <c r="AJ595">
        <v>4</v>
      </c>
      <c r="AK595">
        <v>81</v>
      </c>
      <c r="AL595">
        <v>16</v>
      </c>
      <c r="AM595">
        <v>6</v>
      </c>
      <c r="AN595">
        <v>78</v>
      </c>
      <c r="AO595">
        <v>99</v>
      </c>
      <c r="AP595">
        <v>5</v>
      </c>
      <c r="AQ595">
        <v>59</v>
      </c>
      <c r="AR595">
        <v>16</v>
      </c>
      <c r="AS595">
        <v>27</v>
      </c>
    </row>
    <row r="596" spans="1:45" x14ac:dyDescent="0.25">
      <c r="A596">
        <v>20110818</v>
      </c>
      <c r="B596">
        <f t="shared" si="45"/>
        <v>20150818</v>
      </c>
      <c r="C596">
        <f t="shared" si="46"/>
        <v>2015</v>
      </c>
      <c r="D596">
        <f t="shared" si="47"/>
        <v>8</v>
      </c>
      <c r="E596">
        <f t="shared" si="48"/>
        <v>18</v>
      </c>
      <c r="F596" s="15">
        <f t="shared" si="49"/>
        <v>42234</v>
      </c>
      <c r="G596">
        <v>47</v>
      </c>
      <c r="H596">
        <v>23</v>
      </c>
      <c r="I596">
        <v>27</v>
      </c>
      <c r="J596">
        <v>40</v>
      </c>
      <c r="K596">
        <v>11</v>
      </c>
      <c r="L596">
        <v>10</v>
      </c>
      <c r="M596">
        <v>20</v>
      </c>
      <c r="N596">
        <v>90</v>
      </c>
      <c r="O596">
        <v>18</v>
      </c>
      <c r="P596">
        <v>164</v>
      </c>
      <c r="Q596">
        <v>136</v>
      </c>
      <c r="R596">
        <v>2</v>
      </c>
      <c r="S596">
        <v>194</v>
      </c>
      <c r="T596">
        <v>13</v>
      </c>
      <c r="U596">
        <v>135</v>
      </c>
      <c r="V596">
        <v>6</v>
      </c>
      <c r="W596">
        <v>9</v>
      </c>
      <c r="X596">
        <v>6</v>
      </c>
      <c r="Y596">
        <v>834</v>
      </c>
      <c r="Z596">
        <v>33</v>
      </c>
      <c r="AA596">
        <v>79</v>
      </c>
      <c r="AB596">
        <v>46</v>
      </c>
      <c r="AC596">
        <v>17</v>
      </c>
      <c r="AD596">
        <v>10135</v>
      </c>
      <c r="AE596">
        <v>10173</v>
      </c>
      <c r="AF596">
        <v>1</v>
      </c>
      <c r="AG596">
        <v>10093</v>
      </c>
      <c r="AH596">
        <v>18</v>
      </c>
      <c r="AI596">
        <v>19</v>
      </c>
      <c r="AJ596">
        <v>23</v>
      </c>
      <c r="AK596">
        <v>75</v>
      </c>
      <c r="AL596">
        <v>10</v>
      </c>
      <c r="AM596">
        <v>8</v>
      </c>
      <c r="AN596">
        <v>90</v>
      </c>
      <c r="AO596">
        <v>99</v>
      </c>
      <c r="AP596">
        <v>21</v>
      </c>
      <c r="AQ596">
        <v>77</v>
      </c>
      <c r="AR596">
        <v>12</v>
      </c>
      <c r="AS596">
        <v>14</v>
      </c>
    </row>
    <row r="597" spans="1:45" x14ac:dyDescent="0.25">
      <c r="A597">
        <v>20110819</v>
      </c>
      <c r="B597">
        <f t="shared" si="45"/>
        <v>20150819</v>
      </c>
      <c r="C597">
        <f t="shared" si="46"/>
        <v>2015</v>
      </c>
      <c r="D597">
        <f t="shared" si="47"/>
        <v>8</v>
      </c>
      <c r="E597">
        <f t="shared" si="48"/>
        <v>19</v>
      </c>
      <c r="F597" s="15">
        <f t="shared" si="49"/>
        <v>42235</v>
      </c>
      <c r="G597">
        <v>288</v>
      </c>
      <c r="H597">
        <v>25</v>
      </c>
      <c r="I597">
        <v>28</v>
      </c>
      <c r="J597">
        <v>50</v>
      </c>
      <c r="K597">
        <v>13</v>
      </c>
      <c r="L597">
        <v>10</v>
      </c>
      <c r="M597">
        <v>20</v>
      </c>
      <c r="N597">
        <v>100</v>
      </c>
      <c r="O597">
        <v>10</v>
      </c>
      <c r="P597">
        <v>155</v>
      </c>
      <c r="Q597">
        <v>93</v>
      </c>
      <c r="R597">
        <v>24</v>
      </c>
      <c r="S597">
        <v>197</v>
      </c>
      <c r="T597">
        <v>15</v>
      </c>
      <c r="U597">
        <v>75</v>
      </c>
      <c r="V597">
        <v>24</v>
      </c>
      <c r="W597">
        <v>83</v>
      </c>
      <c r="X597">
        <v>57</v>
      </c>
      <c r="Y597">
        <v>1752</v>
      </c>
      <c r="Z597">
        <v>14</v>
      </c>
      <c r="AA597">
        <v>4</v>
      </c>
      <c r="AB597">
        <v>3</v>
      </c>
      <c r="AC597">
        <v>3</v>
      </c>
      <c r="AD597">
        <v>10174</v>
      </c>
      <c r="AE597">
        <v>10210</v>
      </c>
      <c r="AF597">
        <v>20</v>
      </c>
      <c r="AG597">
        <v>10106</v>
      </c>
      <c r="AH597">
        <v>1</v>
      </c>
      <c r="AI597">
        <v>12</v>
      </c>
      <c r="AJ597">
        <v>1</v>
      </c>
      <c r="AK597">
        <v>81</v>
      </c>
      <c r="AL597">
        <v>14</v>
      </c>
      <c r="AM597">
        <v>4</v>
      </c>
      <c r="AN597">
        <v>81</v>
      </c>
      <c r="AO597">
        <v>99</v>
      </c>
      <c r="AP597">
        <v>1</v>
      </c>
      <c r="AQ597">
        <v>59</v>
      </c>
      <c r="AR597">
        <v>14</v>
      </c>
      <c r="AS597">
        <v>29</v>
      </c>
    </row>
    <row r="598" spans="1:45" x14ac:dyDescent="0.25">
      <c r="A598">
        <v>20110820</v>
      </c>
      <c r="B598">
        <f t="shared" si="45"/>
        <v>20150820</v>
      </c>
      <c r="C598">
        <f t="shared" si="46"/>
        <v>2015</v>
      </c>
      <c r="D598">
        <f t="shared" si="47"/>
        <v>8</v>
      </c>
      <c r="E598">
        <f t="shared" si="48"/>
        <v>20</v>
      </c>
      <c r="F598" s="15">
        <f t="shared" si="49"/>
        <v>42236</v>
      </c>
      <c r="G598">
        <v>196</v>
      </c>
      <c r="H598">
        <v>13</v>
      </c>
      <c r="I598">
        <v>21</v>
      </c>
      <c r="J598">
        <v>40</v>
      </c>
      <c r="K598">
        <v>11</v>
      </c>
      <c r="L598">
        <v>10</v>
      </c>
      <c r="M598">
        <v>3</v>
      </c>
      <c r="N598">
        <v>70</v>
      </c>
      <c r="O598">
        <v>12</v>
      </c>
      <c r="P598">
        <v>168</v>
      </c>
      <c r="Q598">
        <v>93</v>
      </c>
      <c r="R598">
        <v>1</v>
      </c>
      <c r="S598">
        <v>231</v>
      </c>
      <c r="T598">
        <v>15</v>
      </c>
      <c r="U598">
        <v>73</v>
      </c>
      <c r="V598">
        <v>6</v>
      </c>
      <c r="W598">
        <v>67</v>
      </c>
      <c r="X598">
        <v>46</v>
      </c>
      <c r="Y598">
        <v>1869</v>
      </c>
      <c r="Z598">
        <v>0</v>
      </c>
      <c r="AA598">
        <v>0</v>
      </c>
      <c r="AB598">
        <v>0</v>
      </c>
      <c r="AC598">
        <v>1</v>
      </c>
      <c r="AD598">
        <v>10198</v>
      </c>
      <c r="AE598">
        <v>10210</v>
      </c>
      <c r="AF598">
        <v>10</v>
      </c>
      <c r="AG598">
        <v>10169</v>
      </c>
      <c r="AH598">
        <v>24</v>
      </c>
      <c r="AI598">
        <v>19</v>
      </c>
      <c r="AJ598">
        <v>2</v>
      </c>
      <c r="AK598">
        <v>80</v>
      </c>
      <c r="AL598">
        <v>17</v>
      </c>
      <c r="AM598">
        <v>4</v>
      </c>
      <c r="AN598">
        <v>76</v>
      </c>
      <c r="AO598">
        <v>98</v>
      </c>
      <c r="AP598">
        <v>1</v>
      </c>
      <c r="AQ598">
        <v>46</v>
      </c>
      <c r="AR598">
        <v>14</v>
      </c>
      <c r="AS598">
        <v>32</v>
      </c>
    </row>
    <row r="599" spans="1:45" x14ac:dyDescent="0.25">
      <c r="A599">
        <v>20110821</v>
      </c>
      <c r="B599">
        <f t="shared" si="45"/>
        <v>20150821</v>
      </c>
      <c r="C599">
        <f t="shared" si="46"/>
        <v>2015</v>
      </c>
      <c r="D599">
        <f t="shared" si="47"/>
        <v>8</v>
      </c>
      <c r="E599">
        <f t="shared" si="48"/>
        <v>21</v>
      </c>
      <c r="F599" s="15">
        <f t="shared" si="49"/>
        <v>42237</v>
      </c>
      <c r="G599">
        <v>213</v>
      </c>
      <c r="H599">
        <v>20</v>
      </c>
      <c r="I599">
        <v>31</v>
      </c>
      <c r="J599">
        <v>50</v>
      </c>
      <c r="K599">
        <v>12</v>
      </c>
      <c r="L599">
        <v>10</v>
      </c>
      <c r="M599">
        <v>23</v>
      </c>
      <c r="N599">
        <v>120</v>
      </c>
      <c r="O599">
        <v>14</v>
      </c>
      <c r="P599">
        <v>197</v>
      </c>
      <c r="Q599">
        <v>121</v>
      </c>
      <c r="R599">
        <v>2</v>
      </c>
      <c r="S599">
        <v>274</v>
      </c>
      <c r="T599">
        <v>12</v>
      </c>
      <c r="U599">
        <v>98</v>
      </c>
      <c r="V599">
        <v>6</v>
      </c>
      <c r="W599">
        <v>34</v>
      </c>
      <c r="X599">
        <v>24</v>
      </c>
      <c r="Y599">
        <v>1330</v>
      </c>
      <c r="Z599">
        <v>0</v>
      </c>
      <c r="AA599">
        <v>-1</v>
      </c>
      <c r="AB599">
        <v>-1</v>
      </c>
      <c r="AC599">
        <v>16</v>
      </c>
      <c r="AD599">
        <v>10141</v>
      </c>
      <c r="AE599">
        <v>10163</v>
      </c>
      <c r="AF599">
        <v>1</v>
      </c>
      <c r="AG599">
        <v>10120</v>
      </c>
      <c r="AH599">
        <v>11</v>
      </c>
      <c r="AI599">
        <v>2</v>
      </c>
      <c r="AJ599">
        <v>24</v>
      </c>
      <c r="AK599">
        <v>73</v>
      </c>
      <c r="AL599">
        <v>13</v>
      </c>
      <c r="AM599">
        <v>5</v>
      </c>
      <c r="AN599">
        <v>81</v>
      </c>
      <c r="AO599">
        <v>99</v>
      </c>
      <c r="AP599">
        <v>24</v>
      </c>
      <c r="AQ599">
        <v>66</v>
      </c>
      <c r="AR599">
        <v>12</v>
      </c>
      <c r="AS599">
        <v>24</v>
      </c>
    </row>
    <row r="600" spans="1:45" x14ac:dyDescent="0.25">
      <c r="A600">
        <v>20110822</v>
      </c>
      <c r="B600">
        <f t="shared" si="45"/>
        <v>20150822</v>
      </c>
      <c r="C600">
        <f t="shared" si="46"/>
        <v>2015</v>
      </c>
      <c r="D600">
        <f t="shared" si="47"/>
        <v>8</v>
      </c>
      <c r="E600">
        <f t="shared" si="48"/>
        <v>22</v>
      </c>
      <c r="F600" s="15">
        <f t="shared" si="49"/>
        <v>42238</v>
      </c>
      <c r="G600">
        <v>325</v>
      </c>
      <c r="H600">
        <v>7</v>
      </c>
      <c r="I600">
        <v>18</v>
      </c>
      <c r="J600">
        <v>30</v>
      </c>
      <c r="K600">
        <v>13</v>
      </c>
      <c r="L600">
        <v>10</v>
      </c>
      <c r="M600">
        <v>1</v>
      </c>
      <c r="N600">
        <v>80</v>
      </c>
      <c r="O600">
        <v>19</v>
      </c>
      <c r="P600">
        <v>178</v>
      </c>
      <c r="Q600">
        <v>122</v>
      </c>
      <c r="R600">
        <v>5</v>
      </c>
      <c r="S600">
        <v>234</v>
      </c>
      <c r="T600">
        <v>12</v>
      </c>
      <c r="U600">
        <v>107</v>
      </c>
      <c r="V600">
        <v>6</v>
      </c>
      <c r="W600">
        <v>43</v>
      </c>
      <c r="X600">
        <v>30</v>
      </c>
      <c r="Y600">
        <v>1210</v>
      </c>
      <c r="Z600">
        <v>22</v>
      </c>
      <c r="AA600">
        <v>22</v>
      </c>
      <c r="AB600">
        <v>17</v>
      </c>
      <c r="AC600">
        <v>24</v>
      </c>
      <c r="AD600">
        <v>10180</v>
      </c>
      <c r="AE600">
        <v>10197</v>
      </c>
      <c r="AF600">
        <v>16</v>
      </c>
      <c r="AG600">
        <v>10164</v>
      </c>
      <c r="AH600">
        <v>1</v>
      </c>
      <c r="AI600">
        <v>0</v>
      </c>
      <c r="AJ600">
        <v>1</v>
      </c>
      <c r="AK600">
        <v>73</v>
      </c>
      <c r="AL600">
        <v>10</v>
      </c>
      <c r="AM600">
        <v>6</v>
      </c>
      <c r="AN600">
        <v>87</v>
      </c>
      <c r="AO600">
        <v>100</v>
      </c>
      <c r="AP600">
        <v>3</v>
      </c>
      <c r="AQ600">
        <v>66</v>
      </c>
      <c r="AR600">
        <v>12</v>
      </c>
      <c r="AS600">
        <v>21</v>
      </c>
    </row>
    <row r="601" spans="1:45" x14ac:dyDescent="0.25">
      <c r="A601">
        <v>20110823</v>
      </c>
      <c r="B601">
        <f t="shared" si="45"/>
        <v>20150823</v>
      </c>
      <c r="C601">
        <f t="shared" si="46"/>
        <v>2015</v>
      </c>
      <c r="D601">
        <f t="shared" si="47"/>
        <v>8</v>
      </c>
      <c r="E601">
        <f t="shared" si="48"/>
        <v>23</v>
      </c>
      <c r="F601" s="15">
        <f t="shared" si="49"/>
        <v>42239</v>
      </c>
      <c r="G601">
        <v>175</v>
      </c>
      <c r="H601">
        <v>13</v>
      </c>
      <c r="I601">
        <v>28</v>
      </c>
      <c r="J601">
        <v>40</v>
      </c>
      <c r="K601">
        <v>2</v>
      </c>
      <c r="L601">
        <v>10</v>
      </c>
      <c r="M601">
        <v>1</v>
      </c>
      <c r="N601">
        <v>100</v>
      </c>
      <c r="O601">
        <v>6</v>
      </c>
      <c r="P601">
        <v>191</v>
      </c>
      <c r="Q601">
        <v>151</v>
      </c>
      <c r="R601">
        <v>5</v>
      </c>
      <c r="S601">
        <v>242</v>
      </c>
      <c r="T601">
        <v>17</v>
      </c>
      <c r="U601">
        <v>137</v>
      </c>
      <c r="V601">
        <v>6</v>
      </c>
      <c r="W601">
        <v>38</v>
      </c>
      <c r="X601">
        <v>27</v>
      </c>
      <c r="Y601">
        <v>863</v>
      </c>
      <c r="Z601">
        <v>70</v>
      </c>
      <c r="AA601">
        <v>76</v>
      </c>
      <c r="AB601">
        <v>21</v>
      </c>
      <c r="AC601">
        <v>11</v>
      </c>
      <c r="AD601">
        <v>10129</v>
      </c>
      <c r="AE601">
        <v>10165</v>
      </c>
      <c r="AF601">
        <v>4</v>
      </c>
      <c r="AG601">
        <v>10099</v>
      </c>
      <c r="AH601">
        <v>11</v>
      </c>
      <c r="AI601">
        <v>9</v>
      </c>
      <c r="AJ601">
        <v>4</v>
      </c>
      <c r="AK601">
        <v>72</v>
      </c>
      <c r="AL601">
        <v>16</v>
      </c>
      <c r="AM601">
        <v>7</v>
      </c>
      <c r="AN601">
        <v>91</v>
      </c>
      <c r="AO601">
        <v>99</v>
      </c>
      <c r="AP601">
        <v>1</v>
      </c>
      <c r="AQ601">
        <v>72</v>
      </c>
      <c r="AR601">
        <v>16</v>
      </c>
      <c r="AS601">
        <v>15</v>
      </c>
    </row>
    <row r="602" spans="1:45" x14ac:dyDescent="0.25">
      <c r="A602">
        <v>20110824</v>
      </c>
      <c r="B602">
        <f t="shared" si="45"/>
        <v>20150824</v>
      </c>
      <c r="C602">
        <f t="shared" si="46"/>
        <v>2015</v>
      </c>
      <c r="D602">
        <f t="shared" si="47"/>
        <v>8</v>
      </c>
      <c r="E602">
        <f t="shared" si="48"/>
        <v>24</v>
      </c>
      <c r="F602" s="15">
        <f t="shared" si="49"/>
        <v>42240</v>
      </c>
      <c r="G602">
        <v>224</v>
      </c>
      <c r="H602">
        <v>22</v>
      </c>
      <c r="I602">
        <v>24</v>
      </c>
      <c r="J602">
        <v>40</v>
      </c>
      <c r="K602">
        <v>13</v>
      </c>
      <c r="L602">
        <v>20</v>
      </c>
      <c r="M602">
        <v>1</v>
      </c>
      <c r="N602">
        <v>80</v>
      </c>
      <c r="O602">
        <v>13</v>
      </c>
      <c r="P602">
        <v>183</v>
      </c>
      <c r="Q602">
        <v>147</v>
      </c>
      <c r="R602">
        <v>24</v>
      </c>
      <c r="S602">
        <v>209</v>
      </c>
      <c r="T602">
        <v>15</v>
      </c>
      <c r="U602">
        <v>128</v>
      </c>
      <c r="V602">
        <v>24</v>
      </c>
      <c r="W602">
        <v>5</v>
      </c>
      <c r="X602">
        <v>4</v>
      </c>
      <c r="Y602">
        <v>589</v>
      </c>
      <c r="Z602">
        <v>8</v>
      </c>
      <c r="AA602">
        <v>4</v>
      </c>
      <c r="AB602">
        <v>2</v>
      </c>
      <c r="AC602">
        <v>13</v>
      </c>
      <c r="AD602">
        <v>10141</v>
      </c>
      <c r="AE602">
        <v>10157</v>
      </c>
      <c r="AF602">
        <v>21</v>
      </c>
      <c r="AG602">
        <v>10130</v>
      </c>
      <c r="AH602">
        <v>1</v>
      </c>
      <c r="AI602">
        <v>24</v>
      </c>
      <c r="AJ602">
        <v>12</v>
      </c>
      <c r="AK602">
        <v>75</v>
      </c>
      <c r="AL602">
        <v>15</v>
      </c>
      <c r="AM602">
        <v>7</v>
      </c>
      <c r="AN602">
        <v>89</v>
      </c>
      <c r="AO602">
        <v>97</v>
      </c>
      <c r="AP602">
        <v>24</v>
      </c>
      <c r="AQ602">
        <v>80</v>
      </c>
      <c r="AR602">
        <v>15</v>
      </c>
      <c r="AS602">
        <v>10</v>
      </c>
    </row>
    <row r="603" spans="1:45" x14ac:dyDescent="0.25">
      <c r="A603">
        <v>20110825</v>
      </c>
      <c r="B603">
        <f t="shared" si="45"/>
        <v>20150825</v>
      </c>
      <c r="C603">
        <f t="shared" si="46"/>
        <v>2015</v>
      </c>
      <c r="D603">
        <f t="shared" si="47"/>
        <v>8</v>
      </c>
      <c r="E603">
        <f t="shared" si="48"/>
        <v>25</v>
      </c>
      <c r="F603" s="15">
        <f t="shared" si="49"/>
        <v>42241</v>
      </c>
      <c r="G603">
        <v>148</v>
      </c>
      <c r="H603">
        <v>12</v>
      </c>
      <c r="I603">
        <v>21</v>
      </c>
      <c r="J603">
        <v>40</v>
      </c>
      <c r="K603">
        <v>11</v>
      </c>
      <c r="L603">
        <v>10</v>
      </c>
      <c r="M603">
        <v>2</v>
      </c>
      <c r="N603">
        <v>90</v>
      </c>
      <c r="O603">
        <v>15</v>
      </c>
      <c r="P603">
        <v>172</v>
      </c>
      <c r="Q603">
        <v>103</v>
      </c>
      <c r="R603">
        <v>5</v>
      </c>
      <c r="S603">
        <v>242</v>
      </c>
      <c r="T603">
        <v>13</v>
      </c>
      <c r="U603">
        <v>86</v>
      </c>
      <c r="V603">
        <v>6</v>
      </c>
      <c r="W603">
        <v>57</v>
      </c>
      <c r="X603">
        <v>40</v>
      </c>
      <c r="Y603">
        <v>1457</v>
      </c>
      <c r="Z603">
        <v>6</v>
      </c>
      <c r="AA603">
        <v>45</v>
      </c>
      <c r="AB603">
        <v>45</v>
      </c>
      <c r="AC603">
        <v>15</v>
      </c>
      <c r="AD603">
        <v>10128</v>
      </c>
      <c r="AE603">
        <v>10156</v>
      </c>
      <c r="AF603">
        <v>1</v>
      </c>
      <c r="AG603">
        <v>10102</v>
      </c>
      <c r="AH603">
        <v>24</v>
      </c>
      <c r="AI603">
        <v>0</v>
      </c>
      <c r="AJ603">
        <v>2</v>
      </c>
      <c r="AK603">
        <v>80</v>
      </c>
      <c r="AL603">
        <v>12</v>
      </c>
      <c r="AM603">
        <v>6</v>
      </c>
      <c r="AN603">
        <v>85</v>
      </c>
      <c r="AO603">
        <v>100</v>
      </c>
      <c r="AP603">
        <v>2</v>
      </c>
      <c r="AQ603">
        <v>59</v>
      </c>
      <c r="AR603">
        <v>13</v>
      </c>
      <c r="AS603">
        <v>25</v>
      </c>
    </row>
    <row r="604" spans="1:45" x14ac:dyDescent="0.25">
      <c r="A604">
        <v>20110826</v>
      </c>
      <c r="B604">
        <f t="shared" si="45"/>
        <v>20150826</v>
      </c>
      <c r="C604">
        <f t="shared" si="46"/>
        <v>2015</v>
      </c>
      <c r="D604">
        <f t="shared" si="47"/>
        <v>8</v>
      </c>
      <c r="E604">
        <f t="shared" si="48"/>
        <v>26</v>
      </c>
      <c r="F604" s="15">
        <f t="shared" si="49"/>
        <v>42242</v>
      </c>
      <c r="G604">
        <v>175</v>
      </c>
      <c r="H604">
        <v>22</v>
      </c>
      <c r="I604">
        <v>39</v>
      </c>
      <c r="J604">
        <v>50</v>
      </c>
      <c r="K604">
        <v>5</v>
      </c>
      <c r="L604">
        <v>20</v>
      </c>
      <c r="M604">
        <v>1</v>
      </c>
      <c r="N604">
        <v>100</v>
      </c>
      <c r="O604">
        <v>15</v>
      </c>
      <c r="P604">
        <v>178</v>
      </c>
      <c r="Q604">
        <v>147</v>
      </c>
      <c r="R604">
        <v>1</v>
      </c>
      <c r="S604">
        <v>212</v>
      </c>
      <c r="T604">
        <v>9</v>
      </c>
      <c r="U604">
        <v>132</v>
      </c>
      <c r="V604">
        <v>6</v>
      </c>
      <c r="W604">
        <v>6</v>
      </c>
      <c r="X604">
        <v>4</v>
      </c>
      <c r="Y604">
        <v>596</v>
      </c>
      <c r="Z604">
        <v>31</v>
      </c>
      <c r="AA604">
        <v>24</v>
      </c>
      <c r="AB604">
        <v>11</v>
      </c>
      <c r="AC604">
        <v>11</v>
      </c>
      <c r="AD604">
        <v>10050</v>
      </c>
      <c r="AE604">
        <v>10096</v>
      </c>
      <c r="AF604">
        <v>1</v>
      </c>
      <c r="AG604">
        <v>10017</v>
      </c>
      <c r="AH604">
        <v>11</v>
      </c>
      <c r="AI604">
        <v>50</v>
      </c>
      <c r="AJ604">
        <v>8</v>
      </c>
      <c r="AK604">
        <v>75</v>
      </c>
      <c r="AL604">
        <v>15</v>
      </c>
      <c r="AM604">
        <v>7</v>
      </c>
      <c r="AN604">
        <v>85</v>
      </c>
      <c r="AO604">
        <v>94</v>
      </c>
      <c r="AP604">
        <v>8</v>
      </c>
      <c r="AQ604">
        <v>78</v>
      </c>
      <c r="AR604">
        <v>15</v>
      </c>
      <c r="AS604">
        <v>10</v>
      </c>
    </row>
    <row r="605" spans="1:45" x14ac:dyDescent="0.25">
      <c r="A605">
        <v>20110827</v>
      </c>
      <c r="B605">
        <f t="shared" si="45"/>
        <v>20150827</v>
      </c>
      <c r="C605">
        <f t="shared" si="46"/>
        <v>2015</v>
      </c>
      <c r="D605">
        <f t="shared" si="47"/>
        <v>8</v>
      </c>
      <c r="E605">
        <f t="shared" si="48"/>
        <v>27</v>
      </c>
      <c r="F605" s="15">
        <f t="shared" si="49"/>
        <v>42243</v>
      </c>
      <c r="G605">
        <v>227</v>
      </c>
      <c r="H605">
        <v>33</v>
      </c>
      <c r="I605">
        <v>36</v>
      </c>
      <c r="J605">
        <v>60</v>
      </c>
      <c r="K605">
        <v>10</v>
      </c>
      <c r="L605">
        <v>20</v>
      </c>
      <c r="M605">
        <v>1</v>
      </c>
      <c r="N605">
        <v>130</v>
      </c>
      <c r="O605">
        <v>12</v>
      </c>
      <c r="P605">
        <v>145</v>
      </c>
      <c r="Q605">
        <v>116</v>
      </c>
      <c r="R605">
        <v>24</v>
      </c>
      <c r="S605">
        <v>183</v>
      </c>
      <c r="T605">
        <v>11</v>
      </c>
      <c r="U605">
        <v>108</v>
      </c>
      <c r="V605">
        <v>24</v>
      </c>
      <c r="W605">
        <v>29</v>
      </c>
      <c r="X605">
        <v>21</v>
      </c>
      <c r="Y605">
        <v>1135</v>
      </c>
      <c r="Z605">
        <v>45</v>
      </c>
      <c r="AA605">
        <v>82</v>
      </c>
      <c r="AB605">
        <v>34</v>
      </c>
      <c r="AC605">
        <v>24</v>
      </c>
      <c r="AD605">
        <v>10111</v>
      </c>
      <c r="AE605">
        <v>10150</v>
      </c>
      <c r="AF605">
        <v>24</v>
      </c>
      <c r="AG605">
        <v>10075</v>
      </c>
      <c r="AH605">
        <v>1</v>
      </c>
      <c r="AI605">
        <v>19</v>
      </c>
      <c r="AJ605">
        <v>19</v>
      </c>
      <c r="AK605">
        <v>78</v>
      </c>
      <c r="AL605">
        <v>10</v>
      </c>
      <c r="AM605">
        <v>7</v>
      </c>
      <c r="AN605">
        <v>85</v>
      </c>
      <c r="AO605">
        <v>94</v>
      </c>
      <c r="AP605">
        <v>19</v>
      </c>
      <c r="AQ605">
        <v>68</v>
      </c>
      <c r="AR605">
        <v>10</v>
      </c>
      <c r="AS605">
        <v>19</v>
      </c>
    </row>
    <row r="606" spans="1:45" x14ac:dyDescent="0.25">
      <c r="A606">
        <v>20110828</v>
      </c>
      <c r="B606">
        <f t="shared" si="45"/>
        <v>20150828</v>
      </c>
      <c r="C606">
        <f t="shared" si="46"/>
        <v>2015</v>
      </c>
      <c r="D606">
        <f t="shared" si="47"/>
        <v>8</v>
      </c>
      <c r="E606">
        <f t="shared" si="48"/>
        <v>28</v>
      </c>
      <c r="F606" s="15">
        <f t="shared" si="49"/>
        <v>42244</v>
      </c>
      <c r="G606">
        <v>223</v>
      </c>
      <c r="H606">
        <v>36</v>
      </c>
      <c r="I606">
        <v>38</v>
      </c>
      <c r="J606">
        <v>60</v>
      </c>
      <c r="K606">
        <v>11</v>
      </c>
      <c r="L606">
        <v>20</v>
      </c>
      <c r="M606">
        <v>16</v>
      </c>
      <c r="N606">
        <v>120</v>
      </c>
      <c r="O606">
        <v>11</v>
      </c>
      <c r="P606">
        <v>137</v>
      </c>
      <c r="Q606">
        <v>114</v>
      </c>
      <c r="R606">
        <v>1</v>
      </c>
      <c r="S606">
        <v>166</v>
      </c>
      <c r="T606">
        <v>17</v>
      </c>
      <c r="U606">
        <v>108</v>
      </c>
      <c r="V606">
        <v>6</v>
      </c>
      <c r="W606">
        <v>31</v>
      </c>
      <c r="X606">
        <v>22</v>
      </c>
      <c r="Y606">
        <v>756</v>
      </c>
      <c r="Z606">
        <v>80</v>
      </c>
      <c r="AA606">
        <v>173</v>
      </c>
      <c r="AB606">
        <v>44</v>
      </c>
      <c r="AC606">
        <v>12</v>
      </c>
      <c r="AD606">
        <v>10145</v>
      </c>
      <c r="AE606">
        <v>10152</v>
      </c>
      <c r="AF606">
        <v>13</v>
      </c>
      <c r="AG606">
        <v>10135</v>
      </c>
      <c r="AH606">
        <v>24</v>
      </c>
      <c r="AI606">
        <v>57</v>
      </c>
      <c r="AJ606">
        <v>19</v>
      </c>
      <c r="AK606">
        <v>75</v>
      </c>
      <c r="AL606">
        <v>18</v>
      </c>
      <c r="AM606">
        <v>6</v>
      </c>
      <c r="AN606">
        <v>90</v>
      </c>
      <c r="AO606">
        <v>96</v>
      </c>
      <c r="AP606">
        <v>4</v>
      </c>
      <c r="AQ606">
        <v>78</v>
      </c>
      <c r="AR606">
        <v>18</v>
      </c>
      <c r="AS606">
        <v>12</v>
      </c>
    </row>
    <row r="607" spans="1:45" x14ac:dyDescent="0.25">
      <c r="A607">
        <v>20110829</v>
      </c>
      <c r="B607">
        <f t="shared" si="45"/>
        <v>20150829</v>
      </c>
      <c r="C607">
        <f t="shared" si="46"/>
        <v>2015</v>
      </c>
      <c r="D607">
        <f t="shared" si="47"/>
        <v>8</v>
      </c>
      <c r="E607">
        <f t="shared" si="48"/>
        <v>29</v>
      </c>
      <c r="F607" s="15">
        <f t="shared" si="49"/>
        <v>42245</v>
      </c>
      <c r="G607">
        <v>265</v>
      </c>
      <c r="H607">
        <v>31</v>
      </c>
      <c r="I607">
        <v>35</v>
      </c>
      <c r="J607">
        <v>60</v>
      </c>
      <c r="K607">
        <v>11</v>
      </c>
      <c r="L607">
        <v>20</v>
      </c>
      <c r="M607">
        <v>19</v>
      </c>
      <c r="N607">
        <v>110</v>
      </c>
      <c r="O607">
        <v>8</v>
      </c>
      <c r="P607">
        <v>136</v>
      </c>
      <c r="Q607">
        <v>92</v>
      </c>
      <c r="R607">
        <v>24</v>
      </c>
      <c r="S607">
        <v>165</v>
      </c>
      <c r="T607">
        <v>12</v>
      </c>
      <c r="U607">
        <v>53</v>
      </c>
      <c r="V607">
        <v>24</v>
      </c>
      <c r="W607">
        <v>35</v>
      </c>
      <c r="X607">
        <v>25</v>
      </c>
      <c r="Y607">
        <v>1074</v>
      </c>
      <c r="Z607">
        <v>5</v>
      </c>
      <c r="AA607">
        <v>3</v>
      </c>
      <c r="AB607">
        <v>2</v>
      </c>
      <c r="AC607">
        <v>6</v>
      </c>
      <c r="AD607">
        <v>10145</v>
      </c>
      <c r="AE607">
        <v>10162</v>
      </c>
      <c r="AF607">
        <v>20</v>
      </c>
      <c r="AG607">
        <v>10123</v>
      </c>
      <c r="AH607">
        <v>5</v>
      </c>
      <c r="AI607">
        <v>62</v>
      </c>
      <c r="AJ607">
        <v>2</v>
      </c>
      <c r="AK607">
        <v>81</v>
      </c>
      <c r="AL607">
        <v>16</v>
      </c>
      <c r="AM607">
        <v>7</v>
      </c>
      <c r="AN607">
        <v>77</v>
      </c>
      <c r="AO607">
        <v>97</v>
      </c>
      <c r="AP607">
        <v>2</v>
      </c>
      <c r="AQ607">
        <v>53</v>
      </c>
      <c r="AR607">
        <v>16</v>
      </c>
      <c r="AS607">
        <v>17</v>
      </c>
    </row>
    <row r="608" spans="1:45" x14ac:dyDescent="0.25">
      <c r="A608">
        <v>20110830</v>
      </c>
      <c r="B608">
        <f t="shared" si="45"/>
        <v>20150830</v>
      </c>
      <c r="C608">
        <f t="shared" si="46"/>
        <v>2015</v>
      </c>
      <c r="D608">
        <f t="shared" si="47"/>
        <v>8</v>
      </c>
      <c r="E608">
        <f t="shared" si="48"/>
        <v>30</v>
      </c>
      <c r="F608" s="15">
        <f t="shared" si="49"/>
        <v>42246</v>
      </c>
      <c r="G608">
        <v>250</v>
      </c>
      <c r="H608">
        <v>10</v>
      </c>
      <c r="I608">
        <v>16</v>
      </c>
      <c r="J608">
        <v>30</v>
      </c>
      <c r="K608">
        <v>10</v>
      </c>
      <c r="L608">
        <v>10</v>
      </c>
      <c r="M608">
        <v>3</v>
      </c>
      <c r="N608">
        <v>60</v>
      </c>
      <c r="O608">
        <v>11</v>
      </c>
      <c r="P608">
        <v>128</v>
      </c>
      <c r="Q608">
        <v>82</v>
      </c>
      <c r="R608">
        <v>24</v>
      </c>
      <c r="S608">
        <v>181</v>
      </c>
      <c r="T608">
        <v>15</v>
      </c>
      <c r="U608">
        <v>49</v>
      </c>
      <c r="V608">
        <v>24</v>
      </c>
      <c r="W608">
        <v>22</v>
      </c>
      <c r="X608">
        <v>16</v>
      </c>
      <c r="Y608">
        <v>819</v>
      </c>
      <c r="Z608">
        <v>5</v>
      </c>
      <c r="AA608">
        <v>17</v>
      </c>
      <c r="AB608">
        <v>17</v>
      </c>
      <c r="AC608">
        <v>11</v>
      </c>
      <c r="AD608">
        <v>10153</v>
      </c>
      <c r="AE608">
        <v>10160</v>
      </c>
      <c r="AF608">
        <v>11</v>
      </c>
      <c r="AG608">
        <v>10148</v>
      </c>
      <c r="AH608">
        <v>5</v>
      </c>
      <c r="AI608">
        <v>4</v>
      </c>
      <c r="AJ608">
        <v>22</v>
      </c>
      <c r="AK608">
        <v>80</v>
      </c>
      <c r="AL608">
        <v>13</v>
      </c>
      <c r="AM608">
        <v>5</v>
      </c>
      <c r="AN608">
        <v>87</v>
      </c>
      <c r="AO608">
        <v>99</v>
      </c>
      <c r="AP608">
        <v>20</v>
      </c>
      <c r="AQ608">
        <v>65</v>
      </c>
      <c r="AR608">
        <v>13</v>
      </c>
      <c r="AS608">
        <v>13</v>
      </c>
    </row>
    <row r="609" spans="1:45" x14ac:dyDescent="0.25">
      <c r="A609">
        <v>20110831</v>
      </c>
      <c r="B609">
        <f t="shared" si="45"/>
        <v>20150831</v>
      </c>
      <c r="C609">
        <f t="shared" si="46"/>
        <v>2015</v>
      </c>
      <c r="D609">
        <f t="shared" si="47"/>
        <v>8</v>
      </c>
      <c r="E609">
        <f t="shared" si="48"/>
        <v>31</v>
      </c>
      <c r="F609" s="15">
        <f t="shared" si="49"/>
        <v>42247</v>
      </c>
      <c r="G609">
        <v>294</v>
      </c>
      <c r="H609">
        <v>13</v>
      </c>
      <c r="I609">
        <v>19</v>
      </c>
      <c r="J609">
        <v>30</v>
      </c>
      <c r="K609">
        <v>10</v>
      </c>
      <c r="L609">
        <v>10</v>
      </c>
      <c r="M609">
        <v>4</v>
      </c>
      <c r="N609">
        <v>60</v>
      </c>
      <c r="O609">
        <v>14</v>
      </c>
      <c r="P609">
        <v>141</v>
      </c>
      <c r="Q609">
        <v>86</v>
      </c>
      <c r="R609">
        <v>1</v>
      </c>
      <c r="S609">
        <v>179</v>
      </c>
      <c r="T609">
        <v>12</v>
      </c>
      <c r="U609">
        <v>50</v>
      </c>
      <c r="V609">
        <v>6</v>
      </c>
      <c r="W609">
        <v>32</v>
      </c>
      <c r="X609">
        <v>23</v>
      </c>
      <c r="Y609">
        <v>997</v>
      </c>
      <c r="Z609">
        <v>1</v>
      </c>
      <c r="AA609">
        <v>1</v>
      </c>
      <c r="AB609">
        <v>1</v>
      </c>
      <c r="AC609">
        <v>5</v>
      </c>
      <c r="AD609">
        <v>10151</v>
      </c>
      <c r="AE609">
        <v>10163</v>
      </c>
      <c r="AF609">
        <v>23</v>
      </c>
      <c r="AG609">
        <v>10142</v>
      </c>
      <c r="AH609">
        <v>4</v>
      </c>
      <c r="AI609">
        <v>57</v>
      </c>
      <c r="AJ609">
        <v>5</v>
      </c>
      <c r="AK609">
        <v>80</v>
      </c>
      <c r="AL609">
        <v>14</v>
      </c>
      <c r="AM609">
        <v>6</v>
      </c>
      <c r="AN609">
        <v>84</v>
      </c>
      <c r="AO609">
        <v>98</v>
      </c>
      <c r="AP609">
        <v>1</v>
      </c>
      <c r="AQ609">
        <v>65</v>
      </c>
      <c r="AR609">
        <v>14</v>
      </c>
      <c r="AS609">
        <v>16</v>
      </c>
    </row>
    <row r="610" spans="1:45" x14ac:dyDescent="0.25">
      <c r="A610">
        <v>20110901</v>
      </c>
      <c r="B610">
        <f t="shared" si="45"/>
        <v>20150901</v>
      </c>
      <c r="C610">
        <f t="shared" si="46"/>
        <v>2015</v>
      </c>
      <c r="D610">
        <f t="shared" si="47"/>
        <v>9</v>
      </c>
      <c r="E610">
        <f t="shared" si="48"/>
        <v>1</v>
      </c>
      <c r="F610" s="15">
        <f t="shared" si="49"/>
        <v>42248</v>
      </c>
      <c r="G610">
        <v>36</v>
      </c>
      <c r="H610">
        <v>12</v>
      </c>
      <c r="I610">
        <v>13</v>
      </c>
      <c r="J610">
        <v>30</v>
      </c>
      <c r="K610">
        <v>18</v>
      </c>
      <c r="L610">
        <v>0</v>
      </c>
      <c r="M610">
        <v>2</v>
      </c>
      <c r="N610">
        <v>60</v>
      </c>
      <c r="O610">
        <v>14</v>
      </c>
      <c r="P610">
        <v>127</v>
      </c>
      <c r="Q610">
        <v>61</v>
      </c>
      <c r="R610">
        <v>5</v>
      </c>
      <c r="S610">
        <v>191</v>
      </c>
      <c r="T610">
        <v>15</v>
      </c>
      <c r="U610">
        <v>34</v>
      </c>
      <c r="V610">
        <v>6</v>
      </c>
      <c r="W610">
        <v>84</v>
      </c>
      <c r="X610">
        <v>61</v>
      </c>
      <c r="Y610">
        <v>1754</v>
      </c>
      <c r="Z610">
        <v>0</v>
      </c>
      <c r="AA610">
        <v>0</v>
      </c>
      <c r="AB610">
        <v>0</v>
      </c>
      <c r="AC610">
        <v>1</v>
      </c>
      <c r="AD610">
        <v>10158</v>
      </c>
      <c r="AE610">
        <v>10169</v>
      </c>
      <c r="AF610">
        <v>9</v>
      </c>
      <c r="AG610">
        <v>10146</v>
      </c>
      <c r="AH610">
        <v>24</v>
      </c>
      <c r="AI610">
        <v>5</v>
      </c>
      <c r="AJ610">
        <v>2</v>
      </c>
      <c r="AK610">
        <v>82</v>
      </c>
      <c r="AL610">
        <v>10</v>
      </c>
      <c r="AM610">
        <v>2</v>
      </c>
      <c r="AN610">
        <v>78</v>
      </c>
      <c r="AO610">
        <v>99</v>
      </c>
      <c r="AP610">
        <v>1</v>
      </c>
      <c r="AQ610">
        <v>55</v>
      </c>
      <c r="AR610">
        <v>11</v>
      </c>
      <c r="AS610">
        <v>27</v>
      </c>
    </row>
    <row r="611" spans="1:45" x14ac:dyDescent="0.25">
      <c r="A611">
        <v>20110902</v>
      </c>
      <c r="B611">
        <f t="shared" si="45"/>
        <v>20150902</v>
      </c>
      <c r="C611">
        <f t="shared" si="46"/>
        <v>2015</v>
      </c>
      <c r="D611">
        <f t="shared" si="47"/>
        <v>9</v>
      </c>
      <c r="E611">
        <f t="shared" si="48"/>
        <v>2</v>
      </c>
      <c r="F611" s="15">
        <f t="shared" si="49"/>
        <v>42249</v>
      </c>
      <c r="G611">
        <v>167</v>
      </c>
      <c r="H611">
        <v>11</v>
      </c>
      <c r="I611">
        <v>20</v>
      </c>
      <c r="J611">
        <v>40</v>
      </c>
      <c r="K611">
        <v>12</v>
      </c>
      <c r="L611">
        <v>10</v>
      </c>
      <c r="M611">
        <v>1</v>
      </c>
      <c r="N611">
        <v>80</v>
      </c>
      <c r="O611">
        <v>16</v>
      </c>
      <c r="P611">
        <v>169</v>
      </c>
      <c r="Q611">
        <v>74</v>
      </c>
      <c r="R611">
        <v>5</v>
      </c>
      <c r="S611">
        <v>251</v>
      </c>
      <c r="T611">
        <v>16</v>
      </c>
      <c r="U611">
        <v>47</v>
      </c>
      <c r="V611">
        <v>6</v>
      </c>
      <c r="W611">
        <v>96</v>
      </c>
      <c r="X611">
        <v>71</v>
      </c>
      <c r="Y611">
        <v>1707</v>
      </c>
      <c r="Z611">
        <v>0</v>
      </c>
      <c r="AA611">
        <v>0</v>
      </c>
      <c r="AB611">
        <v>0</v>
      </c>
      <c r="AC611">
        <v>1</v>
      </c>
      <c r="AD611">
        <v>10123</v>
      </c>
      <c r="AE611">
        <v>10141</v>
      </c>
      <c r="AF611">
        <v>1</v>
      </c>
      <c r="AG611">
        <v>10110</v>
      </c>
      <c r="AH611">
        <v>17</v>
      </c>
      <c r="AI611">
        <v>0</v>
      </c>
      <c r="AJ611">
        <v>24</v>
      </c>
      <c r="AK611">
        <v>67</v>
      </c>
      <c r="AL611">
        <v>7</v>
      </c>
      <c r="AM611">
        <v>2</v>
      </c>
      <c r="AN611">
        <v>81</v>
      </c>
      <c r="AO611">
        <v>99</v>
      </c>
      <c r="AP611">
        <v>22</v>
      </c>
      <c r="AQ611">
        <v>60</v>
      </c>
      <c r="AR611">
        <v>16</v>
      </c>
      <c r="AS611">
        <v>29</v>
      </c>
    </row>
    <row r="612" spans="1:45" x14ac:dyDescent="0.25">
      <c r="A612">
        <v>20110903</v>
      </c>
      <c r="B612">
        <f t="shared" si="45"/>
        <v>20150903</v>
      </c>
      <c r="C612">
        <f t="shared" si="46"/>
        <v>2015</v>
      </c>
      <c r="D612">
        <f t="shared" si="47"/>
        <v>9</v>
      </c>
      <c r="E612">
        <f t="shared" si="48"/>
        <v>3</v>
      </c>
      <c r="F612" s="15">
        <f t="shared" si="49"/>
        <v>42250</v>
      </c>
      <c r="G612">
        <v>152</v>
      </c>
      <c r="H612">
        <v>19</v>
      </c>
      <c r="I612">
        <v>23</v>
      </c>
      <c r="J612">
        <v>40</v>
      </c>
      <c r="K612">
        <v>14</v>
      </c>
      <c r="L612">
        <v>10</v>
      </c>
      <c r="M612">
        <v>1</v>
      </c>
      <c r="N612">
        <v>170</v>
      </c>
      <c r="O612">
        <v>24</v>
      </c>
      <c r="P612">
        <v>208</v>
      </c>
      <c r="Q612">
        <v>119</v>
      </c>
      <c r="R612">
        <v>4</v>
      </c>
      <c r="S612">
        <v>279</v>
      </c>
      <c r="T612">
        <v>16</v>
      </c>
      <c r="U612">
        <v>103</v>
      </c>
      <c r="V612">
        <v>6</v>
      </c>
      <c r="W612">
        <v>94</v>
      </c>
      <c r="X612">
        <v>69</v>
      </c>
      <c r="Y612">
        <v>1720</v>
      </c>
      <c r="Z612">
        <v>1</v>
      </c>
      <c r="AA612">
        <v>1</v>
      </c>
      <c r="AB612">
        <v>1</v>
      </c>
      <c r="AC612">
        <v>24</v>
      </c>
      <c r="AD612">
        <v>10099</v>
      </c>
      <c r="AE612">
        <v>10117</v>
      </c>
      <c r="AF612">
        <v>1</v>
      </c>
      <c r="AG612">
        <v>10066</v>
      </c>
      <c r="AH612">
        <v>23</v>
      </c>
      <c r="AI612">
        <v>0</v>
      </c>
      <c r="AJ612">
        <v>1</v>
      </c>
      <c r="AK612">
        <v>80</v>
      </c>
      <c r="AL612">
        <v>16</v>
      </c>
      <c r="AM612">
        <v>4</v>
      </c>
      <c r="AN612">
        <v>79</v>
      </c>
      <c r="AO612">
        <v>100</v>
      </c>
      <c r="AP612">
        <v>2</v>
      </c>
      <c r="AQ612">
        <v>54</v>
      </c>
      <c r="AR612">
        <v>15</v>
      </c>
      <c r="AS612">
        <v>32</v>
      </c>
    </row>
    <row r="613" spans="1:45" x14ac:dyDescent="0.25">
      <c r="A613">
        <v>20110904</v>
      </c>
      <c r="B613">
        <f t="shared" si="45"/>
        <v>20150904</v>
      </c>
      <c r="C613">
        <f t="shared" si="46"/>
        <v>2015</v>
      </c>
      <c r="D613">
        <f t="shared" si="47"/>
        <v>9</v>
      </c>
      <c r="E613">
        <f t="shared" si="48"/>
        <v>4</v>
      </c>
      <c r="F613" s="15">
        <f t="shared" si="49"/>
        <v>42251</v>
      </c>
      <c r="G613">
        <v>213</v>
      </c>
      <c r="H613">
        <v>20</v>
      </c>
      <c r="I613">
        <v>24</v>
      </c>
      <c r="J613">
        <v>50</v>
      </c>
      <c r="K613">
        <v>24</v>
      </c>
      <c r="L613">
        <v>10</v>
      </c>
      <c r="M613">
        <v>19</v>
      </c>
      <c r="N613">
        <v>170</v>
      </c>
      <c r="O613">
        <v>1</v>
      </c>
      <c r="P613">
        <v>185</v>
      </c>
      <c r="Q613">
        <v>147</v>
      </c>
      <c r="R613">
        <v>24</v>
      </c>
      <c r="S613">
        <v>221</v>
      </c>
      <c r="T613">
        <v>13</v>
      </c>
      <c r="U613">
        <v>141</v>
      </c>
      <c r="V613">
        <v>24</v>
      </c>
      <c r="W613">
        <v>12</v>
      </c>
      <c r="X613">
        <v>9</v>
      </c>
      <c r="Y613">
        <v>811</v>
      </c>
      <c r="Z613">
        <v>37</v>
      </c>
      <c r="AA613">
        <v>136</v>
      </c>
      <c r="AB613">
        <v>50</v>
      </c>
      <c r="AC613">
        <v>18</v>
      </c>
      <c r="AD613">
        <v>10082</v>
      </c>
      <c r="AE613">
        <v>10093</v>
      </c>
      <c r="AF613">
        <v>14</v>
      </c>
      <c r="AG613">
        <v>10060</v>
      </c>
      <c r="AH613">
        <v>2</v>
      </c>
      <c r="AI613">
        <v>31</v>
      </c>
      <c r="AJ613">
        <v>19</v>
      </c>
      <c r="AK613">
        <v>75</v>
      </c>
      <c r="AL613">
        <v>13</v>
      </c>
      <c r="AM613">
        <v>7</v>
      </c>
      <c r="AN613">
        <v>91</v>
      </c>
      <c r="AO613">
        <v>99</v>
      </c>
      <c r="AP613">
        <v>6</v>
      </c>
      <c r="AQ613">
        <v>73</v>
      </c>
      <c r="AR613">
        <v>13</v>
      </c>
      <c r="AS613">
        <v>14</v>
      </c>
    </row>
    <row r="614" spans="1:45" x14ac:dyDescent="0.25">
      <c r="A614">
        <v>20110905</v>
      </c>
      <c r="B614">
        <f t="shared" si="45"/>
        <v>20150905</v>
      </c>
      <c r="C614">
        <f t="shared" si="46"/>
        <v>2015</v>
      </c>
      <c r="D614">
        <f t="shared" si="47"/>
        <v>9</v>
      </c>
      <c r="E614">
        <f t="shared" si="48"/>
        <v>5</v>
      </c>
      <c r="F614" s="15">
        <f t="shared" si="49"/>
        <v>42252</v>
      </c>
      <c r="G614">
        <v>226</v>
      </c>
      <c r="H614">
        <v>53</v>
      </c>
      <c r="I614">
        <v>55</v>
      </c>
      <c r="J614">
        <v>70</v>
      </c>
      <c r="K614">
        <v>15</v>
      </c>
      <c r="L614">
        <v>30</v>
      </c>
      <c r="M614">
        <v>4</v>
      </c>
      <c r="N614">
        <v>140</v>
      </c>
      <c r="O614">
        <v>17</v>
      </c>
      <c r="P614">
        <v>153</v>
      </c>
      <c r="Q614">
        <v>122</v>
      </c>
      <c r="R614">
        <v>5</v>
      </c>
      <c r="S614">
        <v>190</v>
      </c>
      <c r="T614">
        <v>13</v>
      </c>
      <c r="U614">
        <v>112</v>
      </c>
      <c r="V614">
        <v>6</v>
      </c>
      <c r="W614">
        <v>68</v>
      </c>
      <c r="X614">
        <v>51</v>
      </c>
      <c r="Y614">
        <v>1348</v>
      </c>
      <c r="Z614">
        <v>10</v>
      </c>
      <c r="AA614">
        <v>37</v>
      </c>
      <c r="AB614">
        <v>28</v>
      </c>
      <c r="AC614">
        <v>13</v>
      </c>
      <c r="AD614">
        <v>10127</v>
      </c>
      <c r="AE614">
        <v>10161</v>
      </c>
      <c r="AF614">
        <v>22</v>
      </c>
      <c r="AG614">
        <v>10091</v>
      </c>
      <c r="AH614">
        <v>1</v>
      </c>
      <c r="AI614">
        <v>50</v>
      </c>
      <c r="AJ614">
        <v>13</v>
      </c>
      <c r="AK614">
        <v>75</v>
      </c>
      <c r="AL614">
        <v>15</v>
      </c>
      <c r="AM614">
        <v>5</v>
      </c>
      <c r="AN614">
        <v>79</v>
      </c>
      <c r="AO614">
        <v>94</v>
      </c>
      <c r="AP614">
        <v>1</v>
      </c>
      <c r="AQ614">
        <v>62</v>
      </c>
      <c r="AR614">
        <v>16</v>
      </c>
      <c r="AS614">
        <v>22</v>
      </c>
    </row>
    <row r="615" spans="1:45" x14ac:dyDescent="0.25">
      <c r="A615">
        <v>20110906</v>
      </c>
      <c r="B615">
        <f t="shared" si="45"/>
        <v>20150906</v>
      </c>
      <c r="C615">
        <f t="shared" si="46"/>
        <v>2015</v>
      </c>
      <c r="D615">
        <f t="shared" si="47"/>
        <v>9</v>
      </c>
      <c r="E615">
        <f t="shared" si="48"/>
        <v>6</v>
      </c>
      <c r="F615" s="15">
        <f t="shared" si="49"/>
        <v>42253</v>
      </c>
      <c r="G615">
        <v>209</v>
      </c>
      <c r="H615">
        <v>66</v>
      </c>
      <c r="I615">
        <v>69</v>
      </c>
      <c r="J615">
        <v>90</v>
      </c>
      <c r="K615">
        <v>18</v>
      </c>
      <c r="L615">
        <v>50</v>
      </c>
      <c r="M615">
        <v>1</v>
      </c>
      <c r="N615">
        <v>180</v>
      </c>
      <c r="O615">
        <v>19</v>
      </c>
      <c r="P615">
        <v>152</v>
      </c>
      <c r="Q615">
        <v>137</v>
      </c>
      <c r="R615">
        <v>23</v>
      </c>
      <c r="S615">
        <v>166</v>
      </c>
      <c r="T615">
        <v>10</v>
      </c>
      <c r="U615">
        <v>130</v>
      </c>
      <c r="V615">
        <v>6</v>
      </c>
      <c r="W615">
        <v>3</v>
      </c>
      <c r="X615">
        <v>2</v>
      </c>
      <c r="Y615">
        <v>515</v>
      </c>
      <c r="Z615">
        <v>130</v>
      </c>
      <c r="AA615">
        <v>270</v>
      </c>
      <c r="AB615">
        <v>127</v>
      </c>
      <c r="AC615">
        <v>23</v>
      </c>
      <c r="AD615">
        <v>10101</v>
      </c>
      <c r="AE615">
        <v>10161</v>
      </c>
      <c r="AF615">
        <v>1</v>
      </c>
      <c r="AG615">
        <v>10025</v>
      </c>
      <c r="AH615">
        <v>22</v>
      </c>
      <c r="AI615">
        <v>48</v>
      </c>
      <c r="AJ615">
        <v>17</v>
      </c>
      <c r="AK615">
        <v>75</v>
      </c>
      <c r="AL615">
        <v>5</v>
      </c>
      <c r="AM615">
        <v>8</v>
      </c>
      <c r="AN615">
        <v>87</v>
      </c>
      <c r="AO615">
        <v>96</v>
      </c>
      <c r="AP615">
        <v>23</v>
      </c>
      <c r="AQ615">
        <v>74</v>
      </c>
      <c r="AR615">
        <v>10</v>
      </c>
      <c r="AS615">
        <v>9</v>
      </c>
    </row>
    <row r="616" spans="1:45" x14ac:dyDescent="0.25">
      <c r="A616">
        <v>20110907</v>
      </c>
      <c r="B616">
        <f t="shared" si="45"/>
        <v>20150907</v>
      </c>
      <c r="C616">
        <f t="shared" si="46"/>
        <v>2015</v>
      </c>
      <c r="D616">
        <f t="shared" si="47"/>
        <v>9</v>
      </c>
      <c r="E616">
        <f t="shared" si="48"/>
        <v>7</v>
      </c>
      <c r="F616" s="15">
        <f t="shared" si="49"/>
        <v>42254</v>
      </c>
      <c r="G616">
        <v>249</v>
      </c>
      <c r="H616">
        <v>49</v>
      </c>
      <c r="I616">
        <v>50</v>
      </c>
      <c r="J616">
        <v>60</v>
      </c>
      <c r="K616">
        <v>9</v>
      </c>
      <c r="L616">
        <v>40</v>
      </c>
      <c r="M616">
        <v>6</v>
      </c>
      <c r="N616">
        <v>130</v>
      </c>
      <c r="O616">
        <v>3</v>
      </c>
      <c r="P616">
        <v>149</v>
      </c>
      <c r="Q616">
        <v>128</v>
      </c>
      <c r="R616">
        <v>24</v>
      </c>
      <c r="S616">
        <v>177</v>
      </c>
      <c r="T616">
        <v>11</v>
      </c>
      <c r="U616">
        <v>125</v>
      </c>
      <c r="V616">
        <v>24</v>
      </c>
      <c r="W616">
        <v>25</v>
      </c>
      <c r="X616">
        <v>19</v>
      </c>
      <c r="Y616">
        <v>758</v>
      </c>
      <c r="Z616">
        <v>46</v>
      </c>
      <c r="AA616">
        <v>79</v>
      </c>
      <c r="AB616">
        <v>31</v>
      </c>
      <c r="AC616">
        <v>22</v>
      </c>
      <c r="AD616">
        <v>10083</v>
      </c>
      <c r="AE616">
        <v>10101</v>
      </c>
      <c r="AF616">
        <v>12</v>
      </c>
      <c r="AG616">
        <v>10040</v>
      </c>
      <c r="AH616">
        <v>1</v>
      </c>
      <c r="AI616">
        <v>57</v>
      </c>
      <c r="AJ616">
        <v>23</v>
      </c>
      <c r="AK616">
        <v>72</v>
      </c>
      <c r="AL616">
        <v>10</v>
      </c>
      <c r="AM616">
        <v>7</v>
      </c>
      <c r="AN616">
        <v>80</v>
      </c>
      <c r="AO616">
        <v>96</v>
      </c>
      <c r="AP616">
        <v>24</v>
      </c>
      <c r="AQ616">
        <v>67</v>
      </c>
      <c r="AR616">
        <v>11</v>
      </c>
      <c r="AS616">
        <v>12</v>
      </c>
    </row>
    <row r="617" spans="1:45" x14ac:dyDescent="0.25">
      <c r="A617">
        <v>20110908</v>
      </c>
      <c r="B617">
        <f t="shared" si="45"/>
        <v>20150908</v>
      </c>
      <c r="C617">
        <f t="shared" si="46"/>
        <v>2015</v>
      </c>
      <c r="D617">
        <f t="shared" si="47"/>
        <v>9</v>
      </c>
      <c r="E617">
        <f t="shared" si="48"/>
        <v>8</v>
      </c>
      <c r="F617" s="15">
        <f t="shared" si="49"/>
        <v>42255</v>
      </c>
      <c r="G617">
        <v>245</v>
      </c>
      <c r="H617">
        <v>35</v>
      </c>
      <c r="I617">
        <v>36</v>
      </c>
      <c r="J617">
        <v>50</v>
      </c>
      <c r="K617">
        <v>9</v>
      </c>
      <c r="L617">
        <v>20</v>
      </c>
      <c r="M617">
        <v>19</v>
      </c>
      <c r="N617">
        <v>110</v>
      </c>
      <c r="O617">
        <v>12</v>
      </c>
      <c r="P617">
        <v>145</v>
      </c>
      <c r="Q617">
        <v>125</v>
      </c>
      <c r="R617">
        <v>4</v>
      </c>
      <c r="S617">
        <v>166</v>
      </c>
      <c r="T617">
        <v>16</v>
      </c>
      <c r="U617">
        <v>121</v>
      </c>
      <c r="V617">
        <v>6</v>
      </c>
      <c r="W617">
        <v>2</v>
      </c>
      <c r="X617">
        <v>2</v>
      </c>
      <c r="Y617">
        <v>398</v>
      </c>
      <c r="Z617">
        <v>75</v>
      </c>
      <c r="AA617">
        <v>99</v>
      </c>
      <c r="AB617">
        <v>31</v>
      </c>
      <c r="AC617">
        <v>13</v>
      </c>
      <c r="AD617">
        <v>10079</v>
      </c>
      <c r="AE617">
        <v>10094</v>
      </c>
      <c r="AF617">
        <v>21</v>
      </c>
      <c r="AG617">
        <v>10072</v>
      </c>
      <c r="AH617">
        <v>5</v>
      </c>
      <c r="AI617">
        <v>47</v>
      </c>
      <c r="AJ617">
        <v>13</v>
      </c>
      <c r="AK617">
        <v>70</v>
      </c>
      <c r="AL617">
        <v>7</v>
      </c>
      <c r="AM617">
        <v>8</v>
      </c>
      <c r="AN617">
        <v>91</v>
      </c>
      <c r="AO617">
        <v>96</v>
      </c>
      <c r="AP617">
        <v>8</v>
      </c>
      <c r="AQ617">
        <v>80</v>
      </c>
      <c r="AR617">
        <v>16</v>
      </c>
      <c r="AS617">
        <v>7</v>
      </c>
    </row>
    <row r="618" spans="1:45" x14ac:dyDescent="0.25">
      <c r="A618">
        <v>20110909</v>
      </c>
      <c r="B618">
        <f t="shared" si="45"/>
        <v>20150909</v>
      </c>
      <c r="C618">
        <f t="shared" si="46"/>
        <v>2015</v>
      </c>
      <c r="D618">
        <f t="shared" si="47"/>
        <v>9</v>
      </c>
      <c r="E618">
        <f t="shared" si="48"/>
        <v>9</v>
      </c>
      <c r="F618" s="15">
        <f t="shared" si="49"/>
        <v>42256</v>
      </c>
      <c r="G618">
        <v>222</v>
      </c>
      <c r="H618">
        <v>27</v>
      </c>
      <c r="I618">
        <v>28</v>
      </c>
      <c r="J618">
        <v>40</v>
      </c>
      <c r="K618">
        <v>13</v>
      </c>
      <c r="L618">
        <v>10</v>
      </c>
      <c r="M618">
        <v>21</v>
      </c>
      <c r="N618">
        <v>70</v>
      </c>
      <c r="O618">
        <v>5</v>
      </c>
      <c r="P618">
        <v>175</v>
      </c>
      <c r="Q618">
        <v>156</v>
      </c>
      <c r="R618">
        <v>1</v>
      </c>
      <c r="S618">
        <v>200</v>
      </c>
      <c r="T618">
        <v>14</v>
      </c>
      <c r="U618">
        <v>146</v>
      </c>
      <c r="V618">
        <v>24</v>
      </c>
      <c r="W618">
        <v>2</v>
      </c>
      <c r="X618">
        <v>2</v>
      </c>
      <c r="Y618">
        <v>444</v>
      </c>
      <c r="Z618">
        <v>0</v>
      </c>
      <c r="AA618">
        <v>-1</v>
      </c>
      <c r="AB618">
        <v>-1</v>
      </c>
      <c r="AC618">
        <v>19</v>
      </c>
      <c r="AD618">
        <v>10105</v>
      </c>
      <c r="AE618">
        <v>10118</v>
      </c>
      <c r="AF618">
        <v>21</v>
      </c>
      <c r="AG618">
        <v>10089</v>
      </c>
      <c r="AH618">
        <v>4</v>
      </c>
      <c r="AI618">
        <v>31</v>
      </c>
      <c r="AJ618">
        <v>10</v>
      </c>
      <c r="AK618">
        <v>70</v>
      </c>
      <c r="AL618">
        <v>13</v>
      </c>
      <c r="AM618">
        <v>8</v>
      </c>
      <c r="AN618">
        <v>93</v>
      </c>
      <c r="AO618">
        <v>99</v>
      </c>
      <c r="AP618">
        <v>24</v>
      </c>
      <c r="AQ618">
        <v>83</v>
      </c>
      <c r="AR618">
        <v>14</v>
      </c>
      <c r="AS618">
        <v>8</v>
      </c>
    </row>
    <row r="619" spans="1:45" x14ac:dyDescent="0.25">
      <c r="A619">
        <v>20110910</v>
      </c>
      <c r="B619">
        <f t="shared" si="45"/>
        <v>20150910</v>
      </c>
      <c r="C619">
        <f t="shared" si="46"/>
        <v>2015</v>
      </c>
      <c r="D619">
        <f t="shared" si="47"/>
        <v>9</v>
      </c>
      <c r="E619">
        <f t="shared" si="48"/>
        <v>10</v>
      </c>
      <c r="F619" s="15">
        <f t="shared" si="49"/>
        <v>42257</v>
      </c>
      <c r="G619">
        <v>167</v>
      </c>
      <c r="H619">
        <v>26</v>
      </c>
      <c r="I619">
        <v>32</v>
      </c>
      <c r="J619">
        <v>50</v>
      </c>
      <c r="K619">
        <v>13</v>
      </c>
      <c r="L619">
        <v>10</v>
      </c>
      <c r="M619">
        <v>2</v>
      </c>
      <c r="N619">
        <v>250</v>
      </c>
      <c r="O619">
        <v>21</v>
      </c>
      <c r="P619">
        <v>207</v>
      </c>
      <c r="Q619">
        <v>151</v>
      </c>
      <c r="R619">
        <v>2</v>
      </c>
      <c r="S619">
        <v>254</v>
      </c>
      <c r="T619">
        <v>14</v>
      </c>
      <c r="U619">
        <v>133</v>
      </c>
      <c r="V619">
        <v>6</v>
      </c>
      <c r="W619">
        <v>24</v>
      </c>
      <c r="X619">
        <v>18</v>
      </c>
      <c r="Y619">
        <v>1121</v>
      </c>
      <c r="Z619">
        <v>20</v>
      </c>
      <c r="AA619">
        <v>118</v>
      </c>
      <c r="AB619">
        <v>111</v>
      </c>
      <c r="AC619">
        <v>21</v>
      </c>
      <c r="AD619">
        <v>10077</v>
      </c>
      <c r="AE619">
        <v>10112</v>
      </c>
      <c r="AF619">
        <v>1</v>
      </c>
      <c r="AG619">
        <v>10041</v>
      </c>
      <c r="AH619">
        <v>20</v>
      </c>
      <c r="AI619">
        <v>1</v>
      </c>
      <c r="AJ619">
        <v>2</v>
      </c>
      <c r="AK619">
        <v>75</v>
      </c>
      <c r="AL619">
        <v>11</v>
      </c>
      <c r="AM619">
        <v>7</v>
      </c>
      <c r="AN619">
        <v>89</v>
      </c>
      <c r="AO619">
        <v>100</v>
      </c>
      <c r="AP619">
        <v>2</v>
      </c>
      <c r="AQ619">
        <v>74</v>
      </c>
      <c r="AR619">
        <v>13</v>
      </c>
      <c r="AS619">
        <v>21</v>
      </c>
    </row>
    <row r="620" spans="1:45" x14ac:dyDescent="0.25">
      <c r="A620">
        <v>20110911</v>
      </c>
      <c r="B620">
        <f t="shared" si="45"/>
        <v>20150911</v>
      </c>
      <c r="C620">
        <f t="shared" si="46"/>
        <v>2015</v>
      </c>
      <c r="D620">
        <f t="shared" si="47"/>
        <v>9</v>
      </c>
      <c r="E620">
        <f t="shared" si="48"/>
        <v>11</v>
      </c>
      <c r="F620" s="15">
        <f t="shared" si="49"/>
        <v>42258</v>
      </c>
      <c r="G620">
        <v>211</v>
      </c>
      <c r="H620">
        <v>38</v>
      </c>
      <c r="I620">
        <v>39</v>
      </c>
      <c r="J620">
        <v>70</v>
      </c>
      <c r="K620">
        <v>10</v>
      </c>
      <c r="L620">
        <v>20</v>
      </c>
      <c r="M620">
        <v>5</v>
      </c>
      <c r="N620">
        <v>120</v>
      </c>
      <c r="O620">
        <v>11</v>
      </c>
      <c r="P620">
        <v>172</v>
      </c>
      <c r="Q620">
        <v>148</v>
      </c>
      <c r="R620">
        <v>22</v>
      </c>
      <c r="S620">
        <v>201</v>
      </c>
      <c r="T620">
        <v>10</v>
      </c>
      <c r="U620">
        <v>136</v>
      </c>
      <c r="V620">
        <v>24</v>
      </c>
      <c r="W620">
        <v>20</v>
      </c>
      <c r="X620">
        <v>15</v>
      </c>
      <c r="Y620">
        <v>839</v>
      </c>
      <c r="Z620">
        <v>14</v>
      </c>
      <c r="AA620">
        <v>52</v>
      </c>
      <c r="AB620">
        <v>27</v>
      </c>
      <c r="AC620">
        <v>16</v>
      </c>
      <c r="AD620">
        <v>10082</v>
      </c>
      <c r="AE620">
        <v>10090</v>
      </c>
      <c r="AF620">
        <v>24</v>
      </c>
      <c r="AG620">
        <v>10075</v>
      </c>
      <c r="AH620">
        <v>15</v>
      </c>
      <c r="AI620">
        <v>65</v>
      </c>
      <c r="AJ620">
        <v>1</v>
      </c>
      <c r="AK620">
        <v>75</v>
      </c>
      <c r="AL620">
        <v>9</v>
      </c>
      <c r="AM620">
        <v>7</v>
      </c>
      <c r="AN620">
        <v>86</v>
      </c>
      <c r="AO620">
        <v>95</v>
      </c>
      <c r="AP620">
        <v>5</v>
      </c>
      <c r="AQ620">
        <v>72</v>
      </c>
      <c r="AR620">
        <v>11</v>
      </c>
      <c r="AS620">
        <v>15</v>
      </c>
    </row>
    <row r="621" spans="1:45" x14ac:dyDescent="0.25">
      <c r="A621">
        <v>20110912</v>
      </c>
      <c r="B621">
        <f t="shared" si="45"/>
        <v>20150912</v>
      </c>
      <c r="C621">
        <f t="shared" si="46"/>
        <v>2015</v>
      </c>
      <c r="D621">
        <f t="shared" si="47"/>
        <v>9</v>
      </c>
      <c r="E621">
        <f t="shared" si="48"/>
        <v>12</v>
      </c>
      <c r="F621" s="15">
        <f t="shared" si="49"/>
        <v>42259</v>
      </c>
      <c r="G621">
        <v>216</v>
      </c>
      <c r="H621">
        <v>62</v>
      </c>
      <c r="I621">
        <v>65</v>
      </c>
      <c r="J621">
        <v>90</v>
      </c>
      <c r="K621">
        <v>18</v>
      </c>
      <c r="L621">
        <v>40</v>
      </c>
      <c r="M621">
        <v>1</v>
      </c>
      <c r="N621">
        <v>190</v>
      </c>
      <c r="O621">
        <v>18</v>
      </c>
      <c r="P621">
        <v>168</v>
      </c>
      <c r="Q621">
        <v>143</v>
      </c>
      <c r="R621">
        <v>2</v>
      </c>
      <c r="S621">
        <v>210</v>
      </c>
      <c r="T621">
        <v>17</v>
      </c>
      <c r="U621">
        <v>129</v>
      </c>
      <c r="V621">
        <v>6</v>
      </c>
      <c r="W621">
        <v>18</v>
      </c>
      <c r="X621">
        <v>14</v>
      </c>
      <c r="Y621">
        <v>529</v>
      </c>
      <c r="Z621">
        <v>9</v>
      </c>
      <c r="AA621">
        <v>7</v>
      </c>
      <c r="AB621">
        <v>4</v>
      </c>
      <c r="AC621">
        <v>14</v>
      </c>
      <c r="AD621">
        <v>10072</v>
      </c>
      <c r="AE621">
        <v>10096</v>
      </c>
      <c r="AF621">
        <v>24</v>
      </c>
      <c r="AG621">
        <v>10050</v>
      </c>
      <c r="AH621">
        <v>15</v>
      </c>
      <c r="AI621">
        <v>50</v>
      </c>
      <c r="AJ621">
        <v>14</v>
      </c>
      <c r="AK621">
        <v>75</v>
      </c>
      <c r="AL621">
        <v>10</v>
      </c>
      <c r="AM621">
        <v>7</v>
      </c>
      <c r="AN621">
        <v>82</v>
      </c>
      <c r="AO621">
        <v>93</v>
      </c>
      <c r="AP621">
        <v>14</v>
      </c>
      <c r="AQ621">
        <v>70</v>
      </c>
      <c r="AR621">
        <v>18</v>
      </c>
      <c r="AS621">
        <v>9</v>
      </c>
    </row>
    <row r="622" spans="1:45" x14ac:dyDescent="0.25">
      <c r="A622">
        <v>20110913</v>
      </c>
      <c r="B622">
        <f t="shared" si="45"/>
        <v>20150913</v>
      </c>
      <c r="C622">
        <f t="shared" si="46"/>
        <v>2015</v>
      </c>
      <c r="D622">
        <f t="shared" si="47"/>
        <v>9</v>
      </c>
      <c r="E622">
        <f t="shared" si="48"/>
        <v>13</v>
      </c>
      <c r="F622" s="15">
        <f t="shared" si="49"/>
        <v>42260</v>
      </c>
      <c r="G622">
        <v>240</v>
      </c>
      <c r="H622">
        <v>55</v>
      </c>
      <c r="I622">
        <v>56</v>
      </c>
      <c r="J622">
        <v>70</v>
      </c>
      <c r="K622">
        <v>10</v>
      </c>
      <c r="L622">
        <v>30</v>
      </c>
      <c r="M622">
        <v>23</v>
      </c>
      <c r="N622">
        <v>150</v>
      </c>
      <c r="O622">
        <v>22</v>
      </c>
      <c r="P622">
        <v>155</v>
      </c>
      <c r="Q622">
        <v>116</v>
      </c>
      <c r="R622">
        <v>23</v>
      </c>
      <c r="S622">
        <v>187</v>
      </c>
      <c r="T622">
        <v>15</v>
      </c>
      <c r="U622">
        <v>105</v>
      </c>
      <c r="V622">
        <v>24</v>
      </c>
      <c r="W622">
        <v>74</v>
      </c>
      <c r="X622">
        <v>57</v>
      </c>
      <c r="Y622">
        <v>1400</v>
      </c>
      <c r="Z622">
        <v>20</v>
      </c>
      <c r="AA622">
        <v>53</v>
      </c>
      <c r="AB622">
        <v>26</v>
      </c>
      <c r="AC622">
        <v>19</v>
      </c>
      <c r="AD622">
        <v>10109</v>
      </c>
      <c r="AE622">
        <v>10125</v>
      </c>
      <c r="AF622">
        <v>24</v>
      </c>
      <c r="AG622">
        <v>10095</v>
      </c>
      <c r="AH622">
        <v>1</v>
      </c>
      <c r="AI622">
        <v>50</v>
      </c>
      <c r="AJ622">
        <v>19</v>
      </c>
      <c r="AK622">
        <v>72</v>
      </c>
      <c r="AL622">
        <v>15</v>
      </c>
      <c r="AM622">
        <v>4</v>
      </c>
      <c r="AN622">
        <v>77</v>
      </c>
      <c r="AO622">
        <v>95</v>
      </c>
      <c r="AP622">
        <v>19</v>
      </c>
      <c r="AQ622">
        <v>54</v>
      </c>
      <c r="AR622">
        <v>15</v>
      </c>
      <c r="AS622">
        <v>23</v>
      </c>
    </row>
    <row r="623" spans="1:45" x14ac:dyDescent="0.25">
      <c r="A623">
        <v>20110914</v>
      </c>
      <c r="B623">
        <f t="shared" si="45"/>
        <v>20150914</v>
      </c>
      <c r="C623">
        <f t="shared" si="46"/>
        <v>2015</v>
      </c>
      <c r="D623">
        <f t="shared" si="47"/>
        <v>9</v>
      </c>
      <c r="E623">
        <f t="shared" si="48"/>
        <v>14</v>
      </c>
      <c r="F623" s="15">
        <f t="shared" si="49"/>
        <v>42261</v>
      </c>
      <c r="G623">
        <v>247</v>
      </c>
      <c r="H623">
        <v>40</v>
      </c>
      <c r="I623">
        <v>40</v>
      </c>
      <c r="J623">
        <v>70</v>
      </c>
      <c r="K623">
        <v>11</v>
      </c>
      <c r="L623">
        <v>30</v>
      </c>
      <c r="M623">
        <v>1</v>
      </c>
      <c r="N623">
        <v>120</v>
      </c>
      <c r="O623">
        <v>12</v>
      </c>
      <c r="P623">
        <v>143</v>
      </c>
      <c r="Q623">
        <v>113</v>
      </c>
      <c r="R623">
        <v>4</v>
      </c>
      <c r="S623">
        <v>179</v>
      </c>
      <c r="T623">
        <v>12</v>
      </c>
      <c r="U623">
        <v>91</v>
      </c>
      <c r="V623">
        <v>6</v>
      </c>
      <c r="W623">
        <v>64</v>
      </c>
      <c r="X623">
        <v>50</v>
      </c>
      <c r="Y623">
        <v>1090</v>
      </c>
      <c r="Z623">
        <v>0</v>
      </c>
      <c r="AA623">
        <v>0</v>
      </c>
      <c r="AB623">
        <v>0</v>
      </c>
      <c r="AC623">
        <v>1</v>
      </c>
      <c r="AD623">
        <v>10162</v>
      </c>
      <c r="AE623">
        <v>10181</v>
      </c>
      <c r="AF623">
        <v>21</v>
      </c>
      <c r="AG623">
        <v>10130</v>
      </c>
      <c r="AH623">
        <v>1</v>
      </c>
      <c r="AI623">
        <v>61</v>
      </c>
      <c r="AJ623">
        <v>22</v>
      </c>
      <c r="AK623">
        <v>80</v>
      </c>
      <c r="AL623">
        <v>12</v>
      </c>
      <c r="AM623">
        <v>4</v>
      </c>
      <c r="AN623">
        <v>74</v>
      </c>
      <c r="AO623">
        <v>92</v>
      </c>
      <c r="AP623">
        <v>24</v>
      </c>
      <c r="AQ623">
        <v>58</v>
      </c>
      <c r="AR623">
        <v>12</v>
      </c>
      <c r="AS623">
        <v>18</v>
      </c>
    </row>
    <row r="624" spans="1:45" x14ac:dyDescent="0.25">
      <c r="A624">
        <v>20110915</v>
      </c>
      <c r="B624">
        <f t="shared" si="45"/>
        <v>20150915</v>
      </c>
      <c r="C624">
        <f t="shared" si="46"/>
        <v>2015</v>
      </c>
      <c r="D624">
        <f t="shared" si="47"/>
        <v>9</v>
      </c>
      <c r="E624">
        <f t="shared" si="48"/>
        <v>15</v>
      </c>
      <c r="F624" s="15">
        <f t="shared" si="49"/>
        <v>42262</v>
      </c>
      <c r="G624">
        <v>320</v>
      </c>
      <c r="H624">
        <v>11</v>
      </c>
      <c r="I624">
        <v>23</v>
      </c>
      <c r="J624">
        <v>30</v>
      </c>
      <c r="K624">
        <v>1</v>
      </c>
      <c r="L624">
        <v>10</v>
      </c>
      <c r="M624">
        <v>7</v>
      </c>
      <c r="N624">
        <v>60</v>
      </c>
      <c r="O624">
        <v>11</v>
      </c>
      <c r="P624">
        <v>140</v>
      </c>
      <c r="Q624">
        <v>90</v>
      </c>
      <c r="R624">
        <v>24</v>
      </c>
      <c r="S624">
        <v>187</v>
      </c>
      <c r="T624">
        <v>13</v>
      </c>
      <c r="U624">
        <v>67</v>
      </c>
      <c r="V624">
        <v>24</v>
      </c>
      <c r="W624">
        <v>79</v>
      </c>
      <c r="X624">
        <v>62</v>
      </c>
      <c r="Y624">
        <v>1254</v>
      </c>
      <c r="Z624">
        <v>0</v>
      </c>
      <c r="AA624">
        <v>0</v>
      </c>
      <c r="AB624">
        <v>0</v>
      </c>
      <c r="AC624">
        <v>1</v>
      </c>
      <c r="AD624">
        <v>10208</v>
      </c>
      <c r="AE624">
        <v>10219</v>
      </c>
      <c r="AF624">
        <v>23</v>
      </c>
      <c r="AG624">
        <v>10183</v>
      </c>
      <c r="AH624">
        <v>1</v>
      </c>
      <c r="AI624">
        <v>50</v>
      </c>
      <c r="AJ624">
        <v>5</v>
      </c>
      <c r="AK624">
        <v>82</v>
      </c>
      <c r="AL624">
        <v>14</v>
      </c>
      <c r="AM624">
        <v>3</v>
      </c>
      <c r="AN624">
        <v>79</v>
      </c>
      <c r="AO624">
        <v>98</v>
      </c>
      <c r="AP624">
        <v>6</v>
      </c>
      <c r="AQ624">
        <v>56</v>
      </c>
      <c r="AR624">
        <v>13</v>
      </c>
      <c r="AS624">
        <v>20</v>
      </c>
    </row>
    <row r="625" spans="1:45" x14ac:dyDescent="0.25">
      <c r="A625">
        <v>20110916</v>
      </c>
      <c r="B625">
        <f t="shared" si="45"/>
        <v>20150916</v>
      </c>
      <c r="C625">
        <f t="shared" si="46"/>
        <v>2015</v>
      </c>
      <c r="D625">
        <f t="shared" si="47"/>
        <v>9</v>
      </c>
      <c r="E625">
        <f t="shared" si="48"/>
        <v>16</v>
      </c>
      <c r="F625" s="15">
        <f t="shared" si="49"/>
        <v>42263</v>
      </c>
      <c r="G625">
        <v>115</v>
      </c>
      <c r="H625">
        <v>29</v>
      </c>
      <c r="I625">
        <v>35</v>
      </c>
      <c r="J625">
        <v>60</v>
      </c>
      <c r="K625">
        <v>14</v>
      </c>
      <c r="L625">
        <v>20</v>
      </c>
      <c r="M625">
        <v>1</v>
      </c>
      <c r="N625">
        <v>100</v>
      </c>
      <c r="O625">
        <v>13</v>
      </c>
      <c r="P625">
        <v>141</v>
      </c>
      <c r="Q625">
        <v>73</v>
      </c>
      <c r="R625">
        <v>5</v>
      </c>
      <c r="S625">
        <v>192</v>
      </c>
      <c r="T625">
        <v>13</v>
      </c>
      <c r="U625">
        <v>44</v>
      </c>
      <c r="V625">
        <v>6</v>
      </c>
      <c r="W625">
        <v>63</v>
      </c>
      <c r="X625">
        <v>50</v>
      </c>
      <c r="Y625">
        <v>1329</v>
      </c>
      <c r="Z625">
        <v>2</v>
      </c>
      <c r="AA625">
        <v>2</v>
      </c>
      <c r="AB625">
        <v>2</v>
      </c>
      <c r="AC625">
        <v>17</v>
      </c>
      <c r="AD625">
        <v>10154</v>
      </c>
      <c r="AE625">
        <v>10214</v>
      </c>
      <c r="AF625">
        <v>1</v>
      </c>
      <c r="AG625">
        <v>10095</v>
      </c>
      <c r="AH625">
        <v>23</v>
      </c>
      <c r="AI625">
        <v>60</v>
      </c>
      <c r="AJ625">
        <v>19</v>
      </c>
      <c r="AK625">
        <v>78</v>
      </c>
      <c r="AL625">
        <v>11</v>
      </c>
      <c r="AM625">
        <v>4</v>
      </c>
      <c r="AN625">
        <v>80</v>
      </c>
      <c r="AO625">
        <v>95</v>
      </c>
      <c r="AP625">
        <v>2</v>
      </c>
      <c r="AQ625">
        <v>59</v>
      </c>
      <c r="AR625">
        <v>13</v>
      </c>
      <c r="AS625">
        <v>22</v>
      </c>
    </row>
    <row r="626" spans="1:45" x14ac:dyDescent="0.25">
      <c r="A626">
        <v>20110917</v>
      </c>
      <c r="B626">
        <f t="shared" si="45"/>
        <v>20150917</v>
      </c>
      <c r="C626">
        <f t="shared" si="46"/>
        <v>2015</v>
      </c>
      <c r="D626">
        <f t="shared" si="47"/>
        <v>9</v>
      </c>
      <c r="E626">
        <f t="shared" si="48"/>
        <v>17</v>
      </c>
      <c r="F626" s="15">
        <f t="shared" si="49"/>
        <v>42264</v>
      </c>
      <c r="G626">
        <v>206</v>
      </c>
      <c r="H626">
        <v>41</v>
      </c>
      <c r="I626">
        <v>42</v>
      </c>
      <c r="J626">
        <v>60</v>
      </c>
      <c r="K626">
        <v>10</v>
      </c>
      <c r="L626">
        <v>20</v>
      </c>
      <c r="M626">
        <v>22</v>
      </c>
      <c r="N626">
        <v>110</v>
      </c>
      <c r="O626">
        <v>16</v>
      </c>
      <c r="P626">
        <v>151</v>
      </c>
      <c r="Q626">
        <v>120</v>
      </c>
      <c r="R626">
        <v>24</v>
      </c>
      <c r="S626">
        <v>173</v>
      </c>
      <c r="T626">
        <v>11</v>
      </c>
      <c r="U626">
        <v>117</v>
      </c>
      <c r="V626">
        <v>24</v>
      </c>
      <c r="W626">
        <v>3</v>
      </c>
      <c r="X626">
        <v>2</v>
      </c>
      <c r="Y626">
        <v>492</v>
      </c>
      <c r="Z626">
        <v>13</v>
      </c>
      <c r="AA626">
        <v>9</v>
      </c>
      <c r="AB626">
        <v>4</v>
      </c>
      <c r="AC626">
        <v>24</v>
      </c>
      <c r="AD626">
        <v>10076</v>
      </c>
      <c r="AE626">
        <v>10098</v>
      </c>
      <c r="AF626">
        <v>1</v>
      </c>
      <c r="AG626">
        <v>10035</v>
      </c>
      <c r="AH626">
        <v>24</v>
      </c>
      <c r="AI626">
        <v>61</v>
      </c>
      <c r="AJ626">
        <v>3</v>
      </c>
      <c r="AK626">
        <v>75</v>
      </c>
      <c r="AL626">
        <v>11</v>
      </c>
      <c r="AM626">
        <v>8</v>
      </c>
      <c r="AN626">
        <v>84</v>
      </c>
      <c r="AO626">
        <v>91</v>
      </c>
      <c r="AP626">
        <v>4</v>
      </c>
      <c r="AQ626">
        <v>73</v>
      </c>
      <c r="AR626">
        <v>14</v>
      </c>
      <c r="AS626">
        <v>8</v>
      </c>
    </row>
    <row r="627" spans="1:45" x14ac:dyDescent="0.25">
      <c r="A627">
        <v>20110918</v>
      </c>
      <c r="B627">
        <f t="shared" si="45"/>
        <v>20150918</v>
      </c>
      <c r="C627">
        <f t="shared" si="46"/>
        <v>2015</v>
      </c>
      <c r="D627">
        <f t="shared" si="47"/>
        <v>9</v>
      </c>
      <c r="E627">
        <f t="shared" si="48"/>
        <v>18</v>
      </c>
      <c r="F627" s="15">
        <f t="shared" si="49"/>
        <v>42265</v>
      </c>
      <c r="G627">
        <v>218</v>
      </c>
      <c r="H627">
        <v>25</v>
      </c>
      <c r="I627">
        <v>30</v>
      </c>
      <c r="J627">
        <v>60</v>
      </c>
      <c r="K627">
        <v>10</v>
      </c>
      <c r="L627">
        <v>10</v>
      </c>
      <c r="M627">
        <v>21</v>
      </c>
      <c r="N627">
        <v>110</v>
      </c>
      <c r="O627">
        <v>12</v>
      </c>
      <c r="P627">
        <v>122</v>
      </c>
      <c r="Q627">
        <v>76</v>
      </c>
      <c r="R627">
        <v>24</v>
      </c>
      <c r="S627">
        <v>166</v>
      </c>
      <c r="T627">
        <v>13</v>
      </c>
      <c r="U627">
        <v>57</v>
      </c>
      <c r="V627">
        <v>24</v>
      </c>
      <c r="W627">
        <v>58</v>
      </c>
      <c r="X627">
        <v>46</v>
      </c>
      <c r="Y627">
        <v>1198</v>
      </c>
      <c r="Z627">
        <v>10</v>
      </c>
      <c r="AA627">
        <v>11</v>
      </c>
      <c r="AB627">
        <v>10</v>
      </c>
      <c r="AC627">
        <v>1</v>
      </c>
      <c r="AD627">
        <v>10032</v>
      </c>
      <c r="AE627">
        <v>10054</v>
      </c>
      <c r="AF627">
        <v>24</v>
      </c>
      <c r="AG627">
        <v>10013</v>
      </c>
      <c r="AH627">
        <v>7</v>
      </c>
      <c r="AI627">
        <v>30</v>
      </c>
      <c r="AJ627">
        <v>24</v>
      </c>
      <c r="AK627">
        <v>80</v>
      </c>
      <c r="AL627">
        <v>12</v>
      </c>
      <c r="AM627">
        <v>5</v>
      </c>
      <c r="AN627">
        <v>85</v>
      </c>
      <c r="AO627">
        <v>98</v>
      </c>
      <c r="AP627">
        <v>21</v>
      </c>
      <c r="AQ627">
        <v>67</v>
      </c>
      <c r="AR627">
        <v>12</v>
      </c>
      <c r="AS627">
        <v>19</v>
      </c>
    </row>
    <row r="628" spans="1:45" x14ac:dyDescent="0.25">
      <c r="A628">
        <v>20110919</v>
      </c>
      <c r="B628">
        <f t="shared" si="45"/>
        <v>20150919</v>
      </c>
      <c r="C628">
        <f t="shared" si="46"/>
        <v>2015</v>
      </c>
      <c r="D628">
        <f t="shared" si="47"/>
        <v>9</v>
      </c>
      <c r="E628">
        <f t="shared" si="48"/>
        <v>19</v>
      </c>
      <c r="F628" s="15">
        <f t="shared" si="49"/>
        <v>42266</v>
      </c>
      <c r="G628">
        <v>241</v>
      </c>
      <c r="H628">
        <v>21</v>
      </c>
      <c r="I628">
        <v>26</v>
      </c>
      <c r="J628">
        <v>40</v>
      </c>
      <c r="K628">
        <v>9</v>
      </c>
      <c r="L628">
        <v>10</v>
      </c>
      <c r="M628">
        <v>1</v>
      </c>
      <c r="N628">
        <v>90</v>
      </c>
      <c r="O628">
        <v>10</v>
      </c>
      <c r="P628">
        <v>126</v>
      </c>
      <c r="Q628">
        <v>67</v>
      </c>
      <c r="R628">
        <v>5</v>
      </c>
      <c r="S628">
        <v>179</v>
      </c>
      <c r="T628">
        <v>13</v>
      </c>
      <c r="U628">
        <v>44</v>
      </c>
      <c r="V628">
        <v>6</v>
      </c>
      <c r="W628">
        <v>73</v>
      </c>
      <c r="X628">
        <v>59</v>
      </c>
      <c r="Y628">
        <v>1154</v>
      </c>
      <c r="Z628">
        <v>0</v>
      </c>
      <c r="AA628">
        <v>-1</v>
      </c>
      <c r="AB628">
        <v>-1</v>
      </c>
      <c r="AC628">
        <v>11</v>
      </c>
      <c r="AD628">
        <v>10123</v>
      </c>
      <c r="AE628">
        <v>10185</v>
      </c>
      <c r="AF628">
        <v>23</v>
      </c>
      <c r="AG628">
        <v>10057</v>
      </c>
      <c r="AH628">
        <v>1</v>
      </c>
      <c r="AI628">
        <v>1</v>
      </c>
      <c r="AJ628">
        <v>6</v>
      </c>
      <c r="AK628">
        <v>81</v>
      </c>
      <c r="AL628">
        <v>15</v>
      </c>
      <c r="AM628">
        <v>3</v>
      </c>
      <c r="AN628">
        <v>82</v>
      </c>
      <c r="AO628">
        <v>100</v>
      </c>
      <c r="AP628">
        <v>5</v>
      </c>
      <c r="AQ628">
        <v>61</v>
      </c>
      <c r="AR628">
        <v>15</v>
      </c>
      <c r="AS628">
        <v>18</v>
      </c>
    </row>
    <row r="629" spans="1:45" x14ac:dyDescent="0.25">
      <c r="A629">
        <v>20110920</v>
      </c>
      <c r="B629">
        <f t="shared" si="45"/>
        <v>20150920</v>
      </c>
      <c r="C629">
        <f t="shared" si="46"/>
        <v>2015</v>
      </c>
      <c r="D629">
        <f t="shared" si="47"/>
        <v>9</v>
      </c>
      <c r="E629">
        <f t="shared" si="48"/>
        <v>20</v>
      </c>
      <c r="F629" s="15">
        <f t="shared" si="49"/>
        <v>42267</v>
      </c>
      <c r="G629">
        <v>212</v>
      </c>
      <c r="H629">
        <v>40</v>
      </c>
      <c r="I629">
        <v>41</v>
      </c>
      <c r="J629">
        <v>60</v>
      </c>
      <c r="K629">
        <v>11</v>
      </c>
      <c r="L629">
        <v>30</v>
      </c>
      <c r="M629">
        <v>1</v>
      </c>
      <c r="N629">
        <v>100</v>
      </c>
      <c r="O629">
        <v>11</v>
      </c>
      <c r="P629">
        <v>158</v>
      </c>
      <c r="Q629">
        <v>114</v>
      </c>
      <c r="R629">
        <v>2</v>
      </c>
      <c r="S629">
        <v>187</v>
      </c>
      <c r="T629">
        <v>15</v>
      </c>
      <c r="U629">
        <v>100</v>
      </c>
      <c r="V629">
        <v>6</v>
      </c>
      <c r="W629">
        <v>11</v>
      </c>
      <c r="X629">
        <v>9</v>
      </c>
      <c r="Y629">
        <v>736</v>
      </c>
      <c r="Z629">
        <v>0</v>
      </c>
      <c r="AA629">
        <v>0</v>
      </c>
      <c r="AB629">
        <v>0</v>
      </c>
      <c r="AC629">
        <v>1</v>
      </c>
      <c r="AD629">
        <v>10200</v>
      </c>
      <c r="AE629">
        <v>10212</v>
      </c>
      <c r="AF629">
        <v>20</v>
      </c>
      <c r="AG629">
        <v>10182</v>
      </c>
      <c r="AH629">
        <v>1</v>
      </c>
      <c r="AI629">
        <v>60</v>
      </c>
      <c r="AJ629">
        <v>6</v>
      </c>
      <c r="AK629">
        <v>75</v>
      </c>
      <c r="AL629">
        <v>13</v>
      </c>
      <c r="AM629">
        <v>7</v>
      </c>
      <c r="AN629">
        <v>82</v>
      </c>
      <c r="AO629">
        <v>94</v>
      </c>
      <c r="AP629">
        <v>3</v>
      </c>
      <c r="AQ629">
        <v>70</v>
      </c>
      <c r="AR629">
        <v>13</v>
      </c>
      <c r="AS629">
        <v>12</v>
      </c>
    </row>
    <row r="630" spans="1:45" x14ac:dyDescent="0.25">
      <c r="A630">
        <v>20110921</v>
      </c>
      <c r="B630">
        <f t="shared" si="45"/>
        <v>20150921</v>
      </c>
      <c r="C630">
        <f t="shared" si="46"/>
        <v>2015</v>
      </c>
      <c r="D630">
        <f t="shared" si="47"/>
        <v>9</v>
      </c>
      <c r="E630">
        <f t="shared" si="48"/>
        <v>21</v>
      </c>
      <c r="F630" s="15">
        <f t="shared" si="49"/>
        <v>42268</v>
      </c>
      <c r="G630">
        <v>214</v>
      </c>
      <c r="H630">
        <v>42</v>
      </c>
      <c r="I630">
        <v>43</v>
      </c>
      <c r="J630">
        <v>50</v>
      </c>
      <c r="K630">
        <v>11</v>
      </c>
      <c r="L630">
        <v>30</v>
      </c>
      <c r="M630">
        <v>1</v>
      </c>
      <c r="N630">
        <v>120</v>
      </c>
      <c r="O630">
        <v>16</v>
      </c>
      <c r="P630">
        <v>160</v>
      </c>
      <c r="Q630">
        <v>141</v>
      </c>
      <c r="R630">
        <v>24</v>
      </c>
      <c r="S630">
        <v>186</v>
      </c>
      <c r="T630">
        <v>14</v>
      </c>
      <c r="U630">
        <v>132</v>
      </c>
      <c r="V630">
        <v>24</v>
      </c>
      <c r="W630">
        <v>1</v>
      </c>
      <c r="X630">
        <v>1</v>
      </c>
      <c r="Y630">
        <v>529</v>
      </c>
      <c r="Z630">
        <v>0</v>
      </c>
      <c r="AA630">
        <v>-1</v>
      </c>
      <c r="AB630">
        <v>-1</v>
      </c>
      <c r="AC630">
        <v>21</v>
      </c>
      <c r="AD630">
        <v>10175</v>
      </c>
      <c r="AE630">
        <v>10197</v>
      </c>
      <c r="AF630">
        <v>1</v>
      </c>
      <c r="AG630">
        <v>10161</v>
      </c>
      <c r="AH630">
        <v>23</v>
      </c>
      <c r="AI630">
        <v>67</v>
      </c>
      <c r="AJ630">
        <v>20</v>
      </c>
      <c r="AK630">
        <v>80</v>
      </c>
      <c r="AL630">
        <v>14</v>
      </c>
      <c r="AM630">
        <v>7</v>
      </c>
      <c r="AN630">
        <v>79</v>
      </c>
      <c r="AO630">
        <v>88</v>
      </c>
      <c r="AP630">
        <v>24</v>
      </c>
      <c r="AQ630">
        <v>67</v>
      </c>
      <c r="AR630">
        <v>14</v>
      </c>
      <c r="AS630">
        <v>9</v>
      </c>
    </row>
    <row r="631" spans="1:45" x14ac:dyDescent="0.25">
      <c r="A631">
        <v>20110922</v>
      </c>
      <c r="B631">
        <f t="shared" si="45"/>
        <v>20150922</v>
      </c>
      <c r="C631">
        <f t="shared" si="46"/>
        <v>2015</v>
      </c>
      <c r="D631">
        <f t="shared" si="47"/>
        <v>9</v>
      </c>
      <c r="E631">
        <f t="shared" si="48"/>
        <v>22</v>
      </c>
      <c r="F631" s="15">
        <f t="shared" si="49"/>
        <v>42269</v>
      </c>
      <c r="G631">
        <v>251</v>
      </c>
      <c r="H631">
        <v>31</v>
      </c>
      <c r="I631">
        <v>35</v>
      </c>
      <c r="J631">
        <v>50</v>
      </c>
      <c r="K631">
        <v>5</v>
      </c>
      <c r="L631">
        <v>10</v>
      </c>
      <c r="M631">
        <v>24</v>
      </c>
      <c r="N631">
        <v>100</v>
      </c>
      <c r="O631">
        <v>14</v>
      </c>
      <c r="P631">
        <v>145</v>
      </c>
      <c r="Q631">
        <v>92</v>
      </c>
      <c r="R631">
        <v>24</v>
      </c>
      <c r="S631">
        <v>178</v>
      </c>
      <c r="T631">
        <v>13</v>
      </c>
      <c r="U631">
        <v>63</v>
      </c>
      <c r="V631">
        <v>24</v>
      </c>
      <c r="W631">
        <v>56</v>
      </c>
      <c r="X631">
        <v>46</v>
      </c>
      <c r="Y631">
        <v>1165</v>
      </c>
      <c r="Z631">
        <v>1</v>
      </c>
      <c r="AA631">
        <v>1</v>
      </c>
      <c r="AB631">
        <v>1</v>
      </c>
      <c r="AC631">
        <v>6</v>
      </c>
      <c r="AD631">
        <v>10184</v>
      </c>
      <c r="AE631">
        <v>10199</v>
      </c>
      <c r="AF631">
        <v>19</v>
      </c>
      <c r="AG631">
        <v>10162</v>
      </c>
      <c r="AH631">
        <v>1</v>
      </c>
      <c r="AI631">
        <v>58</v>
      </c>
      <c r="AJ631">
        <v>24</v>
      </c>
      <c r="AK631">
        <v>76</v>
      </c>
      <c r="AL631">
        <v>15</v>
      </c>
      <c r="AM631">
        <v>5</v>
      </c>
      <c r="AN631">
        <v>75</v>
      </c>
      <c r="AO631">
        <v>98</v>
      </c>
      <c r="AP631">
        <v>24</v>
      </c>
      <c r="AQ631">
        <v>53</v>
      </c>
      <c r="AR631">
        <v>16</v>
      </c>
      <c r="AS631">
        <v>19</v>
      </c>
    </row>
    <row r="632" spans="1:45" x14ac:dyDescent="0.25">
      <c r="A632">
        <v>20110923</v>
      </c>
      <c r="B632">
        <f t="shared" si="45"/>
        <v>20150923</v>
      </c>
      <c r="C632">
        <f t="shared" si="46"/>
        <v>2015</v>
      </c>
      <c r="D632">
        <f t="shared" si="47"/>
        <v>9</v>
      </c>
      <c r="E632">
        <f t="shared" si="48"/>
        <v>23</v>
      </c>
      <c r="F632" s="15">
        <f t="shared" si="49"/>
        <v>42270</v>
      </c>
      <c r="G632">
        <v>217</v>
      </c>
      <c r="H632">
        <v>16</v>
      </c>
      <c r="I632">
        <v>19</v>
      </c>
      <c r="J632">
        <v>40</v>
      </c>
      <c r="K632">
        <v>11</v>
      </c>
      <c r="L632">
        <v>10</v>
      </c>
      <c r="M632">
        <v>1</v>
      </c>
      <c r="N632">
        <v>70</v>
      </c>
      <c r="O632">
        <v>12</v>
      </c>
      <c r="P632">
        <v>133</v>
      </c>
      <c r="Q632">
        <v>78</v>
      </c>
      <c r="R632">
        <v>24</v>
      </c>
      <c r="S632">
        <v>185</v>
      </c>
      <c r="T632">
        <v>13</v>
      </c>
      <c r="U632">
        <v>45</v>
      </c>
      <c r="V632">
        <v>24</v>
      </c>
      <c r="W632">
        <v>63</v>
      </c>
      <c r="X632">
        <v>52</v>
      </c>
      <c r="Y632">
        <v>1018</v>
      </c>
      <c r="Z632">
        <v>0</v>
      </c>
      <c r="AA632">
        <v>-1</v>
      </c>
      <c r="AB632">
        <v>-1</v>
      </c>
      <c r="AC632">
        <v>3</v>
      </c>
      <c r="AD632">
        <v>10184</v>
      </c>
      <c r="AE632">
        <v>10194</v>
      </c>
      <c r="AF632">
        <v>9</v>
      </c>
      <c r="AG632">
        <v>10173</v>
      </c>
      <c r="AH632">
        <v>24</v>
      </c>
      <c r="AI632">
        <v>2</v>
      </c>
      <c r="AJ632">
        <v>23</v>
      </c>
      <c r="AK632">
        <v>68</v>
      </c>
      <c r="AL632">
        <v>15</v>
      </c>
      <c r="AM632">
        <v>3</v>
      </c>
      <c r="AN632">
        <v>87</v>
      </c>
      <c r="AO632">
        <v>100</v>
      </c>
      <c r="AP632">
        <v>23</v>
      </c>
      <c r="AQ632">
        <v>65</v>
      </c>
      <c r="AR632">
        <v>15</v>
      </c>
      <c r="AS632">
        <v>16</v>
      </c>
    </row>
    <row r="633" spans="1:45" x14ac:dyDescent="0.25">
      <c r="A633">
        <v>20110924</v>
      </c>
      <c r="B633">
        <f t="shared" si="45"/>
        <v>20150924</v>
      </c>
      <c r="C633">
        <f t="shared" si="46"/>
        <v>2015</v>
      </c>
      <c r="D633">
        <f t="shared" si="47"/>
        <v>9</v>
      </c>
      <c r="E633">
        <f t="shared" si="48"/>
        <v>24</v>
      </c>
      <c r="F633" s="15">
        <f t="shared" si="49"/>
        <v>42271</v>
      </c>
      <c r="G633">
        <v>163</v>
      </c>
      <c r="H633">
        <v>9</v>
      </c>
      <c r="I633">
        <v>13</v>
      </c>
      <c r="J633">
        <v>30</v>
      </c>
      <c r="K633">
        <v>14</v>
      </c>
      <c r="L633">
        <v>0</v>
      </c>
      <c r="M633">
        <v>18</v>
      </c>
      <c r="N633">
        <v>50</v>
      </c>
      <c r="O633">
        <v>14</v>
      </c>
      <c r="P633">
        <v>127</v>
      </c>
      <c r="Q633">
        <v>63</v>
      </c>
      <c r="R633">
        <v>5</v>
      </c>
      <c r="S633">
        <v>209</v>
      </c>
      <c r="T633">
        <v>17</v>
      </c>
      <c r="U633">
        <v>36</v>
      </c>
      <c r="V633">
        <v>6</v>
      </c>
      <c r="W633">
        <v>93</v>
      </c>
      <c r="X633">
        <v>77</v>
      </c>
      <c r="Y633">
        <v>1378</v>
      </c>
      <c r="Z633">
        <v>0</v>
      </c>
      <c r="AA633">
        <v>0</v>
      </c>
      <c r="AB633">
        <v>0</v>
      </c>
      <c r="AC633">
        <v>1</v>
      </c>
      <c r="AD633">
        <v>10162</v>
      </c>
      <c r="AE633">
        <v>10172</v>
      </c>
      <c r="AF633">
        <v>1</v>
      </c>
      <c r="AG633">
        <v>10152</v>
      </c>
      <c r="AH633">
        <v>14</v>
      </c>
      <c r="AI633">
        <v>1</v>
      </c>
      <c r="AJ633">
        <v>4</v>
      </c>
      <c r="AK633">
        <v>71</v>
      </c>
      <c r="AL633">
        <v>14</v>
      </c>
      <c r="AM633">
        <v>1</v>
      </c>
      <c r="AN633">
        <v>85</v>
      </c>
      <c r="AO633">
        <v>100</v>
      </c>
      <c r="AP633">
        <v>3</v>
      </c>
      <c r="AQ633">
        <v>55</v>
      </c>
      <c r="AR633">
        <v>15</v>
      </c>
      <c r="AS633">
        <v>22</v>
      </c>
    </row>
    <row r="634" spans="1:45" x14ac:dyDescent="0.25">
      <c r="A634">
        <v>20110925</v>
      </c>
      <c r="B634">
        <f t="shared" si="45"/>
        <v>20150925</v>
      </c>
      <c r="C634">
        <f t="shared" si="46"/>
        <v>2015</v>
      </c>
      <c r="D634">
        <f t="shared" si="47"/>
        <v>9</v>
      </c>
      <c r="E634">
        <f t="shared" si="48"/>
        <v>25</v>
      </c>
      <c r="F634" s="15">
        <f t="shared" si="49"/>
        <v>42272</v>
      </c>
      <c r="G634">
        <v>184</v>
      </c>
      <c r="H634">
        <v>18</v>
      </c>
      <c r="I634">
        <v>20</v>
      </c>
      <c r="J634">
        <v>40</v>
      </c>
      <c r="K634">
        <v>12</v>
      </c>
      <c r="L634">
        <v>10</v>
      </c>
      <c r="M634">
        <v>1</v>
      </c>
      <c r="N634">
        <v>80</v>
      </c>
      <c r="O634">
        <v>12</v>
      </c>
      <c r="P634">
        <v>154</v>
      </c>
      <c r="Q634">
        <v>71</v>
      </c>
      <c r="R634">
        <v>5</v>
      </c>
      <c r="S634">
        <v>227</v>
      </c>
      <c r="T634">
        <v>15</v>
      </c>
      <c r="U634">
        <v>46</v>
      </c>
      <c r="V634">
        <v>6</v>
      </c>
      <c r="W634">
        <v>97</v>
      </c>
      <c r="X634">
        <v>80</v>
      </c>
      <c r="Y634">
        <v>1365</v>
      </c>
      <c r="Z634">
        <v>0</v>
      </c>
      <c r="AA634">
        <v>0</v>
      </c>
      <c r="AB634">
        <v>0</v>
      </c>
      <c r="AC634">
        <v>1</v>
      </c>
      <c r="AD634">
        <v>10182</v>
      </c>
      <c r="AE634">
        <v>10196</v>
      </c>
      <c r="AF634">
        <v>23</v>
      </c>
      <c r="AG634">
        <v>10168</v>
      </c>
      <c r="AH634">
        <v>2</v>
      </c>
      <c r="AI634">
        <v>0</v>
      </c>
      <c r="AJ634">
        <v>3</v>
      </c>
      <c r="AK634">
        <v>79</v>
      </c>
      <c r="AL634">
        <v>17</v>
      </c>
      <c r="AM634">
        <v>2</v>
      </c>
      <c r="AN634">
        <v>82</v>
      </c>
      <c r="AO634">
        <v>100</v>
      </c>
      <c r="AP634">
        <v>3</v>
      </c>
      <c r="AQ634">
        <v>56</v>
      </c>
      <c r="AR634">
        <v>14</v>
      </c>
      <c r="AS634">
        <v>23</v>
      </c>
    </row>
    <row r="635" spans="1:45" x14ac:dyDescent="0.25">
      <c r="A635">
        <v>20110926</v>
      </c>
      <c r="B635">
        <f t="shared" si="45"/>
        <v>20150926</v>
      </c>
      <c r="C635">
        <f t="shared" si="46"/>
        <v>2015</v>
      </c>
      <c r="D635">
        <f t="shared" si="47"/>
        <v>9</v>
      </c>
      <c r="E635">
        <f t="shared" si="48"/>
        <v>26</v>
      </c>
      <c r="F635" s="15">
        <f t="shared" si="49"/>
        <v>42273</v>
      </c>
      <c r="G635">
        <v>231</v>
      </c>
      <c r="H635">
        <v>15</v>
      </c>
      <c r="I635">
        <v>23</v>
      </c>
      <c r="J635">
        <v>60</v>
      </c>
      <c r="K635">
        <v>12</v>
      </c>
      <c r="L635">
        <v>0</v>
      </c>
      <c r="M635">
        <v>2</v>
      </c>
      <c r="N635">
        <v>100</v>
      </c>
      <c r="O635">
        <v>12</v>
      </c>
      <c r="P635">
        <v>166</v>
      </c>
      <c r="Q635">
        <v>115</v>
      </c>
      <c r="R635">
        <v>3</v>
      </c>
      <c r="S635">
        <v>231</v>
      </c>
      <c r="T635">
        <v>12</v>
      </c>
      <c r="U635">
        <v>85</v>
      </c>
      <c r="V635">
        <v>6</v>
      </c>
      <c r="W635">
        <v>44</v>
      </c>
      <c r="X635">
        <v>37</v>
      </c>
      <c r="Y635">
        <v>1043</v>
      </c>
      <c r="Z635">
        <v>18</v>
      </c>
      <c r="AA635">
        <v>16</v>
      </c>
      <c r="AB635">
        <v>12</v>
      </c>
      <c r="AC635">
        <v>18</v>
      </c>
      <c r="AD635">
        <v>10226</v>
      </c>
      <c r="AE635">
        <v>10267</v>
      </c>
      <c r="AF635">
        <v>24</v>
      </c>
      <c r="AG635">
        <v>10195</v>
      </c>
      <c r="AH635">
        <v>3</v>
      </c>
      <c r="AI635">
        <v>1</v>
      </c>
      <c r="AJ635">
        <v>2</v>
      </c>
      <c r="AK635">
        <v>81</v>
      </c>
      <c r="AL635">
        <v>15</v>
      </c>
      <c r="AM635">
        <v>5</v>
      </c>
      <c r="AN635">
        <v>86</v>
      </c>
      <c r="AO635">
        <v>100</v>
      </c>
      <c r="AP635">
        <v>2</v>
      </c>
      <c r="AQ635">
        <v>55</v>
      </c>
      <c r="AR635">
        <v>12</v>
      </c>
      <c r="AS635">
        <v>18</v>
      </c>
    </row>
    <row r="636" spans="1:45" x14ac:dyDescent="0.25">
      <c r="A636">
        <v>20110927</v>
      </c>
      <c r="B636">
        <f t="shared" si="45"/>
        <v>20150927</v>
      </c>
      <c r="C636">
        <f t="shared" si="46"/>
        <v>2015</v>
      </c>
      <c r="D636">
        <f t="shared" si="47"/>
        <v>9</v>
      </c>
      <c r="E636">
        <f t="shared" si="48"/>
        <v>27</v>
      </c>
      <c r="F636" s="15">
        <f t="shared" si="49"/>
        <v>42274</v>
      </c>
      <c r="G636">
        <v>244</v>
      </c>
      <c r="H636">
        <v>4</v>
      </c>
      <c r="I636">
        <v>13</v>
      </c>
      <c r="J636">
        <v>20</v>
      </c>
      <c r="K636">
        <v>9</v>
      </c>
      <c r="L636">
        <v>10</v>
      </c>
      <c r="M636">
        <v>1</v>
      </c>
      <c r="N636">
        <v>40</v>
      </c>
      <c r="O636">
        <v>11</v>
      </c>
      <c r="P636">
        <v>157</v>
      </c>
      <c r="Q636">
        <v>103</v>
      </c>
      <c r="R636">
        <v>23</v>
      </c>
      <c r="S636">
        <v>206</v>
      </c>
      <c r="T636">
        <v>15</v>
      </c>
      <c r="U636">
        <v>81</v>
      </c>
      <c r="V636">
        <v>24</v>
      </c>
      <c r="W636">
        <v>41</v>
      </c>
      <c r="X636">
        <v>34</v>
      </c>
      <c r="Y636">
        <v>866</v>
      </c>
      <c r="Z636">
        <v>0</v>
      </c>
      <c r="AA636">
        <v>0</v>
      </c>
      <c r="AB636">
        <v>0</v>
      </c>
      <c r="AC636">
        <v>1</v>
      </c>
      <c r="AD636">
        <v>10296</v>
      </c>
      <c r="AE636">
        <v>10311</v>
      </c>
      <c r="AF636">
        <v>22</v>
      </c>
      <c r="AG636">
        <v>10268</v>
      </c>
      <c r="AH636">
        <v>1</v>
      </c>
      <c r="AI636">
        <v>1</v>
      </c>
      <c r="AJ636">
        <v>22</v>
      </c>
      <c r="AK636">
        <v>65</v>
      </c>
      <c r="AL636">
        <v>16</v>
      </c>
      <c r="AM636">
        <v>5</v>
      </c>
      <c r="AN636">
        <v>91</v>
      </c>
      <c r="AO636">
        <v>100</v>
      </c>
      <c r="AP636">
        <v>1</v>
      </c>
      <c r="AQ636">
        <v>68</v>
      </c>
      <c r="AR636">
        <v>14</v>
      </c>
      <c r="AS636">
        <v>15</v>
      </c>
    </row>
    <row r="637" spans="1:45" x14ac:dyDescent="0.25">
      <c r="A637">
        <v>20110928</v>
      </c>
      <c r="B637">
        <f t="shared" si="45"/>
        <v>20150928</v>
      </c>
      <c r="C637">
        <f t="shared" si="46"/>
        <v>2015</v>
      </c>
      <c r="D637">
        <f t="shared" si="47"/>
        <v>9</v>
      </c>
      <c r="E637">
        <f t="shared" si="48"/>
        <v>28</v>
      </c>
      <c r="F637" s="15">
        <f t="shared" si="49"/>
        <v>42275</v>
      </c>
      <c r="G637">
        <v>124</v>
      </c>
      <c r="H637">
        <v>17</v>
      </c>
      <c r="I637">
        <v>19</v>
      </c>
      <c r="J637">
        <v>40</v>
      </c>
      <c r="K637">
        <v>11</v>
      </c>
      <c r="L637">
        <v>10</v>
      </c>
      <c r="M637">
        <v>1</v>
      </c>
      <c r="N637">
        <v>60</v>
      </c>
      <c r="O637">
        <v>10</v>
      </c>
      <c r="P637">
        <v>161</v>
      </c>
      <c r="Q637">
        <v>89</v>
      </c>
      <c r="R637">
        <v>6</v>
      </c>
      <c r="S637">
        <v>238</v>
      </c>
      <c r="T637">
        <v>15</v>
      </c>
      <c r="U637">
        <v>66</v>
      </c>
      <c r="V637">
        <v>6</v>
      </c>
      <c r="W637">
        <v>106</v>
      </c>
      <c r="X637">
        <v>89</v>
      </c>
      <c r="Y637">
        <v>1417</v>
      </c>
      <c r="Z637">
        <v>0</v>
      </c>
      <c r="AA637">
        <v>0</v>
      </c>
      <c r="AB637">
        <v>0</v>
      </c>
      <c r="AC637">
        <v>1</v>
      </c>
      <c r="AD637">
        <v>10290</v>
      </c>
      <c r="AE637">
        <v>10310</v>
      </c>
      <c r="AF637">
        <v>1</v>
      </c>
      <c r="AG637">
        <v>10274</v>
      </c>
      <c r="AH637">
        <v>23</v>
      </c>
      <c r="AI637">
        <v>1</v>
      </c>
      <c r="AJ637">
        <v>1</v>
      </c>
      <c r="AK637">
        <v>65</v>
      </c>
      <c r="AL637">
        <v>12</v>
      </c>
      <c r="AM637">
        <v>0</v>
      </c>
      <c r="AN637">
        <v>86</v>
      </c>
      <c r="AO637">
        <v>100</v>
      </c>
      <c r="AP637">
        <v>2</v>
      </c>
      <c r="AQ637">
        <v>59</v>
      </c>
      <c r="AR637">
        <v>14</v>
      </c>
      <c r="AS637">
        <v>24</v>
      </c>
    </row>
    <row r="638" spans="1:45" x14ac:dyDescent="0.25">
      <c r="A638">
        <v>20110929</v>
      </c>
      <c r="B638">
        <f t="shared" si="45"/>
        <v>20150929</v>
      </c>
      <c r="C638">
        <f t="shared" si="46"/>
        <v>2015</v>
      </c>
      <c r="D638">
        <f t="shared" si="47"/>
        <v>9</v>
      </c>
      <c r="E638">
        <f t="shared" si="48"/>
        <v>29</v>
      </c>
      <c r="F638" s="15">
        <f t="shared" si="49"/>
        <v>42276</v>
      </c>
      <c r="G638">
        <v>134</v>
      </c>
      <c r="H638">
        <v>22</v>
      </c>
      <c r="I638">
        <v>23</v>
      </c>
      <c r="J638">
        <v>40</v>
      </c>
      <c r="K638">
        <v>13</v>
      </c>
      <c r="L638">
        <v>10</v>
      </c>
      <c r="M638">
        <v>4</v>
      </c>
      <c r="N638">
        <v>70</v>
      </c>
      <c r="O638">
        <v>15</v>
      </c>
      <c r="P638">
        <v>178</v>
      </c>
      <c r="Q638">
        <v>123</v>
      </c>
      <c r="R638">
        <v>24</v>
      </c>
      <c r="S638">
        <v>252</v>
      </c>
      <c r="T638">
        <v>15</v>
      </c>
      <c r="U638">
        <v>82</v>
      </c>
      <c r="V638">
        <v>24</v>
      </c>
      <c r="W638">
        <v>105</v>
      </c>
      <c r="X638">
        <v>89</v>
      </c>
      <c r="Y638">
        <v>1376</v>
      </c>
      <c r="Z638">
        <v>0</v>
      </c>
      <c r="AA638">
        <v>0</v>
      </c>
      <c r="AB638">
        <v>0</v>
      </c>
      <c r="AC638">
        <v>1</v>
      </c>
      <c r="AD638">
        <v>10266</v>
      </c>
      <c r="AE638">
        <v>10276</v>
      </c>
      <c r="AF638">
        <v>9</v>
      </c>
      <c r="AG638">
        <v>10257</v>
      </c>
      <c r="AH638">
        <v>16</v>
      </c>
      <c r="AI638">
        <v>1</v>
      </c>
      <c r="AJ638">
        <v>22</v>
      </c>
      <c r="AK638">
        <v>73</v>
      </c>
      <c r="AL638">
        <v>15</v>
      </c>
      <c r="AM638">
        <v>0</v>
      </c>
      <c r="AN638">
        <v>84</v>
      </c>
      <c r="AO638">
        <v>99</v>
      </c>
      <c r="AP638">
        <v>22</v>
      </c>
      <c r="AQ638">
        <v>54</v>
      </c>
      <c r="AR638">
        <v>15</v>
      </c>
      <c r="AS638">
        <v>24</v>
      </c>
    </row>
    <row r="639" spans="1:45" x14ac:dyDescent="0.25">
      <c r="A639">
        <v>20110930</v>
      </c>
      <c r="B639">
        <f t="shared" si="45"/>
        <v>20150930</v>
      </c>
      <c r="C639">
        <f t="shared" si="46"/>
        <v>2015</v>
      </c>
      <c r="D639">
        <f t="shared" si="47"/>
        <v>9</v>
      </c>
      <c r="E639">
        <f t="shared" si="48"/>
        <v>30</v>
      </c>
      <c r="F639" s="15">
        <f t="shared" si="49"/>
        <v>42277</v>
      </c>
      <c r="G639">
        <v>140</v>
      </c>
      <c r="H639">
        <v>15</v>
      </c>
      <c r="I639">
        <v>16</v>
      </c>
      <c r="J639">
        <v>30</v>
      </c>
      <c r="K639">
        <v>9</v>
      </c>
      <c r="L639">
        <v>10</v>
      </c>
      <c r="M639">
        <v>3</v>
      </c>
      <c r="N639">
        <v>50</v>
      </c>
      <c r="O639">
        <v>8</v>
      </c>
      <c r="P639">
        <v>165</v>
      </c>
      <c r="Q639">
        <v>105</v>
      </c>
      <c r="R639">
        <v>24</v>
      </c>
      <c r="S639">
        <v>241</v>
      </c>
      <c r="T639">
        <v>13</v>
      </c>
      <c r="U639">
        <v>74</v>
      </c>
      <c r="V639">
        <v>6</v>
      </c>
      <c r="W639">
        <v>106</v>
      </c>
      <c r="X639">
        <v>90</v>
      </c>
      <c r="Y639">
        <v>1374</v>
      </c>
      <c r="Z639">
        <v>0</v>
      </c>
      <c r="AA639">
        <v>0</v>
      </c>
      <c r="AB639">
        <v>0</v>
      </c>
      <c r="AC639">
        <v>1</v>
      </c>
      <c r="AD639">
        <v>10253</v>
      </c>
      <c r="AE639">
        <v>10261</v>
      </c>
      <c r="AF639">
        <v>9</v>
      </c>
      <c r="AG639">
        <v>10246</v>
      </c>
      <c r="AH639">
        <v>15</v>
      </c>
      <c r="AI639">
        <v>7</v>
      </c>
      <c r="AJ639">
        <v>23</v>
      </c>
      <c r="AK639">
        <v>72</v>
      </c>
      <c r="AL639">
        <v>12</v>
      </c>
      <c r="AM639">
        <v>0</v>
      </c>
      <c r="AN639">
        <v>83</v>
      </c>
      <c r="AO639">
        <v>98</v>
      </c>
      <c r="AP639">
        <v>1</v>
      </c>
      <c r="AQ639">
        <v>51</v>
      </c>
      <c r="AR639">
        <v>12</v>
      </c>
      <c r="AS639">
        <v>23</v>
      </c>
    </row>
    <row r="640" spans="1:45" x14ac:dyDescent="0.25">
      <c r="A640">
        <v>20111001</v>
      </c>
      <c r="B640">
        <f t="shared" si="45"/>
        <v>20151001</v>
      </c>
      <c r="C640">
        <f t="shared" si="46"/>
        <v>2015</v>
      </c>
      <c r="D640">
        <f t="shared" si="47"/>
        <v>10</v>
      </c>
      <c r="E640">
        <f t="shared" si="48"/>
        <v>1</v>
      </c>
      <c r="F640" s="15">
        <f t="shared" si="49"/>
        <v>42278</v>
      </c>
      <c r="G640">
        <v>71</v>
      </c>
      <c r="H640">
        <v>3</v>
      </c>
      <c r="I640">
        <v>7</v>
      </c>
      <c r="J640">
        <v>10</v>
      </c>
      <c r="K640">
        <v>1</v>
      </c>
      <c r="L640">
        <v>0</v>
      </c>
      <c r="M640">
        <v>2</v>
      </c>
      <c r="N640">
        <v>30</v>
      </c>
      <c r="O640">
        <v>17</v>
      </c>
      <c r="P640">
        <v>161</v>
      </c>
      <c r="Q640">
        <v>88</v>
      </c>
      <c r="R640">
        <v>6</v>
      </c>
      <c r="S640">
        <v>260</v>
      </c>
      <c r="T640">
        <v>15</v>
      </c>
      <c r="U640">
        <v>69</v>
      </c>
      <c r="V640">
        <v>6</v>
      </c>
      <c r="W640">
        <v>93</v>
      </c>
      <c r="X640">
        <v>80</v>
      </c>
      <c r="Y640">
        <v>1246</v>
      </c>
      <c r="Z640">
        <v>0</v>
      </c>
      <c r="AA640">
        <v>0</v>
      </c>
      <c r="AB640">
        <v>0</v>
      </c>
      <c r="AC640">
        <v>1</v>
      </c>
      <c r="AD640">
        <v>10261</v>
      </c>
      <c r="AE640">
        <v>10268</v>
      </c>
      <c r="AF640">
        <v>9</v>
      </c>
      <c r="AG640">
        <v>10253</v>
      </c>
      <c r="AH640">
        <v>3</v>
      </c>
      <c r="AI640">
        <v>0</v>
      </c>
      <c r="AJ640">
        <v>22</v>
      </c>
      <c r="AK640">
        <v>61</v>
      </c>
      <c r="AL640">
        <v>9</v>
      </c>
      <c r="AM640">
        <v>0</v>
      </c>
      <c r="AN640">
        <v>84</v>
      </c>
      <c r="AO640">
        <v>100</v>
      </c>
      <c r="AP640">
        <v>2</v>
      </c>
      <c r="AQ640">
        <v>49</v>
      </c>
      <c r="AR640">
        <v>15</v>
      </c>
      <c r="AS640">
        <v>21</v>
      </c>
    </row>
    <row r="641" spans="1:45" x14ac:dyDescent="0.25">
      <c r="A641">
        <v>20111002</v>
      </c>
      <c r="B641">
        <f t="shared" si="45"/>
        <v>20151002</v>
      </c>
      <c r="C641">
        <f t="shared" si="46"/>
        <v>2015</v>
      </c>
      <c r="D641">
        <f t="shared" si="47"/>
        <v>10</v>
      </c>
      <c r="E641">
        <f t="shared" si="48"/>
        <v>2</v>
      </c>
      <c r="F641" s="15">
        <f t="shared" si="49"/>
        <v>42279</v>
      </c>
      <c r="G641">
        <v>203</v>
      </c>
      <c r="H641">
        <v>7</v>
      </c>
      <c r="I641">
        <v>9</v>
      </c>
      <c r="J641">
        <v>20</v>
      </c>
      <c r="K641">
        <v>13</v>
      </c>
      <c r="L641">
        <v>0</v>
      </c>
      <c r="M641">
        <v>1</v>
      </c>
      <c r="N641">
        <v>40</v>
      </c>
      <c r="O641">
        <v>13</v>
      </c>
      <c r="P641">
        <v>156</v>
      </c>
      <c r="Q641">
        <v>77</v>
      </c>
      <c r="R641">
        <v>6</v>
      </c>
      <c r="S641">
        <v>256</v>
      </c>
      <c r="T641">
        <v>14</v>
      </c>
      <c r="U641">
        <v>65</v>
      </c>
      <c r="V641">
        <v>6</v>
      </c>
      <c r="W641">
        <v>95</v>
      </c>
      <c r="X641">
        <v>82</v>
      </c>
      <c r="Y641">
        <v>1282</v>
      </c>
      <c r="Z641">
        <v>0</v>
      </c>
      <c r="AA641">
        <v>0</v>
      </c>
      <c r="AB641">
        <v>0</v>
      </c>
      <c r="AC641">
        <v>1</v>
      </c>
      <c r="AD641">
        <v>10245</v>
      </c>
      <c r="AE641">
        <v>10261</v>
      </c>
      <c r="AF641">
        <v>1</v>
      </c>
      <c r="AG641">
        <v>10223</v>
      </c>
      <c r="AH641">
        <v>24</v>
      </c>
      <c r="AI641">
        <v>0</v>
      </c>
      <c r="AJ641">
        <v>5</v>
      </c>
      <c r="AK641">
        <v>77</v>
      </c>
      <c r="AL641">
        <v>13</v>
      </c>
      <c r="AM641">
        <v>1</v>
      </c>
      <c r="AN641">
        <v>84</v>
      </c>
      <c r="AO641">
        <v>100</v>
      </c>
      <c r="AP641">
        <v>3</v>
      </c>
      <c r="AQ641">
        <v>43</v>
      </c>
      <c r="AR641">
        <v>14</v>
      </c>
      <c r="AS641">
        <v>21</v>
      </c>
    </row>
    <row r="642" spans="1:45" x14ac:dyDescent="0.25">
      <c r="A642">
        <v>20111003</v>
      </c>
      <c r="B642">
        <f t="shared" si="45"/>
        <v>20151003</v>
      </c>
      <c r="C642">
        <f t="shared" si="46"/>
        <v>2015</v>
      </c>
      <c r="D642">
        <f t="shared" si="47"/>
        <v>10</v>
      </c>
      <c r="E642">
        <f t="shared" si="48"/>
        <v>3</v>
      </c>
      <c r="F642" s="15">
        <f t="shared" si="49"/>
        <v>42280</v>
      </c>
      <c r="G642">
        <v>214</v>
      </c>
      <c r="H642">
        <v>29</v>
      </c>
      <c r="I642">
        <v>31</v>
      </c>
      <c r="J642">
        <v>50</v>
      </c>
      <c r="K642">
        <v>14</v>
      </c>
      <c r="L642">
        <v>10</v>
      </c>
      <c r="M642">
        <v>3</v>
      </c>
      <c r="N642">
        <v>110</v>
      </c>
      <c r="O642">
        <v>14</v>
      </c>
      <c r="P642">
        <v>181</v>
      </c>
      <c r="Q642">
        <v>99</v>
      </c>
      <c r="R642">
        <v>4</v>
      </c>
      <c r="S642">
        <v>243</v>
      </c>
      <c r="T642">
        <v>12</v>
      </c>
      <c r="U642">
        <v>70</v>
      </c>
      <c r="V642">
        <v>6</v>
      </c>
      <c r="W642">
        <v>65</v>
      </c>
      <c r="X642">
        <v>56</v>
      </c>
      <c r="Y642">
        <v>1052</v>
      </c>
      <c r="Z642">
        <v>0</v>
      </c>
      <c r="AA642">
        <v>0</v>
      </c>
      <c r="AB642">
        <v>0</v>
      </c>
      <c r="AC642">
        <v>1</v>
      </c>
      <c r="AD642">
        <v>10197</v>
      </c>
      <c r="AE642">
        <v>10219</v>
      </c>
      <c r="AF642">
        <v>1</v>
      </c>
      <c r="AG642">
        <v>10177</v>
      </c>
      <c r="AH642">
        <v>24</v>
      </c>
      <c r="AI642">
        <v>6</v>
      </c>
      <c r="AJ642">
        <v>3</v>
      </c>
      <c r="AK642">
        <v>74</v>
      </c>
      <c r="AL642">
        <v>15</v>
      </c>
      <c r="AM642">
        <v>4</v>
      </c>
      <c r="AN642">
        <v>73</v>
      </c>
      <c r="AO642">
        <v>100</v>
      </c>
      <c r="AP642">
        <v>3</v>
      </c>
      <c r="AQ642">
        <v>54</v>
      </c>
      <c r="AR642">
        <v>15</v>
      </c>
      <c r="AS642">
        <v>19</v>
      </c>
    </row>
    <row r="643" spans="1:45" x14ac:dyDescent="0.25">
      <c r="A643">
        <v>20111004</v>
      </c>
      <c r="B643">
        <f t="shared" ref="B643:B706" si="50">A643+40000</f>
        <v>20151004</v>
      </c>
      <c r="C643">
        <f t="shared" ref="C643:C706" si="51">FLOOR(B643/10000,1)</f>
        <v>2015</v>
      </c>
      <c r="D643">
        <f t="shared" ref="D643:D706" si="52">FLOOR(B643/100 - 100 * C643, 1)</f>
        <v>10</v>
      </c>
      <c r="E643">
        <f t="shared" ref="E643:E706" si="53">FLOOR(B643-10000*C643-100*D643,1)</f>
        <v>4</v>
      </c>
      <c r="F643" s="15">
        <f t="shared" ref="F643:F706" si="54">DATE(C643,D643,E643)</f>
        <v>42281</v>
      </c>
      <c r="G643">
        <v>244</v>
      </c>
      <c r="H643">
        <v>38</v>
      </c>
      <c r="I643">
        <v>39</v>
      </c>
      <c r="J643">
        <v>50</v>
      </c>
      <c r="K643">
        <v>10</v>
      </c>
      <c r="L643">
        <v>30</v>
      </c>
      <c r="M643">
        <v>3</v>
      </c>
      <c r="N643">
        <v>110</v>
      </c>
      <c r="O643">
        <v>14</v>
      </c>
      <c r="P643">
        <v>171</v>
      </c>
      <c r="Q643">
        <v>154</v>
      </c>
      <c r="R643">
        <v>22</v>
      </c>
      <c r="S643">
        <v>200</v>
      </c>
      <c r="T643">
        <v>15</v>
      </c>
      <c r="U643">
        <v>148</v>
      </c>
      <c r="V643">
        <v>24</v>
      </c>
      <c r="W643">
        <v>33</v>
      </c>
      <c r="X643">
        <v>29</v>
      </c>
      <c r="Y643">
        <v>627</v>
      </c>
      <c r="Z643">
        <v>0</v>
      </c>
      <c r="AA643">
        <v>-1</v>
      </c>
      <c r="AB643">
        <v>-1</v>
      </c>
      <c r="AC643">
        <v>9</v>
      </c>
      <c r="AD643">
        <v>10188</v>
      </c>
      <c r="AE643">
        <v>10198</v>
      </c>
      <c r="AF643">
        <v>20</v>
      </c>
      <c r="AG643">
        <v>10171</v>
      </c>
      <c r="AH643">
        <v>3</v>
      </c>
      <c r="AI643">
        <v>50</v>
      </c>
      <c r="AJ643">
        <v>5</v>
      </c>
      <c r="AK643">
        <v>79</v>
      </c>
      <c r="AL643">
        <v>15</v>
      </c>
      <c r="AM643">
        <v>5</v>
      </c>
      <c r="AN643">
        <v>81</v>
      </c>
      <c r="AO643">
        <v>93</v>
      </c>
      <c r="AP643">
        <v>23</v>
      </c>
      <c r="AQ643">
        <v>64</v>
      </c>
      <c r="AR643">
        <v>15</v>
      </c>
      <c r="AS643">
        <v>11</v>
      </c>
    </row>
    <row r="644" spans="1:45" x14ac:dyDescent="0.25">
      <c r="A644">
        <v>20111005</v>
      </c>
      <c r="B644">
        <f t="shared" si="50"/>
        <v>20151005</v>
      </c>
      <c r="C644">
        <f t="shared" si="51"/>
        <v>2015</v>
      </c>
      <c r="D644">
        <f t="shared" si="52"/>
        <v>10</v>
      </c>
      <c r="E644">
        <f t="shared" si="53"/>
        <v>5</v>
      </c>
      <c r="F644" s="15">
        <f t="shared" si="54"/>
        <v>42282</v>
      </c>
      <c r="G644">
        <v>229</v>
      </c>
      <c r="H644">
        <v>53</v>
      </c>
      <c r="I644">
        <v>53</v>
      </c>
      <c r="J644">
        <v>70</v>
      </c>
      <c r="K644">
        <v>20</v>
      </c>
      <c r="L644">
        <v>30</v>
      </c>
      <c r="M644">
        <v>2</v>
      </c>
      <c r="N644">
        <v>140</v>
      </c>
      <c r="O644">
        <v>18</v>
      </c>
      <c r="P644">
        <v>172</v>
      </c>
      <c r="Q644">
        <v>157</v>
      </c>
      <c r="R644">
        <v>2</v>
      </c>
      <c r="S644">
        <v>183</v>
      </c>
      <c r="T644">
        <v>16</v>
      </c>
      <c r="U644">
        <v>152</v>
      </c>
      <c r="V644">
        <v>6</v>
      </c>
      <c r="W644">
        <v>2</v>
      </c>
      <c r="X644">
        <v>2</v>
      </c>
      <c r="Y644">
        <v>350</v>
      </c>
      <c r="Z644">
        <v>0</v>
      </c>
      <c r="AA644">
        <v>-1</v>
      </c>
      <c r="AB644">
        <v>-1</v>
      </c>
      <c r="AC644">
        <v>11</v>
      </c>
      <c r="AD644">
        <v>10167</v>
      </c>
      <c r="AE644">
        <v>10187</v>
      </c>
      <c r="AF644">
        <v>1</v>
      </c>
      <c r="AG644">
        <v>10119</v>
      </c>
      <c r="AH644">
        <v>24</v>
      </c>
      <c r="AI644">
        <v>63</v>
      </c>
      <c r="AJ644">
        <v>1</v>
      </c>
      <c r="AK644">
        <v>75</v>
      </c>
      <c r="AL644">
        <v>13</v>
      </c>
      <c r="AM644">
        <v>8</v>
      </c>
      <c r="AN644">
        <v>82</v>
      </c>
      <c r="AO644">
        <v>91</v>
      </c>
      <c r="AP644">
        <v>1</v>
      </c>
      <c r="AQ644">
        <v>73</v>
      </c>
      <c r="AR644">
        <v>16</v>
      </c>
      <c r="AS644">
        <v>6</v>
      </c>
    </row>
    <row r="645" spans="1:45" x14ac:dyDescent="0.25">
      <c r="A645">
        <v>20111006</v>
      </c>
      <c r="B645">
        <f t="shared" si="50"/>
        <v>20151006</v>
      </c>
      <c r="C645">
        <f t="shared" si="51"/>
        <v>2015</v>
      </c>
      <c r="D645">
        <f t="shared" si="52"/>
        <v>10</v>
      </c>
      <c r="E645">
        <f t="shared" si="53"/>
        <v>6</v>
      </c>
      <c r="F645" s="15">
        <f t="shared" si="54"/>
        <v>42283</v>
      </c>
      <c r="G645">
        <v>241</v>
      </c>
      <c r="H645">
        <v>56</v>
      </c>
      <c r="I645">
        <v>62</v>
      </c>
      <c r="J645">
        <v>90</v>
      </c>
      <c r="K645">
        <v>5</v>
      </c>
      <c r="L645">
        <v>30</v>
      </c>
      <c r="M645">
        <v>22</v>
      </c>
      <c r="N645">
        <v>170</v>
      </c>
      <c r="O645">
        <v>3</v>
      </c>
      <c r="P645">
        <v>134</v>
      </c>
      <c r="Q645">
        <v>83</v>
      </c>
      <c r="R645">
        <v>24</v>
      </c>
      <c r="S645">
        <v>176</v>
      </c>
      <c r="T645">
        <v>2</v>
      </c>
      <c r="U645">
        <v>69</v>
      </c>
      <c r="V645">
        <v>24</v>
      </c>
      <c r="W645">
        <v>31</v>
      </c>
      <c r="X645">
        <v>27</v>
      </c>
      <c r="Y645">
        <v>669</v>
      </c>
      <c r="Z645">
        <v>46</v>
      </c>
      <c r="AA645">
        <v>87</v>
      </c>
      <c r="AB645">
        <v>29</v>
      </c>
      <c r="AC645">
        <v>22</v>
      </c>
      <c r="AD645">
        <v>10069</v>
      </c>
      <c r="AE645">
        <v>10106</v>
      </c>
      <c r="AF645">
        <v>1</v>
      </c>
      <c r="AG645">
        <v>10045</v>
      </c>
      <c r="AH645">
        <v>7</v>
      </c>
      <c r="AI645">
        <v>57</v>
      </c>
      <c r="AJ645">
        <v>6</v>
      </c>
      <c r="AK645">
        <v>80</v>
      </c>
      <c r="AL645">
        <v>13</v>
      </c>
      <c r="AM645">
        <v>6</v>
      </c>
      <c r="AN645">
        <v>76</v>
      </c>
      <c r="AO645">
        <v>96</v>
      </c>
      <c r="AP645">
        <v>8</v>
      </c>
      <c r="AQ645">
        <v>53</v>
      </c>
      <c r="AR645">
        <v>14</v>
      </c>
      <c r="AS645">
        <v>11</v>
      </c>
    </row>
    <row r="646" spans="1:45" x14ac:dyDescent="0.25">
      <c r="A646">
        <v>20111007</v>
      </c>
      <c r="B646">
        <f t="shared" si="50"/>
        <v>20151007</v>
      </c>
      <c r="C646">
        <f t="shared" si="51"/>
        <v>2015</v>
      </c>
      <c r="D646">
        <f t="shared" si="52"/>
        <v>10</v>
      </c>
      <c r="E646">
        <f t="shared" si="53"/>
        <v>7</v>
      </c>
      <c r="F646" s="15">
        <f t="shared" si="54"/>
        <v>42284</v>
      </c>
      <c r="G646">
        <v>287</v>
      </c>
      <c r="H646">
        <v>31</v>
      </c>
      <c r="I646">
        <v>34</v>
      </c>
      <c r="J646">
        <v>60</v>
      </c>
      <c r="K646">
        <v>15</v>
      </c>
      <c r="L646">
        <v>20</v>
      </c>
      <c r="M646">
        <v>9</v>
      </c>
      <c r="N646">
        <v>170</v>
      </c>
      <c r="O646">
        <v>3</v>
      </c>
      <c r="P646">
        <v>107</v>
      </c>
      <c r="Q646">
        <v>82</v>
      </c>
      <c r="R646">
        <v>4</v>
      </c>
      <c r="S646">
        <v>142</v>
      </c>
      <c r="T646">
        <v>15</v>
      </c>
      <c r="U646">
        <v>72</v>
      </c>
      <c r="V646">
        <v>24</v>
      </c>
      <c r="W646">
        <v>57</v>
      </c>
      <c r="X646">
        <v>51</v>
      </c>
      <c r="Y646">
        <v>799</v>
      </c>
      <c r="Z646">
        <v>96</v>
      </c>
      <c r="AA646">
        <v>131</v>
      </c>
      <c r="AB646">
        <v>26</v>
      </c>
      <c r="AC646">
        <v>3</v>
      </c>
      <c r="AD646">
        <v>10112</v>
      </c>
      <c r="AE646">
        <v>10159</v>
      </c>
      <c r="AF646">
        <v>21</v>
      </c>
      <c r="AG646">
        <v>10049</v>
      </c>
      <c r="AH646">
        <v>2</v>
      </c>
      <c r="AI646">
        <v>57</v>
      </c>
      <c r="AJ646">
        <v>15</v>
      </c>
      <c r="AK646">
        <v>74</v>
      </c>
      <c r="AL646">
        <v>14</v>
      </c>
      <c r="AM646">
        <v>6</v>
      </c>
      <c r="AN646">
        <v>85</v>
      </c>
      <c r="AO646">
        <v>95</v>
      </c>
      <c r="AP646">
        <v>20</v>
      </c>
      <c r="AQ646">
        <v>68</v>
      </c>
      <c r="AR646">
        <v>10</v>
      </c>
      <c r="AS646">
        <v>12</v>
      </c>
    </row>
    <row r="647" spans="1:45" x14ac:dyDescent="0.25">
      <c r="A647">
        <v>20111008</v>
      </c>
      <c r="B647">
        <f t="shared" si="50"/>
        <v>20151008</v>
      </c>
      <c r="C647">
        <f t="shared" si="51"/>
        <v>2015</v>
      </c>
      <c r="D647">
        <f t="shared" si="52"/>
        <v>10</v>
      </c>
      <c r="E647">
        <f t="shared" si="53"/>
        <v>8</v>
      </c>
      <c r="F647" s="15">
        <f t="shared" si="54"/>
        <v>42285</v>
      </c>
      <c r="G647">
        <v>307</v>
      </c>
      <c r="H647">
        <v>20</v>
      </c>
      <c r="I647">
        <v>23</v>
      </c>
      <c r="J647">
        <v>40</v>
      </c>
      <c r="K647">
        <v>13</v>
      </c>
      <c r="L647">
        <v>10</v>
      </c>
      <c r="M647">
        <v>10</v>
      </c>
      <c r="N647">
        <v>100</v>
      </c>
      <c r="O647">
        <v>6</v>
      </c>
      <c r="P647">
        <v>100</v>
      </c>
      <c r="Q647">
        <v>72</v>
      </c>
      <c r="R647">
        <v>24</v>
      </c>
      <c r="S647">
        <v>135</v>
      </c>
      <c r="T647">
        <v>14</v>
      </c>
      <c r="U647">
        <v>51</v>
      </c>
      <c r="V647">
        <v>24</v>
      </c>
      <c r="W647">
        <v>53</v>
      </c>
      <c r="X647">
        <v>47</v>
      </c>
      <c r="Y647">
        <v>785</v>
      </c>
      <c r="Z647">
        <v>20</v>
      </c>
      <c r="AA647">
        <v>45</v>
      </c>
      <c r="AB647">
        <v>17</v>
      </c>
      <c r="AC647">
        <v>11</v>
      </c>
      <c r="AD647">
        <v>10166</v>
      </c>
      <c r="AE647">
        <v>10189</v>
      </c>
      <c r="AF647">
        <v>23</v>
      </c>
      <c r="AG647">
        <v>10155</v>
      </c>
      <c r="AH647">
        <v>4</v>
      </c>
      <c r="AI647">
        <v>59</v>
      </c>
      <c r="AJ647">
        <v>21</v>
      </c>
      <c r="AK647">
        <v>78</v>
      </c>
      <c r="AL647">
        <v>15</v>
      </c>
      <c r="AM647">
        <v>6</v>
      </c>
      <c r="AN647">
        <v>83</v>
      </c>
      <c r="AO647">
        <v>98</v>
      </c>
      <c r="AP647">
        <v>24</v>
      </c>
      <c r="AQ647">
        <v>69</v>
      </c>
      <c r="AR647">
        <v>15</v>
      </c>
      <c r="AS647">
        <v>11</v>
      </c>
    </row>
    <row r="648" spans="1:45" x14ac:dyDescent="0.25">
      <c r="A648">
        <v>20111009</v>
      </c>
      <c r="B648">
        <f t="shared" si="50"/>
        <v>20151009</v>
      </c>
      <c r="C648">
        <f t="shared" si="51"/>
        <v>2015</v>
      </c>
      <c r="D648">
        <f t="shared" si="52"/>
        <v>10</v>
      </c>
      <c r="E648">
        <f t="shared" si="53"/>
        <v>9</v>
      </c>
      <c r="F648" s="15">
        <f t="shared" si="54"/>
        <v>42286</v>
      </c>
      <c r="G648">
        <v>208</v>
      </c>
      <c r="H648">
        <v>31</v>
      </c>
      <c r="I648">
        <v>36</v>
      </c>
      <c r="J648">
        <v>60</v>
      </c>
      <c r="K648">
        <v>12</v>
      </c>
      <c r="L648">
        <v>10</v>
      </c>
      <c r="M648">
        <v>1</v>
      </c>
      <c r="N648">
        <v>100</v>
      </c>
      <c r="O648">
        <v>22</v>
      </c>
      <c r="P648">
        <v>116</v>
      </c>
      <c r="Q648">
        <v>60</v>
      </c>
      <c r="R648">
        <v>2</v>
      </c>
      <c r="S648">
        <v>170</v>
      </c>
      <c r="T648">
        <v>23</v>
      </c>
      <c r="U648">
        <v>40</v>
      </c>
      <c r="V648">
        <v>6</v>
      </c>
      <c r="W648">
        <v>5</v>
      </c>
      <c r="X648">
        <v>4</v>
      </c>
      <c r="Y648">
        <v>356</v>
      </c>
      <c r="Z648">
        <v>77</v>
      </c>
      <c r="AA648">
        <v>49</v>
      </c>
      <c r="AB648">
        <v>14</v>
      </c>
      <c r="AC648">
        <v>14</v>
      </c>
      <c r="AD648">
        <v>10172</v>
      </c>
      <c r="AE648">
        <v>10197</v>
      </c>
      <c r="AF648">
        <v>7</v>
      </c>
      <c r="AG648">
        <v>10144</v>
      </c>
      <c r="AH648">
        <v>22</v>
      </c>
      <c r="AI648">
        <v>3</v>
      </c>
      <c r="AJ648">
        <v>1</v>
      </c>
      <c r="AK648">
        <v>70</v>
      </c>
      <c r="AL648">
        <v>7</v>
      </c>
      <c r="AM648">
        <v>8</v>
      </c>
      <c r="AN648">
        <v>94</v>
      </c>
      <c r="AO648">
        <v>100</v>
      </c>
      <c r="AP648">
        <v>1</v>
      </c>
      <c r="AQ648">
        <v>84</v>
      </c>
      <c r="AR648">
        <v>8</v>
      </c>
      <c r="AS648">
        <v>5</v>
      </c>
    </row>
    <row r="649" spans="1:45" x14ac:dyDescent="0.25">
      <c r="A649">
        <v>20111010</v>
      </c>
      <c r="B649">
        <f t="shared" si="50"/>
        <v>20151010</v>
      </c>
      <c r="C649">
        <f t="shared" si="51"/>
        <v>2015</v>
      </c>
      <c r="D649">
        <f t="shared" si="52"/>
        <v>10</v>
      </c>
      <c r="E649">
        <f t="shared" si="53"/>
        <v>10</v>
      </c>
      <c r="F649" s="15">
        <f t="shared" si="54"/>
        <v>42287</v>
      </c>
      <c r="G649">
        <v>248</v>
      </c>
      <c r="H649">
        <v>60</v>
      </c>
      <c r="I649">
        <v>61</v>
      </c>
      <c r="J649">
        <v>70</v>
      </c>
      <c r="K649">
        <v>8</v>
      </c>
      <c r="L649">
        <v>40</v>
      </c>
      <c r="M649">
        <v>1</v>
      </c>
      <c r="N649">
        <v>160</v>
      </c>
      <c r="O649">
        <v>13</v>
      </c>
      <c r="P649">
        <v>169</v>
      </c>
      <c r="Q649">
        <v>163</v>
      </c>
      <c r="R649">
        <v>1</v>
      </c>
      <c r="S649">
        <v>179</v>
      </c>
      <c r="T649">
        <v>11</v>
      </c>
      <c r="U649">
        <v>162</v>
      </c>
      <c r="V649">
        <v>6</v>
      </c>
      <c r="W649">
        <v>3</v>
      </c>
      <c r="X649">
        <v>3</v>
      </c>
      <c r="Y649">
        <v>378</v>
      </c>
      <c r="Z649">
        <v>10</v>
      </c>
      <c r="AA649">
        <v>3</v>
      </c>
      <c r="AB649">
        <v>2</v>
      </c>
      <c r="AC649">
        <v>1</v>
      </c>
      <c r="AD649">
        <v>10142</v>
      </c>
      <c r="AE649">
        <v>10154</v>
      </c>
      <c r="AF649">
        <v>22</v>
      </c>
      <c r="AG649">
        <v>10131</v>
      </c>
      <c r="AH649">
        <v>6</v>
      </c>
      <c r="AI649">
        <v>50</v>
      </c>
      <c r="AJ649">
        <v>1</v>
      </c>
      <c r="AK649">
        <v>71</v>
      </c>
      <c r="AL649">
        <v>11</v>
      </c>
      <c r="AM649">
        <v>8</v>
      </c>
      <c r="AN649">
        <v>86</v>
      </c>
      <c r="AO649">
        <v>97</v>
      </c>
      <c r="AP649">
        <v>1</v>
      </c>
      <c r="AQ649">
        <v>77</v>
      </c>
      <c r="AR649">
        <v>12</v>
      </c>
      <c r="AS649">
        <v>6</v>
      </c>
    </row>
    <row r="650" spans="1:45" x14ac:dyDescent="0.25">
      <c r="A650">
        <v>20111011</v>
      </c>
      <c r="B650">
        <f t="shared" si="50"/>
        <v>20151011</v>
      </c>
      <c r="C650">
        <f t="shared" si="51"/>
        <v>2015</v>
      </c>
      <c r="D650">
        <f t="shared" si="52"/>
        <v>10</v>
      </c>
      <c r="E650">
        <f t="shared" si="53"/>
        <v>11</v>
      </c>
      <c r="F650" s="15">
        <f t="shared" si="54"/>
        <v>42288</v>
      </c>
      <c r="G650">
        <v>254</v>
      </c>
      <c r="H650">
        <v>52</v>
      </c>
      <c r="I650">
        <v>55</v>
      </c>
      <c r="J650">
        <v>80</v>
      </c>
      <c r="K650">
        <v>5</v>
      </c>
      <c r="L650">
        <v>30</v>
      </c>
      <c r="M650">
        <v>18</v>
      </c>
      <c r="N650">
        <v>150</v>
      </c>
      <c r="O650">
        <v>2</v>
      </c>
      <c r="P650">
        <v>156</v>
      </c>
      <c r="Q650">
        <v>133</v>
      </c>
      <c r="R650">
        <v>21</v>
      </c>
      <c r="S650">
        <v>173</v>
      </c>
      <c r="T650">
        <v>13</v>
      </c>
      <c r="U650">
        <v>131</v>
      </c>
      <c r="V650">
        <v>24</v>
      </c>
      <c r="W650">
        <v>0</v>
      </c>
      <c r="X650">
        <v>0</v>
      </c>
      <c r="Y650">
        <v>143</v>
      </c>
      <c r="Z650">
        <v>48</v>
      </c>
      <c r="AA650">
        <v>25</v>
      </c>
      <c r="AB650">
        <v>8</v>
      </c>
      <c r="AC650">
        <v>17</v>
      </c>
      <c r="AD650">
        <v>10155</v>
      </c>
      <c r="AE650">
        <v>10178</v>
      </c>
      <c r="AF650">
        <v>22</v>
      </c>
      <c r="AG650">
        <v>10140</v>
      </c>
      <c r="AH650">
        <v>5</v>
      </c>
      <c r="AI650">
        <v>37</v>
      </c>
      <c r="AJ650">
        <v>19</v>
      </c>
      <c r="AK650">
        <v>73</v>
      </c>
      <c r="AL650">
        <v>13</v>
      </c>
      <c r="AM650">
        <v>8</v>
      </c>
      <c r="AN650">
        <v>87</v>
      </c>
      <c r="AO650">
        <v>97</v>
      </c>
      <c r="AP650">
        <v>18</v>
      </c>
      <c r="AQ650">
        <v>80</v>
      </c>
      <c r="AR650">
        <v>4</v>
      </c>
      <c r="AS650">
        <v>2</v>
      </c>
    </row>
    <row r="651" spans="1:45" x14ac:dyDescent="0.25">
      <c r="A651">
        <v>20111012</v>
      </c>
      <c r="B651">
        <f t="shared" si="50"/>
        <v>20151012</v>
      </c>
      <c r="C651">
        <f t="shared" si="51"/>
        <v>2015</v>
      </c>
      <c r="D651">
        <f t="shared" si="52"/>
        <v>10</v>
      </c>
      <c r="E651">
        <f t="shared" si="53"/>
        <v>12</v>
      </c>
      <c r="F651" s="15">
        <f t="shared" si="54"/>
        <v>42289</v>
      </c>
      <c r="G651">
        <v>40</v>
      </c>
      <c r="H651">
        <v>10</v>
      </c>
      <c r="I651">
        <v>15</v>
      </c>
      <c r="J651">
        <v>30</v>
      </c>
      <c r="K651">
        <v>2</v>
      </c>
      <c r="L651">
        <v>0</v>
      </c>
      <c r="M651">
        <v>7</v>
      </c>
      <c r="N651">
        <v>80</v>
      </c>
      <c r="O651">
        <v>2</v>
      </c>
      <c r="P651">
        <v>111</v>
      </c>
      <c r="Q651">
        <v>98</v>
      </c>
      <c r="R651">
        <v>18</v>
      </c>
      <c r="S651">
        <v>136</v>
      </c>
      <c r="T651">
        <v>1</v>
      </c>
      <c r="U651">
        <v>97</v>
      </c>
      <c r="V651">
        <v>24</v>
      </c>
      <c r="W651">
        <v>0</v>
      </c>
      <c r="X651">
        <v>0</v>
      </c>
      <c r="Y651">
        <v>186</v>
      </c>
      <c r="Z651">
        <v>165</v>
      </c>
      <c r="AA651">
        <v>155</v>
      </c>
      <c r="AB651">
        <v>19</v>
      </c>
      <c r="AC651">
        <v>6</v>
      </c>
      <c r="AD651">
        <v>10201</v>
      </c>
      <c r="AE651">
        <v>10247</v>
      </c>
      <c r="AF651">
        <v>24</v>
      </c>
      <c r="AG651">
        <v>10175</v>
      </c>
      <c r="AH651">
        <v>1</v>
      </c>
      <c r="AI651">
        <v>29</v>
      </c>
      <c r="AJ651">
        <v>1</v>
      </c>
      <c r="AK651">
        <v>65</v>
      </c>
      <c r="AL651">
        <v>8</v>
      </c>
      <c r="AM651">
        <v>8</v>
      </c>
      <c r="AN651">
        <v>97</v>
      </c>
      <c r="AO651">
        <v>98</v>
      </c>
      <c r="AP651">
        <v>1</v>
      </c>
      <c r="AQ651">
        <v>91</v>
      </c>
      <c r="AR651">
        <v>9</v>
      </c>
      <c r="AS651">
        <v>3</v>
      </c>
    </row>
    <row r="652" spans="1:45" x14ac:dyDescent="0.25">
      <c r="A652">
        <v>20111013</v>
      </c>
      <c r="B652">
        <f t="shared" si="50"/>
        <v>20151013</v>
      </c>
      <c r="C652">
        <f t="shared" si="51"/>
        <v>2015</v>
      </c>
      <c r="D652">
        <f t="shared" si="52"/>
        <v>10</v>
      </c>
      <c r="E652">
        <f t="shared" si="53"/>
        <v>13</v>
      </c>
      <c r="F652" s="15">
        <f t="shared" si="54"/>
        <v>42290</v>
      </c>
      <c r="G652">
        <v>38</v>
      </c>
      <c r="H652">
        <v>15</v>
      </c>
      <c r="I652">
        <v>16</v>
      </c>
      <c r="J652">
        <v>30</v>
      </c>
      <c r="K652">
        <v>11</v>
      </c>
      <c r="L652">
        <v>10</v>
      </c>
      <c r="M652">
        <v>1</v>
      </c>
      <c r="N652">
        <v>60</v>
      </c>
      <c r="O652">
        <v>11</v>
      </c>
      <c r="P652">
        <v>90</v>
      </c>
      <c r="Q652">
        <v>33</v>
      </c>
      <c r="R652">
        <v>24</v>
      </c>
      <c r="S652">
        <v>146</v>
      </c>
      <c r="T652">
        <v>14</v>
      </c>
      <c r="U652">
        <v>3</v>
      </c>
      <c r="V652">
        <v>24</v>
      </c>
      <c r="W652">
        <v>69</v>
      </c>
      <c r="X652">
        <v>63</v>
      </c>
      <c r="Y652">
        <v>851</v>
      </c>
      <c r="Z652">
        <v>0</v>
      </c>
      <c r="AA652">
        <v>0</v>
      </c>
      <c r="AB652">
        <v>0</v>
      </c>
      <c r="AC652">
        <v>1</v>
      </c>
      <c r="AD652">
        <v>10301</v>
      </c>
      <c r="AE652">
        <v>10331</v>
      </c>
      <c r="AF652">
        <v>22</v>
      </c>
      <c r="AG652">
        <v>10250</v>
      </c>
      <c r="AH652">
        <v>1</v>
      </c>
      <c r="AI652">
        <v>2</v>
      </c>
      <c r="AJ652">
        <v>4</v>
      </c>
      <c r="AK652">
        <v>81</v>
      </c>
      <c r="AL652">
        <v>16</v>
      </c>
      <c r="AM652">
        <v>3</v>
      </c>
      <c r="AN652">
        <v>85</v>
      </c>
      <c r="AO652">
        <v>100</v>
      </c>
      <c r="AP652">
        <v>4</v>
      </c>
      <c r="AQ652">
        <v>64</v>
      </c>
      <c r="AR652">
        <v>15</v>
      </c>
      <c r="AS652">
        <v>12</v>
      </c>
    </row>
    <row r="653" spans="1:45" x14ac:dyDescent="0.25">
      <c r="A653">
        <v>20111014</v>
      </c>
      <c r="B653">
        <f t="shared" si="50"/>
        <v>20151014</v>
      </c>
      <c r="C653">
        <f t="shared" si="51"/>
        <v>2015</v>
      </c>
      <c r="D653">
        <f t="shared" si="52"/>
        <v>10</v>
      </c>
      <c r="E653">
        <f t="shared" si="53"/>
        <v>14</v>
      </c>
      <c r="F653" s="15">
        <f t="shared" si="54"/>
        <v>42291</v>
      </c>
      <c r="G653">
        <v>99</v>
      </c>
      <c r="H653">
        <v>21</v>
      </c>
      <c r="I653">
        <v>23</v>
      </c>
      <c r="J653">
        <v>40</v>
      </c>
      <c r="K653">
        <v>12</v>
      </c>
      <c r="L653">
        <v>10</v>
      </c>
      <c r="M653">
        <v>1</v>
      </c>
      <c r="N653">
        <v>70</v>
      </c>
      <c r="O653">
        <v>12</v>
      </c>
      <c r="P653">
        <v>76</v>
      </c>
      <c r="Q653">
        <v>19</v>
      </c>
      <c r="R653">
        <v>6</v>
      </c>
      <c r="S653">
        <v>146</v>
      </c>
      <c r="T653">
        <v>13</v>
      </c>
      <c r="U653">
        <v>-9</v>
      </c>
      <c r="V653">
        <v>12</v>
      </c>
      <c r="W653">
        <v>91</v>
      </c>
      <c r="X653">
        <v>84</v>
      </c>
      <c r="Y653">
        <v>1092</v>
      </c>
      <c r="Z653">
        <v>0</v>
      </c>
      <c r="AA653">
        <v>0</v>
      </c>
      <c r="AB653">
        <v>0</v>
      </c>
      <c r="AC653">
        <v>1</v>
      </c>
      <c r="AD653">
        <v>10331</v>
      </c>
      <c r="AE653">
        <v>10346</v>
      </c>
      <c r="AF653">
        <v>10</v>
      </c>
      <c r="AG653">
        <v>10317</v>
      </c>
      <c r="AH653">
        <v>24</v>
      </c>
      <c r="AI653">
        <v>5</v>
      </c>
      <c r="AJ653">
        <v>3</v>
      </c>
      <c r="AK653">
        <v>82</v>
      </c>
      <c r="AL653">
        <v>13</v>
      </c>
      <c r="AM653">
        <v>1</v>
      </c>
      <c r="AN653">
        <v>81</v>
      </c>
      <c r="AO653">
        <v>99</v>
      </c>
      <c r="AP653">
        <v>3</v>
      </c>
      <c r="AQ653">
        <v>46</v>
      </c>
      <c r="AR653">
        <v>14</v>
      </c>
      <c r="AS653">
        <v>15</v>
      </c>
    </row>
    <row r="654" spans="1:45" x14ac:dyDescent="0.25">
      <c r="A654">
        <v>20111015</v>
      </c>
      <c r="B654">
        <f t="shared" si="50"/>
        <v>20151015</v>
      </c>
      <c r="C654">
        <f t="shared" si="51"/>
        <v>2015</v>
      </c>
      <c r="D654">
        <f t="shared" si="52"/>
        <v>10</v>
      </c>
      <c r="E654">
        <f t="shared" si="53"/>
        <v>15</v>
      </c>
      <c r="F654" s="15">
        <f t="shared" si="54"/>
        <v>42292</v>
      </c>
      <c r="G654">
        <v>123</v>
      </c>
      <c r="H654">
        <v>27</v>
      </c>
      <c r="I654">
        <v>28</v>
      </c>
      <c r="J654">
        <v>50</v>
      </c>
      <c r="K654">
        <v>11</v>
      </c>
      <c r="L654">
        <v>10</v>
      </c>
      <c r="M654">
        <v>5</v>
      </c>
      <c r="N654">
        <v>80</v>
      </c>
      <c r="O654">
        <v>9</v>
      </c>
      <c r="P654">
        <v>68</v>
      </c>
      <c r="Q654">
        <v>4</v>
      </c>
      <c r="R654">
        <v>6</v>
      </c>
      <c r="S654">
        <v>139</v>
      </c>
      <c r="T654">
        <v>15</v>
      </c>
      <c r="U654">
        <v>-32</v>
      </c>
      <c r="V654">
        <v>6</v>
      </c>
      <c r="W654">
        <v>97</v>
      </c>
      <c r="X654">
        <v>90</v>
      </c>
      <c r="Y654">
        <v>1118</v>
      </c>
      <c r="Z654">
        <v>0</v>
      </c>
      <c r="AA654">
        <v>0</v>
      </c>
      <c r="AB654">
        <v>0</v>
      </c>
      <c r="AC654">
        <v>1</v>
      </c>
      <c r="AD654">
        <v>10283</v>
      </c>
      <c r="AE654">
        <v>10314</v>
      </c>
      <c r="AF654">
        <v>1</v>
      </c>
      <c r="AG654">
        <v>10256</v>
      </c>
      <c r="AH654">
        <v>24</v>
      </c>
      <c r="AI654">
        <v>41</v>
      </c>
      <c r="AJ654">
        <v>5</v>
      </c>
      <c r="AK654">
        <v>80</v>
      </c>
      <c r="AL654">
        <v>14</v>
      </c>
      <c r="AM654">
        <v>0</v>
      </c>
      <c r="AN654">
        <v>83</v>
      </c>
      <c r="AO654">
        <v>98</v>
      </c>
      <c r="AP654">
        <v>5</v>
      </c>
      <c r="AQ654">
        <v>56</v>
      </c>
      <c r="AR654">
        <v>14</v>
      </c>
      <c r="AS654">
        <v>15</v>
      </c>
    </row>
    <row r="655" spans="1:45" x14ac:dyDescent="0.25">
      <c r="A655">
        <v>20111016</v>
      </c>
      <c r="B655">
        <f t="shared" si="50"/>
        <v>20151016</v>
      </c>
      <c r="C655">
        <f t="shared" si="51"/>
        <v>2015</v>
      </c>
      <c r="D655">
        <f t="shared" si="52"/>
        <v>10</v>
      </c>
      <c r="E655">
        <f t="shared" si="53"/>
        <v>16</v>
      </c>
      <c r="F655" s="15">
        <f t="shared" si="54"/>
        <v>42293</v>
      </c>
      <c r="G655">
        <v>160</v>
      </c>
      <c r="H655">
        <v>20</v>
      </c>
      <c r="I655">
        <v>21</v>
      </c>
      <c r="J655">
        <v>30</v>
      </c>
      <c r="K655">
        <v>1</v>
      </c>
      <c r="L655">
        <v>0</v>
      </c>
      <c r="M655">
        <v>18</v>
      </c>
      <c r="N655">
        <v>50</v>
      </c>
      <c r="O655">
        <v>1</v>
      </c>
      <c r="P655">
        <v>75</v>
      </c>
      <c r="Q655">
        <v>29</v>
      </c>
      <c r="R655">
        <v>23</v>
      </c>
      <c r="S655">
        <v>144</v>
      </c>
      <c r="T655">
        <v>15</v>
      </c>
      <c r="U655">
        <v>-3</v>
      </c>
      <c r="V655">
        <v>24</v>
      </c>
      <c r="W655">
        <v>97</v>
      </c>
      <c r="X655">
        <v>91</v>
      </c>
      <c r="Y655">
        <v>1082</v>
      </c>
      <c r="Z655">
        <v>0</v>
      </c>
      <c r="AA655">
        <v>0</v>
      </c>
      <c r="AB655">
        <v>0</v>
      </c>
      <c r="AC655">
        <v>1</v>
      </c>
      <c r="AD655">
        <v>10239</v>
      </c>
      <c r="AE655">
        <v>10255</v>
      </c>
      <c r="AF655">
        <v>1</v>
      </c>
      <c r="AG655">
        <v>10226</v>
      </c>
      <c r="AH655">
        <v>24</v>
      </c>
      <c r="AI655">
        <v>2</v>
      </c>
      <c r="AJ655">
        <v>22</v>
      </c>
      <c r="AK655">
        <v>77</v>
      </c>
      <c r="AL655">
        <v>12</v>
      </c>
      <c r="AM655">
        <v>1</v>
      </c>
      <c r="AN655">
        <v>81</v>
      </c>
      <c r="AO655">
        <v>100</v>
      </c>
      <c r="AP655">
        <v>21</v>
      </c>
      <c r="AQ655">
        <v>56</v>
      </c>
      <c r="AR655">
        <v>13</v>
      </c>
      <c r="AS655">
        <v>15</v>
      </c>
    </row>
    <row r="656" spans="1:45" x14ac:dyDescent="0.25">
      <c r="A656">
        <v>20111017</v>
      </c>
      <c r="B656">
        <f t="shared" si="50"/>
        <v>20151017</v>
      </c>
      <c r="C656">
        <f t="shared" si="51"/>
        <v>2015</v>
      </c>
      <c r="D656">
        <f t="shared" si="52"/>
        <v>10</v>
      </c>
      <c r="E656">
        <f t="shared" si="53"/>
        <v>17</v>
      </c>
      <c r="F656" s="15">
        <f t="shared" si="54"/>
        <v>42294</v>
      </c>
      <c r="G656">
        <v>194</v>
      </c>
      <c r="H656">
        <v>35</v>
      </c>
      <c r="I656">
        <v>37</v>
      </c>
      <c r="J656">
        <v>60</v>
      </c>
      <c r="K656">
        <v>22</v>
      </c>
      <c r="L656">
        <v>10</v>
      </c>
      <c r="M656">
        <v>1</v>
      </c>
      <c r="N656">
        <v>110</v>
      </c>
      <c r="O656">
        <v>21</v>
      </c>
      <c r="P656">
        <v>112</v>
      </c>
      <c r="Q656">
        <v>46</v>
      </c>
      <c r="R656">
        <v>2</v>
      </c>
      <c r="S656">
        <v>161</v>
      </c>
      <c r="T656">
        <v>14</v>
      </c>
      <c r="U656">
        <v>13</v>
      </c>
      <c r="V656">
        <v>6</v>
      </c>
      <c r="W656">
        <v>28</v>
      </c>
      <c r="X656">
        <v>26</v>
      </c>
      <c r="Y656">
        <v>559</v>
      </c>
      <c r="Z656">
        <v>0</v>
      </c>
      <c r="AA656">
        <v>0</v>
      </c>
      <c r="AB656">
        <v>0</v>
      </c>
      <c r="AC656">
        <v>1</v>
      </c>
      <c r="AD656">
        <v>10181</v>
      </c>
      <c r="AE656">
        <v>10224</v>
      </c>
      <c r="AF656">
        <v>1</v>
      </c>
      <c r="AG656">
        <v>10101</v>
      </c>
      <c r="AH656">
        <v>24</v>
      </c>
      <c r="AI656">
        <v>1</v>
      </c>
      <c r="AJ656">
        <v>2</v>
      </c>
      <c r="AK656">
        <v>67</v>
      </c>
      <c r="AL656">
        <v>14</v>
      </c>
      <c r="AM656">
        <v>6</v>
      </c>
      <c r="AN656">
        <v>89</v>
      </c>
      <c r="AO656">
        <v>100</v>
      </c>
      <c r="AP656">
        <v>2</v>
      </c>
      <c r="AQ656">
        <v>74</v>
      </c>
      <c r="AR656">
        <v>14</v>
      </c>
      <c r="AS656">
        <v>8</v>
      </c>
    </row>
    <row r="657" spans="1:45" x14ac:dyDescent="0.25">
      <c r="A657">
        <v>20111018</v>
      </c>
      <c r="B657">
        <f t="shared" si="50"/>
        <v>20151018</v>
      </c>
      <c r="C657">
        <f t="shared" si="51"/>
        <v>2015</v>
      </c>
      <c r="D657">
        <f t="shared" si="52"/>
        <v>10</v>
      </c>
      <c r="E657">
        <f t="shared" si="53"/>
        <v>18</v>
      </c>
      <c r="F657" s="15">
        <f t="shared" si="54"/>
        <v>42295</v>
      </c>
      <c r="G657">
        <v>233</v>
      </c>
      <c r="H657">
        <v>46</v>
      </c>
      <c r="I657">
        <v>50</v>
      </c>
      <c r="J657">
        <v>70</v>
      </c>
      <c r="K657">
        <v>3</v>
      </c>
      <c r="L657">
        <v>30</v>
      </c>
      <c r="M657">
        <v>22</v>
      </c>
      <c r="N657">
        <v>200</v>
      </c>
      <c r="O657">
        <v>6</v>
      </c>
      <c r="P657">
        <v>105</v>
      </c>
      <c r="Q657">
        <v>80</v>
      </c>
      <c r="R657">
        <v>9</v>
      </c>
      <c r="S657">
        <v>138</v>
      </c>
      <c r="T657">
        <v>4</v>
      </c>
      <c r="U657">
        <v>64</v>
      </c>
      <c r="V657">
        <v>24</v>
      </c>
      <c r="W657">
        <v>27</v>
      </c>
      <c r="X657">
        <v>26</v>
      </c>
      <c r="Y657">
        <v>481</v>
      </c>
      <c r="Z657">
        <v>45</v>
      </c>
      <c r="AA657">
        <v>83</v>
      </c>
      <c r="AB657">
        <v>34</v>
      </c>
      <c r="AC657">
        <v>6</v>
      </c>
      <c r="AD657">
        <v>10081</v>
      </c>
      <c r="AE657">
        <v>10096</v>
      </c>
      <c r="AF657">
        <v>21</v>
      </c>
      <c r="AG657">
        <v>10047</v>
      </c>
      <c r="AH657">
        <v>5</v>
      </c>
      <c r="AI657">
        <v>56</v>
      </c>
      <c r="AJ657">
        <v>6</v>
      </c>
      <c r="AK657">
        <v>80</v>
      </c>
      <c r="AL657">
        <v>13</v>
      </c>
      <c r="AM657">
        <v>6</v>
      </c>
      <c r="AN657">
        <v>78</v>
      </c>
      <c r="AO657">
        <v>95</v>
      </c>
      <c r="AP657">
        <v>6</v>
      </c>
      <c r="AQ657">
        <v>52</v>
      </c>
      <c r="AR657">
        <v>13</v>
      </c>
      <c r="AS657">
        <v>7</v>
      </c>
    </row>
    <row r="658" spans="1:45" x14ac:dyDescent="0.25">
      <c r="A658">
        <v>20111019</v>
      </c>
      <c r="B658">
        <f t="shared" si="50"/>
        <v>20151019</v>
      </c>
      <c r="C658">
        <f t="shared" si="51"/>
        <v>2015</v>
      </c>
      <c r="D658">
        <f t="shared" si="52"/>
        <v>10</v>
      </c>
      <c r="E658">
        <f t="shared" si="53"/>
        <v>19</v>
      </c>
      <c r="F658" s="15">
        <f t="shared" si="54"/>
        <v>42296</v>
      </c>
      <c r="G658">
        <v>248</v>
      </c>
      <c r="H658">
        <v>25</v>
      </c>
      <c r="I658">
        <v>30</v>
      </c>
      <c r="J658">
        <v>50</v>
      </c>
      <c r="K658">
        <v>10</v>
      </c>
      <c r="L658">
        <v>10</v>
      </c>
      <c r="M658">
        <v>19</v>
      </c>
      <c r="N658">
        <v>110</v>
      </c>
      <c r="O658">
        <v>21</v>
      </c>
      <c r="P658">
        <v>83</v>
      </c>
      <c r="Q658">
        <v>45</v>
      </c>
      <c r="R658">
        <v>22</v>
      </c>
      <c r="S658">
        <v>137</v>
      </c>
      <c r="T658">
        <v>12</v>
      </c>
      <c r="U658">
        <v>20</v>
      </c>
      <c r="V658">
        <v>24</v>
      </c>
      <c r="W658">
        <v>50</v>
      </c>
      <c r="X658">
        <v>48</v>
      </c>
      <c r="Y658">
        <v>692</v>
      </c>
      <c r="Z658">
        <v>41</v>
      </c>
      <c r="AA658">
        <v>39</v>
      </c>
      <c r="AB658">
        <v>11</v>
      </c>
      <c r="AC658">
        <v>14</v>
      </c>
      <c r="AD658">
        <v>10145</v>
      </c>
      <c r="AE658">
        <v>10206</v>
      </c>
      <c r="AF658">
        <v>24</v>
      </c>
      <c r="AG658">
        <v>10092</v>
      </c>
      <c r="AH658">
        <v>1</v>
      </c>
      <c r="AI658">
        <v>33</v>
      </c>
      <c r="AJ658">
        <v>19</v>
      </c>
      <c r="AK658">
        <v>76</v>
      </c>
      <c r="AL658">
        <v>10</v>
      </c>
      <c r="AM658">
        <v>5</v>
      </c>
      <c r="AN658">
        <v>84</v>
      </c>
      <c r="AO658">
        <v>98</v>
      </c>
      <c r="AP658">
        <v>19</v>
      </c>
      <c r="AQ658">
        <v>59</v>
      </c>
      <c r="AR658">
        <v>12</v>
      </c>
      <c r="AS658">
        <v>10</v>
      </c>
    </row>
    <row r="659" spans="1:45" x14ac:dyDescent="0.25">
      <c r="A659">
        <v>20111020</v>
      </c>
      <c r="B659">
        <f t="shared" si="50"/>
        <v>20151020</v>
      </c>
      <c r="C659">
        <f t="shared" si="51"/>
        <v>2015</v>
      </c>
      <c r="D659">
        <f t="shared" si="52"/>
        <v>10</v>
      </c>
      <c r="E659">
        <f t="shared" si="53"/>
        <v>20</v>
      </c>
      <c r="F659" s="15">
        <f t="shared" si="54"/>
        <v>42297</v>
      </c>
      <c r="G659">
        <v>238</v>
      </c>
      <c r="H659">
        <v>22</v>
      </c>
      <c r="I659">
        <v>23</v>
      </c>
      <c r="J659">
        <v>40</v>
      </c>
      <c r="K659">
        <v>1</v>
      </c>
      <c r="L659">
        <v>10</v>
      </c>
      <c r="M659">
        <v>19</v>
      </c>
      <c r="N659">
        <v>100</v>
      </c>
      <c r="O659">
        <v>12</v>
      </c>
      <c r="P659">
        <v>70</v>
      </c>
      <c r="Q659">
        <v>25</v>
      </c>
      <c r="R659">
        <v>24</v>
      </c>
      <c r="S659">
        <v>108</v>
      </c>
      <c r="T659">
        <v>14</v>
      </c>
      <c r="U659">
        <v>2</v>
      </c>
      <c r="V659">
        <v>24</v>
      </c>
      <c r="W659">
        <v>39</v>
      </c>
      <c r="X659">
        <v>37</v>
      </c>
      <c r="Y659">
        <v>695</v>
      </c>
      <c r="Z659">
        <v>25</v>
      </c>
      <c r="AA659">
        <v>25</v>
      </c>
      <c r="AB659">
        <v>10</v>
      </c>
      <c r="AC659">
        <v>1</v>
      </c>
      <c r="AD659">
        <v>10248</v>
      </c>
      <c r="AE659">
        <v>10272</v>
      </c>
      <c r="AF659">
        <v>21</v>
      </c>
      <c r="AG659">
        <v>10205</v>
      </c>
      <c r="AH659">
        <v>1</v>
      </c>
      <c r="AI659">
        <v>56</v>
      </c>
      <c r="AJ659">
        <v>24</v>
      </c>
      <c r="AK659">
        <v>75</v>
      </c>
      <c r="AL659">
        <v>10</v>
      </c>
      <c r="AM659">
        <v>7</v>
      </c>
      <c r="AN659">
        <v>88</v>
      </c>
      <c r="AO659">
        <v>98</v>
      </c>
      <c r="AP659">
        <v>24</v>
      </c>
      <c r="AQ659">
        <v>72</v>
      </c>
      <c r="AR659">
        <v>11</v>
      </c>
      <c r="AS659">
        <v>9</v>
      </c>
    </row>
    <row r="660" spans="1:45" x14ac:dyDescent="0.25">
      <c r="A660">
        <v>20111021</v>
      </c>
      <c r="B660">
        <f t="shared" si="50"/>
        <v>20151021</v>
      </c>
      <c r="C660">
        <f t="shared" si="51"/>
        <v>2015</v>
      </c>
      <c r="D660">
        <f t="shared" si="52"/>
        <v>10</v>
      </c>
      <c r="E660">
        <f t="shared" si="53"/>
        <v>21</v>
      </c>
      <c r="F660" s="15">
        <f t="shared" si="54"/>
        <v>42298</v>
      </c>
      <c r="G660">
        <v>183</v>
      </c>
      <c r="H660">
        <v>23</v>
      </c>
      <c r="I660">
        <v>24</v>
      </c>
      <c r="J660">
        <v>40</v>
      </c>
      <c r="K660">
        <v>11</v>
      </c>
      <c r="L660">
        <v>10</v>
      </c>
      <c r="M660">
        <v>1</v>
      </c>
      <c r="N660">
        <v>80</v>
      </c>
      <c r="O660">
        <v>13</v>
      </c>
      <c r="P660">
        <v>64</v>
      </c>
      <c r="Q660">
        <v>16</v>
      </c>
      <c r="R660">
        <v>3</v>
      </c>
      <c r="S660">
        <v>120</v>
      </c>
      <c r="T660">
        <v>14</v>
      </c>
      <c r="U660">
        <v>-11</v>
      </c>
      <c r="V660">
        <v>6</v>
      </c>
      <c r="W660">
        <v>93</v>
      </c>
      <c r="X660">
        <v>90</v>
      </c>
      <c r="Y660">
        <v>908</v>
      </c>
      <c r="Z660">
        <v>0</v>
      </c>
      <c r="AA660">
        <v>0</v>
      </c>
      <c r="AB660">
        <v>0</v>
      </c>
      <c r="AC660">
        <v>1</v>
      </c>
      <c r="AD660">
        <v>10262</v>
      </c>
      <c r="AE660">
        <v>10273</v>
      </c>
      <c r="AF660">
        <v>8</v>
      </c>
      <c r="AG660">
        <v>10250</v>
      </c>
      <c r="AH660">
        <v>23</v>
      </c>
      <c r="AI660">
        <v>59</v>
      </c>
      <c r="AJ660">
        <v>1</v>
      </c>
      <c r="AK660">
        <v>77</v>
      </c>
      <c r="AL660">
        <v>15</v>
      </c>
      <c r="AM660">
        <v>1</v>
      </c>
      <c r="AN660">
        <v>83</v>
      </c>
      <c r="AO660">
        <v>98</v>
      </c>
      <c r="AP660">
        <v>1</v>
      </c>
      <c r="AQ660">
        <v>63</v>
      </c>
      <c r="AR660">
        <v>13</v>
      </c>
      <c r="AS660">
        <v>12</v>
      </c>
    </row>
    <row r="661" spans="1:45" x14ac:dyDescent="0.25">
      <c r="A661">
        <v>20111022</v>
      </c>
      <c r="B661">
        <f t="shared" si="50"/>
        <v>20151022</v>
      </c>
      <c r="C661">
        <f t="shared" si="51"/>
        <v>2015</v>
      </c>
      <c r="D661">
        <f t="shared" si="52"/>
        <v>10</v>
      </c>
      <c r="E661">
        <f t="shared" si="53"/>
        <v>22</v>
      </c>
      <c r="F661" s="15">
        <f t="shared" si="54"/>
        <v>42299</v>
      </c>
      <c r="G661">
        <v>146</v>
      </c>
      <c r="H661">
        <v>32</v>
      </c>
      <c r="I661">
        <v>32</v>
      </c>
      <c r="J661">
        <v>50</v>
      </c>
      <c r="K661">
        <v>13</v>
      </c>
      <c r="L661">
        <v>20</v>
      </c>
      <c r="M661">
        <v>1</v>
      </c>
      <c r="N661">
        <v>90</v>
      </c>
      <c r="O661">
        <v>13</v>
      </c>
      <c r="P661">
        <v>58</v>
      </c>
      <c r="Q661">
        <v>21</v>
      </c>
      <c r="R661">
        <v>5</v>
      </c>
      <c r="S661">
        <v>101</v>
      </c>
      <c r="T661">
        <v>15</v>
      </c>
      <c r="U661">
        <v>1</v>
      </c>
      <c r="V661">
        <v>24</v>
      </c>
      <c r="W661">
        <v>93</v>
      </c>
      <c r="X661">
        <v>90</v>
      </c>
      <c r="Y661">
        <v>934</v>
      </c>
      <c r="Z661">
        <v>0</v>
      </c>
      <c r="AA661">
        <v>0</v>
      </c>
      <c r="AB661">
        <v>0</v>
      </c>
      <c r="AC661">
        <v>1</v>
      </c>
      <c r="AD661">
        <v>10202</v>
      </c>
      <c r="AE661">
        <v>10246</v>
      </c>
      <c r="AF661">
        <v>1</v>
      </c>
      <c r="AG661">
        <v>10171</v>
      </c>
      <c r="AH661">
        <v>22</v>
      </c>
      <c r="AI661">
        <v>58</v>
      </c>
      <c r="AJ661">
        <v>5</v>
      </c>
      <c r="AK661">
        <v>66</v>
      </c>
      <c r="AL661">
        <v>1</v>
      </c>
      <c r="AM661">
        <v>0</v>
      </c>
      <c r="AN661">
        <v>82</v>
      </c>
      <c r="AO661">
        <v>94</v>
      </c>
      <c r="AP661">
        <v>5</v>
      </c>
      <c r="AQ661">
        <v>64</v>
      </c>
      <c r="AR661">
        <v>15</v>
      </c>
      <c r="AS661">
        <v>12</v>
      </c>
    </row>
    <row r="662" spans="1:45" x14ac:dyDescent="0.25">
      <c r="A662">
        <v>20111023</v>
      </c>
      <c r="B662">
        <f t="shared" si="50"/>
        <v>20151023</v>
      </c>
      <c r="C662">
        <f t="shared" si="51"/>
        <v>2015</v>
      </c>
      <c r="D662">
        <f t="shared" si="52"/>
        <v>10</v>
      </c>
      <c r="E662">
        <f t="shared" si="53"/>
        <v>23</v>
      </c>
      <c r="F662" s="15">
        <f t="shared" si="54"/>
        <v>42300</v>
      </c>
      <c r="G662">
        <v>143</v>
      </c>
      <c r="H662">
        <v>43</v>
      </c>
      <c r="I662">
        <v>44</v>
      </c>
      <c r="J662">
        <v>50</v>
      </c>
      <c r="K662">
        <v>8</v>
      </c>
      <c r="L662">
        <v>30</v>
      </c>
      <c r="M662">
        <v>1</v>
      </c>
      <c r="N662">
        <v>100</v>
      </c>
      <c r="O662">
        <v>24</v>
      </c>
      <c r="P662">
        <v>82</v>
      </c>
      <c r="Q662">
        <v>34</v>
      </c>
      <c r="R662">
        <v>5</v>
      </c>
      <c r="S662">
        <v>137</v>
      </c>
      <c r="T662">
        <v>14</v>
      </c>
      <c r="U662">
        <v>22</v>
      </c>
      <c r="V662">
        <v>6</v>
      </c>
      <c r="W662">
        <v>90</v>
      </c>
      <c r="X662">
        <v>88</v>
      </c>
      <c r="Y662">
        <v>904</v>
      </c>
      <c r="Z662">
        <v>0</v>
      </c>
      <c r="AA662">
        <v>0</v>
      </c>
      <c r="AB662">
        <v>0</v>
      </c>
      <c r="AC662">
        <v>1</v>
      </c>
      <c r="AD662">
        <v>10144</v>
      </c>
      <c r="AE662">
        <v>10169</v>
      </c>
      <c r="AF662">
        <v>1</v>
      </c>
      <c r="AG662">
        <v>10116</v>
      </c>
      <c r="AH662">
        <v>24</v>
      </c>
      <c r="AI662">
        <v>58</v>
      </c>
      <c r="AJ662">
        <v>2</v>
      </c>
      <c r="AK662">
        <v>72</v>
      </c>
      <c r="AL662">
        <v>20</v>
      </c>
      <c r="AM662">
        <v>0</v>
      </c>
      <c r="AN662">
        <v>77</v>
      </c>
      <c r="AO662">
        <v>89</v>
      </c>
      <c r="AP662">
        <v>4</v>
      </c>
      <c r="AQ662">
        <v>67</v>
      </c>
      <c r="AR662">
        <v>14</v>
      </c>
      <c r="AS662">
        <v>13</v>
      </c>
    </row>
    <row r="663" spans="1:45" x14ac:dyDescent="0.25">
      <c r="A663">
        <v>20111024</v>
      </c>
      <c r="B663">
        <f t="shared" si="50"/>
        <v>20151024</v>
      </c>
      <c r="C663">
        <f t="shared" si="51"/>
        <v>2015</v>
      </c>
      <c r="D663">
        <f t="shared" si="52"/>
        <v>10</v>
      </c>
      <c r="E663">
        <f t="shared" si="53"/>
        <v>24</v>
      </c>
      <c r="F663" s="15">
        <f t="shared" si="54"/>
        <v>42301</v>
      </c>
      <c r="G663">
        <v>124</v>
      </c>
      <c r="H663">
        <v>66</v>
      </c>
      <c r="I663">
        <v>67</v>
      </c>
      <c r="J663">
        <v>90</v>
      </c>
      <c r="K663">
        <v>19</v>
      </c>
      <c r="L663">
        <v>40</v>
      </c>
      <c r="M663">
        <v>7</v>
      </c>
      <c r="N663">
        <v>150</v>
      </c>
      <c r="O663">
        <v>15</v>
      </c>
      <c r="P663">
        <v>97</v>
      </c>
      <c r="Q663">
        <v>51</v>
      </c>
      <c r="R663">
        <v>7</v>
      </c>
      <c r="S663">
        <v>131</v>
      </c>
      <c r="T663">
        <v>15</v>
      </c>
      <c r="U663">
        <v>39</v>
      </c>
      <c r="V663">
        <v>6</v>
      </c>
      <c r="W663">
        <v>90</v>
      </c>
      <c r="X663">
        <v>89</v>
      </c>
      <c r="Y663">
        <v>894</v>
      </c>
      <c r="Z663">
        <v>0</v>
      </c>
      <c r="AA663">
        <v>0</v>
      </c>
      <c r="AB663">
        <v>0</v>
      </c>
      <c r="AC663">
        <v>1</v>
      </c>
      <c r="AD663">
        <v>10060</v>
      </c>
      <c r="AE663">
        <v>10112</v>
      </c>
      <c r="AF663">
        <v>1</v>
      </c>
      <c r="AG663">
        <v>10030</v>
      </c>
      <c r="AH663">
        <v>22</v>
      </c>
      <c r="AI663">
        <v>59</v>
      </c>
      <c r="AJ663">
        <v>3</v>
      </c>
      <c r="AK663">
        <v>82</v>
      </c>
      <c r="AL663">
        <v>18</v>
      </c>
      <c r="AM663">
        <v>2</v>
      </c>
      <c r="AN663">
        <v>69</v>
      </c>
      <c r="AO663">
        <v>84</v>
      </c>
      <c r="AP663">
        <v>5</v>
      </c>
      <c r="AQ663">
        <v>57</v>
      </c>
      <c r="AR663">
        <v>23</v>
      </c>
      <c r="AS663">
        <v>13</v>
      </c>
    </row>
    <row r="664" spans="1:45" x14ac:dyDescent="0.25">
      <c r="A664">
        <v>20111025</v>
      </c>
      <c r="B664">
        <f t="shared" si="50"/>
        <v>20151025</v>
      </c>
      <c r="C664">
        <f t="shared" si="51"/>
        <v>2015</v>
      </c>
      <c r="D664">
        <f t="shared" si="52"/>
        <v>10</v>
      </c>
      <c r="E664">
        <f t="shared" si="53"/>
        <v>25</v>
      </c>
      <c r="F664" s="15">
        <f t="shared" si="54"/>
        <v>42302</v>
      </c>
      <c r="G664">
        <v>126</v>
      </c>
      <c r="H664">
        <v>57</v>
      </c>
      <c r="I664">
        <v>58</v>
      </c>
      <c r="J664">
        <v>80</v>
      </c>
      <c r="K664">
        <v>1</v>
      </c>
      <c r="L664">
        <v>30</v>
      </c>
      <c r="M664">
        <v>20</v>
      </c>
      <c r="N664">
        <v>140</v>
      </c>
      <c r="O664">
        <v>2</v>
      </c>
      <c r="P664">
        <v>103</v>
      </c>
      <c r="Q664">
        <v>85</v>
      </c>
      <c r="R664">
        <v>24</v>
      </c>
      <c r="S664">
        <v>127</v>
      </c>
      <c r="T664">
        <v>1</v>
      </c>
      <c r="U664">
        <v>67</v>
      </c>
      <c r="V664">
        <v>24</v>
      </c>
      <c r="W664">
        <v>1</v>
      </c>
      <c r="X664">
        <v>1</v>
      </c>
      <c r="Y664">
        <v>252</v>
      </c>
      <c r="Z664">
        <v>51</v>
      </c>
      <c r="AA664">
        <v>33</v>
      </c>
      <c r="AB664">
        <v>14</v>
      </c>
      <c r="AC664">
        <v>13</v>
      </c>
      <c r="AD664">
        <v>10028</v>
      </c>
      <c r="AE664">
        <v>10043</v>
      </c>
      <c r="AF664">
        <v>24</v>
      </c>
      <c r="AG664">
        <v>10021</v>
      </c>
      <c r="AH664">
        <v>14</v>
      </c>
      <c r="AI664">
        <v>56</v>
      </c>
      <c r="AJ664">
        <v>18</v>
      </c>
      <c r="AK664">
        <v>82</v>
      </c>
      <c r="AL664">
        <v>3</v>
      </c>
      <c r="AM664">
        <v>8</v>
      </c>
      <c r="AN664">
        <v>78</v>
      </c>
      <c r="AO664">
        <v>92</v>
      </c>
      <c r="AP664">
        <v>18</v>
      </c>
      <c r="AQ664">
        <v>57</v>
      </c>
      <c r="AR664">
        <v>1</v>
      </c>
      <c r="AS664">
        <v>4</v>
      </c>
    </row>
    <row r="665" spans="1:45" x14ac:dyDescent="0.25">
      <c r="A665">
        <v>20111026</v>
      </c>
      <c r="B665">
        <f t="shared" si="50"/>
        <v>20151026</v>
      </c>
      <c r="C665">
        <f t="shared" si="51"/>
        <v>2015</v>
      </c>
      <c r="D665">
        <f t="shared" si="52"/>
        <v>10</v>
      </c>
      <c r="E665">
        <f t="shared" si="53"/>
        <v>26</v>
      </c>
      <c r="F665" s="15">
        <f t="shared" si="54"/>
        <v>42303</v>
      </c>
      <c r="G665">
        <v>177</v>
      </c>
      <c r="H665">
        <v>37</v>
      </c>
      <c r="I665">
        <v>39</v>
      </c>
      <c r="J665">
        <v>60</v>
      </c>
      <c r="K665">
        <v>13</v>
      </c>
      <c r="L665">
        <v>20</v>
      </c>
      <c r="M665">
        <v>2</v>
      </c>
      <c r="N665">
        <v>100</v>
      </c>
      <c r="O665">
        <v>9</v>
      </c>
      <c r="P665">
        <v>104</v>
      </c>
      <c r="Q665">
        <v>76</v>
      </c>
      <c r="R665">
        <v>24</v>
      </c>
      <c r="S665">
        <v>137</v>
      </c>
      <c r="T665">
        <v>14</v>
      </c>
      <c r="U665">
        <v>52</v>
      </c>
      <c r="V665">
        <v>24</v>
      </c>
      <c r="W665">
        <v>45</v>
      </c>
      <c r="X665">
        <v>45</v>
      </c>
      <c r="Y665">
        <v>550</v>
      </c>
      <c r="Z665">
        <v>6</v>
      </c>
      <c r="AA665">
        <v>2</v>
      </c>
      <c r="AB665">
        <v>2</v>
      </c>
      <c r="AC665">
        <v>2</v>
      </c>
      <c r="AD665">
        <v>10103</v>
      </c>
      <c r="AE665">
        <v>10143</v>
      </c>
      <c r="AF665">
        <v>24</v>
      </c>
      <c r="AG665">
        <v>10048</v>
      </c>
      <c r="AH665">
        <v>2</v>
      </c>
      <c r="AI665">
        <v>57</v>
      </c>
      <c r="AJ665">
        <v>2</v>
      </c>
      <c r="AK665">
        <v>82</v>
      </c>
      <c r="AL665">
        <v>15</v>
      </c>
      <c r="AM665">
        <v>4</v>
      </c>
      <c r="AN665">
        <v>82</v>
      </c>
      <c r="AO665">
        <v>96</v>
      </c>
      <c r="AP665">
        <v>2</v>
      </c>
      <c r="AQ665">
        <v>64</v>
      </c>
      <c r="AR665">
        <v>14</v>
      </c>
      <c r="AS665">
        <v>8</v>
      </c>
    </row>
    <row r="666" spans="1:45" x14ac:dyDescent="0.25">
      <c r="A666">
        <v>20111027</v>
      </c>
      <c r="B666">
        <f t="shared" si="50"/>
        <v>20151027</v>
      </c>
      <c r="C666">
        <f t="shared" si="51"/>
        <v>2015</v>
      </c>
      <c r="D666">
        <f t="shared" si="52"/>
        <v>10</v>
      </c>
      <c r="E666">
        <f t="shared" si="53"/>
        <v>27</v>
      </c>
      <c r="F666" s="15">
        <f t="shared" si="54"/>
        <v>42304</v>
      </c>
      <c r="G666">
        <v>138</v>
      </c>
      <c r="H666">
        <v>39</v>
      </c>
      <c r="I666">
        <v>40</v>
      </c>
      <c r="J666">
        <v>60</v>
      </c>
      <c r="K666">
        <v>13</v>
      </c>
      <c r="L666">
        <v>30</v>
      </c>
      <c r="M666">
        <v>1</v>
      </c>
      <c r="N666">
        <v>100</v>
      </c>
      <c r="O666">
        <v>9</v>
      </c>
      <c r="P666">
        <v>109</v>
      </c>
      <c r="Q666">
        <v>71</v>
      </c>
      <c r="R666">
        <v>2</v>
      </c>
      <c r="S666">
        <v>152</v>
      </c>
      <c r="T666">
        <v>14</v>
      </c>
      <c r="U666">
        <v>54</v>
      </c>
      <c r="V666">
        <v>6</v>
      </c>
      <c r="W666">
        <v>60</v>
      </c>
      <c r="X666">
        <v>60</v>
      </c>
      <c r="Y666">
        <v>677</v>
      </c>
      <c r="Z666">
        <v>0</v>
      </c>
      <c r="AA666">
        <v>0</v>
      </c>
      <c r="AB666">
        <v>0</v>
      </c>
      <c r="AC666">
        <v>1</v>
      </c>
      <c r="AD666">
        <v>10133</v>
      </c>
      <c r="AE666">
        <v>10155</v>
      </c>
      <c r="AF666">
        <v>24</v>
      </c>
      <c r="AG666">
        <v>10115</v>
      </c>
      <c r="AH666">
        <v>14</v>
      </c>
      <c r="AI666">
        <v>60</v>
      </c>
      <c r="AJ666">
        <v>23</v>
      </c>
      <c r="AK666">
        <v>76</v>
      </c>
      <c r="AL666">
        <v>13</v>
      </c>
      <c r="AM666">
        <v>6</v>
      </c>
      <c r="AN666">
        <v>80</v>
      </c>
      <c r="AO666">
        <v>89</v>
      </c>
      <c r="AP666">
        <v>23</v>
      </c>
      <c r="AQ666">
        <v>68</v>
      </c>
      <c r="AR666">
        <v>13</v>
      </c>
      <c r="AS666">
        <v>10</v>
      </c>
    </row>
    <row r="667" spans="1:45" x14ac:dyDescent="0.25">
      <c r="A667">
        <v>20111028</v>
      </c>
      <c r="B667">
        <f t="shared" si="50"/>
        <v>20151028</v>
      </c>
      <c r="C667">
        <f t="shared" si="51"/>
        <v>2015</v>
      </c>
      <c r="D667">
        <f t="shared" si="52"/>
        <v>10</v>
      </c>
      <c r="E667">
        <f t="shared" si="53"/>
        <v>28</v>
      </c>
      <c r="F667" s="15">
        <f t="shared" si="54"/>
        <v>42305</v>
      </c>
      <c r="G667">
        <v>130</v>
      </c>
      <c r="H667">
        <v>8</v>
      </c>
      <c r="I667">
        <v>16</v>
      </c>
      <c r="J667">
        <v>20</v>
      </c>
      <c r="K667">
        <v>1</v>
      </c>
      <c r="L667">
        <v>10</v>
      </c>
      <c r="M667">
        <v>10</v>
      </c>
      <c r="N667">
        <v>50</v>
      </c>
      <c r="O667">
        <v>1</v>
      </c>
      <c r="P667">
        <v>119</v>
      </c>
      <c r="Q667">
        <v>87</v>
      </c>
      <c r="R667">
        <v>8</v>
      </c>
      <c r="S667">
        <v>171</v>
      </c>
      <c r="T667">
        <v>13</v>
      </c>
      <c r="U667">
        <v>62</v>
      </c>
      <c r="V667">
        <v>24</v>
      </c>
      <c r="W667">
        <v>26</v>
      </c>
      <c r="X667">
        <v>26</v>
      </c>
      <c r="Y667">
        <v>487</v>
      </c>
      <c r="Z667">
        <v>0</v>
      </c>
      <c r="AA667">
        <v>-1</v>
      </c>
      <c r="AB667">
        <v>-1</v>
      </c>
      <c r="AC667">
        <v>2</v>
      </c>
      <c r="AD667">
        <v>10221</v>
      </c>
      <c r="AE667">
        <v>10253</v>
      </c>
      <c r="AF667">
        <v>21</v>
      </c>
      <c r="AG667">
        <v>10163</v>
      </c>
      <c r="AH667">
        <v>1</v>
      </c>
      <c r="AI667">
        <v>2</v>
      </c>
      <c r="AJ667">
        <v>20</v>
      </c>
      <c r="AK667">
        <v>67</v>
      </c>
      <c r="AL667">
        <v>13</v>
      </c>
      <c r="AM667">
        <v>6</v>
      </c>
      <c r="AN667">
        <v>91</v>
      </c>
      <c r="AO667">
        <v>100</v>
      </c>
      <c r="AP667">
        <v>22</v>
      </c>
      <c r="AQ667">
        <v>79</v>
      </c>
      <c r="AR667">
        <v>12</v>
      </c>
      <c r="AS667">
        <v>7</v>
      </c>
    </row>
    <row r="668" spans="1:45" x14ac:dyDescent="0.25">
      <c r="A668">
        <v>20111029</v>
      </c>
      <c r="B668">
        <f t="shared" si="50"/>
        <v>20151029</v>
      </c>
      <c r="C668">
        <f t="shared" si="51"/>
        <v>2015</v>
      </c>
      <c r="D668">
        <f t="shared" si="52"/>
        <v>10</v>
      </c>
      <c r="E668">
        <f t="shared" si="53"/>
        <v>29</v>
      </c>
      <c r="F668" s="15">
        <f t="shared" si="54"/>
        <v>42306</v>
      </c>
      <c r="G668">
        <v>179</v>
      </c>
      <c r="H668">
        <v>17</v>
      </c>
      <c r="I668">
        <v>19</v>
      </c>
      <c r="J668">
        <v>30</v>
      </c>
      <c r="K668">
        <v>12</v>
      </c>
      <c r="L668">
        <v>10</v>
      </c>
      <c r="M668">
        <v>2</v>
      </c>
      <c r="N668">
        <v>50</v>
      </c>
      <c r="O668">
        <v>12</v>
      </c>
      <c r="P668">
        <v>123</v>
      </c>
      <c r="Q668">
        <v>73</v>
      </c>
      <c r="R668">
        <v>5</v>
      </c>
      <c r="S668">
        <v>170</v>
      </c>
      <c r="T668">
        <v>15</v>
      </c>
      <c r="U668">
        <v>43</v>
      </c>
      <c r="V668">
        <v>6</v>
      </c>
      <c r="W668">
        <v>18</v>
      </c>
      <c r="X668">
        <v>18</v>
      </c>
      <c r="Y668">
        <v>330</v>
      </c>
      <c r="Z668">
        <v>4</v>
      </c>
      <c r="AA668">
        <v>4</v>
      </c>
      <c r="AB668">
        <v>4</v>
      </c>
      <c r="AC668">
        <v>21</v>
      </c>
      <c r="AD668">
        <v>10221</v>
      </c>
      <c r="AE668">
        <v>10247</v>
      </c>
      <c r="AF668">
        <v>1</v>
      </c>
      <c r="AG668">
        <v>10203</v>
      </c>
      <c r="AH668">
        <v>24</v>
      </c>
      <c r="AI668">
        <v>1</v>
      </c>
      <c r="AJ668">
        <v>1</v>
      </c>
      <c r="AK668">
        <v>69</v>
      </c>
      <c r="AL668">
        <v>14</v>
      </c>
      <c r="AM668">
        <v>6</v>
      </c>
      <c r="AN668">
        <v>93</v>
      </c>
      <c r="AO668">
        <v>100</v>
      </c>
      <c r="AP668">
        <v>1</v>
      </c>
      <c r="AQ668">
        <v>77</v>
      </c>
      <c r="AR668">
        <v>14</v>
      </c>
      <c r="AS668">
        <v>5</v>
      </c>
    </row>
    <row r="669" spans="1:45" x14ac:dyDescent="0.25">
      <c r="A669">
        <v>20111030</v>
      </c>
      <c r="B669">
        <f t="shared" si="50"/>
        <v>20151030</v>
      </c>
      <c r="C669">
        <f t="shared" si="51"/>
        <v>2015</v>
      </c>
      <c r="D669">
        <f t="shared" si="52"/>
        <v>10</v>
      </c>
      <c r="E669">
        <f t="shared" si="53"/>
        <v>30</v>
      </c>
      <c r="F669" s="15">
        <f t="shared" si="54"/>
        <v>42307</v>
      </c>
      <c r="G669">
        <v>206</v>
      </c>
      <c r="H669">
        <v>31</v>
      </c>
      <c r="I669">
        <v>31</v>
      </c>
      <c r="J669">
        <v>40</v>
      </c>
      <c r="K669">
        <v>9</v>
      </c>
      <c r="L669">
        <v>20</v>
      </c>
      <c r="M669">
        <v>24</v>
      </c>
      <c r="N669">
        <v>70</v>
      </c>
      <c r="O669">
        <v>9</v>
      </c>
      <c r="P669">
        <v>133</v>
      </c>
      <c r="Q669">
        <v>119</v>
      </c>
      <c r="R669">
        <v>1</v>
      </c>
      <c r="S669">
        <v>143</v>
      </c>
      <c r="T669">
        <v>13</v>
      </c>
      <c r="U669">
        <v>102</v>
      </c>
      <c r="V669">
        <v>6</v>
      </c>
      <c r="W669">
        <v>0</v>
      </c>
      <c r="X669">
        <v>0</v>
      </c>
      <c r="Y669">
        <v>208</v>
      </c>
      <c r="Z669">
        <v>0</v>
      </c>
      <c r="AA669">
        <v>0</v>
      </c>
      <c r="AB669">
        <v>0</v>
      </c>
      <c r="AC669">
        <v>1</v>
      </c>
      <c r="AD669">
        <v>10206</v>
      </c>
      <c r="AE669">
        <v>10215</v>
      </c>
      <c r="AF669">
        <v>11</v>
      </c>
      <c r="AG669">
        <v>10194</v>
      </c>
      <c r="AH669">
        <v>3</v>
      </c>
      <c r="AI669">
        <v>36</v>
      </c>
      <c r="AJ669">
        <v>3</v>
      </c>
      <c r="AK669">
        <v>58</v>
      </c>
      <c r="AL669">
        <v>14</v>
      </c>
      <c r="AM669">
        <v>8</v>
      </c>
      <c r="AN669">
        <v>92</v>
      </c>
      <c r="AO669">
        <v>96</v>
      </c>
      <c r="AP669">
        <v>3</v>
      </c>
      <c r="AQ669">
        <v>87</v>
      </c>
      <c r="AR669">
        <v>14</v>
      </c>
      <c r="AS669">
        <v>3</v>
      </c>
    </row>
    <row r="670" spans="1:45" x14ac:dyDescent="0.25">
      <c r="A670">
        <v>20111031</v>
      </c>
      <c r="B670">
        <f t="shared" si="50"/>
        <v>20151031</v>
      </c>
      <c r="C670">
        <f t="shared" si="51"/>
        <v>2015</v>
      </c>
      <c r="D670">
        <f t="shared" si="52"/>
        <v>10</v>
      </c>
      <c r="E670">
        <f t="shared" si="53"/>
        <v>31</v>
      </c>
      <c r="F670" s="15">
        <f t="shared" si="54"/>
        <v>42308</v>
      </c>
      <c r="G670">
        <v>159</v>
      </c>
      <c r="H670">
        <v>28</v>
      </c>
      <c r="I670">
        <v>29</v>
      </c>
      <c r="J670">
        <v>40</v>
      </c>
      <c r="K670">
        <v>11</v>
      </c>
      <c r="L670">
        <v>20</v>
      </c>
      <c r="M670">
        <v>1</v>
      </c>
      <c r="N670">
        <v>70</v>
      </c>
      <c r="O670">
        <v>11</v>
      </c>
      <c r="P670">
        <v>135</v>
      </c>
      <c r="Q670">
        <v>108</v>
      </c>
      <c r="R670">
        <v>24</v>
      </c>
      <c r="S670">
        <v>166</v>
      </c>
      <c r="T670">
        <v>12</v>
      </c>
      <c r="U670">
        <v>88</v>
      </c>
      <c r="V670">
        <v>24</v>
      </c>
      <c r="W670">
        <v>60</v>
      </c>
      <c r="X670">
        <v>62</v>
      </c>
      <c r="Y670">
        <v>626</v>
      </c>
      <c r="Z670">
        <v>0</v>
      </c>
      <c r="AA670">
        <v>0</v>
      </c>
      <c r="AB670">
        <v>0</v>
      </c>
      <c r="AC670">
        <v>1</v>
      </c>
      <c r="AD670">
        <v>10174</v>
      </c>
      <c r="AE670">
        <v>10203</v>
      </c>
      <c r="AF670">
        <v>1</v>
      </c>
      <c r="AG670">
        <v>10138</v>
      </c>
      <c r="AH670">
        <v>24</v>
      </c>
      <c r="AI670">
        <v>43</v>
      </c>
      <c r="AJ670">
        <v>24</v>
      </c>
      <c r="AK670">
        <v>75</v>
      </c>
      <c r="AL670">
        <v>11</v>
      </c>
      <c r="AM670">
        <v>4</v>
      </c>
      <c r="AN670">
        <v>87</v>
      </c>
      <c r="AO670">
        <v>97</v>
      </c>
      <c r="AP670">
        <v>24</v>
      </c>
      <c r="AQ670">
        <v>67</v>
      </c>
      <c r="AR670">
        <v>14</v>
      </c>
      <c r="AS670">
        <v>10</v>
      </c>
    </row>
    <row r="671" spans="1:45" x14ac:dyDescent="0.25">
      <c r="A671">
        <v>20111101</v>
      </c>
      <c r="B671">
        <f t="shared" si="50"/>
        <v>20151101</v>
      </c>
      <c r="C671">
        <f t="shared" si="51"/>
        <v>2015</v>
      </c>
      <c r="D671">
        <f t="shared" si="52"/>
        <v>11</v>
      </c>
      <c r="E671">
        <f t="shared" si="53"/>
        <v>1</v>
      </c>
      <c r="F671" s="15">
        <f t="shared" si="54"/>
        <v>42309</v>
      </c>
      <c r="G671">
        <v>174</v>
      </c>
      <c r="H671">
        <v>25</v>
      </c>
      <c r="I671">
        <v>28</v>
      </c>
      <c r="J671">
        <v>50</v>
      </c>
      <c r="K671">
        <v>13</v>
      </c>
      <c r="L671">
        <v>10</v>
      </c>
      <c r="M671">
        <v>18</v>
      </c>
      <c r="N671">
        <v>80</v>
      </c>
      <c r="O671">
        <v>13</v>
      </c>
      <c r="P671">
        <v>127</v>
      </c>
      <c r="Q671">
        <v>91</v>
      </c>
      <c r="R671">
        <v>7</v>
      </c>
      <c r="S671">
        <v>170</v>
      </c>
      <c r="T671">
        <v>15</v>
      </c>
      <c r="U671">
        <v>81</v>
      </c>
      <c r="V671">
        <v>12</v>
      </c>
      <c r="W671">
        <v>56</v>
      </c>
      <c r="X671">
        <v>58</v>
      </c>
      <c r="Y671">
        <v>648</v>
      </c>
      <c r="Z671">
        <v>48</v>
      </c>
      <c r="AA671">
        <v>58</v>
      </c>
      <c r="AB671">
        <v>16</v>
      </c>
      <c r="AC671">
        <v>22</v>
      </c>
      <c r="AD671">
        <v>10123</v>
      </c>
      <c r="AE671">
        <v>10139</v>
      </c>
      <c r="AF671">
        <v>24</v>
      </c>
      <c r="AG671">
        <v>10113</v>
      </c>
      <c r="AH671">
        <v>11</v>
      </c>
      <c r="AI671">
        <v>32</v>
      </c>
      <c r="AJ671">
        <v>7</v>
      </c>
      <c r="AK671">
        <v>68</v>
      </c>
      <c r="AL671">
        <v>15</v>
      </c>
      <c r="AM671">
        <v>4</v>
      </c>
      <c r="AN671">
        <v>91</v>
      </c>
      <c r="AO671">
        <v>98</v>
      </c>
      <c r="AP671">
        <v>7</v>
      </c>
      <c r="AQ671">
        <v>76</v>
      </c>
      <c r="AR671">
        <v>13</v>
      </c>
      <c r="AS671">
        <v>10</v>
      </c>
    </row>
    <row r="672" spans="1:45" x14ac:dyDescent="0.25">
      <c r="A672">
        <v>20111102</v>
      </c>
      <c r="B672">
        <f t="shared" si="50"/>
        <v>20151102</v>
      </c>
      <c r="C672">
        <f t="shared" si="51"/>
        <v>2015</v>
      </c>
      <c r="D672">
        <f t="shared" si="52"/>
        <v>11</v>
      </c>
      <c r="E672">
        <f t="shared" si="53"/>
        <v>2</v>
      </c>
      <c r="F672" s="15">
        <f t="shared" si="54"/>
        <v>42310</v>
      </c>
      <c r="G672">
        <v>146</v>
      </c>
      <c r="H672">
        <v>28</v>
      </c>
      <c r="I672">
        <v>33</v>
      </c>
      <c r="J672">
        <v>50</v>
      </c>
      <c r="K672">
        <v>20</v>
      </c>
      <c r="L672">
        <v>20</v>
      </c>
      <c r="M672">
        <v>1</v>
      </c>
      <c r="N672">
        <v>80</v>
      </c>
      <c r="O672">
        <v>23</v>
      </c>
      <c r="P672">
        <v>119</v>
      </c>
      <c r="Q672">
        <v>97</v>
      </c>
      <c r="R672">
        <v>7</v>
      </c>
      <c r="S672">
        <v>142</v>
      </c>
      <c r="T672">
        <v>15</v>
      </c>
      <c r="U672">
        <v>87</v>
      </c>
      <c r="V672">
        <v>6</v>
      </c>
      <c r="W672">
        <v>41</v>
      </c>
      <c r="X672">
        <v>43</v>
      </c>
      <c r="Y672">
        <v>456</v>
      </c>
      <c r="Z672">
        <v>5</v>
      </c>
      <c r="AA672">
        <v>2</v>
      </c>
      <c r="AB672">
        <v>1</v>
      </c>
      <c r="AC672">
        <v>1</v>
      </c>
      <c r="AD672">
        <v>10105</v>
      </c>
      <c r="AE672">
        <v>10142</v>
      </c>
      <c r="AF672">
        <v>5</v>
      </c>
      <c r="AG672">
        <v>10040</v>
      </c>
      <c r="AH672">
        <v>24</v>
      </c>
      <c r="AI672">
        <v>1</v>
      </c>
      <c r="AJ672">
        <v>6</v>
      </c>
      <c r="AK672">
        <v>67</v>
      </c>
      <c r="AL672">
        <v>15</v>
      </c>
      <c r="AM672">
        <v>7</v>
      </c>
      <c r="AN672">
        <v>92</v>
      </c>
      <c r="AO672">
        <v>100</v>
      </c>
      <c r="AP672">
        <v>5</v>
      </c>
      <c r="AQ672">
        <v>81</v>
      </c>
      <c r="AR672">
        <v>13</v>
      </c>
      <c r="AS672">
        <v>7</v>
      </c>
    </row>
    <row r="673" spans="1:45" x14ac:dyDescent="0.25">
      <c r="A673">
        <v>20111103</v>
      </c>
      <c r="B673">
        <f t="shared" si="50"/>
        <v>20151103</v>
      </c>
      <c r="C673">
        <f t="shared" si="51"/>
        <v>2015</v>
      </c>
      <c r="D673">
        <f t="shared" si="52"/>
        <v>11</v>
      </c>
      <c r="E673">
        <f t="shared" si="53"/>
        <v>3</v>
      </c>
      <c r="F673" s="15">
        <f t="shared" si="54"/>
        <v>42311</v>
      </c>
      <c r="G673">
        <v>148</v>
      </c>
      <c r="H673">
        <v>42</v>
      </c>
      <c r="I673">
        <v>42</v>
      </c>
      <c r="J673">
        <v>50</v>
      </c>
      <c r="K673">
        <v>10</v>
      </c>
      <c r="L673">
        <v>40</v>
      </c>
      <c r="M673">
        <v>1</v>
      </c>
      <c r="N673">
        <v>90</v>
      </c>
      <c r="O673">
        <v>10</v>
      </c>
      <c r="P673">
        <v>144</v>
      </c>
      <c r="Q673">
        <v>114</v>
      </c>
      <c r="R673">
        <v>2</v>
      </c>
      <c r="S673">
        <v>167</v>
      </c>
      <c r="T673">
        <v>14</v>
      </c>
      <c r="U673">
        <v>103</v>
      </c>
      <c r="V673">
        <v>6</v>
      </c>
      <c r="W673">
        <v>0</v>
      </c>
      <c r="X673">
        <v>0</v>
      </c>
      <c r="Y673">
        <v>270</v>
      </c>
      <c r="Z673">
        <v>0</v>
      </c>
      <c r="AA673">
        <v>-1</v>
      </c>
      <c r="AB673">
        <v>-1</v>
      </c>
      <c r="AC673">
        <v>13</v>
      </c>
      <c r="AD673">
        <v>10009</v>
      </c>
      <c r="AE673">
        <v>10035</v>
      </c>
      <c r="AF673">
        <v>1</v>
      </c>
      <c r="AG673">
        <v>9983</v>
      </c>
      <c r="AH673">
        <v>23</v>
      </c>
      <c r="AI673">
        <v>59</v>
      </c>
      <c r="AJ673">
        <v>1</v>
      </c>
      <c r="AK673">
        <v>75</v>
      </c>
      <c r="AL673">
        <v>14</v>
      </c>
      <c r="AM673">
        <v>8</v>
      </c>
      <c r="AN673">
        <v>83</v>
      </c>
      <c r="AO673">
        <v>91</v>
      </c>
      <c r="AP673">
        <v>2</v>
      </c>
      <c r="AQ673">
        <v>74</v>
      </c>
      <c r="AR673">
        <v>22</v>
      </c>
      <c r="AS673">
        <v>4</v>
      </c>
    </row>
    <row r="674" spans="1:45" x14ac:dyDescent="0.25">
      <c r="A674">
        <v>20111104</v>
      </c>
      <c r="B674">
        <f t="shared" si="50"/>
        <v>20151104</v>
      </c>
      <c r="C674">
        <f t="shared" si="51"/>
        <v>2015</v>
      </c>
      <c r="D674">
        <f t="shared" si="52"/>
        <v>11</v>
      </c>
      <c r="E674">
        <f t="shared" si="53"/>
        <v>4</v>
      </c>
      <c r="F674" s="15">
        <f t="shared" si="54"/>
        <v>42312</v>
      </c>
      <c r="G674">
        <v>156</v>
      </c>
      <c r="H674">
        <v>41</v>
      </c>
      <c r="I674">
        <v>45</v>
      </c>
      <c r="J674">
        <v>80</v>
      </c>
      <c r="K674">
        <v>2</v>
      </c>
      <c r="L674">
        <v>20</v>
      </c>
      <c r="M674">
        <v>16</v>
      </c>
      <c r="N674">
        <v>130</v>
      </c>
      <c r="O674">
        <v>2</v>
      </c>
      <c r="P674">
        <v>147</v>
      </c>
      <c r="Q674">
        <v>124</v>
      </c>
      <c r="R674">
        <v>7</v>
      </c>
      <c r="S674">
        <v>183</v>
      </c>
      <c r="T674">
        <v>13</v>
      </c>
      <c r="U674">
        <v>97</v>
      </c>
      <c r="V674">
        <v>18</v>
      </c>
      <c r="W674">
        <v>52</v>
      </c>
      <c r="X674">
        <v>55</v>
      </c>
      <c r="Y674">
        <v>619</v>
      </c>
      <c r="Z674">
        <v>0</v>
      </c>
      <c r="AA674">
        <v>-1</v>
      </c>
      <c r="AB674">
        <v>-1</v>
      </c>
      <c r="AC674">
        <v>1</v>
      </c>
      <c r="AD674">
        <v>10013</v>
      </c>
      <c r="AE674">
        <v>10052</v>
      </c>
      <c r="AF674">
        <v>23</v>
      </c>
      <c r="AG674">
        <v>9969</v>
      </c>
      <c r="AH674">
        <v>3</v>
      </c>
      <c r="AI674">
        <v>70</v>
      </c>
      <c r="AJ674">
        <v>17</v>
      </c>
      <c r="AK674">
        <v>83</v>
      </c>
      <c r="AL674">
        <v>13</v>
      </c>
      <c r="AM674">
        <v>6</v>
      </c>
      <c r="AN674">
        <v>75</v>
      </c>
      <c r="AO674">
        <v>87</v>
      </c>
      <c r="AP674">
        <v>23</v>
      </c>
      <c r="AQ674">
        <v>62</v>
      </c>
      <c r="AR674">
        <v>13</v>
      </c>
      <c r="AS674">
        <v>10</v>
      </c>
    </row>
    <row r="675" spans="1:45" x14ac:dyDescent="0.25">
      <c r="A675">
        <v>20111105</v>
      </c>
      <c r="B675">
        <f t="shared" si="50"/>
        <v>20151105</v>
      </c>
      <c r="C675">
        <f t="shared" si="51"/>
        <v>2015</v>
      </c>
      <c r="D675">
        <f t="shared" si="52"/>
        <v>11</v>
      </c>
      <c r="E675">
        <f t="shared" si="53"/>
        <v>5</v>
      </c>
      <c r="F675" s="15">
        <f t="shared" si="54"/>
        <v>42313</v>
      </c>
      <c r="G675">
        <v>102</v>
      </c>
      <c r="H675">
        <v>13</v>
      </c>
      <c r="I675">
        <v>18</v>
      </c>
      <c r="J675">
        <v>50</v>
      </c>
      <c r="K675">
        <v>3</v>
      </c>
      <c r="L675">
        <v>0</v>
      </c>
      <c r="M675">
        <v>18</v>
      </c>
      <c r="N675">
        <v>70</v>
      </c>
      <c r="O675">
        <v>3</v>
      </c>
      <c r="P675">
        <v>124</v>
      </c>
      <c r="Q675">
        <v>72</v>
      </c>
      <c r="R675">
        <v>24</v>
      </c>
      <c r="S675">
        <v>170</v>
      </c>
      <c r="T675">
        <v>15</v>
      </c>
      <c r="U675">
        <v>60</v>
      </c>
      <c r="V675">
        <v>24</v>
      </c>
      <c r="W675">
        <v>43</v>
      </c>
      <c r="X675">
        <v>46</v>
      </c>
      <c r="Y675">
        <v>463</v>
      </c>
      <c r="Z675">
        <v>0</v>
      </c>
      <c r="AA675">
        <v>-1</v>
      </c>
      <c r="AB675">
        <v>-1</v>
      </c>
      <c r="AC675">
        <v>1</v>
      </c>
      <c r="AD675">
        <v>10063</v>
      </c>
      <c r="AE675">
        <v>10112</v>
      </c>
      <c r="AF675">
        <v>24</v>
      </c>
      <c r="AG675">
        <v>10037</v>
      </c>
      <c r="AH675">
        <v>3</v>
      </c>
      <c r="AI675">
        <v>27</v>
      </c>
      <c r="AJ675">
        <v>23</v>
      </c>
      <c r="AK675">
        <v>70</v>
      </c>
      <c r="AL675">
        <v>1</v>
      </c>
      <c r="AM675">
        <v>5</v>
      </c>
      <c r="AN675">
        <v>86</v>
      </c>
      <c r="AO675">
        <v>98</v>
      </c>
      <c r="AP675">
        <v>18</v>
      </c>
      <c r="AQ675">
        <v>68</v>
      </c>
      <c r="AR675">
        <v>15</v>
      </c>
      <c r="AS675">
        <v>7</v>
      </c>
    </row>
    <row r="676" spans="1:45" x14ac:dyDescent="0.25">
      <c r="A676">
        <v>20111106</v>
      </c>
      <c r="B676">
        <f t="shared" si="50"/>
        <v>20151106</v>
      </c>
      <c r="C676">
        <f t="shared" si="51"/>
        <v>2015</v>
      </c>
      <c r="D676">
        <f t="shared" si="52"/>
        <v>11</v>
      </c>
      <c r="E676">
        <f t="shared" si="53"/>
        <v>6</v>
      </c>
      <c r="F676" s="15">
        <f t="shared" si="54"/>
        <v>42314</v>
      </c>
      <c r="G676">
        <v>11</v>
      </c>
      <c r="H676">
        <v>35</v>
      </c>
      <c r="I676">
        <v>37</v>
      </c>
      <c r="J676">
        <v>50</v>
      </c>
      <c r="K676">
        <v>11</v>
      </c>
      <c r="L676">
        <v>10</v>
      </c>
      <c r="M676">
        <v>1</v>
      </c>
      <c r="N676">
        <v>110</v>
      </c>
      <c r="O676">
        <v>15</v>
      </c>
      <c r="P676">
        <v>111</v>
      </c>
      <c r="Q676">
        <v>77</v>
      </c>
      <c r="R676">
        <v>1</v>
      </c>
      <c r="S676">
        <v>124</v>
      </c>
      <c r="T676">
        <v>14</v>
      </c>
      <c r="U676">
        <v>66</v>
      </c>
      <c r="V676">
        <v>6</v>
      </c>
      <c r="W676">
        <v>0</v>
      </c>
      <c r="X676">
        <v>0</v>
      </c>
      <c r="Y676">
        <v>156</v>
      </c>
      <c r="Z676">
        <v>0</v>
      </c>
      <c r="AA676">
        <v>0</v>
      </c>
      <c r="AB676">
        <v>0</v>
      </c>
      <c r="AC676">
        <v>1</v>
      </c>
      <c r="AD676">
        <v>10169</v>
      </c>
      <c r="AE676">
        <v>10205</v>
      </c>
      <c r="AF676">
        <v>23</v>
      </c>
      <c r="AG676">
        <v>10116</v>
      </c>
      <c r="AH676">
        <v>1</v>
      </c>
      <c r="AI676">
        <v>27</v>
      </c>
      <c r="AJ676">
        <v>24</v>
      </c>
      <c r="AK676">
        <v>50</v>
      </c>
      <c r="AL676">
        <v>14</v>
      </c>
      <c r="AM676">
        <v>8</v>
      </c>
      <c r="AN676">
        <v>89</v>
      </c>
      <c r="AO676">
        <v>98</v>
      </c>
      <c r="AP676">
        <v>1</v>
      </c>
      <c r="AQ676">
        <v>80</v>
      </c>
      <c r="AR676">
        <v>15</v>
      </c>
      <c r="AS676">
        <v>2</v>
      </c>
    </row>
    <row r="677" spans="1:45" x14ac:dyDescent="0.25">
      <c r="A677">
        <v>20111107</v>
      </c>
      <c r="B677">
        <f t="shared" si="50"/>
        <v>20151107</v>
      </c>
      <c r="C677">
        <f t="shared" si="51"/>
        <v>2015</v>
      </c>
      <c r="D677">
        <f t="shared" si="52"/>
        <v>11</v>
      </c>
      <c r="E677">
        <f t="shared" si="53"/>
        <v>7</v>
      </c>
      <c r="F677" s="15">
        <f t="shared" si="54"/>
        <v>42315</v>
      </c>
      <c r="G677">
        <v>64</v>
      </c>
      <c r="H677">
        <v>41</v>
      </c>
      <c r="I677">
        <v>45</v>
      </c>
      <c r="J677">
        <v>50</v>
      </c>
      <c r="K677">
        <v>1</v>
      </c>
      <c r="L677">
        <v>40</v>
      </c>
      <c r="M677">
        <v>5</v>
      </c>
      <c r="N677">
        <v>100</v>
      </c>
      <c r="O677">
        <v>11</v>
      </c>
      <c r="P677">
        <v>100</v>
      </c>
      <c r="Q677">
        <v>90</v>
      </c>
      <c r="R677">
        <v>24</v>
      </c>
      <c r="S677">
        <v>106</v>
      </c>
      <c r="T677">
        <v>14</v>
      </c>
      <c r="U677">
        <v>88</v>
      </c>
      <c r="V677">
        <v>24</v>
      </c>
      <c r="W677">
        <v>0</v>
      </c>
      <c r="X677">
        <v>0</v>
      </c>
      <c r="Y677">
        <v>80</v>
      </c>
      <c r="Z677">
        <v>0</v>
      </c>
      <c r="AA677">
        <v>0</v>
      </c>
      <c r="AB677">
        <v>0</v>
      </c>
      <c r="AC677">
        <v>1</v>
      </c>
      <c r="AD677">
        <v>10195</v>
      </c>
      <c r="AE677">
        <v>10208</v>
      </c>
      <c r="AF677">
        <v>8</v>
      </c>
      <c r="AG677">
        <v>10183</v>
      </c>
      <c r="AH677">
        <v>17</v>
      </c>
      <c r="AI677">
        <v>32</v>
      </c>
      <c r="AJ677">
        <v>4</v>
      </c>
      <c r="AK677">
        <v>41</v>
      </c>
      <c r="AL677">
        <v>13</v>
      </c>
      <c r="AM677">
        <v>8</v>
      </c>
      <c r="AN677">
        <v>88</v>
      </c>
      <c r="AO677">
        <v>92</v>
      </c>
      <c r="AP677">
        <v>3</v>
      </c>
      <c r="AQ677">
        <v>83</v>
      </c>
      <c r="AR677">
        <v>19</v>
      </c>
      <c r="AS677">
        <v>1</v>
      </c>
    </row>
    <row r="678" spans="1:45" x14ac:dyDescent="0.25">
      <c r="A678">
        <v>20111108</v>
      </c>
      <c r="B678">
        <f t="shared" si="50"/>
        <v>20151108</v>
      </c>
      <c r="C678">
        <f t="shared" si="51"/>
        <v>2015</v>
      </c>
      <c r="D678">
        <f t="shared" si="52"/>
        <v>11</v>
      </c>
      <c r="E678">
        <f t="shared" si="53"/>
        <v>8</v>
      </c>
      <c r="F678" s="15">
        <f t="shared" si="54"/>
        <v>42316</v>
      </c>
      <c r="G678">
        <v>94</v>
      </c>
      <c r="H678">
        <v>33</v>
      </c>
      <c r="I678">
        <v>34</v>
      </c>
      <c r="J678">
        <v>40</v>
      </c>
      <c r="K678">
        <v>1</v>
      </c>
      <c r="L678">
        <v>10</v>
      </c>
      <c r="M678">
        <v>23</v>
      </c>
      <c r="N678">
        <v>70</v>
      </c>
      <c r="O678">
        <v>2</v>
      </c>
      <c r="P678">
        <v>85</v>
      </c>
      <c r="Q678">
        <v>48</v>
      </c>
      <c r="R678">
        <v>24</v>
      </c>
      <c r="S678">
        <v>116</v>
      </c>
      <c r="T678">
        <v>13</v>
      </c>
      <c r="U678">
        <v>28</v>
      </c>
      <c r="V678">
        <v>24</v>
      </c>
      <c r="W678">
        <v>55</v>
      </c>
      <c r="X678">
        <v>60</v>
      </c>
      <c r="Y678">
        <v>509</v>
      </c>
      <c r="Z678">
        <v>0</v>
      </c>
      <c r="AA678">
        <v>0</v>
      </c>
      <c r="AB678">
        <v>0</v>
      </c>
      <c r="AC678">
        <v>1</v>
      </c>
      <c r="AD678">
        <v>10178</v>
      </c>
      <c r="AE678">
        <v>10185</v>
      </c>
      <c r="AF678">
        <v>1</v>
      </c>
      <c r="AG678">
        <v>10167</v>
      </c>
      <c r="AH678">
        <v>14</v>
      </c>
      <c r="AI678">
        <v>10</v>
      </c>
      <c r="AJ678">
        <v>23</v>
      </c>
      <c r="AK678">
        <v>50</v>
      </c>
      <c r="AL678">
        <v>15</v>
      </c>
      <c r="AM678">
        <v>5</v>
      </c>
      <c r="AN678">
        <v>90</v>
      </c>
      <c r="AO678">
        <v>98</v>
      </c>
      <c r="AP678">
        <v>22</v>
      </c>
      <c r="AQ678">
        <v>80</v>
      </c>
      <c r="AR678">
        <v>12</v>
      </c>
      <c r="AS678">
        <v>7</v>
      </c>
    </row>
    <row r="679" spans="1:45" x14ac:dyDescent="0.25">
      <c r="A679">
        <v>20111109</v>
      </c>
      <c r="B679">
        <f t="shared" si="50"/>
        <v>20151109</v>
      </c>
      <c r="C679">
        <f t="shared" si="51"/>
        <v>2015</v>
      </c>
      <c r="D679">
        <f t="shared" si="52"/>
        <v>11</v>
      </c>
      <c r="E679">
        <f t="shared" si="53"/>
        <v>9</v>
      </c>
      <c r="F679" s="15">
        <f t="shared" si="54"/>
        <v>42317</v>
      </c>
      <c r="G679">
        <v>124</v>
      </c>
      <c r="H679">
        <v>18</v>
      </c>
      <c r="I679">
        <v>20</v>
      </c>
      <c r="J679">
        <v>30</v>
      </c>
      <c r="K679">
        <v>10</v>
      </c>
      <c r="L679">
        <v>10</v>
      </c>
      <c r="M679">
        <v>18</v>
      </c>
      <c r="N679">
        <v>60</v>
      </c>
      <c r="O679">
        <v>8</v>
      </c>
      <c r="P679">
        <v>83</v>
      </c>
      <c r="Q679">
        <v>52</v>
      </c>
      <c r="R679">
        <v>2</v>
      </c>
      <c r="S679">
        <v>131</v>
      </c>
      <c r="T679">
        <v>14</v>
      </c>
      <c r="U679">
        <v>27</v>
      </c>
      <c r="V679">
        <v>24</v>
      </c>
      <c r="W679">
        <v>36</v>
      </c>
      <c r="X679">
        <v>39</v>
      </c>
      <c r="Y679">
        <v>426</v>
      </c>
      <c r="Z679">
        <v>0</v>
      </c>
      <c r="AA679">
        <v>0</v>
      </c>
      <c r="AB679">
        <v>0</v>
      </c>
      <c r="AC679">
        <v>1</v>
      </c>
      <c r="AD679">
        <v>10201</v>
      </c>
      <c r="AE679">
        <v>10221</v>
      </c>
      <c r="AF679">
        <v>22</v>
      </c>
      <c r="AG679">
        <v>10181</v>
      </c>
      <c r="AH679">
        <v>1</v>
      </c>
      <c r="AI679">
        <v>1</v>
      </c>
      <c r="AJ679">
        <v>21</v>
      </c>
      <c r="AK679">
        <v>56</v>
      </c>
      <c r="AL679">
        <v>11</v>
      </c>
      <c r="AM679">
        <v>4</v>
      </c>
      <c r="AN679">
        <v>93</v>
      </c>
      <c r="AO679">
        <v>100</v>
      </c>
      <c r="AP679">
        <v>19</v>
      </c>
      <c r="AQ679">
        <v>82</v>
      </c>
      <c r="AR679">
        <v>12</v>
      </c>
      <c r="AS679">
        <v>6</v>
      </c>
    </row>
    <row r="680" spans="1:45" x14ac:dyDescent="0.25">
      <c r="A680">
        <v>20111110</v>
      </c>
      <c r="B680">
        <f t="shared" si="50"/>
        <v>20151110</v>
      </c>
      <c r="C680">
        <f t="shared" si="51"/>
        <v>2015</v>
      </c>
      <c r="D680">
        <f t="shared" si="52"/>
        <v>11</v>
      </c>
      <c r="E680">
        <f t="shared" si="53"/>
        <v>10</v>
      </c>
      <c r="F680" s="15">
        <f t="shared" si="54"/>
        <v>42318</v>
      </c>
      <c r="G680">
        <v>102</v>
      </c>
      <c r="H680">
        <v>31</v>
      </c>
      <c r="I680">
        <v>32</v>
      </c>
      <c r="J680">
        <v>60</v>
      </c>
      <c r="K680">
        <v>23</v>
      </c>
      <c r="L680">
        <v>10</v>
      </c>
      <c r="M680">
        <v>7</v>
      </c>
      <c r="N680">
        <v>100</v>
      </c>
      <c r="O680">
        <v>24</v>
      </c>
      <c r="P680">
        <v>55</v>
      </c>
      <c r="Q680">
        <v>27</v>
      </c>
      <c r="R680">
        <v>7</v>
      </c>
      <c r="S680">
        <v>74</v>
      </c>
      <c r="T680">
        <v>12</v>
      </c>
      <c r="U680">
        <v>8</v>
      </c>
      <c r="V680">
        <v>12</v>
      </c>
      <c r="W680">
        <v>5</v>
      </c>
      <c r="X680">
        <v>5</v>
      </c>
      <c r="Y680">
        <v>301</v>
      </c>
      <c r="Z680">
        <v>0</v>
      </c>
      <c r="AA680">
        <v>0</v>
      </c>
      <c r="AB680">
        <v>0</v>
      </c>
      <c r="AC680">
        <v>1</v>
      </c>
      <c r="AD680">
        <v>10217</v>
      </c>
      <c r="AE680">
        <v>10222</v>
      </c>
      <c r="AF680">
        <v>8</v>
      </c>
      <c r="AG680">
        <v>10211</v>
      </c>
      <c r="AH680">
        <v>15</v>
      </c>
      <c r="AI680">
        <v>1</v>
      </c>
      <c r="AJ680">
        <v>2</v>
      </c>
      <c r="AK680">
        <v>44</v>
      </c>
      <c r="AL680">
        <v>23</v>
      </c>
      <c r="AM680">
        <v>5</v>
      </c>
      <c r="AN680">
        <v>98</v>
      </c>
      <c r="AO680">
        <v>100</v>
      </c>
      <c r="AP680">
        <v>2</v>
      </c>
      <c r="AQ680">
        <v>93</v>
      </c>
      <c r="AR680">
        <v>23</v>
      </c>
      <c r="AS680">
        <v>4</v>
      </c>
    </row>
    <row r="681" spans="1:45" x14ac:dyDescent="0.25">
      <c r="A681">
        <v>20111111</v>
      </c>
      <c r="B681">
        <f t="shared" si="50"/>
        <v>20151111</v>
      </c>
      <c r="C681">
        <f t="shared" si="51"/>
        <v>2015</v>
      </c>
      <c r="D681">
        <f t="shared" si="52"/>
        <v>11</v>
      </c>
      <c r="E681">
        <f t="shared" si="53"/>
        <v>11</v>
      </c>
      <c r="F681" s="15">
        <f t="shared" si="54"/>
        <v>42319</v>
      </c>
      <c r="G681">
        <v>127</v>
      </c>
      <c r="H681">
        <v>51</v>
      </c>
      <c r="I681">
        <v>52</v>
      </c>
      <c r="J681">
        <v>70</v>
      </c>
      <c r="K681">
        <v>10</v>
      </c>
      <c r="L681">
        <v>30</v>
      </c>
      <c r="M681">
        <v>19</v>
      </c>
      <c r="N681">
        <v>130</v>
      </c>
      <c r="O681">
        <v>13</v>
      </c>
      <c r="P681">
        <v>74</v>
      </c>
      <c r="Q681">
        <v>48</v>
      </c>
      <c r="R681">
        <v>24</v>
      </c>
      <c r="S681">
        <v>101</v>
      </c>
      <c r="T681">
        <v>15</v>
      </c>
      <c r="U681">
        <v>33</v>
      </c>
      <c r="V681">
        <v>24</v>
      </c>
      <c r="W681">
        <v>10</v>
      </c>
      <c r="X681">
        <v>11</v>
      </c>
      <c r="Y681">
        <v>236</v>
      </c>
      <c r="Z681">
        <v>0</v>
      </c>
      <c r="AA681">
        <v>0</v>
      </c>
      <c r="AB681">
        <v>0</v>
      </c>
      <c r="AC681">
        <v>1</v>
      </c>
      <c r="AD681">
        <v>10222</v>
      </c>
      <c r="AE681">
        <v>10243</v>
      </c>
      <c r="AF681">
        <v>24</v>
      </c>
      <c r="AG681">
        <v>10215</v>
      </c>
      <c r="AH681">
        <v>4</v>
      </c>
      <c r="AI681">
        <v>36</v>
      </c>
      <c r="AJ681">
        <v>1</v>
      </c>
      <c r="AK681">
        <v>61</v>
      </c>
      <c r="AL681">
        <v>12</v>
      </c>
      <c r="AM681">
        <v>5</v>
      </c>
      <c r="AN681">
        <v>84</v>
      </c>
      <c r="AO681">
        <v>93</v>
      </c>
      <c r="AP681">
        <v>1</v>
      </c>
      <c r="AQ681">
        <v>79</v>
      </c>
      <c r="AR681">
        <v>13</v>
      </c>
      <c r="AS681">
        <v>3</v>
      </c>
    </row>
    <row r="682" spans="1:45" x14ac:dyDescent="0.25">
      <c r="A682">
        <v>20111112</v>
      </c>
      <c r="B682">
        <f t="shared" si="50"/>
        <v>20151112</v>
      </c>
      <c r="C682">
        <f t="shared" si="51"/>
        <v>2015</v>
      </c>
      <c r="D682">
        <f t="shared" si="52"/>
        <v>11</v>
      </c>
      <c r="E682">
        <f t="shared" si="53"/>
        <v>12</v>
      </c>
      <c r="F682" s="15">
        <f t="shared" si="54"/>
        <v>42320</v>
      </c>
      <c r="G682">
        <v>138</v>
      </c>
      <c r="H682">
        <v>26</v>
      </c>
      <c r="I682">
        <v>28</v>
      </c>
      <c r="J682">
        <v>40</v>
      </c>
      <c r="K682">
        <v>1</v>
      </c>
      <c r="L682">
        <v>10</v>
      </c>
      <c r="M682">
        <v>16</v>
      </c>
      <c r="N682">
        <v>70</v>
      </c>
      <c r="O682">
        <v>9</v>
      </c>
      <c r="P682">
        <v>61</v>
      </c>
      <c r="Q682">
        <v>33</v>
      </c>
      <c r="R682">
        <v>24</v>
      </c>
      <c r="S682">
        <v>108</v>
      </c>
      <c r="T682">
        <v>14</v>
      </c>
      <c r="U682">
        <v>16</v>
      </c>
      <c r="V682">
        <v>24</v>
      </c>
      <c r="W682">
        <v>64</v>
      </c>
      <c r="X682">
        <v>71</v>
      </c>
      <c r="Y682">
        <v>505</v>
      </c>
      <c r="Z682">
        <v>0</v>
      </c>
      <c r="AA682">
        <v>0</v>
      </c>
      <c r="AB682">
        <v>0</v>
      </c>
      <c r="AC682">
        <v>1</v>
      </c>
      <c r="AD682">
        <v>10291</v>
      </c>
      <c r="AE682">
        <v>10326</v>
      </c>
      <c r="AF682">
        <v>23</v>
      </c>
      <c r="AG682">
        <v>10244</v>
      </c>
      <c r="AH682">
        <v>1</v>
      </c>
      <c r="AI682">
        <v>25</v>
      </c>
      <c r="AJ682">
        <v>23</v>
      </c>
      <c r="AK682">
        <v>59</v>
      </c>
      <c r="AL682">
        <v>13</v>
      </c>
      <c r="AM682">
        <v>1</v>
      </c>
      <c r="AN682">
        <v>88</v>
      </c>
      <c r="AO682">
        <v>98</v>
      </c>
      <c r="AP682">
        <v>23</v>
      </c>
      <c r="AQ682">
        <v>76</v>
      </c>
      <c r="AR682">
        <v>11</v>
      </c>
      <c r="AS682">
        <v>7</v>
      </c>
    </row>
    <row r="683" spans="1:45" x14ac:dyDescent="0.25">
      <c r="A683">
        <v>20111113</v>
      </c>
      <c r="B683">
        <f t="shared" si="50"/>
        <v>20151113</v>
      </c>
      <c r="C683">
        <f t="shared" si="51"/>
        <v>2015</v>
      </c>
      <c r="D683">
        <f t="shared" si="52"/>
        <v>11</v>
      </c>
      <c r="E683">
        <f t="shared" si="53"/>
        <v>13</v>
      </c>
      <c r="F683" s="15">
        <f t="shared" si="54"/>
        <v>42321</v>
      </c>
      <c r="G683">
        <v>103</v>
      </c>
      <c r="H683">
        <v>21</v>
      </c>
      <c r="I683">
        <v>23</v>
      </c>
      <c r="J683">
        <v>30</v>
      </c>
      <c r="K683">
        <v>12</v>
      </c>
      <c r="L683">
        <v>10</v>
      </c>
      <c r="M683">
        <v>6</v>
      </c>
      <c r="N683">
        <v>50</v>
      </c>
      <c r="O683">
        <v>17</v>
      </c>
      <c r="P683">
        <v>36</v>
      </c>
      <c r="Q683">
        <v>6</v>
      </c>
      <c r="R683">
        <v>7</v>
      </c>
      <c r="S683">
        <v>78</v>
      </c>
      <c r="T683">
        <v>15</v>
      </c>
      <c r="U683">
        <v>-5</v>
      </c>
      <c r="V683">
        <v>12</v>
      </c>
      <c r="W683">
        <v>49</v>
      </c>
      <c r="X683">
        <v>55</v>
      </c>
      <c r="Y683">
        <v>474</v>
      </c>
      <c r="Z683">
        <v>0</v>
      </c>
      <c r="AA683">
        <v>0</v>
      </c>
      <c r="AB683">
        <v>0</v>
      </c>
      <c r="AC683">
        <v>1</v>
      </c>
      <c r="AD683">
        <v>10315</v>
      </c>
      <c r="AE683">
        <v>10332</v>
      </c>
      <c r="AF683">
        <v>8</v>
      </c>
      <c r="AG683">
        <v>10287</v>
      </c>
      <c r="AH683">
        <v>24</v>
      </c>
      <c r="AI683">
        <v>1</v>
      </c>
      <c r="AJ683">
        <v>8</v>
      </c>
      <c r="AK683">
        <v>56</v>
      </c>
      <c r="AL683">
        <v>13</v>
      </c>
      <c r="AM683">
        <v>4</v>
      </c>
      <c r="AN683">
        <v>97</v>
      </c>
      <c r="AO683">
        <v>100</v>
      </c>
      <c r="AP683">
        <v>2</v>
      </c>
      <c r="AQ683">
        <v>83</v>
      </c>
      <c r="AR683">
        <v>14</v>
      </c>
      <c r="AS683">
        <v>6</v>
      </c>
    </row>
    <row r="684" spans="1:45" x14ac:dyDescent="0.25">
      <c r="A684">
        <v>20111114</v>
      </c>
      <c r="B684">
        <f t="shared" si="50"/>
        <v>20151114</v>
      </c>
      <c r="C684">
        <f t="shared" si="51"/>
        <v>2015</v>
      </c>
      <c r="D684">
        <f t="shared" si="52"/>
        <v>11</v>
      </c>
      <c r="E684">
        <f t="shared" si="53"/>
        <v>14</v>
      </c>
      <c r="F684" s="15">
        <f t="shared" si="54"/>
        <v>42322</v>
      </c>
      <c r="G684">
        <v>88</v>
      </c>
      <c r="H684">
        <v>18</v>
      </c>
      <c r="I684">
        <v>20</v>
      </c>
      <c r="J684">
        <v>30</v>
      </c>
      <c r="K684">
        <v>5</v>
      </c>
      <c r="L684">
        <v>10</v>
      </c>
      <c r="M684">
        <v>9</v>
      </c>
      <c r="N684">
        <v>50</v>
      </c>
      <c r="O684">
        <v>5</v>
      </c>
      <c r="P684">
        <v>29</v>
      </c>
      <c r="Q684">
        <v>-11</v>
      </c>
      <c r="R684">
        <v>24</v>
      </c>
      <c r="S684">
        <v>88</v>
      </c>
      <c r="T684">
        <v>14</v>
      </c>
      <c r="U684">
        <v>-33</v>
      </c>
      <c r="V684">
        <v>24</v>
      </c>
      <c r="W684">
        <v>72</v>
      </c>
      <c r="X684">
        <v>81</v>
      </c>
      <c r="Y684">
        <v>558</v>
      </c>
      <c r="Z684">
        <v>0</v>
      </c>
      <c r="AA684">
        <v>0</v>
      </c>
      <c r="AB684">
        <v>0</v>
      </c>
      <c r="AC684">
        <v>1</v>
      </c>
      <c r="AD684">
        <v>10258</v>
      </c>
      <c r="AE684">
        <v>10285</v>
      </c>
      <c r="AF684">
        <v>1</v>
      </c>
      <c r="AG684">
        <v>10235</v>
      </c>
      <c r="AH684">
        <v>24</v>
      </c>
      <c r="AI684">
        <v>3</v>
      </c>
      <c r="AJ684">
        <v>3</v>
      </c>
      <c r="AK684">
        <v>61</v>
      </c>
      <c r="AL684">
        <v>14</v>
      </c>
      <c r="AM684">
        <v>3</v>
      </c>
      <c r="AN684">
        <v>93</v>
      </c>
      <c r="AO684">
        <v>100</v>
      </c>
      <c r="AP684">
        <v>2</v>
      </c>
      <c r="AQ684">
        <v>72</v>
      </c>
      <c r="AR684">
        <v>13</v>
      </c>
      <c r="AS684">
        <v>7</v>
      </c>
    </row>
    <row r="685" spans="1:45" x14ac:dyDescent="0.25">
      <c r="A685">
        <v>20111115</v>
      </c>
      <c r="B685">
        <f t="shared" si="50"/>
        <v>20151115</v>
      </c>
      <c r="C685">
        <f t="shared" si="51"/>
        <v>2015</v>
      </c>
      <c r="D685">
        <f t="shared" si="52"/>
        <v>11</v>
      </c>
      <c r="E685">
        <f t="shared" si="53"/>
        <v>15</v>
      </c>
      <c r="F685" s="15">
        <f t="shared" si="54"/>
        <v>42323</v>
      </c>
      <c r="G685">
        <v>74</v>
      </c>
      <c r="H685">
        <v>31</v>
      </c>
      <c r="I685">
        <v>31</v>
      </c>
      <c r="J685">
        <v>40</v>
      </c>
      <c r="K685">
        <v>10</v>
      </c>
      <c r="L685">
        <v>20</v>
      </c>
      <c r="M685">
        <v>1</v>
      </c>
      <c r="N685">
        <v>60</v>
      </c>
      <c r="O685">
        <v>10</v>
      </c>
      <c r="P685">
        <v>10</v>
      </c>
      <c r="Q685">
        <v>-12</v>
      </c>
      <c r="R685">
        <v>5</v>
      </c>
      <c r="S685">
        <v>51</v>
      </c>
      <c r="T685">
        <v>14</v>
      </c>
      <c r="U685">
        <v>-31</v>
      </c>
      <c r="V685">
        <v>6</v>
      </c>
      <c r="W685">
        <v>42</v>
      </c>
      <c r="X685">
        <v>48</v>
      </c>
      <c r="Y685">
        <v>422</v>
      </c>
      <c r="Z685">
        <v>0</v>
      </c>
      <c r="AA685">
        <v>0</v>
      </c>
      <c r="AB685">
        <v>0</v>
      </c>
      <c r="AC685">
        <v>1</v>
      </c>
      <c r="AD685">
        <v>10219</v>
      </c>
      <c r="AE685">
        <v>10232</v>
      </c>
      <c r="AF685">
        <v>1</v>
      </c>
      <c r="AG685">
        <v>10208</v>
      </c>
      <c r="AH685">
        <v>14</v>
      </c>
      <c r="AI685">
        <v>4</v>
      </c>
      <c r="AJ685">
        <v>2</v>
      </c>
      <c r="AK685">
        <v>57</v>
      </c>
      <c r="AL685">
        <v>13</v>
      </c>
      <c r="AM685">
        <v>4</v>
      </c>
      <c r="AN685">
        <v>95</v>
      </c>
      <c r="AO685">
        <v>100</v>
      </c>
      <c r="AP685">
        <v>1</v>
      </c>
      <c r="AQ685">
        <v>81</v>
      </c>
      <c r="AR685">
        <v>14</v>
      </c>
      <c r="AS685">
        <v>5</v>
      </c>
    </row>
    <row r="686" spans="1:45" x14ac:dyDescent="0.25">
      <c r="A686">
        <v>20111116</v>
      </c>
      <c r="B686">
        <f t="shared" si="50"/>
        <v>20151116</v>
      </c>
      <c r="C686">
        <f t="shared" si="51"/>
        <v>2015</v>
      </c>
      <c r="D686">
        <f t="shared" si="52"/>
        <v>11</v>
      </c>
      <c r="E686">
        <f t="shared" si="53"/>
        <v>16</v>
      </c>
      <c r="F686" s="15">
        <f t="shared" si="54"/>
        <v>42324</v>
      </c>
      <c r="G686">
        <v>107</v>
      </c>
      <c r="H686">
        <v>27</v>
      </c>
      <c r="I686">
        <v>28</v>
      </c>
      <c r="J686">
        <v>40</v>
      </c>
      <c r="K686">
        <v>1</v>
      </c>
      <c r="L686">
        <v>20</v>
      </c>
      <c r="M686">
        <v>17</v>
      </c>
      <c r="N686">
        <v>70</v>
      </c>
      <c r="O686">
        <v>4</v>
      </c>
      <c r="P686">
        <v>18</v>
      </c>
      <c r="Q686">
        <v>-15</v>
      </c>
      <c r="R686">
        <v>21</v>
      </c>
      <c r="S686">
        <v>77</v>
      </c>
      <c r="T686">
        <v>13</v>
      </c>
      <c r="U686">
        <v>-53</v>
      </c>
      <c r="V686">
        <v>24</v>
      </c>
      <c r="W686">
        <v>75</v>
      </c>
      <c r="X686">
        <v>85</v>
      </c>
      <c r="Y686">
        <v>541</v>
      </c>
      <c r="Z686">
        <v>0</v>
      </c>
      <c r="AA686">
        <v>0</v>
      </c>
      <c r="AB686">
        <v>0</v>
      </c>
      <c r="AC686">
        <v>1</v>
      </c>
      <c r="AD686">
        <v>10205</v>
      </c>
      <c r="AE686">
        <v>10215</v>
      </c>
      <c r="AF686">
        <v>10</v>
      </c>
      <c r="AG686">
        <v>10196</v>
      </c>
      <c r="AH686">
        <v>15</v>
      </c>
      <c r="AI686">
        <v>34</v>
      </c>
      <c r="AJ686">
        <v>1</v>
      </c>
      <c r="AK686">
        <v>60</v>
      </c>
      <c r="AL686">
        <v>12</v>
      </c>
      <c r="AM686">
        <v>0</v>
      </c>
      <c r="AN686">
        <v>86</v>
      </c>
      <c r="AO686">
        <v>98</v>
      </c>
      <c r="AP686">
        <v>20</v>
      </c>
      <c r="AQ686">
        <v>64</v>
      </c>
      <c r="AR686">
        <v>12</v>
      </c>
      <c r="AS686">
        <v>6</v>
      </c>
    </row>
    <row r="687" spans="1:45" x14ac:dyDescent="0.25">
      <c r="A687">
        <v>20111117</v>
      </c>
      <c r="B687">
        <f t="shared" si="50"/>
        <v>20151117</v>
      </c>
      <c r="C687">
        <f t="shared" si="51"/>
        <v>2015</v>
      </c>
      <c r="D687">
        <f t="shared" si="52"/>
        <v>11</v>
      </c>
      <c r="E687">
        <f t="shared" si="53"/>
        <v>17</v>
      </c>
      <c r="F687" s="15">
        <f t="shared" si="54"/>
        <v>42325</v>
      </c>
      <c r="G687">
        <v>175</v>
      </c>
      <c r="H687">
        <v>20</v>
      </c>
      <c r="I687">
        <v>22</v>
      </c>
      <c r="J687">
        <v>30</v>
      </c>
      <c r="K687">
        <v>3</v>
      </c>
      <c r="L687">
        <v>10</v>
      </c>
      <c r="M687">
        <v>19</v>
      </c>
      <c r="N687">
        <v>70</v>
      </c>
      <c r="O687">
        <v>5</v>
      </c>
      <c r="P687">
        <v>34</v>
      </c>
      <c r="Q687">
        <v>-9</v>
      </c>
      <c r="R687">
        <v>4</v>
      </c>
      <c r="S687">
        <v>80</v>
      </c>
      <c r="T687">
        <v>23</v>
      </c>
      <c r="U687">
        <v>-32</v>
      </c>
      <c r="V687">
        <v>6</v>
      </c>
      <c r="W687">
        <v>0</v>
      </c>
      <c r="X687">
        <v>0</v>
      </c>
      <c r="Y687">
        <v>139</v>
      </c>
      <c r="Z687">
        <v>0</v>
      </c>
      <c r="AA687">
        <v>0</v>
      </c>
      <c r="AB687">
        <v>0</v>
      </c>
      <c r="AC687">
        <v>1</v>
      </c>
      <c r="AD687">
        <v>10214</v>
      </c>
      <c r="AE687">
        <v>10225</v>
      </c>
      <c r="AF687">
        <v>21</v>
      </c>
      <c r="AG687">
        <v>10199</v>
      </c>
      <c r="AH687">
        <v>2</v>
      </c>
      <c r="AI687">
        <v>1</v>
      </c>
      <c r="AJ687">
        <v>8</v>
      </c>
      <c r="AK687">
        <v>50</v>
      </c>
      <c r="AL687">
        <v>1</v>
      </c>
      <c r="AM687">
        <v>7</v>
      </c>
      <c r="AN687">
        <v>98</v>
      </c>
      <c r="AO687">
        <v>100</v>
      </c>
      <c r="AP687">
        <v>5</v>
      </c>
      <c r="AQ687">
        <v>95</v>
      </c>
      <c r="AR687">
        <v>1</v>
      </c>
      <c r="AS687">
        <v>2</v>
      </c>
    </row>
    <row r="688" spans="1:45" x14ac:dyDescent="0.25">
      <c r="A688">
        <v>20111118</v>
      </c>
      <c r="B688">
        <f t="shared" si="50"/>
        <v>20151118</v>
      </c>
      <c r="C688">
        <f t="shared" si="51"/>
        <v>2015</v>
      </c>
      <c r="D688">
        <f t="shared" si="52"/>
        <v>11</v>
      </c>
      <c r="E688">
        <f t="shared" si="53"/>
        <v>18</v>
      </c>
      <c r="F688" s="15">
        <f t="shared" si="54"/>
        <v>42326</v>
      </c>
      <c r="G688">
        <v>170</v>
      </c>
      <c r="H688">
        <v>19</v>
      </c>
      <c r="I688">
        <v>20</v>
      </c>
      <c r="J688">
        <v>30</v>
      </c>
      <c r="K688">
        <v>10</v>
      </c>
      <c r="L688">
        <v>10</v>
      </c>
      <c r="M688">
        <v>19</v>
      </c>
      <c r="N688">
        <v>60</v>
      </c>
      <c r="O688">
        <v>14</v>
      </c>
      <c r="P688">
        <v>68</v>
      </c>
      <c r="Q688">
        <v>24</v>
      </c>
      <c r="R688">
        <v>24</v>
      </c>
      <c r="S688">
        <v>100</v>
      </c>
      <c r="T688">
        <v>10</v>
      </c>
      <c r="U688">
        <v>-8</v>
      </c>
      <c r="V688">
        <v>24</v>
      </c>
      <c r="W688">
        <v>28</v>
      </c>
      <c r="X688">
        <v>32</v>
      </c>
      <c r="Y688">
        <v>320</v>
      </c>
      <c r="Z688">
        <v>0</v>
      </c>
      <c r="AA688">
        <v>0</v>
      </c>
      <c r="AB688">
        <v>0</v>
      </c>
      <c r="AC688">
        <v>1</v>
      </c>
      <c r="AD688">
        <v>10219</v>
      </c>
      <c r="AE688">
        <v>10230</v>
      </c>
      <c r="AF688">
        <v>10</v>
      </c>
      <c r="AG688">
        <v>10207</v>
      </c>
      <c r="AH688">
        <v>24</v>
      </c>
      <c r="AI688">
        <v>0</v>
      </c>
      <c r="AJ688">
        <v>19</v>
      </c>
      <c r="AK688">
        <v>56</v>
      </c>
      <c r="AL688">
        <v>10</v>
      </c>
      <c r="AM688">
        <v>7</v>
      </c>
      <c r="AN688">
        <v>98</v>
      </c>
      <c r="AO688">
        <v>100</v>
      </c>
      <c r="AP688">
        <v>19</v>
      </c>
      <c r="AQ688">
        <v>90</v>
      </c>
      <c r="AR688">
        <v>10</v>
      </c>
      <c r="AS688">
        <v>4</v>
      </c>
    </row>
    <row r="689" spans="1:45" x14ac:dyDescent="0.25">
      <c r="A689">
        <v>20111119</v>
      </c>
      <c r="B689">
        <f t="shared" si="50"/>
        <v>20151119</v>
      </c>
      <c r="C689">
        <f t="shared" si="51"/>
        <v>2015</v>
      </c>
      <c r="D689">
        <f t="shared" si="52"/>
        <v>11</v>
      </c>
      <c r="E689">
        <f t="shared" si="53"/>
        <v>19</v>
      </c>
      <c r="F689" s="15">
        <f t="shared" si="54"/>
        <v>42327</v>
      </c>
      <c r="G689">
        <v>122</v>
      </c>
      <c r="H689">
        <v>11</v>
      </c>
      <c r="I689">
        <v>14</v>
      </c>
      <c r="J689">
        <v>20</v>
      </c>
      <c r="K689">
        <v>2</v>
      </c>
      <c r="L689">
        <v>0</v>
      </c>
      <c r="M689">
        <v>23</v>
      </c>
      <c r="N689">
        <v>40</v>
      </c>
      <c r="O689">
        <v>11</v>
      </c>
      <c r="P689">
        <v>39</v>
      </c>
      <c r="Q689">
        <v>-4</v>
      </c>
      <c r="R689">
        <v>24</v>
      </c>
      <c r="S689">
        <v>104</v>
      </c>
      <c r="T689">
        <v>14</v>
      </c>
      <c r="U689">
        <v>-23</v>
      </c>
      <c r="V689">
        <v>24</v>
      </c>
      <c r="W689">
        <v>72</v>
      </c>
      <c r="X689">
        <v>83</v>
      </c>
      <c r="Y689">
        <v>454</v>
      </c>
      <c r="Z689">
        <v>0</v>
      </c>
      <c r="AA689">
        <v>0</v>
      </c>
      <c r="AB689">
        <v>0</v>
      </c>
      <c r="AC689">
        <v>1</v>
      </c>
      <c r="AD689">
        <v>10198</v>
      </c>
      <c r="AE689">
        <v>10206</v>
      </c>
      <c r="AF689">
        <v>24</v>
      </c>
      <c r="AG689">
        <v>10189</v>
      </c>
      <c r="AH689">
        <v>14</v>
      </c>
      <c r="AI689">
        <v>0</v>
      </c>
      <c r="AJ689">
        <v>21</v>
      </c>
      <c r="AK689">
        <v>61</v>
      </c>
      <c r="AL689">
        <v>12</v>
      </c>
      <c r="AM689">
        <v>4</v>
      </c>
      <c r="AN689">
        <v>96</v>
      </c>
      <c r="AO689">
        <v>100</v>
      </c>
      <c r="AP689">
        <v>2</v>
      </c>
      <c r="AQ689">
        <v>82</v>
      </c>
      <c r="AR689">
        <v>13</v>
      </c>
      <c r="AS689">
        <v>6</v>
      </c>
    </row>
    <row r="690" spans="1:45" x14ac:dyDescent="0.25">
      <c r="A690">
        <v>20111120</v>
      </c>
      <c r="B690">
        <f t="shared" si="50"/>
        <v>20151120</v>
      </c>
      <c r="C690">
        <f t="shared" si="51"/>
        <v>2015</v>
      </c>
      <c r="D690">
        <f t="shared" si="52"/>
        <v>11</v>
      </c>
      <c r="E690">
        <f t="shared" si="53"/>
        <v>20</v>
      </c>
      <c r="F690" s="15">
        <f t="shared" si="54"/>
        <v>42328</v>
      </c>
      <c r="G690">
        <v>32</v>
      </c>
      <c r="H690">
        <v>6</v>
      </c>
      <c r="I690">
        <v>8</v>
      </c>
      <c r="J690">
        <v>20</v>
      </c>
      <c r="K690">
        <v>17</v>
      </c>
      <c r="L690">
        <v>0</v>
      </c>
      <c r="M690">
        <v>1</v>
      </c>
      <c r="N690">
        <v>30</v>
      </c>
      <c r="O690">
        <v>21</v>
      </c>
      <c r="P690">
        <v>19</v>
      </c>
      <c r="Q690">
        <v>-5</v>
      </c>
      <c r="R690">
        <v>2</v>
      </c>
      <c r="S690">
        <v>46</v>
      </c>
      <c r="T690">
        <v>16</v>
      </c>
      <c r="U690">
        <v>-8</v>
      </c>
      <c r="V690">
        <v>6</v>
      </c>
      <c r="W690">
        <v>0</v>
      </c>
      <c r="X690">
        <v>0</v>
      </c>
      <c r="Y690">
        <v>206</v>
      </c>
      <c r="Z690">
        <v>0</v>
      </c>
      <c r="AA690">
        <v>0</v>
      </c>
      <c r="AB690">
        <v>0</v>
      </c>
      <c r="AC690">
        <v>1</v>
      </c>
      <c r="AD690">
        <v>10204</v>
      </c>
      <c r="AE690">
        <v>10214</v>
      </c>
      <c r="AF690">
        <v>10</v>
      </c>
      <c r="AG690">
        <v>10192</v>
      </c>
      <c r="AH690">
        <v>24</v>
      </c>
      <c r="AI690">
        <v>0</v>
      </c>
      <c r="AJ690">
        <v>2</v>
      </c>
      <c r="AK690">
        <v>1</v>
      </c>
      <c r="AL690">
        <v>1</v>
      </c>
      <c r="AM690">
        <v>8</v>
      </c>
      <c r="AN690">
        <v>100</v>
      </c>
      <c r="AO690">
        <v>100</v>
      </c>
      <c r="AP690">
        <v>1</v>
      </c>
      <c r="AQ690">
        <v>99</v>
      </c>
      <c r="AR690">
        <v>19</v>
      </c>
      <c r="AS690">
        <v>2</v>
      </c>
    </row>
    <row r="691" spans="1:45" x14ac:dyDescent="0.25">
      <c r="A691">
        <v>20111121</v>
      </c>
      <c r="B691">
        <f t="shared" si="50"/>
        <v>20151121</v>
      </c>
      <c r="C691">
        <f t="shared" si="51"/>
        <v>2015</v>
      </c>
      <c r="D691">
        <f t="shared" si="52"/>
        <v>11</v>
      </c>
      <c r="E691">
        <f t="shared" si="53"/>
        <v>21</v>
      </c>
      <c r="F691" s="15">
        <f t="shared" si="54"/>
        <v>42329</v>
      </c>
      <c r="G691">
        <v>76</v>
      </c>
      <c r="H691">
        <v>10</v>
      </c>
      <c r="I691">
        <v>11</v>
      </c>
      <c r="J691">
        <v>20</v>
      </c>
      <c r="K691">
        <v>6</v>
      </c>
      <c r="L691">
        <v>10</v>
      </c>
      <c r="M691">
        <v>1</v>
      </c>
      <c r="N691">
        <v>30</v>
      </c>
      <c r="O691">
        <v>6</v>
      </c>
      <c r="P691">
        <v>13</v>
      </c>
      <c r="Q691">
        <v>-2</v>
      </c>
      <c r="R691">
        <v>4</v>
      </c>
      <c r="S691">
        <v>32</v>
      </c>
      <c r="T691">
        <v>15</v>
      </c>
      <c r="U691">
        <v>2</v>
      </c>
      <c r="V691">
        <v>6</v>
      </c>
      <c r="W691">
        <v>0</v>
      </c>
      <c r="X691">
        <v>0</v>
      </c>
      <c r="Y691">
        <v>173</v>
      </c>
      <c r="Z691">
        <v>0</v>
      </c>
      <c r="AA691">
        <v>0</v>
      </c>
      <c r="AB691">
        <v>0</v>
      </c>
      <c r="AC691">
        <v>1</v>
      </c>
      <c r="AD691">
        <v>10176</v>
      </c>
      <c r="AE691">
        <v>10189</v>
      </c>
      <c r="AF691">
        <v>1</v>
      </c>
      <c r="AG691">
        <v>10166</v>
      </c>
      <c r="AH691">
        <v>14</v>
      </c>
      <c r="AI691">
        <v>0</v>
      </c>
      <c r="AJ691">
        <v>21</v>
      </c>
      <c r="AK691">
        <v>2</v>
      </c>
      <c r="AL691">
        <v>13</v>
      </c>
      <c r="AM691">
        <v>8</v>
      </c>
      <c r="AN691">
        <v>100</v>
      </c>
      <c r="AO691">
        <v>100</v>
      </c>
      <c r="AP691">
        <v>1</v>
      </c>
      <c r="AQ691">
        <v>99</v>
      </c>
      <c r="AR691">
        <v>11</v>
      </c>
      <c r="AS691">
        <v>2</v>
      </c>
    </row>
    <row r="692" spans="1:45" x14ac:dyDescent="0.25">
      <c r="A692">
        <v>20111122</v>
      </c>
      <c r="B692">
        <f t="shared" si="50"/>
        <v>20151122</v>
      </c>
      <c r="C692">
        <f t="shared" si="51"/>
        <v>2015</v>
      </c>
      <c r="D692">
        <f t="shared" si="52"/>
        <v>11</v>
      </c>
      <c r="E692">
        <f t="shared" si="53"/>
        <v>22</v>
      </c>
      <c r="F692" s="15">
        <f t="shared" si="54"/>
        <v>42330</v>
      </c>
      <c r="G692">
        <v>124</v>
      </c>
      <c r="H692">
        <v>9</v>
      </c>
      <c r="I692">
        <v>11</v>
      </c>
      <c r="J692">
        <v>20</v>
      </c>
      <c r="K692">
        <v>13</v>
      </c>
      <c r="L692">
        <v>0</v>
      </c>
      <c r="M692">
        <v>6</v>
      </c>
      <c r="N692">
        <v>30</v>
      </c>
      <c r="O692">
        <v>11</v>
      </c>
      <c r="P692">
        <v>34</v>
      </c>
      <c r="Q692">
        <v>-9</v>
      </c>
      <c r="R692">
        <v>7</v>
      </c>
      <c r="S692">
        <v>91</v>
      </c>
      <c r="T692">
        <v>15</v>
      </c>
      <c r="U692">
        <v>-23</v>
      </c>
      <c r="V692">
        <v>12</v>
      </c>
      <c r="W692">
        <v>55</v>
      </c>
      <c r="X692">
        <v>65</v>
      </c>
      <c r="Y692">
        <v>409</v>
      </c>
      <c r="Z692">
        <v>0</v>
      </c>
      <c r="AA692">
        <v>-1</v>
      </c>
      <c r="AB692">
        <v>-1</v>
      </c>
      <c r="AC692">
        <v>22</v>
      </c>
      <c r="AD692">
        <v>10193</v>
      </c>
      <c r="AE692">
        <v>10221</v>
      </c>
      <c r="AF692">
        <v>23</v>
      </c>
      <c r="AG692">
        <v>10171</v>
      </c>
      <c r="AH692">
        <v>4</v>
      </c>
      <c r="AI692">
        <v>1</v>
      </c>
      <c r="AJ692">
        <v>1</v>
      </c>
      <c r="AK692">
        <v>58</v>
      </c>
      <c r="AL692">
        <v>12</v>
      </c>
      <c r="AM692">
        <v>5</v>
      </c>
      <c r="AN692">
        <v>97</v>
      </c>
      <c r="AO692">
        <v>100</v>
      </c>
      <c r="AP692">
        <v>1</v>
      </c>
      <c r="AQ692">
        <v>88</v>
      </c>
      <c r="AR692">
        <v>12</v>
      </c>
      <c r="AS692">
        <v>5</v>
      </c>
    </row>
    <row r="693" spans="1:45" x14ac:dyDescent="0.25">
      <c r="A693">
        <v>20111123</v>
      </c>
      <c r="B693">
        <f t="shared" si="50"/>
        <v>20151123</v>
      </c>
      <c r="C693">
        <f t="shared" si="51"/>
        <v>2015</v>
      </c>
      <c r="D693">
        <f t="shared" si="52"/>
        <v>11</v>
      </c>
      <c r="E693">
        <f t="shared" si="53"/>
        <v>23</v>
      </c>
      <c r="F693" s="15">
        <f t="shared" si="54"/>
        <v>42331</v>
      </c>
      <c r="G693">
        <v>214</v>
      </c>
      <c r="H693">
        <v>15</v>
      </c>
      <c r="I693">
        <v>17</v>
      </c>
      <c r="J693">
        <v>30</v>
      </c>
      <c r="K693">
        <v>19</v>
      </c>
      <c r="L693">
        <v>0</v>
      </c>
      <c r="M693">
        <v>7</v>
      </c>
      <c r="N693">
        <v>60</v>
      </c>
      <c r="O693">
        <v>23</v>
      </c>
      <c r="P693">
        <v>79</v>
      </c>
      <c r="Q693">
        <v>48</v>
      </c>
      <c r="R693">
        <v>1</v>
      </c>
      <c r="S693">
        <v>116</v>
      </c>
      <c r="T693">
        <v>15</v>
      </c>
      <c r="U693">
        <v>23</v>
      </c>
      <c r="V693">
        <v>18</v>
      </c>
      <c r="W693">
        <v>5</v>
      </c>
      <c r="X693">
        <v>6</v>
      </c>
      <c r="Y693">
        <v>141</v>
      </c>
      <c r="Z693">
        <v>1</v>
      </c>
      <c r="AA693">
        <v>1</v>
      </c>
      <c r="AB693">
        <v>1</v>
      </c>
      <c r="AC693">
        <v>3</v>
      </c>
      <c r="AD693">
        <v>10264</v>
      </c>
      <c r="AE693">
        <v>10298</v>
      </c>
      <c r="AF693">
        <v>22</v>
      </c>
      <c r="AG693">
        <v>10222</v>
      </c>
      <c r="AH693">
        <v>1</v>
      </c>
      <c r="AI693">
        <v>1</v>
      </c>
      <c r="AJ693">
        <v>11</v>
      </c>
      <c r="AK693">
        <v>60</v>
      </c>
      <c r="AL693">
        <v>23</v>
      </c>
      <c r="AM693">
        <v>7</v>
      </c>
      <c r="AN693">
        <v>96</v>
      </c>
      <c r="AO693">
        <v>100</v>
      </c>
      <c r="AP693">
        <v>10</v>
      </c>
      <c r="AQ693">
        <v>89</v>
      </c>
      <c r="AR693">
        <v>15</v>
      </c>
      <c r="AS693">
        <v>2</v>
      </c>
    </row>
    <row r="694" spans="1:45" x14ac:dyDescent="0.25">
      <c r="A694">
        <v>20111124</v>
      </c>
      <c r="B694">
        <f t="shared" si="50"/>
        <v>20151124</v>
      </c>
      <c r="C694">
        <f t="shared" si="51"/>
        <v>2015</v>
      </c>
      <c r="D694">
        <f t="shared" si="52"/>
        <v>11</v>
      </c>
      <c r="E694">
        <f t="shared" si="53"/>
        <v>24</v>
      </c>
      <c r="F694" s="15">
        <f t="shared" si="54"/>
        <v>42332</v>
      </c>
      <c r="G694">
        <v>197</v>
      </c>
      <c r="H694">
        <v>35</v>
      </c>
      <c r="I694">
        <v>35</v>
      </c>
      <c r="J694">
        <v>50</v>
      </c>
      <c r="K694">
        <v>21</v>
      </c>
      <c r="L694">
        <v>30</v>
      </c>
      <c r="M694">
        <v>1</v>
      </c>
      <c r="N694">
        <v>90</v>
      </c>
      <c r="O694">
        <v>23</v>
      </c>
      <c r="P694">
        <v>81</v>
      </c>
      <c r="Q694">
        <v>67</v>
      </c>
      <c r="R694">
        <v>7</v>
      </c>
      <c r="S694">
        <v>106</v>
      </c>
      <c r="T694">
        <v>14</v>
      </c>
      <c r="U694">
        <v>57</v>
      </c>
      <c r="V694">
        <v>12</v>
      </c>
      <c r="W694">
        <v>31</v>
      </c>
      <c r="X694">
        <v>37</v>
      </c>
      <c r="Y694">
        <v>323</v>
      </c>
      <c r="Z694">
        <v>0</v>
      </c>
      <c r="AA694">
        <v>0</v>
      </c>
      <c r="AB694">
        <v>0</v>
      </c>
      <c r="AC694">
        <v>1</v>
      </c>
      <c r="AD694">
        <v>10291</v>
      </c>
      <c r="AE694">
        <v>10309</v>
      </c>
      <c r="AF694">
        <v>10</v>
      </c>
      <c r="AG694">
        <v>10257</v>
      </c>
      <c r="AH694">
        <v>24</v>
      </c>
      <c r="AI694">
        <v>25</v>
      </c>
      <c r="AJ694">
        <v>19</v>
      </c>
      <c r="AK694">
        <v>60</v>
      </c>
      <c r="AL694">
        <v>14</v>
      </c>
      <c r="AM694">
        <v>6</v>
      </c>
      <c r="AN694">
        <v>94</v>
      </c>
      <c r="AO694">
        <v>97</v>
      </c>
      <c r="AP694">
        <v>2</v>
      </c>
      <c r="AQ694">
        <v>84</v>
      </c>
      <c r="AR694">
        <v>13</v>
      </c>
      <c r="AS694">
        <v>4</v>
      </c>
    </row>
    <row r="695" spans="1:45" x14ac:dyDescent="0.25">
      <c r="A695">
        <v>20111125</v>
      </c>
      <c r="B695">
        <f t="shared" si="50"/>
        <v>20151125</v>
      </c>
      <c r="C695">
        <f t="shared" si="51"/>
        <v>2015</v>
      </c>
      <c r="D695">
        <f t="shared" si="52"/>
        <v>11</v>
      </c>
      <c r="E695">
        <f t="shared" si="53"/>
        <v>25</v>
      </c>
      <c r="F695" s="15">
        <f t="shared" si="54"/>
        <v>42333</v>
      </c>
      <c r="G695">
        <v>224</v>
      </c>
      <c r="H695">
        <v>44</v>
      </c>
      <c r="I695">
        <v>47</v>
      </c>
      <c r="J695">
        <v>70</v>
      </c>
      <c r="K695">
        <v>9</v>
      </c>
      <c r="L695">
        <v>30</v>
      </c>
      <c r="M695">
        <v>16</v>
      </c>
      <c r="N695">
        <v>130</v>
      </c>
      <c r="O695">
        <v>11</v>
      </c>
      <c r="P695">
        <v>87</v>
      </c>
      <c r="Q695">
        <v>75</v>
      </c>
      <c r="R695">
        <v>7</v>
      </c>
      <c r="S695">
        <v>101</v>
      </c>
      <c r="T695">
        <v>14</v>
      </c>
      <c r="U695">
        <v>64</v>
      </c>
      <c r="V695">
        <v>18</v>
      </c>
      <c r="W695">
        <v>2</v>
      </c>
      <c r="X695">
        <v>2</v>
      </c>
      <c r="Y695">
        <v>75</v>
      </c>
      <c r="Z695">
        <v>17</v>
      </c>
      <c r="AA695">
        <v>10</v>
      </c>
      <c r="AB695">
        <v>4</v>
      </c>
      <c r="AC695">
        <v>11</v>
      </c>
      <c r="AD695">
        <v>10238</v>
      </c>
      <c r="AE695">
        <v>10267</v>
      </c>
      <c r="AF695">
        <v>24</v>
      </c>
      <c r="AG695">
        <v>10220</v>
      </c>
      <c r="AH695">
        <v>11</v>
      </c>
      <c r="AI695">
        <v>28</v>
      </c>
      <c r="AJ695">
        <v>12</v>
      </c>
      <c r="AK695">
        <v>75</v>
      </c>
      <c r="AL695">
        <v>22</v>
      </c>
      <c r="AM695">
        <v>6</v>
      </c>
      <c r="AN695">
        <v>87</v>
      </c>
      <c r="AO695">
        <v>97</v>
      </c>
      <c r="AP695">
        <v>12</v>
      </c>
      <c r="AQ695">
        <v>71</v>
      </c>
      <c r="AR695">
        <v>22</v>
      </c>
      <c r="AS695">
        <v>1</v>
      </c>
    </row>
    <row r="696" spans="1:45" x14ac:dyDescent="0.25">
      <c r="A696">
        <v>20111126</v>
      </c>
      <c r="B696">
        <f t="shared" si="50"/>
        <v>20151126</v>
      </c>
      <c r="C696">
        <f t="shared" si="51"/>
        <v>2015</v>
      </c>
      <c r="D696">
        <f t="shared" si="52"/>
        <v>11</v>
      </c>
      <c r="E696">
        <f t="shared" si="53"/>
        <v>26</v>
      </c>
      <c r="F696" s="15">
        <f t="shared" si="54"/>
        <v>42334</v>
      </c>
      <c r="G696">
        <v>225</v>
      </c>
      <c r="H696">
        <v>55</v>
      </c>
      <c r="I696">
        <v>55</v>
      </c>
      <c r="J696">
        <v>80</v>
      </c>
      <c r="K696">
        <v>21</v>
      </c>
      <c r="L696">
        <v>20</v>
      </c>
      <c r="M696">
        <v>5</v>
      </c>
      <c r="N696">
        <v>150</v>
      </c>
      <c r="O696">
        <v>24</v>
      </c>
      <c r="P696">
        <v>87</v>
      </c>
      <c r="Q696">
        <v>47</v>
      </c>
      <c r="R696">
        <v>5</v>
      </c>
      <c r="S696">
        <v>111</v>
      </c>
      <c r="T696">
        <v>18</v>
      </c>
      <c r="U696">
        <v>9</v>
      </c>
      <c r="V696">
        <v>6</v>
      </c>
      <c r="W696">
        <v>27</v>
      </c>
      <c r="X696">
        <v>32</v>
      </c>
      <c r="Y696">
        <v>311</v>
      </c>
      <c r="Z696">
        <v>0</v>
      </c>
      <c r="AA696">
        <v>-1</v>
      </c>
      <c r="AB696">
        <v>-1</v>
      </c>
      <c r="AC696">
        <v>16</v>
      </c>
      <c r="AD696">
        <v>10247</v>
      </c>
      <c r="AE696">
        <v>10280</v>
      </c>
      <c r="AF696">
        <v>3</v>
      </c>
      <c r="AG696">
        <v>10191</v>
      </c>
      <c r="AH696">
        <v>24</v>
      </c>
      <c r="AI696">
        <v>63</v>
      </c>
      <c r="AJ696">
        <v>18</v>
      </c>
      <c r="AK696">
        <v>73</v>
      </c>
      <c r="AL696">
        <v>3</v>
      </c>
      <c r="AM696">
        <v>6</v>
      </c>
      <c r="AN696">
        <v>84</v>
      </c>
      <c r="AO696">
        <v>91</v>
      </c>
      <c r="AP696">
        <v>8</v>
      </c>
      <c r="AQ696">
        <v>76</v>
      </c>
      <c r="AR696">
        <v>1</v>
      </c>
      <c r="AS696">
        <v>4</v>
      </c>
    </row>
    <row r="697" spans="1:45" x14ac:dyDescent="0.25">
      <c r="A697">
        <v>20111127</v>
      </c>
      <c r="B697">
        <f t="shared" si="50"/>
        <v>20151127</v>
      </c>
      <c r="C697">
        <f t="shared" si="51"/>
        <v>2015</v>
      </c>
      <c r="D697">
        <f t="shared" si="52"/>
        <v>11</v>
      </c>
      <c r="E697">
        <f t="shared" si="53"/>
        <v>27</v>
      </c>
      <c r="F697" s="15">
        <f t="shared" si="54"/>
        <v>42335</v>
      </c>
      <c r="G697">
        <v>242</v>
      </c>
      <c r="H697">
        <v>57</v>
      </c>
      <c r="I697">
        <v>64</v>
      </c>
      <c r="J697">
        <v>90</v>
      </c>
      <c r="K697">
        <v>5</v>
      </c>
      <c r="L697">
        <v>30</v>
      </c>
      <c r="M697">
        <v>18</v>
      </c>
      <c r="N697">
        <v>180</v>
      </c>
      <c r="O697">
        <v>12</v>
      </c>
      <c r="P697">
        <v>96</v>
      </c>
      <c r="Q697">
        <v>66</v>
      </c>
      <c r="R697">
        <v>23</v>
      </c>
      <c r="S697">
        <v>137</v>
      </c>
      <c r="T697">
        <v>13</v>
      </c>
      <c r="U697">
        <v>43</v>
      </c>
      <c r="V697">
        <v>24</v>
      </c>
      <c r="W697">
        <v>17</v>
      </c>
      <c r="X697">
        <v>21</v>
      </c>
      <c r="Y697">
        <v>137</v>
      </c>
      <c r="Z697">
        <v>9</v>
      </c>
      <c r="AA697">
        <v>18</v>
      </c>
      <c r="AB697">
        <v>16</v>
      </c>
      <c r="AC697">
        <v>13</v>
      </c>
      <c r="AD697">
        <v>10190</v>
      </c>
      <c r="AE697">
        <v>10268</v>
      </c>
      <c r="AF697">
        <v>24</v>
      </c>
      <c r="AG697">
        <v>10137</v>
      </c>
      <c r="AH697">
        <v>11</v>
      </c>
      <c r="AI697">
        <v>50</v>
      </c>
      <c r="AJ697">
        <v>11</v>
      </c>
      <c r="AK697">
        <v>70</v>
      </c>
      <c r="AL697">
        <v>13</v>
      </c>
      <c r="AM697">
        <v>5</v>
      </c>
      <c r="AN697">
        <v>80</v>
      </c>
      <c r="AO697">
        <v>92</v>
      </c>
      <c r="AP697">
        <v>11</v>
      </c>
      <c r="AQ697">
        <v>68</v>
      </c>
      <c r="AR697">
        <v>19</v>
      </c>
      <c r="AS697">
        <v>2</v>
      </c>
    </row>
    <row r="698" spans="1:45" x14ac:dyDescent="0.25">
      <c r="A698">
        <v>20111128</v>
      </c>
      <c r="B698">
        <f t="shared" si="50"/>
        <v>20151128</v>
      </c>
      <c r="C698">
        <f t="shared" si="51"/>
        <v>2015</v>
      </c>
      <c r="D698">
        <f t="shared" si="52"/>
        <v>11</v>
      </c>
      <c r="E698">
        <f t="shared" si="53"/>
        <v>28</v>
      </c>
      <c r="F698" s="15">
        <f t="shared" si="54"/>
        <v>42336</v>
      </c>
      <c r="G698">
        <v>185</v>
      </c>
      <c r="H698">
        <v>25</v>
      </c>
      <c r="I698">
        <v>27</v>
      </c>
      <c r="J698">
        <v>40</v>
      </c>
      <c r="K698">
        <v>13</v>
      </c>
      <c r="L698">
        <v>10</v>
      </c>
      <c r="M698">
        <v>9</v>
      </c>
      <c r="N698">
        <v>90</v>
      </c>
      <c r="O698">
        <v>23</v>
      </c>
      <c r="P698">
        <v>49</v>
      </c>
      <c r="Q698">
        <v>7</v>
      </c>
      <c r="R698">
        <v>6</v>
      </c>
      <c r="S698">
        <v>91</v>
      </c>
      <c r="T698">
        <v>14</v>
      </c>
      <c r="U698">
        <v>-25</v>
      </c>
      <c r="V698">
        <v>6</v>
      </c>
      <c r="W698">
        <v>57</v>
      </c>
      <c r="X698">
        <v>69</v>
      </c>
      <c r="Y698">
        <v>409</v>
      </c>
      <c r="Z698">
        <v>0</v>
      </c>
      <c r="AA698">
        <v>0</v>
      </c>
      <c r="AB698">
        <v>0</v>
      </c>
      <c r="AC698">
        <v>1</v>
      </c>
      <c r="AD698">
        <v>10249</v>
      </c>
      <c r="AE698">
        <v>10281</v>
      </c>
      <c r="AF698">
        <v>9</v>
      </c>
      <c r="AG698">
        <v>10198</v>
      </c>
      <c r="AH698">
        <v>24</v>
      </c>
      <c r="AI698">
        <v>24</v>
      </c>
      <c r="AJ698">
        <v>23</v>
      </c>
      <c r="AK698">
        <v>65</v>
      </c>
      <c r="AL698">
        <v>13</v>
      </c>
      <c r="AM698">
        <v>2</v>
      </c>
      <c r="AN698">
        <v>89</v>
      </c>
      <c r="AO698">
        <v>98</v>
      </c>
      <c r="AP698">
        <v>6</v>
      </c>
      <c r="AQ698">
        <v>71</v>
      </c>
      <c r="AR698">
        <v>14</v>
      </c>
      <c r="AS698">
        <v>5</v>
      </c>
    </row>
    <row r="699" spans="1:45" x14ac:dyDescent="0.25">
      <c r="A699">
        <v>20111129</v>
      </c>
      <c r="B699">
        <f t="shared" si="50"/>
        <v>20151129</v>
      </c>
      <c r="C699">
        <f t="shared" si="51"/>
        <v>2015</v>
      </c>
      <c r="D699">
        <f t="shared" si="52"/>
        <v>11</v>
      </c>
      <c r="E699">
        <f t="shared" si="53"/>
        <v>29</v>
      </c>
      <c r="F699" s="15">
        <f t="shared" si="54"/>
        <v>42337</v>
      </c>
      <c r="G699">
        <v>194</v>
      </c>
      <c r="H699">
        <v>51</v>
      </c>
      <c r="I699">
        <v>55</v>
      </c>
      <c r="J699">
        <v>70</v>
      </c>
      <c r="K699">
        <v>13</v>
      </c>
      <c r="L699">
        <v>30</v>
      </c>
      <c r="M699">
        <v>8</v>
      </c>
      <c r="N699">
        <v>130</v>
      </c>
      <c r="O699">
        <v>17</v>
      </c>
      <c r="P699">
        <v>75</v>
      </c>
      <c r="Q699">
        <v>49</v>
      </c>
      <c r="R699">
        <v>1</v>
      </c>
      <c r="S699">
        <v>100</v>
      </c>
      <c r="T699">
        <v>12</v>
      </c>
      <c r="U699">
        <v>43</v>
      </c>
      <c r="V699">
        <v>6</v>
      </c>
      <c r="W699">
        <v>16</v>
      </c>
      <c r="X699">
        <v>20</v>
      </c>
      <c r="Y699">
        <v>248</v>
      </c>
      <c r="Z699">
        <v>35</v>
      </c>
      <c r="AA699">
        <v>19</v>
      </c>
      <c r="AB699">
        <v>10</v>
      </c>
      <c r="AC699">
        <v>22</v>
      </c>
      <c r="AD699">
        <v>10142</v>
      </c>
      <c r="AE699">
        <v>10194</v>
      </c>
      <c r="AF699">
        <v>1</v>
      </c>
      <c r="AG699">
        <v>10105</v>
      </c>
      <c r="AH699">
        <v>18</v>
      </c>
      <c r="AI699">
        <v>24</v>
      </c>
      <c r="AJ699">
        <v>6</v>
      </c>
      <c r="AK699">
        <v>71</v>
      </c>
      <c r="AL699">
        <v>12</v>
      </c>
      <c r="AM699">
        <v>7</v>
      </c>
      <c r="AN699">
        <v>88</v>
      </c>
      <c r="AO699">
        <v>98</v>
      </c>
      <c r="AP699">
        <v>5</v>
      </c>
      <c r="AQ699">
        <v>78</v>
      </c>
      <c r="AR699">
        <v>12</v>
      </c>
      <c r="AS699">
        <v>3</v>
      </c>
    </row>
    <row r="700" spans="1:45" x14ac:dyDescent="0.25">
      <c r="A700">
        <v>20111130</v>
      </c>
      <c r="B700">
        <f t="shared" si="50"/>
        <v>20151130</v>
      </c>
      <c r="C700">
        <f t="shared" si="51"/>
        <v>2015</v>
      </c>
      <c r="D700">
        <f t="shared" si="52"/>
        <v>11</v>
      </c>
      <c r="E700">
        <f t="shared" si="53"/>
        <v>30</v>
      </c>
      <c r="F700" s="15">
        <f t="shared" si="54"/>
        <v>42338</v>
      </c>
      <c r="G700">
        <v>206</v>
      </c>
      <c r="H700">
        <v>37</v>
      </c>
      <c r="I700">
        <v>40</v>
      </c>
      <c r="J700">
        <v>60</v>
      </c>
      <c r="K700">
        <v>14</v>
      </c>
      <c r="L700">
        <v>30</v>
      </c>
      <c r="M700">
        <v>1</v>
      </c>
      <c r="N700">
        <v>100</v>
      </c>
      <c r="O700">
        <v>11</v>
      </c>
      <c r="P700">
        <v>73</v>
      </c>
      <c r="Q700">
        <v>50</v>
      </c>
      <c r="R700">
        <v>7</v>
      </c>
      <c r="S700">
        <v>109</v>
      </c>
      <c r="T700">
        <v>14</v>
      </c>
      <c r="U700">
        <v>32</v>
      </c>
      <c r="V700">
        <v>24</v>
      </c>
      <c r="W700">
        <v>66</v>
      </c>
      <c r="X700">
        <v>81</v>
      </c>
      <c r="Y700">
        <v>390</v>
      </c>
      <c r="Z700">
        <v>0</v>
      </c>
      <c r="AA700">
        <v>0</v>
      </c>
      <c r="AB700">
        <v>0</v>
      </c>
      <c r="AC700">
        <v>1</v>
      </c>
      <c r="AD700">
        <v>10223</v>
      </c>
      <c r="AE700">
        <v>10249</v>
      </c>
      <c r="AF700">
        <v>11</v>
      </c>
      <c r="AG700">
        <v>10169</v>
      </c>
      <c r="AH700">
        <v>1</v>
      </c>
      <c r="AI700">
        <v>63</v>
      </c>
      <c r="AJ700">
        <v>22</v>
      </c>
      <c r="AK700">
        <v>75</v>
      </c>
      <c r="AL700">
        <v>2</v>
      </c>
      <c r="AM700">
        <v>2</v>
      </c>
      <c r="AN700">
        <v>82</v>
      </c>
      <c r="AO700">
        <v>90</v>
      </c>
      <c r="AP700">
        <v>7</v>
      </c>
      <c r="AQ700">
        <v>70</v>
      </c>
      <c r="AR700">
        <v>13</v>
      </c>
      <c r="AS700">
        <v>5</v>
      </c>
    </row>
    <row r="701" spans="1:45" x14ac:dyDescent="0.25">
      <c r="A701">
        <v>20111201</v>
      </c>
      <c r="B701">
        <f t="shared" si="50"/>
        <v>20151201</v>
      </c>
      <c r="C701">
        <f t="shared" si="51"/>
        <v>2015</v>
      </c>
      <c r="D701">
        <f t="shared" si="52"/>
        <v>12</v>
      </c>
      <c r="E701">
        <f t="shared" si="53"/>
        <v>1</v>
      </c>
      <c r="F701" s="15">
        <f t="shared" si="54"/>
        <v>42339</v>
      </c>
      <c r="G701">
        <v>201</v>
      </c>
      <c r="H701">
        <v>42</v>
      </c>
      <c r="I701">
        <v>46</v>
      </c>
      <c r="J701">
        <v>70</v>
      </c>
      <c r="K701">
        <v>6</v>
      </c>
      <c r="L701">
        <v>10</v>
      </c>
      <c r="M701">
        <v>19</v>
      </c>
      <c r="N701">
        <v>130</v>
      </c>
      <c r="O701">
        <v>6</v>
      </c>
      <c r="P701">
        <v>96</v>
      </c>
      <c r="Q701">
        <v>49</v>
      </c>
      <c r="R701">
        <v>1</v>
      </c>
      <c r="S701">
        <v>123</v>
      </c>
      <c r="T701">
        <v>15</v>
      </c>
      <c r="U701">
        <v>41</v>
      </c>
      <c r="V701">
        <v>6</v>
      </c>
      <c r="W701">
        <v>2</v>
      </c>
      <c r="X701">
        <v>2</v>
      </c>
      <c r="Y701">
        <v>118</v>
      </c>
      <c r="Z701">
        <v>90</v>
      </c>
      <c r="AA701">
        <v>235</v>
      </c>
      <c r="AB701">
        <v>73</v>
      </c>
      <c r="AC701">
        <v>20</v>
      </c>
      <c r="AD701">
        <v>10091</v>
      </c>
      <c r="AE701">
        <v>10176</v>
      </c>
      <c r="AF701">
        <v>1</v>
      </c>
      <c r="AG701">
        <v>10024</v>
      </c>
      <c r="AH701">
        <v>24</v>
      </c>
      <c r="AI701">
        <v>31</v>
      </c>
      <c r="AJ701">
        <v>22</v>
      </c>
      <c r="AK701">
        <v>68</v>
      </c>
      <c r="AL701">
        <v>12</v>
      </c>
      <c r="AM701">
        <v>8</v>
      </c>
      <c r="AN701">
        <v>92</v>
      </c>
      <c r="AO701">
        <v>98</v>
      </c>
      <c r="AP701">
        <v>18</v>
      </c>
      <c r="AQ701">
        <v>85</v>
      </c>
      <c r="AR701">
        <v>12</v>
      </c>
      <c r="AS701">
        <v>2</v>
      </c>
    </row>
    <row r="702" spans="1:45" x14ac:dyDescent="0.25">
      <c r="A702">
        <v>20111202</v>
      </c>
      <c r="B702">
        <f t="shared" si="50"/>
        <v>20151202</v>
      </c>
      <c r="C702">
        <f t="shared" si="51"/>
        <v>2015</v>
      </c>
      <c r="D702">
        <f t="shared" si="52"/>
        <v>12</v>
      </c>
      <c r="E702">
        <f t="shared" si="53"/>
        <v>2</v>
      </c>
      <c r="F702" s="15">
        <f t="shared" si="54"/>
        <v>42340</v>
      </c>
      <c r="G702">
        <v>253</v>
      </c>
      <c r="H702">
        <v>19</v>
      </c>
      <c r="I702">
        <v>34</v>
      </c>
      <c r="J702">
        <v>50</v>
      </c>
      <c r="K702">
        <v>1</v>
      </c>
      <c r="L702">
        <v>20</v>
      </c>
      <c r="M702">
        <v>6</v>
      </c>
      <c r="N702">
        <v>100</v>
      </c>
      <c r="O702">
        <v>14</v>
      </c>
      <c r="P702">
        <v>65</v>
      </c>
      <c r="Q702">
        <v>47</v>
      </c>
      <c r="R702">
        <v>23</v>
      </c>
      <c r="S702">
        <v>98</v>
      </c>
      <c r="T702">
        <v>13</v>
      </c>
      <c r="U702">
        <v>36</v>
      </c>
      <c r="V702">
        <v>24</v>
      </c>
      <c r="W702">
        <v>29</v>
      </c>
      <c r="X702">
        <v>36</v>
      </c>
      <c r="Y702">
        <v>266</v>
      </c>
      <c r="Z702">
        <v>43</v>
      </c>
      <c r="AA702">
        <v>118</v>
      </c>
      <c r="AB702">
        <v>68</v>
      </c>
      <c r="AC702">
        <v>1</v>
      </c>
      <c r="AD702">
        <v>10102</v>
      </c>
      <c r="AE702">
        <v>10137</v>
      </c>
      <c r="AF702">
        <v>19</v>
      </c>
      <c r="AG702">
        <v>10021</v>
      </c>
      <c r="AH702">
        <v>1</v>
      </c>
      <c r="AI702">
        <v>47</v>
      </c>
      <c r="AJ702">
        <v>1</v>
      </c>
      <c r="AK702">
        <v>80</v>
      </c>
      <c r="AL702">
        <v>15</v>
      </c>
      <c r="AM702">
        <v>5</v>
      </c>
      <c r="AN702">
        <v>85</v>
      </c>
      <c r="AO702">
        <v>98</v>
      </c>
      <c r="AP702">
        <v>1</v>
      </c>
      <c r="AQ702">
        <v>65</v>
      </c>
      <c r="AR702">
        <v>14</v>
      </c>
      <c r="AS702">
        <v>4</v>
      </c>
    </row>
    <row r="703" spans="1:45" x14ac:dyDescent="0.25">
      <c r="A703">
        <v>20111203</v>
      </c>
      <c r="B703">
        <f t="shared" si="50"/>
        <v>20151203</v>
      </c>
      <c r="C703">
        <f t="shared" si="51"/>
        <v>2015</v>
      </c>
      <c r="D703">
        <f t="shared" si="52"/>
        <v>12</v>
      </c>
      <c r="E703">
        <f t="shared" si="53"/>
        <v>3</v>
      </c>
      <c r="F703" s="15">
        <f t="shared" si="54"/>
        <v>42341</v>
      </c>
      <c r="G703">
        <v>227</v>
      </c>
      <c r="H703">
        <v>53</v>
      </c>
      <c r="I703">
        <v>56</v>
      </c>
      <c r="J703">
        <v>90</v>
      </c>
      <c r="K703">
        <v>7</v>
      </c>
      <c r="L703">
        <v>30</v>
      </c>
      <c r="M703">
        <v>18</v>
      </c>
      <c r="N703">
        <v>170</v>
      </c>
      <c r="O703">
        <v>8</v>
      </c>
      <c r="P703">
        <v>81</v>
      </c>
      <c r="Q703">
        <v>53</v>
      </c>
      <c r="R703">
        <v>1</v>
      </c>
      <c r="S703">
        <v>106</v>
      </c>
      <c r="T703">
        <v>15</v>
      </c>
      <c r="U703">
        <v>42</v>
      </c>
      <c r="V703">
        <v>6</v>
      </c>
      <c r="W703">
        <v>9</v>
      </c>
      <c r="X703">
        <v>11</v>
      </c>
      <c r="Y703">
        <v>112</v>
      </c>
      <c r="Z703">
        <v>74</v>
      </c>
      <c r="AA703">
        <v>84</v>
      </c>
      <c r="AB703">
        <v>25</v>
      </c>
      <c r="AC703">
        <v>6</v>
      </c>
      <c r="AD703">
        <v>10021</v>
      </c>
      <c r="AE703">
        <v>10090</v>
      </c>
      <c r="AF703">
        <v>1</v>
      </c>
      <c r="AG703">
        <v>9994</v>
      </c>
      <c r="AH703">
        <v>11</v>
      </c>
      <c r="AI703">
        <v>43</v>
      </c>
      <c r="AJ703">
        <v>9</v>
      </c>
      <c r="AK703">
        <v>73</v>
      </c>
      <c r="AL703">
        <v>4</v>
      </c>
      <c r="AM703">
        <v>7</v>
      </c>
      <c r="AN703">
        <v>81</v>
      </c>
      <c r="AO703">
        <v>95</v>
      </c>
      <c r="AP703">
        <v>11</v>
      </c>
      <c r="AQ703">
        <v>68</v>
      </c>
      <c r="AR703">
        <v>22</v>
      </c>
      <c r="AS703">
        <v>2</v>
      </c>
    </row>
    <row r="704" spans="1:45" x14ac:dyDescent="0.25">
      <c r="A704">
        <v>20111204</v>
      </c>
      <c r="B704">
        <f t="shared" si="50"/>
        <v>20151204</v>
      </c>
      <c r="C704">
        <f t="shared" si="51"/>
        <v>2015</v>
      </c>
      <c r="D704">
        <f t="shared" si="52"/>
        <v>12</v>
      </c>
      <c r="E704">
        <f t="shared" si="53"/>
        <v>4</v>
      </c>
      <c r="F704" s="15">
        <f t="shared" si="54"/>
        <v>42342</v>
      </c>
      <c r="G704">
        <v>246</v>
      </c>
      <c r="H704">
        <v>38</v>
      </c>
      <c r="I704">
        <v>40</v>
      </c>
      <c r="J704">
        <v>50</v>
      </c>
      <c r="K704">
        <v>2</v>
      </c>
      <c r="L704">
        <v>30</v>
      </c>
      <c r="M704">
        <v>23</v>
      </c>
      <c r="N704">
        <v>110</v>
      </c>
      <c r="O704">
        <v>22</v>
      </c>
      <c r="P704">
        <v>79</v>
      </c>
      <c r="Q704">
        <v>51</v>
      </c>
      <c r="R704">
        <v>23</v>
      </c>
      <c r="S704">
        <v>90</v>
      </c>
      <c r="T704">
        <v>13</v>
      </c>
      <c r="U704">
        <v>40</v>
      </c>
      <c r="V704">
        <v>24</v>
      </c>
      <c r="W704">
        <v>2</v>
      </c>
      <c r="X704">
        <v>2</v>
      </c>
      <c r="Y704">
        <v>160</v>
      </c>
      <c r="Z704">
        <v>8</v>
      </c>
      <c r="AA704">
        <v>9</v>
      </c>
      <c r="AB704">
        <v>7</v>
      </c>
      <c r="AC704">
        <v>22</v>
      </c>
      <c r="AD704">
        <v>9975</v>
      </c>
      <c r="AE704">
        <v>10008</v>
      </c>
      <c r="AF704">
        <v>2</v>
      </c>
      <c r="AG704">
        <v>9927</v>
      </c>
      <c r="AH704">
        <v>21</v>
      </c>
      <c r="AI704">
        <v>59</v>
      </c>
      <c r="AJ704">
        <v>4</v>
      </c>
      <c r="AK704">
        <v>75</v>
      </c>
      <c r="AL704">
        <v>24</v>
      </c>
      <c r="AM704">
        <v>7</v>
      </c>
      <c r="AN704">
        <v>76</v>
      </c>
      <c r="AO704">
        <v>89</v>
      </c>
      <c r="AP704">
        <v>22</v>
      </c>
      <c r="AQ704">
        <v>69</v>
      </c>
      <c r="AR704">
        <v>12</v>
      </c>
      <c r="AS704">
        <v>2</v>
      </c>
    </row>
    <row r="705" spans="1:45" x14ac:dyDescent="0.25">
      <c r="A705">
        <v>20111205</v>
      </c>
      <c r="B705">
        <f t="shared" si="50"/>
        <v>20151205</v>
      </c>
      <c r="C705">
        <f t="shared" si="51"/>
        <v>2015</v>
      </c>
      <c r="D705">
        <f t="shared" si="52"/>
        <v>12</v>
      </c>
      <c r="E705">
        <f t="shared" si="53"/>
        <v>5</v>
      </c>
      <c r="F705" s="15">
        <f t="shared" si="54"/>
        <v>42343</v>
      </c>
      <c r="G705">
        <v>260</v>
      </c>
      <c r="H705">
        <v>47</v>
      </c>
      <c r="I705">
        <v>48</v>
      </c>
      <c r="J705">
        <v>70</v>
      </c>
      <c r="K705">
        <v>12</v>
      </c>
      <c r="L705">
        <v>30</v>
      </c>
      <c r="M705">
        <v>5</v>
      </c>
      <c r="N705">
        <v>190</v>
      </c>
      <c r="O705">
        <v>4</v>
      </c>
      <c r="P705">
        <v>54</v>
      </c>
      <c r="Q705">
        <v>35</v>
      </c>
      <c r="R705">
        <v>4</v>
      </c>
      <c r="S705">
        <v>76</v>
      </c>
      <c r="T705">
        <v>13</v>
      </c>
      <c r="U705">
        <v>16</v>
      </c>
      <c r="V705">
        <v>12</v>
      </c>
      <c r="W705">
        <v>25</v>
      </c>
      <c r="X705">
        <v>31</v>
      </c>
      <c r="Y705">
        <v>248</v>
      </c>
      <c r="Z705">
        <v>23</v>
      </c>
      <c r="AA705">
        <v>30</v>
      </c>
      <c r="AB705">
        <v>13</v>
      </c>
      <c r="AC705">
        <v>4</v>
      </c>
      <c r="AD705">
        <v>10010</v>
      </c>
      <c r="AE705">
        <v>10031</v>
      </c>
      <c r="AF705">
        <v>24</v>
      </c>
      <c r="AG705">
        <v>9948</v>
      </c>
      <c r="AH705">
        <v>1</v>
      </c>
      <c r="AI705">
        <v>44</v>
      </c>
      <c r="AJ705">
        <v>4</v>
      </c>
      <c r="AK705">
        <v>80</v>
      </c>
      <c r="AL705">
        <v>14</v>
      </c>
      <c r="AM705">
        <v>6</v>
      </c>
      <c r="AN705">
        <v>72</v>
      </c>
      <c r="AO705">
        <v>88</v>
      </c>
      <c r="AP705">
        <v>4</v>
      </c>
      <c r="AQ705">
        <v>62</v>
      </c>
      <c r="AR705">
        <v>13</v>
      </c>
      <c r="AS705">
        <v>3</v>
      </c>
    </row>
    <row r="706" spans="1:45" x14ac:dyDescent="0.25">
      <c r="A706">
        <v>20111206</v>
      </c>
      <c r="B706">
        <f t="shared" si="50"/>
        <v>20151206</v>
      </c>
      <c r="C706">
        <f t="shared" si="51"/>
        <v>2015</v>
      </c>
      <c r="D706">
        <f t="shared" si="52"/>
        <v>12</v>
      </c>
      <c r="E706">
        <f t="shared" si="53"/>
        <v>6</v>
      </c>
      <c r="F706" s="15">
        <f t="shared" si="54"/>
        <v>42344</v>
      </c>
      <c r="G706">
        <v>243</v>
      </c>
      <c r="H706">
        <v>43</v>
      </c>
      <c r="I706">
        <v>46</v>
      </c>
      <c r="J706">
        <v>70</v>
      </c>
      <c r="K706">
        <v>11</v>
      </c>
      <c r="L706">
        <v>30</v>
      </c>
      <c r="M706">
        <v>19</v>
      </c>
      <c r="N706">
        <v>160</v>
      </c>
      <c r="O706">
        <v>11</v>
      </c>
      <c r="P706">
        <v>49</v>
      </c>
      <c r="Q706">
        <v>34</v>
      </c>
      <c r="R706">
        <v>7</v>
      </c>
      <c r="S706">
        <v>77</v>
      </c>
      <c r="T706">
        <v>12</v>
      </c>
      <c r="U706">
        <v>19</v>
      </c>
      <c r="V706">
        <v>24</v>
      </c>
      <c r="W706">
        <v>37</v>
      </c>
      <c r="X706">
        <v>46</v>
      </c>
      <c r="Y706">
        <v>290</v>
      </c>
      <c r="Z706">
        <v>9</v>
      </c>
      <c r="AA706">
        <v>9</v>
      </c>
      <c r="AB706">
        <v>5</v>
      </c>
      <c r="AC706">
        <v>16</v>
      </c>
      <c r="AD706">
        <v>10041</v>
      </c>
      <c r="AE706">
        <v>10063</v>
      </c>
      <c r="AF706">
        <v>20</v>
      </c>
      <c r="AG706">
        <v>10025</v>
      </c>
      <c r="AH706">
        <v>5</v>
      </c>
      <c r="AI706">
        <v>63</v>
      </c>
      <c r="AJ706">
        <v>13</v>
      </c>
      <c r="AK706">
        <v>78</v>
      </c>
      <c r="AL706">
        <v>15</v>
      </c>
      <c r="AM706">
        <v>6</v>
      </c>
      <c r="AN706">
        <v>77</v>
      </c>
      <c r="AO706">
        <v>88</v>
      </c>
      <c r="AP706">
        <v>24</v>
      </c>
      <c r="AQ706">
        <v>64</v>
      </c>
      <c r="AR706">
        <v>12</v>
      </c>
      <c r="AS706">
        <v>4</v>
      </c>
    </row>
    <row r="707" spans="1:45" x14ac:dyDescent="0.25">
      <c r="A707">
        <v>20111207</v>
      </c>
      <c r="B707">
        <f t="shared" ref="B707:B770" si="55">A707+40000</f>
        <v>20151207</v>
      </c>
      <c r="C707">
        <f t="shared" ref="C707:C770" si="56">FLOOR(B707/10000,1)</f>
        <v>2015</v>
      </c>
      <c r="D707">
        <f t="shared" ref="D707:D770" si="57">FLOOR(B707/100 - 100 * C707, 1)</f>
        <v>12</v>
      </c>
      <c r="E707">
        <f t="shared" ref="E707:E770" si="58">FLOOR(B707-10000*C707-100*D707,1)</f>
        <v>7</v>
      </c>
      <c r="F707" s="15">
        <f t="shared" ref="F707:F770" si="59">DATE(C707,D707,E707)</f>
        <v>42345</v>
      </c>
      <c r="G707">
        <v>265</v>
      </c>
      <c r="H707">
        <v>64</v>
      </c>
      <c r="I707">
        <v>71</v>
      </c>
      <c r="J707">
        <v>90</v>
      </c>
      <c r="K707">
        <v>15</v>
      </c>
      <c r="L707">
        <v>40</v>
      </c>
      <c r="M707">
        <v>9</v>
      </c>
      <c r="N707">
        <v>190</v>
      </c>
      <c r="O707">
        <v>16</v>
      </c>
      <c r="P707">
        <v>70</v>
      </c>
      <c r="Q707">
        <v>39</v>
      </c>
      <c r="R707">
        <v>1</v>
      </c>
      <c r="S707">
        <v>85</v>
      </c>
      <c r="T707">
        <v>11</v>
      </c>
      <c r="U707">
        <v>30</v>
      </c>
      <c r="V707">
        <v>6</v>
      </c>
      <c r="W707">
        <v>11</v>
      </c>
      <c r="X707">
        <v>14</v>
      </c>
      <c r="Y707">
        <v>201</v>
      </c>
      <c r="Z707">
        <v>34</v>
      </c>
      <c r="AA707">
        <v>82</v>
      </c>
      <c r="AB707">
        <v>40</v>
      </c>
      <c r="AC707">
        <v>7</v>
      </c>
      <c r="AD707">
        <v>10026</v>
      </c>
      <c r="AE707">
        <v>10132</v>
      </c>
      <c r="AF707">
        <v>24</v>
      </c>
      <c r="AG707">
        <v>9962</v>
      </c>
      <c r="AH707">
        <v>7</v>
      </c>
      <c r="AI707">
        <v>36</v>
      </c>
      <c r="AJ707">
        <v>7</v>
      </c>
      <c r="AK707">
        <v>70</v>
      </c>
      <c r="AL707">
        <v>11</v>
      </c>
      <c r="AM707">
        <v>7</v>
      </c>
      <c r="AN707">
        <v>73</v>
      </c>
      <c r="AO707">
        <v>94</v>
      </c>
      <c r="AP707">
        <v>5</v>
      </c>
      <c r="AQ707">
        <v>58</v>
      </c>
      <c r="AR707">
        <v>16</v>
      </c>
      <c r="AS707">
        <v>3</v>
      </c>
    </row>
    <row r="708" spans="1:45" x14ac:dyDescent="0.25">
      <c r="A708">
        <v>20111208</v>
      </c>
      <c r="B708">
        <f t="shared" si="55"/>
        <v>20151208</v>
      </c>
      <c r="C708">
        <f t="shared" si="56"/>
        <v>2015</v>
      </c>
      <c r="D708">
        <f t="shared" si="57"/>
        <v>12</v>
      </c>
      <c r="E708">
        <f t="shared" si="58"/>
        <v>8</v>
      </c>
      <c r="F708" s="15">
        <f t="shared" si="59"/>
        <v>42346</v>
      </c>
      <c r="G708">
        <v>224</v>
      </c>
      <c r="H708">
        <v>65</v>
      </c>
      <c r="I708">
        <v>71</v>
      </c>
      <c r="J708">
        <v>120</v>
      </c>
      <c r="K708">
        <v>22</v>
      </c>
      <c r="L708">
        <v>30</v>
      </c>
      <c r="M708">
        <v>5</v>
      </c>
      <c r="N708">
        <v>210</v>
      </c>
      <c r="O708">
        <v>20</v>
      </c>
      <c r="P708">
        <v>76</v>
      </c>
      <c r="Q708">
        <v>41</v>
      </c>
      <c r="R708">
        <v>8</v>
      </c>
      <c r="S708">
        <v>107</v>
      </c>
      <c r="T708">
        <v>20</v>
      </c>
      <c r="U708">
        <v>22</v>
      </c>
      <c r="V708">
        <v>12</v>
      </c>
      <c r="W708">
        <v>0</v>
      </c>
      <c r="X708">
        <v>0</v>
      </c>
      <c r="Y708">
        <v>98</v>
      </c>
      <c r="Z708">
        <v>42</v>
      </c>
      <c r="AA708">
        <v>70</v>
      </c>
      <c r="AB708">
        <v>50</v>
      </c>
      <c r="AC708">
        <v>23</v>
      </c>
      <c r="AD708">
        <v>10105</v>
      </c>
      <c r="AE708">
        <v>10182</v>
      </c>
      <c r="AF708">
        <v>8</v>
      </c>
      <c r="AG708">
        <v>9990</v>
      </c>
      <c r="AH708">
        <v>22</v>
      </c>
      <c r="AI708">
        <v>50</v>
      </c>
      <c r="AJ708">
        <v>22</v>
      </c>
      <c r="AK708">
        <v>75</v>
      </c>
      <c r="AL708">
        <v>17</v>
      </c>
      <c r="AM708">
        <v>7</v>
      </c>
      <c r="AN708">
        <v>79</v>
      </c>
      <c r="AO708">
        <v>93</v>
      </c>
      <c r="AP708">
        <v>23</v>
      </c>
      <c r="AQ708">
        <v>64</v>
      </c>
      <c r="AR708">
        <v>1</v>
      </c>
      <c r="AS708">
        <v>1</v>
      </c>
    </row>
    <row r="709" spans="1:45" x14ac:dyDescent="0.25">
      <c r="A709">
        <v>20111209</v>
      </c>
      <c r="B709">
        <f t="shared" si="55"/>
        <v>20151209</v>
      </c>
      <c r="C709">
        <f t="shared" si="56"/>
        <v>2015</v>
      </c>
      <c r="D709">
        <f t="shared" si="57"/>
        <v>12</v>
      </c>
      <c r="E709">
        <f t="shared" si="58"/>
        <v>9</v>
      </c>
      <c r="F709" s="15">
        <f t="shared" si="59"/>
        <v>42347</v>
      </c>
      <c r="G709">
        <v>258</v>
      </c>
      <c r="H709">
        <v>54</v>
      </c>
      <c r="I709">
        <v>55</v>
      </c>
      <c r="J709">
        <v>70</v>
      </c>
      <c r="K709">
        <v>1</v>
      </c>
      <c r="L709">
        <v>10</v>
      </c>
      <c r="M709">
        <v>24</v>
      </c>
      <c r="N709">
        <v>160</v>
      </c>
      <c r="O709">
        <v>2</v>
      </c>
      <c r="P709">
        <v>63</v>
      </c>
      <c r="Q709">
        <v>25</v>
      </c>
      <c r="R709">
        <v>24</v>
      </c>
      <c r="S709">
        <v>86</v>
      </c>
      <c r="T709">
        <v>1</v>
      </c>
      <c r="U709">
        <v>6</v>
      </c>
      <c r="V709">
        <v>24</v>
      </c>
      <c r="W709">
        <v>42</v>
      </c>
      <c r="X709">
        <v>53</v>
      </c>
      <c r="Y709">
        <v>315</v>
      </c>
      <c r="Z709">
        <v>25</v>
      </c>
      <c r="AA709">
        <v>34</v>
      </c>
      <c r="AB709">
        <v>16</v>
      </c>
      <c r="AC709">
        <v>21</v>
      </c>
      <c r="AD709">
        <v>10068</v>
      </c>
      <c r="AE709">
        <v>10104</v>
      </c>
      <c r="AF709">
        <v>24</v>
      </c>
      <c r="AG709">
        <v>10015</v>
      </c>
      <c r="AH709">
        <v>1</v>
      </c>
      <c r="AI709">
        <v>64</v>
      </c>
      <c r="AJ709">
        <v>22</v>
      </c>
      <c r="AK709">
        <v>75</v>
      </c>
      <c r="AL709">
        <v>20</v>
      </c>
      <c r="AM709">
        <v>5</v>
      </c>
      <c r="AN709">
        <v>67</v>
      </c>
      <c r="AO709">
        <v>90</v>
      </c>
      <c r="AP709">
        <v>24</v>
      </c>
      <c r="AQ709">
        <v>57</v>
      </c>
      <c r="AR709">
        <v>11</v>
      </c>
      <c r="AS709">
        <v>4</v>
      </c>
    </row>
    <row r="710" spans="1:45" x14ac:dyDescent="0.25">
      <c r="A710">
        <v>20111210</v>
      </c>
      <c r="B710">
        <f t="shared" si="55"/>
        <v>20151210</v>
      </c>
      <c r="C710">
        <f t="shared" si="56"/>
        <v>2015</v>
      </c>
      <c r="D710">
        <f t="shared" si="57"/>
        <v>12</v>
      </c>
      <c r="E710">
        <f t="shared" si="58"/>
        <v>10</v>
      </c>
      <c r="F710" s="15">
        <f t="shared" si="59"/>
        <v>42348</v>
      </c>
      <c r="G710">
        <v>243</v>
      </c>
      <c r="H710">
        <v>32</v>
      </c>
      <c r="I710">
        <v>35</v>
      </c>
      <c r="J710">
        <v>50</v>
      </c>
      <c r="K710">
        <v>13</v>
      </c>
      <c r="L710">
        <v>10</v>
      </c>
      <c r="M710">
        <v>1</v>
      </c>
      <c r="N710">
        <v>100</v>
      </c>
      <c r="O710">
        <v>13</v>
      </c>
      <c r="P710">
        <v>40</v>
      </c>
      <c r="Q710">
        <v>10</v>
      </c>
      <c r="R710">
        <v>4</v>
      </c>
      <c r="S710">
        <v>68</v>
      </c>
      <c r="T710">
        <v>13</v>
      </c>
      <c r="U710">
        <v>-24</v>
      </c>
      <c r="V710">
        <v>6</v>
      </c>
      <c r="W710">
        <v>42</v>
      </c>
      <c r="X710">
        <v>53</v>
      </c>
      <c r="Y710">
        <v>269</v>
      </c>
      <c r="Z710">
        <v>3</v>
      </c>
      <c r="AA710">
        <v>2</v>
      </c>
      <c r="AB710">
        <v>2</v>
      </c>
      <c r="AC710">
        <v>8</v>
      </c>
      <c r="AD710">
        <v>10130</v>
      </c>
      <c r="AE710">
        <v>10154</v>
      </c>
      <c r="AF710">
        <v>24</v>
      </c>
      <c r="AG710">
        <v>10104</v>
      </c>
      <c r="AH710">
        <v>1</v>
      </c>
      <c r="AI710">
        <v>65</v>
      </c>
      <c r="AJ710">
        <v>1</v>
      </c>
      <c r="AK710">
        <v>80</v>
      </c>
      <c r="AL710">
        <v>14</v>
      </c>
      <c r="AM710">
        <v>2</v>
      </c>
      <c r="AN710">
        <v>79</v>
      </c>
      <c r="AO710">
        <v>93</v>
      </c>
      <c r="AP710">
        <v>1</v>
      </c>
      <c r="AQ710">
        <v>64</v>
      </c>
      <c r="AR710">
        <v>15</v>
      </c>
      <c r="AS710">
        <v>3</v>
      </c>
    </row>
    <row r="711" spans="1:45" x14ac:dyDescent="0.25">
      <c r="A711">
        <v>20111211</v>
      </c>
      <c r="B711">
        <f t="shared" si="55"/>
        <v>20151211</v>
      </c>
      <c r="C711">
        <f t="shared" si="56"/>
        <v>2015</v>
      </c>
      <c r="D711">
        <f t="shared" si="57"/>
        <v>12</v>
      </c>
      <c r="E711">
        <f t="shared" si="58"/>
        <v>11</v>
      </c>
      <c r="F711" s="15">
        <f t="shared" si="59"/>
        <v>42349</v>
      </c>
      <c r="G711">
        <v>187</v>
      </c>
      <c r="H711">
        <v>39</v>
      </c>
      <c r="I711">
        <v>41</v>
      </c>
      <c r="J711">
        <v>50</v>
      </c>
      <c r="K711">
        <v>12</v>
      </c>
      <c r="L711">
        <v>30</v>
      </c>
      <c r="M711">
        <v>4</v>
      </c>
      <c r="N711">
        <v>90</v>
      </c>
      <c r="O711">
        <v>12</v>
      </c>
      <c r="P711">
        <v>39</v>
      </c>
      <c r="Q711">
        <v>15</v>
      </c>
      <c r="R711">
        <v>7</v>
      </c>
      <c r="S711">
        <v>62</v>
      </c>
      <c r="T711">
        <v>16</v>
      </c>
      <c r="U711">
        <v>3</v>
      </c>
      <c r="V711">
        <v>12</v>
      </c>
      <c r="W711">
        <v>9</v>
      </c>
      <c r="X711">
        <v>11</v>
      </c>
      <c r="Y711">
        <v>202</v>
      </c>
      <c r="Z711">
        <v>0</v>
      </c>
      <c r="AA711">
        <v>0</v>
      </c>
      <c r="AB711">
        <v>0</v>
      </c>
      <c r="AC711">
        <v>1</v>
      </c>
      <c r="AD711">
        <v>10109</v>
      </c>
      <c r="AE711">
        <v>10153</v>
      </c>
      <c r="AF711">
        <v>1</v>
      </c>
      <c r="AG711">
        <v>10031</v>
      </c>
      <c r="AH711">
        <v>24</v>
      </c>
      <c r="AI711">
        <v>60</v>
      </c>
      <c r="AJ711">
        <v>9</v>
      </c>
      <c r="AK711">
        <v>73</v>
      </c>
      <c r="AL711">
        <v>16</v>
      </c>
      <c r="AM711">
        <v>7</v>
      </c>
      <c r="AN711">
        <v>82</v>
      </c>
      <c r="AO711">
        <v>88</v>
      </c>
      <c r="AP711">
        <v>23</v>
      </c>
      <c r="AQ711">
        <v>75</v>
      </c>
      <c r="AR711">
        <v>16</v>
      </c>
      <c r="AS711">
        <v>2</v>
      </c>
    </row>
    <row r="712" spans="1:45" x14ac:dyDescent="0.25">
      <c r="A712">
        <v>20111212</v>
      </c>
      <c r="B712">
        <f t="shared" si="55"/>
        <v>20151212</v>
      </c>
      <c r="C712">
        <f t="shared" si="56"/>
        <v>2015</v>
      </c>
      <c r="D712">
        <f t="shared" si="57"/>
        <v>12</v>
      </c>
      <c r="E712">
        <f t="shared" si="58"/>
        <v>12</v>
      </c>
      <c r="F712" s="15">
        <f t="shared" si="59"/>
        <v>42350</v>
      </c>
      <c r="G712">
        <v>214</v>
      </c>
      <c r="H712">
        <v>41</v>
      </c>
      <c r="I712">
        <v>48</v>
      </c>
      <c r="J712">
        <v>80</v>
      </c>
      <c r="K712">
        <v>24</v>
      </c>
      <c r="L712">
        <v>30</v>
      </c>
      <c r="M712">
        <v>2</v>
      </c>
      <c r="N712">
        <v>140</v>
      </c>
      <c r="O712">
        <v>24</v>
      </c>
      <c r="P712">
        <v>68</v>
      </c>
      <c r="Q712">
        <v>49</v>
      </c>
      <c r="R712">
        <v>2</v>
      </c>
      <c r="S712">
        <v>90</v>
      </c>
      <c r="T712">
        <v>13</v>
      </c>
      <c r="U712">
        <v>44</v>
      </c>
      <c r="V712">
        <v>24</v>
      </c>
      <c r="W712">
        <v>40</v>
      </c>
      <c r="X712">
        <v>51</v>
      </c>
      <c r="Y712">
        <v>303</v>
      </c>
      <c r="Z712">
        <v>36</v>
      </c>
      <c r="AA712">
        <v>24</v>
      </c>
      <c r="AB712">
        <v>12</v>
      </c>
      <c r="AC712">
        <v>5</v>
      </c>
      <c r="AD712">
        <v>10037</v>
      </c>
      <c r="AE712">
        <v>10081</v>
      </c>
      <c r="AF712">
        <v>18</v>
      </c>
      <c r="AG712">
        <v>9989</v>
      </c>
      <c r="AH712">
        <v>5</v>
      </c>
      <c r="AI712">
        <v>25</v>
      </c>
      <c r="AJ712">
        <v>2</v>
      </c>
      <c r="AK712">
        <v>80</v>
      </c>
      <c r="AL712">
        <v>11</v>
      </c>
      <c r="AM712">
        <v>6</v>
      </c>
      <c r="AN712">
        <v>83</v>
      </c>
      <c r="AO712">
        <v>97</v>
      </c>
      <c r="AP712">
        <v>2</v>
      </c>
      <c r="AQ712">
        <v>63</v>
      </c>
      <c r="AR712">
        <v>13</v>
      </c>
      <c r="AS712">
        <v>4</v>
      </c>
    </row>
    <row r="713" spans="1:45" x14ac:dyDescent="0.25">
      <c r="A713">
        <v>20111213</v>
      </c>
      <c r="B713">
        <f t="shared" si="55"/>
        <v>20151213</v>
      </c>
      <c r="C713">
        <f t="shared" si="56"/>
        <v>2015</v>
      </c>
      <c r="D713">
        <f t="shared" si="57"/>
        <v>12</v>
      </c>
      <c r="E713">
        <f t="shared" si="58"/>
        <v>13</v>
      </c>
      <c r="F713" s="15">
        <f t="shared" si="59"/>
        <v>42351</v>
      </c>
      <c r="G713">
        <v>208</v>
      </c>
      <c r="H713">
        <v>79</v>
      </c>
      <c r="I713">
        <v>84</v>
      </c>
      <c r="J713">
        <v>110</v>
      </c>
      <c r="K713">
        <v>4</v>
      </c>
      <c r="L713">
        <v>60</v>
      </c>
      <c r="M713">
        <v>13</v>
      </c>
      <c r="N713">
        <v>200</v>
      </c>
      <c r="O713">
        <v>4</v>
      </c>
      <c r="P713">
        <v>78</v>
      </c>
      <c r="Q713">
        <v>52</v>
      </c>
      <c r="R713">
        <v>24</v>
      </c>
      <c r="S713">
        <v>108</v>
      </c>
      <c r="T713">
        <v>12</v>
      </c>
      <c r="U713">
        <v>42</v>
      </c>
      <c r="V713">
        <v>24</v>
      </c>
      <c r="W713">
        <v>9</v>
      </c>
      <c r="X713">
        <v>12</v>
      </c>
      <c r="Y713">
        <v>133</v>
      </c>
      <c r="Z713">
        <v>69</v>
      </c>
      <c r="AA713">
        <v>105</v>
      </c>
      <c r="AB713">
        <v>24</v>
      </c>
      <c r="AC713">
        <v>3</v>
      </c>
      <c r="AD713">
        <v>9930</v>
      </c>
      <c r="AE713">
        <v>9981</v>
      </c>
      <c r="AF713">
        <v>1</v>
      </c>
      <c r="AG713">
        <v>9882</v>
      </c>
      <c r="AH713">
        <v>9</v>
      </c>
      <c r="AI713">
        <v>50</v>
      </c>
      <c r="AJ713">
        <v>6</v>
      </c>
      <c r="AK713">
        <v>80</v>
      </c>
      <c r="AL713">
        <v>19</v>
      </c>
      <c r="AM713">
        <v>7</v>
      </c>
      <c r="AN713">
        <v>78</v>
      </c>
      <c r="AO713">
        <v>93</v>
      </c>
      <c r="AP713">
        <v>4</v>
      </c>
      <c r="AQ713">
        <v>63</v>
      </c>
      <c r="AR713">
        <v>13</v>
      </c>
      <c r="AS713">
        <v>2</v>
      </c>
    </row>
    <row r="714" spans="1:45" x14ac:dyDescent="0.25">
      <c r="A714">
        <v>20111214</v>
      </c>
      <c r="B714">
        <f t="shared" si="55"/>
        <v>20151214</v>
      </c>
      <c r="C714">
        <f t="shared" si="56"/>
        <v>2015</v>
      </c>
      <c r="D714">
        <f t="shared" si="57"/>
        <v>12</v>
      </c>
      <c r="E714">
        <f t="shared" si="58"/>
        <v>14</v>
      </c>
      <c r="F714" s="15">
        <f t="shared" si="59"/>
        <v>42352</v>
      </c>
      <c r="G714">
        <v>213</v>
      </c>
      <c r="H714">
        <v>60</v>
      </c>
      <c r="I714">
        <v>62</v>
      </c>
      <c r="J714">
        <v>90</v>
      </c>
      <c r="K714">
        <v>1</v>
      </c>
      <c r="L714">
        <v>40</v>
      </c>
      <c r="M714">
        <v>9</v>
      </c>
      <c r="N714">
        <v>140</v>
      </c>
      <c r="O714">
        <v>16</v>
      </c>
      <c r="P714">
        <v>51</v>
      </c>
      <c r="Q714">
        <v>35</v>
      </c>
      <c r="R714">
        <v>8</v>
      </c>
      <c r="S714">
        <v>66</v>
      </c>
      <c r="T714">
        <v>3</v>
      </c>
      <c r="U714">
        <v>29</v>
      </c>
      <c r="V714">
        <v>24</v>
      </c>
      <c r="W714">
        <v>8</v>
      </c>
      <c r="X714">
        <v>10</v>
      </c>
      <c r="Y714">
        <v>148</v>
      </c>
      <c r="Z714">
        <v>36</v>
      </c>
      <c r="AA714">
        <v>62</v>
      </c>
      <c r="AB714">
        <v>37</v>
      </c>
      <c r="AC714">
        <v>7</v>
      </c>
      <c r="AD714">
        <v>9962</v>
      </c>
      <c r="AE714">
        <v>9999</v>
      </c>
      <c r="AF714">
        <v>24</v>
      </c>
      <c r="AG714">
        <v>9926</v>
      </c>
      <c r="AH714">
        <v>9</v>
      </c>
      <c r="AI714">
        <v>50</v>
      </c>
      <c r="AJ714">
        <v>7</v>
      </c>
      <c r="AK714">
        <v>75</v>
      </c>
      <c r="AL714">
        <v>1</v>
      </c>
      <c r="AM714">
        <v>7</v>
      </c>
      <c r="AN714">
        <v>83</v>
      </c>
      <c r="AO714">
        <v>93</v>
      </c>
      <c r="AP714">
        <v>9</v>
      </c>
      <c r="AQ714">
        <v>76</v>
      </c>
      <c r="AR714">
        <v>3</v>
      </c>
      <c r="AS714">
        <v>2</v>
      </c>
    </row>
    <row r="715" spans="1:45" x14ac:dyDescent="0.25">
      <c r="A715">
        <v>20111215</v>
      </c>
      <c r="B715">
        <f t="shared" si="55"/>
        <v>20151215</v>
      </c>
      <c r="C715">
        <f t="shared" si="56"/>
        <v>2015</v>
      </c>
      <c r="D715">
        <f t="shared" si="57"/>
        <v>12</v>
      </c>
      <c r="E715">
        <f t="shared" si="58"/>
        <v>15</v>
      </c>
      <c r="F715" s="15">
        <f t="shared" si="59"/>
        <v>42353</v>
      </c>
      <c r="G715">
        <v>216</v>
      </c>
      <c r="H715">
        <v>61</v>
      </c>
      <c r="I715">
        <v>64</v>
      </c>
      <c r="J715">
        <v>90</v>
      </c>
      <c r="K715">
        <v>13</v>
      </c>
      <c r="L715">
        <v>40</v>
      </c>
      <c r="M715">
        <v>23</v>
      </c>
      <c r="N715">
        <v>180</v>
      </c>
      <c r="O715">
        <v>17</v>
      </c>
      <c r="P715">
        <v>53</v>
      </c>
      <c r="Q715">
        <v>35</v>
      </c>
      <c r="R715">
        <v>9</v>
      </c>
      <c r="S715">
        <v>66</v>
      </c>
      <c r="T715">
        <v>15</v>
      </c>
      <c r="U715">
        <v>32</v>
      </c>
      <c r="V715">
        <v>6</v>
      </c>
      <c r="W715">
        <v>0</v>
      </c>
      <c r="X715">
        <v>0</v>
      </c>
      <c r="Y715">
        <v>83</v>
      </c>
      <c r="Z715">
        <v>74</v>
      </c>
      <c r="AA715">
        <v>68</v>
      </c>
      <c r="AB715">
        <v>27</v>
      </c>
      <c r="AC715">
        <v>15</v>
      </c>
      <c r="AD715">
        <v>9984</v>
      </c>
      <c r="AE715">
        <v>9999</v>
      </c>
      <c r="AF715">
        <v>19</v>
      </c>
      <c r="AG715">
        <v>9953</v>
      </c>
      <c r="AH715">
        <v>24</v>
      </c>
      <c r="AI715">
        <v>57</v>
      </c>
      <c r="AJ715">
        <v>15</v>
      </c>
      <c r="AK715">
        <v>75</v>
      </c>
      <c r="AL715">
        <v>18</v>
      </c>
      <c r="AM715">
        <v>8</v>
      </c>
      <c r="AN715">
        <v>87</v>
      </c>
      <c r="AO715">
        <v>91</v>
      </c>
      <c r="AP715">
        <v>9</v>
      </c>
      <c r="AQ715">
        <v>77</v>
      </c>
      <c r="AR715">
        <v>18</v>
      </c>
      <c r="AS715">
        <v>1</v>
      </c>
    </row>
    <row r="716" spans="1:45" x14ac:dyDescent="0.25">
      <c r="A716">
        <v>20111216</v>
      </c>
      <c r="B716">
        <f t="shared" si="55"/>
        <v>20151216</v>
      </c>
      <c r="C716">
        <f t="shared" si="56"/>
        <v>2015</v>
      </c>
      <c r="D716">
        <f t="shared" si="57"/>
        <v>12</v>
      </c>
      <c r="E716">
        <f t="shared" si="58"/>
        <v>16</v>
      </c>
      <c r="F716" s="15">
        <f t="shared" si="59"/>
        <v>42354</v>
      </c>
      <c r="G716">
        <v>21</v>
      </c>
      <c r="H716">
        <v>17</v>
      </c>
      <c r="I716">
        <v>45</v>
      </c>
      <c r="J716">
        <v>80</v>
      </c>
      <c r="K716">
        <v>6</v>
      </c>
      <c r="L716">
        <v>20</v>
      </c>
      <c r="M716">
        <v>20</v>
      </c>
      <c r="N716">
        <v>130</v>
      </c>
      <c r="O716">
        <v>5</v>
      </c>
      <c r="P716">
        <v>39</v>
      </c>
      <c r="Q716">
        <v>16</v>
      </c>
      <c r="R716">
        <v>23</v>
      </c>
      <c r="S716">
        <v>51</v>
      </c>
      <c r="T716">
        <v>1</v>
      </c>
      <c r="U716">
        <v>-6</v>
      </c>
      <c r="V716">
        <v>24</v>
      </c>
      <c r="W716">
        <v>2</v>
      </c>
      <c r="X716">
        <v>3</v>
      </c>
      <c r="Y716">
        <v>93</v>
      </c>
      <c r="Z716">
        <v>110</v>
      </c>
      <c r="AA716">
        <v>102</v>
      </c>
      <c r="AB716">
        <v>20</v>
      </c>
      <c r="AC716">
        <v>6</v>
      </c>
      <c r="AD716">
        <v>9825</v>
      </c>
      <c r="AE716">
        <v>9942</v>
      </c>
      <c r="AF716">
        <v>24</v>
      </c>
      <c r="AG716">
        <v>9716</v>
      </c>
      <c r="AH716">
        <v>9</v>
      </c>
      <c r="AI716">
        <v>57</v>
      </c>
      <c r="AJ716">
        <v>7</v>
      </c>
      <c r="AK716">
        <v>70</v>
      </c>
      <c r="AL716">
        <v>14</v>
      </c>
      <c r="AM716">
        <v>8</v>
      </c>
      <c r="AN716">
        <v>91</v>
      </c>
      <c r="AO716">
        <v>96</v>
      </c>
      <c r="AP716">
        <v>8</v>
      </c>
      <c r="AQ716">
        <v>85</v>
      </c>
      <c r="AR716">
        <v>24</v>
      </c>
      <c r="AS716">
        <v>1</v>
      </c>
    </row>
    <row r="717" spans="1:45" x14ac:dyDescent="0.25">
      <c r="A717">
        <v>20111217</v>
      </c>
      <c r="B717">
        <f t="shared" si="55"/>
        <v>20151217</v>
      </c>
      <c r="C717">
        <f t="shared" si="56"/>
        <v>2015</v>
      </c>
      <c r="D717">
        <f t="shared" si="57"/>
        <v>12</v>
      </c>
      <c r="E717">
        <f t="shared" si="58"/>
        <v>17</v>
      </c>
      <c r="F717" s="15">
        <f t="shared" si="59"/>
        <v>42355</v>
      </c>
      <c r="G717">
        <v>278</v>
      </c>
      <c r="H717">
        <v>26</v>
      </c>
      <c r="I717">
        <v>29</v>
      </c>
      <c r="J717">
        <v>50</v>
      </c>
      <c r="K717">
        <v>13</v>
      </c>
      <c r="L717">
        <v>20</v>
      </c>
      <c r="M717">
        <v>3</v>
      </c>
      <c r="N717">
        <v>110</v>
      </c>
      <c r="O717">
        <v>15</v>
      </c>
      <c r="P717">
        <v>44</v>
      </c>
      <c r="Q717">
        <v>11</v>
      </c>
      <c r="R717">
        <v>21</v>
      </c>
      <c r="S717">
        <v>77</v>
      </c>
      <c r="T717">
        <v>12</v>
      </c>
      <c r="U717">
        <v>4</v>
      </c>
      <c r="V717">
        <v>24</v>
      </c>
      <c r="W717">
        <v>50</v>
      </c>
      <c r="X717">
        <v>65</v>
      </c>
      <c r="Y717">
        <v>314</v>
      </c>
      <c r="Z717">
        <v>44</v>
      </c>
      <c r="AA717">
        <v>50</v>
      </c>
      <c r="AB717">
        <v>13</v>
      </c>
      <c r="AC717">
        <v>19</v>
      </c>
      <c r="AD717">
        <v>10027</v>
      </c>
      <c r="AE717">
        <v>10051</v>
      </c>
      <c r="AF717">
        <v>20</v>
      </c>
      <c r="AG717">
        <v>9954</v>
      </c>
      <c r="AH717">
        <v>1</v>
      </c>
      <c r="AI717">
        <v>44</v>
      </c>
      <c r="AJ717">
        <v>19</v>
      </c>
      <c r="AK717">
        <v>79</v>
      </c>
      <c r="AL717">
        <v>14</v>
      </c>
      <c r="AM717">
        <v>6</v>
      </c>
      <c r="AN717">
        <v>83</v>
      </c>
      <c r="AO717">
        <v>96</v>
      </c>
      <c r="AP717">
        <v>21</v>
      </c>
      <c r="AQ717">
        <v>66</v>
      </c>
      <c r="AR717">
        <v>14</v>
      </c>
      <c r="AS717">
        <v>4</v>
      </c>
    </row>
    <row r="718" spans="1:45" x14ac:dyDescent="0.25">
      <c r="A718">
        <v>20111218</v>
      </c>
      <c r="B718">
        <f t="shared" si="55"/>
        <v>20151218</v>
      </c>
      <c r="C718">
        <f t="shared" si="56"/>
        <v>2015</v>
      </c>
      <c r="D718">
        <f t="shared" si="57"/>
        <v>12</v>
      </c>
      <c r="E718">
        <f t="shared" si="58"/>
        <v>18</v>
      </c>
      <c r="F718" s="15">
        <f t="shared" si="59"/>
        <v>42356</v>
      </c>
      <c r="G718">
        <v>269</v>
      </c>
      <c r="H718">
        <v>20</v>
      </c>
      <c r="I718">
        <v>24</v>
      </c>
      <c r="J718">
        <v>40</v>
      </c>
      <c r="K718">
        <v>13</v>
      </c>
      <c r="L718">
        <v>10</v>
      </c>
      <c r="M718">
        <v>15</v>
      </c>
      <c r="N718">
        <v>200</v>
      </c>
      <c r="O718">
        <v>13</v>
      </c>
      <c r="P718">
        <v>23</v>
      </c>
      <c r="Q718">
        <v>5</v>
      </c>
      <c r="R718">
        <v>8</v>
      </c>
      <c r="S718">
        <v>56</v>
      </c>
      <c r="T718">
        <v>11</v>
      </c>
      <c r="U718">
        <v>-24</v>
      </c>
      <c r="V718">
        <v>12</v>
      </c>
      <c r="W718">
        <v>25</v>
      </c>
      <c r="X718">
        <v>32</v>
      </c>
      <c r="Y718">
        <v>195</v>
      </c>
      <c r="Z718">
        <v>24</v>
      </c>
      <c r="AA718">
        <v>37</v>
      </c>
      <c r="AB718">
        <v>13</v>
      </c>
      <c r="AC718">
        <v>2</v>
      </c>
      <c r="AD718">
        <v>10101</v>
      </c>
      <c r="AE718">
        <v>10137</v>
      </c>
      <c r="AF718">
        <v>24</v>
      </c>
      <c r="AG718">
        <v>10054</v>
      </c>
      <c r="AH718">
        <v>1</v>
      </c>
      <c r="AI718">
        <v>62</v>
      </c>
      <c r="AJ718">
        <v>1</v>
      </c>
      <c r="AK718">
        <v>75</v>
      </c>
      <c r="AL718">
        <v>9</v>
      </c>
      <c r="AM718">
        <v>6</v>
      </c>
      <c r="AN718">
        <v>89</v>
      </c>
      <c r="AO718">
        <v>97</v>
      </c>
      <c r="AP718">
        <v>2</v>
      </c>
      <c r="AQ718">
        <v>70</v>
      </c>
      <c r="AR718">
        <v>12</v>
      </c>
      <c r="AS718">
        <v>2</v>
      </c>
    </row>
    <row r="719" spans="1:45" x14ac:dyDescent="0.25">
      <c r="A719">
        <v>20111219</v>
      </c>
      <c r="B719">
        <f t="shared" si="55"/>
        <v>20151219</v>
      </c>
      <c r="C719">
        <f t="shared" si="56"/>
        <v>2015</v>
      </c>
      <c r="D719">
        <f t="shared" si="57"/>
        <v>12</v>
      </c>
      <c r="E719">
        <f t="shared" si="58"/>
        <v>19</v>
      </c>
      <c r="F719" s="15">
        <f t="shared" si="59"/>
        <v>42357</v>
      </c>
      <c r="G719">
        <v>210</v>
      </c>
      <c r="H719">
        <v>41</v>
      </c>
      <c r="I719">
        <v>44</v>
      </c>
      <c r="J719">
        <v>70</v>
      </c>
      <c r="K719">
        <v>20</v>
      </c>
      <c r="L719">
        <v>10</v>
      </c>
      <c r="M719">
        <v>4</v>
      </c>
      <c r="N719">
        <v>120</v>
      </c>
      <c r="O719">
        <v>20</v>
      </c>
      <c r="P719">
        <v>23</v>
      </c>
      <c r="Q719">
        <v>-1</v>
      </c>
      <c r="R719">
        <v>4</v>
      </c>
      <c r="S719">
        <v>51</v>
      </c>
      <c r="T719">
        <v>13</v>
      </c>
      <c r="U719">
        <v>-20</v>
      </c>
      <c r="V719">
        <v>6</v>
      </c>
      <c r="W719">
        <v>39</v>
      </c>
      <c r="X719">
        <v>50</v>
      </c>
      <c r="Y719">
        <v>284</v>
      </c>
      <c r="Z719">
        <v>62</v>
      </c>
      <c r="AA719">
        <v>38</v>
      </c>
      <c r="AB719">
        <v>11</v>
      </c>
      <c r="AC719">
        <v>24</v>
      </c>
      <c r="AD719">
        <v>10138</v>
      </c>
      <c r="AE719">
        <v>10167</v>
      </c>
      <c r="AF719">
        <v>10</v>
      </c>
      <c r="AG719">
        <v>10070</v>
      </c>
      <c r="AH719">
        <v>24</v>
      </c>
      <c r="AI719">
        <v>34</v>
      </c>
      <c r="AJ719">
        <v>24</v>
      </c>
      <c r="AK719">
        <v>75</v>
      </c>
      <c r="AL719">
        <v>11</v>
      </c>
      <c r="AM719">
        <v>6</v>
      </c>
      <c r="AN719">
        <v>88</v>
      </c>
      <c r="AO719">
        <v>96</v>
      </c>
      <c r="AP719">
        <v>2</v>
      </c>
      <c r="AQ719">
        <v>70</v>
      </c>
      <c r="AR719">
        <v>15</v>
      </c>
      <c r="AS719">
        <v>3</v>
      </c>
    </row>
    <row r="720" spans="1:45" x14ac:dyDescent="0.25">
      <c r="A720">
        <v>20111220</v>
      </c>
      <c r="B720">
        <f t="shared" si="55"/>
        <v>20151220</v>
      </c>
      <c r="C720">
        <f t="shared" si="56"/>
        <v>2015</v>
      </c>
      <c r="D720">
        <f t="shared" si="57"/>
        <v>12</v>
      </c>
      <c r="E720">
        <f t="shared" si="58"/>
        <v>20</v>
      </c>
      <c r="F720" s="15">
        <f t="shared" si="59"/>
        <v>42358</v>
      </c>
      <c r="G720">
        <v>280</v>
      </c>
      <c r="H720">
        <v>30</v>
      </c>
      <c r="I720">
        <v>39</v>
      </c>
      <c r="J720">
        <v>60</v>
      </c>
      <c r="K720">
        <v>1</v>
      </c>
      <c r="L720">
        <v>20</v>
      </c>
      <c r="M720">
        <v>24</v>
      </c>
      <c r="N720">
        <v>130</v>
      </c>
      <c r="O720">
        <v>14</v>
      </c>
      <c r="P720">
        <v>58</v>
      </c>
      <c r="Q720">
        <v>8</v>
      </c>
      <c r="R720">
        <v>1</v>
      </c>
      <c r="S720">
        <v>83</v>
      </c>
      <c r="T720">
        <v>14</v>
      </c>
      <c r="U720">
        <v>4</v>
      </c>
      <c r="V720">
        <v>6</v>
      </c>
      <c r="W720">
        <v>43</v>
      </c>
      <c r="X720">
        <v>56</v>
      </c>
      <c r="Y720">
        <v>288</v>
      </c>
      <c r="Z720">
        <v>39</v>
      </c>
      <c r="AA720">
        <v>25</v>
      </c>
      <c r="AB720">
        <v>8</v>
      </c>
      <c r="AC720">
        <v>1</v>
      </c>
      <c r="AD720">
        <v>10092</v>
      </c>
      <c r="AE720">
        <v>10156</v>
      </c>
      <c r="AF720">
        <v>23</v>
      </c>
      <c r="AG720">
        <v>10041</v>
      </c>
      <c r="AH720">
        <v>5</v>
      </c>
      <c r="AI720">
        <v>44</v>
      </c>
      <c r="AJ720">
        <v>2</v>
      </c>
      <c r="AK720">
        <v>71</v>
      </c>
      <c r="AL720">
        <v>22</v>
      </c>
      <c r="AM720">
        <v>8</v>
      </c>
      <c r="AN720">
        <v>84</v>
      </c>
      <c r="AO720">
        <v>98</v>
      </c>
      <c r="AP720">
        <v>4</v>
      </c>
      <c r="AQ720">
        <v>65</v>
      </c>
      <c r="AR720">
        <v>13</v>
      </c>
      <c r="AS720">
        <v>4</v>
      </c>
    </row>
    <row r="721" spans="1:45" x14ac:dyDescent="0.25">
      <c r="A721">
        <v>20111221</v>
      </c>
      <c r="B721">
        <f t="shared" si="55"/>
        <v>20151221</v>
      </c>
      <c r="C721">
        <f t="shared" si="56"/>
        <v>2015</v>
      </c>
      <c r="D721">
        <f t="shared" si="57"/>
        <v>12</v>
      </c>
      <c r="E721">
        <f t="shared" si="58"/>
        <v>21</v>
      </c>
      <c r="F721" s="15">
        <f t="shared" si="59"/>
        <v>42359</v>
      </c>
      <c r="G721">
        <v>234</v>
      </c>
      <c r="H721">
        <v>24</v>
      </c>
      <c r="I721">
        <v>26</v>
      </c>
      <c r="J721">
        <v>30</v>
      </c>
      <c r="K721">
        <v>1</v>
      </c>
      <c r="L721">
        <v>10</v>
      </c>
      <c r="M721">
        <v>17</v>
      </c>
      <c r="N721">
        <v>60</v>
      </c>
      <c r="O721">
        <v>1</v>
      </c>
      <c r="P721">
        <v>59</v>
      </c>
      <c r="Q721">
        <v>47</v>
      </c>
      <c r="R721">
        <v>1</v>
      </c>
      <c r="S721">
        <v>64</v>
      </c>
      <c r="T721">
        <v>12</v>
      </c>
      <c r="U721">
        <v>36</v>
      </c>
      <c r="V721">
        <v>6</v>
      </c>
      <c r="W721">
        <v>0</v>
      </c>
      <c r="X721">
        <v>0</v>
      </c>
      <c r="Y721">
        <v>64</v>
      </c>
      <c r="Z721">
        <v>23</v>
      </c>
      <c r="AA721">
        <v>5</v>
      </c>
      <c r="AB721">
        <v>2</v>
      </c>
      <c r="AC721">
        <v>24</v>
      </c>
      <c r="AD721">
        <v>10170</v>
      </c>
      <c r="AE721">
        <v>10194</v>
      </c>
      <c r="AF721">
        <v>21</v>
      </c>
      <c r="AG721">
        <v>10152</v>
      </c>
      <c r="AH721">
        <v>4</v>
      </c>
      <c r="AI721">
        <v>14</v>
      </c>
      <c r="AJ721">
        <v>14</v>
      </c>
      <c r="AK721">
        <v>73</v>
      </c>
      <c r="AL721">
        <v>5</v>
      </c>
      <c r="AM721">
        <v>8</v>
      </c>
      <c r="AN721">
        <v>92</v>
      </c>
      <c r="AO721">
        <v>98</v>
      </c>
      <c r="AP721">
        <v>22</v>
      </c>
      <c r="AQ721">
        <v>79</v>
      </c>
      <c r="AR721">
        <v>5</v>
      </c>
      <c r="AS721">
        <v>1</v>
      </c>
    </row>
    <row r="722" spans="1:45" x14ac:dyDescent="0.25">
      <c r="A722">
        <v>20111222</v>
      </c>
      <c r="B722">
        <f t="shared" si="55"/>
        <v>20151222</v>
      </c>
      <c r="C722">
        <f t="shared" si="56"/>
        <v>2015</v>
      </c>
      <c r="D722">
        <f t="shared" si="57"/>
        <v>12</v>
      </c>
      <c r="E722">
        <f t="shared" si="58"/>
        <v>22</v>
      </c>
      <c r="F722" s="15">
        <f t="shared" si="59"/>
        <v>42360</v>
      </c>
      <c r="G722">
        <v>265</v>
      </c>
      <c r="H722">
        <v>30</v>
      </c>
      <c r="I722">
        <v>35</v>
      </c>
      <c r="J722">
        <v>40</v>
      </c>
      <c r="K722">
        <v>8</v>
      </c>
      <c r="L722">
        <v>30</v>
      </c>
      <c r="M722">
        <v>1</v>
      </c>
      <c r="N722">
        <v>90</v>
      </c>
      <c r="O722">
        <v>11</v>
      </c>
      <c r="P722">
        <v>92</v>
      </c>
      <c r="Q722">
        <v>62</v>
      </c>
      <c r="R722">
        <v>1</v>
      </c>
      <c r="S722">
        <v>102</v>
      </c>
      <c r="T722">
        <v>14</v>
      </c>
      <c r="U722">
        <v>61</v>
      </c>
      <c r="V722">
        <v>6</v>
      </c>
      <c r="W722">
        <v>0</v>
      </c>
      <c r="X722">
        <v>0</v>
      </c>
      <c r="Y722">
        <v>78</v>
      </c>
      <c r="Z722">
        <v>67</v>
      </c>
      <c r="AA722">
        <v>35</v>
      </c>
      <c r="AB722">
        <v>8</v>
      </c>
      <c r="AC722">
        <v>7</v>
      </c>
      <c r="AD722">
        <v>10211</v>
      </c>
      <c r="AE722">
        <v>10232</v>
      </c>
      <c r="AF722">
        <v>19</v>
      </c>
      <c r="AG722">
        <v>10184</v>
      </c>
      <c r="AH722">
        <v>5</v>
      </c>
      <c r="AI722">
        <v>12</v>
      </c>
      <c r="AJ722">
        <v>3</v>
      </c>
      <c r="AK722">
        <v>63</v>
      </c>
      <c r="AL722">
        <v>18</v>
      </c>
      <c r="AM722">
        <v>8</v>
      </c>
      <c r="AN722">
        <v>95</v>
      </c>
      <c r="AO722">
        <v>98</v>
      </c>
      <c r="AP722">
        <v>1</v>
      </c>
      <c r="AQ722">
        <v>91</v>
      </c>
      <c r="AR722">
        <v>17</v>
      </c>
      <c r="AS722">
        <v>1</v>
      </c>
    </row>
    <row r="723" spans="1:45" x14ac:dyDescent="0.25">
      <c r="A723">
        <v>20111223</v>
      </c>
      <c r="B723">
        <f t="shared" si="55"/>
        <v>20151223</v>
      </c>
      <c r="C723">
        <f t="shared" si="56"/>
        <v>2015</v>
      </c>
      <c r="D723">
        <f t="shared" si="57"/>
        <v>12</v>
      </c>
      <c r="E723">
        <f t="shared" si="58"/>
        <v>23</v>
      </c>
      <c r="F723" s="15">
        <f t="shared" si="59"/>
        <v>42361</v>
      </c>
      <c r="G723">
        <v>220</v>
      </c>
      <c r="H723">
        <v>48</v>
      </c>
      <c r="I723">
        <v>52</v>
      </c>
      <c r="J723">
        <v>70</v>
      </c>
      <c r="K723">
        <v>14</v>
      </c>
      <c r="L723">
        <v>40</v>
      </c>
      <c r="M723">
        <v>1</v>
      </c>
      <c r="N723">
        <v>140</v>
      </c>
      <c r="O723">
        <v>24</v>
      </c>
      <c r="P723">
        <v>91</v>
      </c>
      <c r="Q723">
        <v>61</v>
      </c>
      <c r="R723">
        <v>24</v>
      </c>
      <c r="S723">
        <v>104</v>
      </c>
      <c r="T723">
        <v>14</v>
      </c>
      <c r="U723">
        <v>60</v>
      </c>
      <c r="V723">
        <v>24</v>
      </c>
      <c r="W723">
        <v>0</v>
      </c>
      <c r="X723">
        <v>0</v>
      </c>
      <c r="Y723">
        <v>53</v>
      </c>
      <c r="Z723">
        <v>45</v>
      </c>
      <c r="AA723">
        <v>33</v>
      </c>
      <c r="AB723">
        <v>14</v>
      </c>
      <c r="AC723">
        <v>23</v>
      </c>
      <c r="AD723">
        <v>10161</v>
      </c>
      <c r="AE723">
        <v>10225</v>
      </c>
      <c r="AF723">
        <v>2</v>
      </c>
      <c r="AG723">
        <v>10068</v>
      </c>
      <c r="AH723">
        <v>23</v>
      </c>
      <c r="AI723">
        <v>34</v>
      </c>
      <c r="AJ723">
        <v>11</v>
      </c>
      <c r="AK723">
        <v>75</v>
      </c>
      <c r="AL723">
        <v>15</v>
      </c>
      <c r="AM723">
        <v>8</v>
      </c>
      <c r="AN723">
        <v>90</v>
      </c>
      <c r="AO723">
        <v>95</v>
      </c>
      <c r="AP723">
        <v>11</v>
      </c>
      <c r="AQ723">
        <v>78</v>
      </c>
      <c r="AR723">
        <v>16</v>
      </c>
      <c r="AS723">
        <v>1</v>
      </c>
    </row>
    <row r="724" spans="1:45" x14ac:dyDescent="0.25">
      <c r="A724">
        <v>20111224</v>
      </c>
      <c r="B724">
        <f t="shared" si="55"/>
        <v>20151224</v>
      </c>
      <c r="C724">
        <f t="shared" si="56"/>
        <v>2015</v>
      </c>
      <c r="D724">
        <f t="shared" si="57"/>
        <v>12</v>
      </c>
      <c r="E724">
        <f t="shared" si="58"/>
        <v>24</v>
      </c>
      <c r="F724" s="15">
        <f t="shared" si="59"/>
        <v>42362</v>
      </c>
      <c r="G724">
        <v>276</v>
      </c>
      <c r="H724">
        <v>36</v>
      </c>
      <c r="I724">
        <v>49</v>
      </c>
      <c r="J724">
        <v>80</v>
      </c>
      <c r="K724">
        <v>1</v>
      </c>
      <c r="L724">
        <v>30</v>
      </c>
      <c r="M724">
        <v>11</v>
      </c>
      <c r="N724">
        <v>150</v>
      </c>
      <c r="O724">
        <v>1</v>
      </c>
      <c r="P724">
        <v>64</v>
      </c>
      <c r="Q724">
        <v>53</v>
      </c>
      <c r="R724">
        <v>8</v>
      </c>
      <c r="S724">
        <v>82</v>
      </c>
      <c r="T724">
        <v>12</v>
      </c>
      <c r="U724">
        <v>40</v>
      </c>
      <c r="V724">
        <v>12</v>
      </c>
      <c r="W724">
        <v>46</v>
      </c>
      <c r="X724">
        <v>60</v>
      </c>
      <c r="Y724">
        <v>288</v>
      </c>
      <c r="Z724">
        <v>38</v>
      </c>
      <c r="AA724">
        <v>27</v>
      </c>
      <c r="AB724">
        <v>11</v>
      </c>
      <c r="AC724">
        <v>2</v>
      </c>
      <c r="AD724">
        <v>10237</v>
      </c>
      <c r="AE724">
        <v>10278</v>
      </c>
      <c r="AF724">
        <v>18</v>
      </c>
      <c r="AG724">
        <v>10104</v>
      </c>
      <c r="AH724">
        <v>1</v>
      </c>
      <c r="AI724">
        <v>58</v>
      </c>
      <c r="AJ724">
        <v>1</v>
      </c>
      <c r="AK724">
        <v>75</v>
      </c>
      <c r="AL724">
        <v>5</v>
      </c>
      <c r="AM724">
        <v>6</v>
      </c>
      <c r="AN724">
        <v>81</v>
      </c>
      <c r="AO724">
        <v>90</v>
      </c>
      <c r="AP724">
        <v>1</v>
      </c>
      <c r="AQ724">
        <v>68</v>
      </c>
      <c r="AR724">
        <v>13</v>
      </c>
      <c r="AS724">
        <v>4</v>
      </c>
    </row>
    <row r="725" spans="1:45" x14ac:dyDescent="0.25">
      <c r="A725">
        <v>20111225</v>
      </c>
      <c r="B725">
        <f t="shared" si="55"/>
        <v>20151225</v>
      </c>
      <c r="C725">
        <f t="shared" si="56"/>
        <v>2015</v>
      </c>
      <c r="D725">
        <f t="shared" si="57"/>
        <v>12</v>
      </c>
      <c r="E725">
        <f t="shared" si="58"/>
        <v>25</v>
      </c>
      <c r="F725" s="15">
        <f t="shared" si="59"/>
        <v>42363</v>
      </c>
      <c r="G725">
        <v>235</v>
      </c>
      <c r="H725">
        <v>56</v>
      </c>
      <c r="I725">
        <v>56</v>
      </c>
      <c r="J725">
        <v>60</v>
      </c>
      <c r="K725">
        <v>1</v>
      </c>
      <c r="L725">
        <v>40</v>
      </c>
      <c r="M725">
        <v>8</v>
      </c>
      <c r="N725">
        <v>120</v>
      </c>
      <c r="O725">
        <v>12</v>
      </c>
      <c r="P725">
        <v>92</v>
      </c>
      <c r="Q725">
        <v>69</v>
      </c>
      <c r="R725">
        <v>1</v>
      </c>
      <c r="S725">
        <v>106</v>
      </c>
      <c r="T725">
        <v>14</v>
      </c>
      <c r="U725">
        <v>65</v>
      </c>
      <c r="V725">
        <v>6</v>
      </c>
      <c r="W725">
        <v>5</v>
      </c>
      <c r="X725">
        <v>6</v>
      </c>
      <c r="Y725">
        <v>129</v>
      </c>
      <c r="Z725">
        <v>7</v>
      </c>
      <c r="AA725">
        <v>1</v>
      </c>
      <c r="AB725">
        <v>1</v>
      </c>
      <c r="AC725">
        <v>9</v>
      </c>
      <c r="AD725">
        <v>10278</v>
      </c>
      <c r="AE725">
        <v>10309</v>
      </c>
      <c r="AF725">
        <v>24</v>
      </c>
      <c r="AG725">
        <v>10254</v>
      </c>
      <c r="AH725">
        <v>5</v>
      </c>
      <c r="AI725">
        <v>28</v>
      </c>
      <c r="AJ725">
        <v>8</v>
      </c>
      <c r="AK725">
        <v>68</v>
      </c>
      <c r="AL725">
        <v>15</v>
      </c>
      <c r="AM725">
        <v>8</v>
      </c>
      <c r="AN725">
        <v>88</v>
      </c>
      <c r="AO725">
        <v>97</v>
      </c>
      <c r="AP725">
        <v>8</v>
      </c>
      <c r="AQ725">
        <v>82</v>
      </c>
      <c r="AR725">
        <v>14</v>
      </c>
      <c r="AS725">
        <v>2</v>
      </c>
    </row>
    <row r="726" spans="1:45" x14ac:dyDescent="0.25">
      <c r="A726">
        <v>20111226</v>
      </c>
      <c r="B726">
        <f t="shared" si="55"/>
        <v>20151226</v>
      </c>
      <c r="C726">
        <f t="shared" si="56"/>
        <v>2015</v>
      </c>
      <c r="D726">
        <f t="shared" si="57"/>
        <v>12</v>
      </c>
      <c r="E726">
        <f t="shared" si="58"/>
        <v>26</v>
      </c>
      <c r="F726" s="15">
        <f t="shared" si="59"/>
        <v>42364</v>
      </c>
      <c r="G726">
        <v>236</v>
      </c>
      <c r="H726">
        <v>48</v>
      </c>
      <c r="I726">
        <v>48</v>
      </c>
      <c r="J726">
        <v>60</v>
      </c>
      <c r="K726">
        <v>23</v>
      </c>
      <c r="L726">
        <v>40</v>
      </c>
      <c r="M726">
        <v>7</v>
      </c>
      <c r="N726">
        <v>130</v>
      </c>
      <c r="O726">
        <v>23</v>
      </c>
      <c r="P726">
        <v>109</v>
      </c>
      <c r="Q726">
        <v>102</v>
      </c>
      <c r="R726">
        <v>5</v>
      </c>
      <c r="S726">
        <v>120</v>
      </c>
      <c r="T726">
        <v>13</v>
      </c>
      <c r="U726">
        <v>96</v>
      </c>
      <c r="V726">
        <v>24</v>
      </c>
      <c r="W726">
        <v>2</v>
      </c>
      <c r="X726">
        <v>3</v>
      </c>
      <c r="Y726">
        <v>142</v>
      </c>
      <c r="Z726">
        <v>4</v>
      </c>
      <c r="AA726">
        <v>1</v>
      </c>
      <c r="AB726">
        <v>1</v>
      </c>
      <c r="AC726">
        <v>6</v>
      </c>
      <c r="AD726">
        <v>10331</v>
      </c>
      <c r="AE726">
        <v>10348</v>
      </c>
      <c r="AF726">
        <v>20</v>
      </c>
      <c r="AG726">
        <v>10308</v>
      </c>
      <c r="AH726">
        <v>3</v>
      </c>
      <c r="AI726">
        <v>31</v>
      </c>
      <c r="AJ726">
        <v>6</v>
      </c>
      <c r="AK726">
        <v>70</v>
      </c>
      <c r="AL726">
        <v>13</v>
      </c>
      <c r="AM726">
        <v>8</v>
      </c>
      <c r="AN726">
        <v>90</v>
      </c>
      <c r="AO726">
        <v>97</v>
      </c>
      <c r="AP726">
        <v>6</v>
      </c>
      <c r="AQ726">
        <v>84</v>
      </c>
      <c r="AR726">
        <v>24</v>
      </c>
      <c r="AS726">
        <v>2</v>
      </c>
    </row>
    <row r="727" spans="1:45" x14ac:dyDescent="0.25">
      <c r="A727">
        <v>20111227</v>
      </c>
      <c r="B727">
        <f t="shared" si="55"/>
        <v>20151227</v>
      </c>
      <c r="C727">
        <f t="shared" si="56"/>
        <v>2015</v>
      </c>
      <c r="D727">
        <f t="shared" si="57"/>
        <v>12</v>
      </c>
      <c r="E727">
        <f t="shared" si="58"/>
        <v>27</v>
      </c>
      <c r="F727" s="15">
        <f t="shared" si="59"/>
        <v>42365</v>
      </c>
      <c r="G727">
        <v>222</v>
      </c>
      <c r="H727">
        <v>37</v>
      </c>
      <c r="I727">
        <v>39</v>
      </c>
      <c r="J727">
        <v>60</v>
      </c>
      <c r="K727">
        <v>2</v>
      </c>
      <c r="L727">
        <v>30</v>
      </c>
      <c r="M727">
        <v>8</v>
      </c>
      <c r="N727">
        <v>110</v>
      </c>
      <c r="O727">
        <v>5</v>
      </c>
      <c r="P727">
        <v>87</v>
      </c>
      <c r="Q727">
        <v>77</v>
      </c>
      <c r="R727">
        <v>22</v>
      </c>
      <c r="S727">
        <v>102</v>
      </c>
      <c r="T727">
        <v>1</v>
      </c>
      <c r="U727">
        <v>72</v>
      </c>
      <c r="V727">
        <v>24</v>
      </c>
      <c r="W727">
        <v>0</v>
      </c>
      <c r="X727">
        <v>0</v>
      </c>
      <c r="Y727">
        <v>105</v>
      </c>
      <c r="Z727">
        <v>0</v>
      </c>
      <c r="AA727">
        <v>0</v>
      </c>
      <c r="AB727">
        <v>0</v>
      </c>
      <c r="AC727">
        <v>1</v>
      </c>
      <c r="AD727">
        <v>10338</v>
      </c>
      <c r="AE727">
        <v>10354</v>
      </c>
      <c r="AF727">
        <v>10</v>
      </c>
      <c r="AG727">
        <v>10302</v>
      </c>
      <c r="AH727">
        <v>24</v>
      </c>
      <c r="AI727">
        <v>62</v>
      </c>
      <c r="AJ727">
        <v>22</v>
      </c>
      <c r="AK727">
        <v>75</v>
      </c>
      <c r="AL727">
        <v>7</v>
      </c>
      <c r="AM727">
        <v>8</v>
      </c>
      <c r="AN727">
        <v>81</v>
      </c>
      <c r="AO727">
        <v>87</v>
      </c>
      <c r="AP727">
        <v>1</v>
      </c>
      <c r="AQ727">
        <v>74</v>
      </c>
      <c r="AR727">
        <v>5</v>
      </c>
      <c r="AS727">
        <v>1</v>
      </c>
    </row>
    <row r="728" spans="1:45" x14ac:dyDescent="0.25">
      <c r="A728">
        <v>20111228</v>
      </c>
      <c r="B728">
        <f t="shared" si="55"/>
        <v>20151228</v>
      </c>
      <c r="C728">
        <f t="shared" si="56"/>
        <v>2015</v>
      </c>
      <c r="D728">
        <f t="shared" si="57"/>
        <v>12</v>
      </c>
      <c r="E728">
        <f t="shared" si="58"/>
        <v>28</v>
      </c>
      <c r="F728" s="15">
        <f t="shared" si="59"/>
        <v>42366</v>
      </c>
      <c r="G728">
        <v>217</v>
      </c>
      <c r="H728">
        <v>57</v>
      </c>
      <c r="I728">
        <v>60</v>
      </c>
      <c r="J728">
        <v>80</v>
      </c>
      <c r="K728">
        <v>16</v>
      </c>
      <c r="L728">
        <v>40</v>
      </c>
      <c r="M728">
        <v>1</v>
      </c>
      <c r="N728">
        <v>130</v>
      </c>
      <c r="O728">
        <v>11</v>
      </c>
      <c r="P728">
        <v>68</v>
      </c>
      <c r="Q728">
        <v>57</v>
      </c>
      <c r="R728">
        <v>13</v>
      </c>
      <c r="S728">
        <v>78</v>
      </c>
      <c r="T728">
        <v>1</v>
      </c>
      <c r="U728">
        <v>54</v>
      </c>
      <c r="V728">
        <v>24</v>
      </c>
      <c r="W728">
        <v>0</v>
      </c>
      <c r="X728">
        <v>0</v>
      </c>
      <c r="Y728">
        <v>54</v>
      </c>
      <c r="Z728">
        <v>0</v>
      </c>
      <c r="AA728">
        <v>-1</v>
      </c>
      <c r="AB728">
        <v>-1</v>
      </c>
      <c r="AC728">
        <v>12</v>
      </c>
      <c r="AD728">
        <v>10212</v>
      </c>
      <c r="AE728">
        <v>10296</v>
      </c>
      <c r="AF728">
        <v>1</v>
      </c>
      <c r="AG728">
        <v>10175</v>
      </c>
      <c r="AH728">
        <v>17</v>
      </c>
      <c r="AI728">
        <v>43</v>
      </c>
      <c r="AJ728">
        <v>12</v>
      </c>
      <c r="AK728">
        <v>71</v>
      </c>
      <c r="AL728">
        <v>22</v>
      </c>
      <c r="AM728">
        <v>7</v>
      </c>
      <c r="AN728">
        <v>84</v>
      </c>
      <c r="AO728">
        <v>93</v>
      </c>
      <c r="AP728">
        <v>13</v>
      </c>
      <c r="AQ728">
        <v>71</v>
      </c>
      <c r="AR728">
        <v>22</v>
      </c>
      <c r="AS728">
        <v>1</v>
      </c>
    </row>
    <row r="729" spans="1:45" x14ac:dyDescent="0.25">
      <c r="A729">
        <v>20111229</v>
      </c>
      <c r="B729">
        <f t="shared" si="55"/>
        <v>20151229</v>
      </c>
      <c r="C729">
        <f t="shared" si="56"/>
        <v>2015</v>
      </c>
      <c r="D729">
        <f t="shared" si="57"/>
        <v>12</v>
      </c>
      <c r="E729">
        <f t="shared" si="58"/>
        <v>29</v>
      </c>
      <c r="F729" s="15">
        <f t="shared" si="59"/>
        <v>42367</v>
      </c>
      <c r="G729">
        <v>260</v>
      </c>
      <c r="H729">
        <v>59</v>
      </c>
      <c r="I729">
        <v>61</v>
      </c>
      <c r="J729">
        <v>80</v>
      </c>
      <c r="K729">
        <v>12</v>
      </c>
      <c r="L729">
        <v>50</v>
      </c>
      <c r="M729">
        <v>14</v>
      </c>
      <c r="N729">
        <v>180</v>
      </c>
      <c r="O729">
        <v>22</v>
      </c>
      <c r="P729">
        <v>68</v>
      </c>
      <c r="Q729">
        <v>47</v>
      </c>
      <c r="R729">
        <v>12</v>
      </c>
      <c r="S729">
        <v>78</v>
      </c>
      <c r="T729">
        <v>18</v>
      </c>
      <c r="U729">
        <v>45</v>
      </c>
      <c r="V729">
        <v>12</v>
      </c>
      <c r="W729">
        <v>12</v>
      </c>
      <c r="X729">
        <v>15</v>
      </c>
      <c r="Y729">
        <v>115</v>
      </c>
      <c r="Z729">
        <v>49</v>
      </c>
      <c r="AA729">
        <v>45</v>
      </c>
      <c r="AB729">
        <v>15</v>
      </c>
      <c r="AC729">
        <v>12</v>
      </c>
      <c r="AD729">
        <v>10140</v>
      </c>
      <c r="AE729">
        <v>10192</v>
      </c>
      <c r="AF729">
        <v>8</v>
      </c>
      <c r="AG729">
        <v>10064</v>
      </c>
      <c r="AH729">
        <v>23</v>
      </c>
      <c r="AI729">
        <v>50</v>
      </c>
      <c r="AJ729">
        <v>17</v>
      </c>
      <c r="AK729">
        <v>70</v>
      </c>
      <c r="AL729">
        <v>19</v>
      </c>
      <c r="AM729">
        <v>7</v>
      </c>
      <c r="AN729">
        <v>77</v>
      </c>
      <c r="AO729">
        <v>95</v>
      </c>
      <c r="AP729">
        <v>13</v>
      </c>
      <c r="AQ729">
        <v>68</v>
      </c>
      <c r="AR729">
        <v>7</v>
      </c>
      <c r="AS729">
        <v>2</v>
      </c>
    </row>
    <row r="730" spans="1:45" x14ac:dyDescent="0.25">
      <c r="A730">
        <v>20111230</v>
      </c>
      <c r="B730">
        <f t="shared" si="55"/>
        <v>20151230</v>
      </c>
      <c r="C730">
        <f t="shared" si="56"/>
        <v>2015</v>
      </c>
      <c r="D730">
        <f t="shared" si="57"/>
        <v>12</v>
      </c>
      <c r="E730">
        <f t="shared" si="58"/>
        <v>30</v>
      </c>
      <c r="F730" s="15">
        <f t="shared" si="59"/>
        <v>42368</v>
      </c>
      <c r="G730">
        <v>285</v>
      </c>
      <c r="H730">
        <v>35</v>
      </c>
      <c r="I730">
        <v>42</v>
      </c>
      <c r="J730">
        <v>70</v>
      </c>
      <c r="K730">
        <v>1</v>
      </c>
      <c r="L730">
        <v>20</v>
      </c>
      <c r="M730">
        <v>18</v>
      </c>
      <c r="N730">
        <v>210</v>
      </c>
      <c r="O730">
        <v>1</v>
      </c>
      <c r="P730">
        <v>53</v>
      </c>
      <c r="Q730">
        <v>38</v>
      </c>
      <c r="R730">
        <v>5</v>
      </c>
      <c r="S730">
        <v>80</v>
      </c>
      <c r="T730">
        <v>13</v>
      </c>
      <c r="U730">
        <v>18</v>
      </c>
      <c r="V730">
        <v>18</v>
      </c>
      <c r="W730">
        <v>36</v>
      </c>
      <c r="X730">
        <v>46</v>
      </c>
      <c r="Y730">
        <v>272</v>
      </c>
      <c r="Z730">
        <v>22</v>
      </c>
      <c r="AA730">
        <v>14</v>
      </c>
      <c r="AB730">
        <v>5</v>
      </c>
      <c r="AC730">
        <v>5</v>
      </c>
      <c r="AD730">
        <v>10127</v>
      </c>
      <c r="AE730">
        <v>10158</v>
      </c>
      <c r="AF730">
        <v>16</v>
      </c>
      <c r="AG730">
        <v>10069</v>
      </c>
      <c r="AH730">
        <v>1</v>
      </c>
      <c r="AI730">
        <v>58</v>
      </c>
      <c r="AJ730">
        <v>6</v>
      </c>
      <c r="AK730">
        <v>75</v>
      </c>
      <c r="AL730">
        <v>1</v>
      </c>
      <c r="AM730">
        <v>6</v>
      </c>
      <c r="AN730">
        <v>81</v>
      </c>
      <c r="AO730">
        <v>87</v>
      </c>
      <c r="AP730">
        <v>8</v>
      </c>
      <c r="AQ730">
        <v>73</v>
      </c>
      <c r="AR730">
        <v>12</v>
      </c>
      <c r="AS730">
        <v>3</v>
      </c>
    </row>
    <row r="731" spans="1:45" x14ac:dyDescent="0.25">
      <c r="A731">
        <v>20111231</v>
      </c>
      <c r="B731">
        <f t="shared" si="55"/>
        <v>20151231</v>
      </c>
      <c r="C731">
        <f t="shared" si="56"/>
        <v>2015</v>
      </c>
      <c r="D731">
        <f t="shared" si="57"/>
        <v>12</v>
      </c>
      <c r="E731">
        <f t="shared" si="58"/>
        <v>31</v>
      </c>
      <c r="F731" s="15">
        <f t="shared" si="59"/>
        <v>42369</v>
      </c>
      <c r="G731">
        <v>211</v>
      </c>
      <c r="H731">
        <v>29</v>
      </c>
      <c r="I731">
        <v>36</v>
      </c>
      <c r="J731">
        <v>50</v>
      </c>
      <c r="K731">
        <v>4</v>
      </c>
      <c r="L731">
        <v>10</v>
      </c>
      <c r="M731">
        <v>11</v>
      </c>
      <c r="N731">
        <v>100</v>
      </c>
      <c r="O731">
        <v>23</v>
      </c>
      <c r="P731">
        <v>77</v>
      </c>
      <c r="Q731">
        <v>37</v>
      </c>
      <c r="R731">
        <v>3</v>
      </c>
      <c r="S731">
        <v>107</v>
      </c>
      <c r="T731">
        <v>23</v>
      </c>
      <c r="U731">
        <v>36</v>
      </c>
      <c r="V731">
        <v>6</v>
      </c>
      <c r="W731">
        <v>0</v>
      </c>
      <c r="X731">
        <v>0</v>
      </c>
      <c r="Y731">
        <v>67</v>
      </c>
      <c r="Z731">
        <v>112</v>
      </c>
      <c r="AA731">
        <v>45</v>
      </c>
      <c r="AB731">
        <v>11</v>
      </c>
      <c r="AC731">
        <v>5</v>
      </c>
      <c r="AD731">
        <v>10091</v>
      </c>
      <c r="AE731">
        <v>10119</v>
      </c>
      <c r="AF731">
        <v>1</v>
      </c>
      <c r="AG731">
        <v>10079</v>
      </c>
      <c r="AH731">
        <v>7</v>
      </c>
      <c r="AI731">
        <v>14</v>
      </c>
      <c r="AJ731">
        <v>11</v>
      </c>
      <c r="AK731">
        <v>61</v>
      </c>
      <c r="AL731">
        <v>14</v>
      </c>
      <c r="AM731">
        <v>8</v>
      </c>
      <c r="AN731">
        <v>96</v>
      </c>
      <c r="AO731">
        <v>98</v>
      </c>
      <c r="AP731">
        <v>6</v>
      </c>
      <c r="AQ731">
        <v>92</v>
      </c>
      <c r="AR731">
        <v>22</v>
      </c>
      <c r="AS731">
        <v>1</v>
      </c>
    </row>
    <row r="732" spans="1:45" x14ac:dyDescent="0.25">
      <c r="A732">
        <v>20120101</v>
      </c>
      <c r="B732">
        <f t="shared" si="55"/>
        <v>20160101</v>
      </c>
      <c r="C732">
        <f t="shared" si="56"/>
        <v>2016</v>
      </c>
      <c r="D732">
        <f t="shared" si="57"/>
        <v>1</v>
      </c>
      <c r="E732">
        <f t="shared" si="58"/>
        <v>1</v>
      </c>
      <c r="F732" s="15">
        <f t="shared" si="59"/>
        <v>42370</v>
      </c>
      <c r="G732">
        <v>227</v>
      </c>
      <c r="H732">
        <v>55</v>
      </c>
      <c r="I732">
        <v>58</v>
      </c>
      <c r="J732">
        <v>80</v>
      </c>
      <c r="K732">
        <v>21</v>
      </c>
      <c r="L732">
        <v>40</v>
      </c>
      <c r="M732">
        <v>16</v>
      </c>
      <c r="N732">
        <v>150</v>
      </c>
      <c r="O732">
        <v>22</v>
      </c>
      <c r="P732">
        <v>116</v>
      </c>
      <c r="Q732">
        <v>102</v>
      </c>
      <c r="R732">
        <v>24</v>
      </c>
      <c r="S732">
        <v>129</v>
      </c>
      <c r="T732">
        <v>20</v>
      </c>
      <c r="U732">
        <v>99</v>
      </c>
      <c r="V732">
        <v>24</v>
      </c>
      <c r="W732">
        <v>0</v>
      </c>
      <c r="X732">
        <v>0</v>
      </c>
      <c r="Y732">
        <v>80</v>
      </c>
      <c r="Z732">
        <v>113</v>
      </c>
      <c r="AA732">
        <v>142</v>
      </c>
      <c r="AB732">
        <v>26</v>
      </c>
      <c r="AC732">
        <v>21</v>
      </c>
      <c r="AD732">
        <v>10057</v>
      </c>
      <c r="AE732">
        <v>10092</v>
      </c>
      <c r="AF732">
        <v>9</v>
      </c>
      <c r="AG732">
        <v>10001</v>
      </c>
      <c r="AH732">
        <v>21</v>
      </c>
      <c r="AI732">
        <v>19</v>
      </c>
      <c r="AJ732">
        <v>1</v>
      </c>
      <c r="AK732">
        <v>65</v>
      </c>
      <c r="AL732">
        <v>6</v>
      </c>
      <c r="AM732">
        <v>8</v>
      </c>
      <c r="AN732">
        <v>95</v>
      </c>
      <c r="AO732">
        <v>97</v>
      </c>
      <c r="AP732">
        <v>1</v>
      </c>
      <c r="AQ732">
        <v>91</v>
      </c>
      <c r="AR732">
        <v>14</v>
      </c>
      <c r="AS732">
        <v>1</v>
      </c>
    </row>
    <row r="733" spans="1:45" x14ac:dyDescent="0.25">
      <c r="A733">
        <v>20120102</v>
      </c>
      <c r="B733">
        <f t="shared" si="55"/>
        <v>20160102</v>
      </c>
      <c r="C733">
        <f t="shared" si="56"/>
        <v>2016</v>
      </c>
      <c r="D733">
        <f t="shared" si="57"/>
        <v>1</v>
      </c>
      <c r="E733">
        <f t="shared" si="58"/>
        <v>2</v>
      </c>
      <c r="F733" s="15">
        <f t="shared" si="59"/>
        <v>42371</v>
      </c>
      <c r="G733">
        <v>236</v>
      </c>
      <c r="H733">
        <v>44</v>
      </c>
      <c r="I733">
        <v>45</v>
      </c>
      <c r="J733">
        <v>60</v>
      </c>
      <c r="K733">
        <v>13</v>
      </c>
      <c r="L733">
        <v>30</v>
      </c>
      <c r="M733">
        <v>7</v>
      </c>
      <c r="N733">
        <v>130</v>
      </c>
      <c r="O733">
        <v>15</v>
      </c>
      <c r="P733">
        <v>75</v>
      </c>
      <c r="Q733">
        <v>46</v>
      </c>
      <c r="R733">
        <v>24</v>
      </c>
      <c r="S733">
        <v>103</v>
      </c>
      <c r="T733">
        <v>1</v>
      </c>
      <c r="U733">
        <v>34</v>
      </c>
      <c r="V733">
        <v>24</v>
      </c>
      <c r="W733">
        <v>29</v>
      </c>
      <c r="X733">
        <v>37</v>
      </c>
      <c r="Y733">
        <v>261</v>
      </c>
      <c r="Z733">
        <v>0</v>
      </c>
      <c r="AA733">
        <v>-1</v>
      </c>
      <c r="AB733">
        <v>-1</v>
      </c>
      <c r="AC733">
        <v>1</v>
      </c>
      <c r="AD733">
        <v>10081</v>
      </c>
      <c r="AE733">
        <v>10142</v>
      </c>
      <c r="AF733">
        <v>22</v>
      </c>
      <c r="AG733">
        <v>10024</v>
      </c>
      <c r="AH733">
        <v>1</v>
      </c>
      <c r="AI733">
        <v>60</v>
      </c>
      <c r="AJ733">
        <v>10</v>
      </c>
      <c r="AK733">
        <v>75</v>
      </c>
      <c r="AL733">
        <v>15</v>
      </c>
      <c r="AM733">
        <v>5</v>
      </c>
      <c r="AN733">
        <v>83</v>
      </c>
      <c r="AO733">
        <v>92</v>
      </c>
      <c r="AP733">
        <v>1</v>
      </c>
      <c r="AQ733">
        <v>73</v>
      </c>
      <c r="AR733">
        <v>15</v>
      </c>
      <c r="AS733">
        <v>4</v>
      </c>
    </row>
    <row r="734" spans="1:45" x14ac:dyDescent="0.25">
      <c r="A734">
        <v>20120103</v>
      </c>
      <c r="B734">
        <f t="shared" si="55"/>
        <v>20160103</v>
      </c>
      <c r="C734">
        <f t="shared" si="56"/>
        <v>2016</v>
      </c>
      <c r="D734">
        <f t="shared" si="57"/>
        <v>1</v>
      </c>
      <c r="E734">
        <f t="shared" si="58"/>
        <v>3</v>
      </c>
      <c r="F734" s="15">
        <f t="shared" si="59"/>
        <v>42372</v>
      </c>
      <c r="G734">
        <v>222</v>
      </c>
      <c r="H734">
        <v>79</v>
      </c>
      <c r="I734">
        <v>87</v>
      </c>
      <c r="J734">
        <v>130</v>
      </c>
      <c r="K734">
        <v>12</v>
      </c>
      <c r="L734">
        <v>50</v>
      </c>
      <c r="M734">
        <v>1</v>
      </c>
      <c r="N734">
        <v>230</v>
      </c>
      <c r="O734">
        <v>13</v>
      </c>
      <c r="P734">
        <v>74</v>
      </c>
      <c r="Q734">
        <v>48</v>
      </c>
      <c r="R734">
        <v>1</v>
      </c>
      <c r="S734">
        <v>107</v>
      </c>
      <c r="T734">
        <v>12</v>
      </c>
      <c r="U734">
        <v>38</v>
      </c>
      <c r="V734">
        <v>6</v>
      </c>
      <c r="W734">
        <v>0</v>
      </c>
      <c r="X734">
        <v>0</v>
      </c>
      <c r="Y734">
        <v>59</v>
      </c>
      <c r="Z734">
        <v>56</v>
      </c>
      <c r="AA734">
        <v>106</v>
      </c>
      <c r="AB734">
        <v>49</v>
      </c>
      <c r="AC734">
        <v>15</v>
      </c>
      <c r="AD734">
        <v>10043</v>
      </c>
      <c r="AE734">
        <v>10137</v>
      </c>
      <c r="AF734">
        <v>1</v>
      </c>
      <c r="AG734">
        <v>9957</v>
      </c>
      <c r="AH734">
        <v>14</v>
      </c>
      <c r="AI734">
        <v>36</v>
      </c>
      <c r="AJ734">
        <v>15</v>
      </c>
      <c r="AK734">
        <v>80</v>
      </c>
      <c r="AL734">
        <v>19</v>
      </c>
      <c r="AM734">
        <v>6</v>
      </c>
      <c r="AN734">
        <v>81</v>
      </c>
      <c r="AO734">
        <v>94</v>
      </c>
      <c r="AP734">
        <v>14</v>
      </c>
      <c r="AQ734">
        <v>56</v>
      </c>
      <c r="AR734">
        <v>20</v>
      </c>
      <c r="AS734">
        <v>1</v>
      </c>
    </row>
    <row r="735" spans="1:45" x14ac:dyDescent="0.25">
      <c r="A735">
        <v>20120104</v>
      </c>
      <c r="B735">
        <f t="shared" si="55"/>
        <v>20160104</v>
      </c>
      <c r="C735">
        <f t="shared" si="56"/>
        <v>2016</v>
      </c>
      <c r="D735">
        <f t="shared" si="57"/>
        <v>1</v>
      </c>
      <c r="E735">
        <f t="shared" si="58"/>
        <v>4</v>
      </c>
      <c r="F735" s="15">
        <f t="shared" si="59"/>
        <v>42373</v>
      </c>
      <c r="G735">
        <v>253</v>
      </c>
      <c r="H735">
        <v>67</v>
      </c>
      <c r="I735">
        <v>71</v>
      </c>
      <c r="J735">
        <v>100</v>
      </c>
      <c r="K735">
        <v>23</v>
      </c>
      <c r="L735">
        <v>60</v>
      </c>
      <c r="M735">
        <v>1</v>
      </c>
      <c r="N735">
        <v>220</v>
      </c>
      <c r="O735">
        <v>5</v>
      </c>
      <c r="P735">
        <v>71</v>
      </c>
      <c r="Q735">
        <v>54</v>
      </c>
      <c r="R735">
        <v>5</v>
      </c>
      <c r="S735">
        <v>86</v>
      </c>
      <c r="T735">
        <v>24</v>
      </c>
      <c r="U735">
        <v>49</v>
      </c>
      <c r="V735">
        <v>6</v>
      </c>
      <c r="W735">
        <v>7</v>
      </c>
      <c r="X735">
        <v>9</v>
      </c>
      <c r="Y735">
        <v>200</v>
      </c>
      <c r="Z735">
        <v>75</v>
      </c>
      <c r="AA735">
        <v>80</v>
      </c>
      <c r="AB735">
        <v>15</v>
      </c>
      <c r="AC735">
        <v>21</v>
      </c>
      <c r="AD735">
        <v>10086</v>
      </c>
      <c r="AE735">
        <v>10149</v>
      </c>
      <c r="AF735">
        <v>11</v>
      </c>
      <c r="AG735">
        <v>9966</v>
      </c>
      <c r="AH735">
        <v>24</v>
      </c>
      <c r="AI735">
        <v>56</v>
      </c>
      <c r="AJ735">
        <v>3</v>
      </c>
      <c r="AK735">
        <v>71</v>
      </c>
      <c r="AL735">
        <v>6</v>
      </c>
      <c r="AM735">
        <v>8</v>
      </c>
      <c r="AN735">
        <v>79</v>
      </c>
      <c r="AO735">
        <v>93</v>
      </c>
      <c r="AP735">
        <v>20</v>
      </c>
      <c r="AQ735">
        <v>69</v>
      </c>
      <c r="AR735">
        <v>13</v>
      </c>
      <c r="AS735">
        <v>3</v>
      </c>
    </row>
    <row r="736" spans="1:45" x14ac:dyDescent="0.25">
      <c r="A736">
        <v>20120105</v>
      </c>
      <c r="B736">
        <f t="shared" si="55"/>
        <v>20160105</v>
      </c>
      <c r="C736">
        <f t="shared" si="56"/>
        <v>2016</v>
      </c>
      <c r="D736">
        <f t="shared" si="57"/>
        <v>1</v>
      </c>
      <c r="E736">
        <f t="shared" si="58"/>
        <v>5</v>
      </c>
      <c r="F736" s="15">
        <f t="shared" si="59"/>
        <v>42374</v>
      </c>
      <c r="G736">
        <v>289</v>
      </c>
      <c r="H736">
        <v>77</v>
      </c>
      <c r="I736">
        <v>83</v>
      </c>
      <c r="J736">
        <v>110</v>
      </c>
      <c r="K736">
        <v>2</v>
      </c>
      <c r="L736">
        <v>60</v>
      </c>
      <c r="M736">
        <v>17</v>
      </c>
      <c r="N736">
        <v>230</v>
      </c>
      <c r="O736">
        <v>5</v>
      </c>
      <c r="P736">
        <v>74</v>
      </c>
      <c r="Q736">
        <v>49</v>
      </c>
      <c r="R736">
        <v>21</v>
      </c>
      <c r="S736">
        <v>102</v>
      </c>
      <c r="T736">
        <v>5</v>
      </c>
      <c r="U736">
        <v>38</v>
      </c>
      <c r="V736">
        <v>24</v>
      </c>
      <c r="W736">
        <v>17</v>
      </c>
      <c r="X736">
        <v>22</v>
      </c>
      <c r="Y736">
        <v>158</v>
      </c>
      <c r="Z736">
        <v>55</v>
      </c>
      <c r="AA736">
        <v>119</v>
      </c>
      <c r="AB736">
        <v>43</v>
      </c>
      <c r="AC736">
        <v>5</v>
      </c>
      <c r="AD736">
        <v>9950</v>
      </c>
      <c r="AE736">
        <v>10063</v>
      </c>
      <c r="AF736">
        <v>24</v>
      </c>
      <c r="AG736">
        <v>9886</v>
      </c>
      <c r="AH736">
        <v>8</v>
      </c>
      <c r="AI736">
        <v>18</v>
      </c>
      <c r="AJ736">
        <v>5</v>
      </c>
      <c r="AK736">
        <v>72</v>
      </c>
      <c r="AL736">
        <v>23</v>
      </c>
      <c r="AM736">
        <v>7</v>
      </c>
      <c r="AN736">
        <v>77</v>
      </c>
      <c r="AO736">
        <v>95</v>
      </c>
      <c r="AP736">
        <v>5</v>
      </c>
      <c r="AQ736">
        <v>64</v>
      </c>
      <c r="AR736">
        <v>11</v>
      </c>
      <c r="AS736">
        <v>2</v>
      </c>
    </row>
    <row r="737" spans="1:45" x14ac:dyDescent="0.25">
      <c r="A737">
        <v>20120106</v>
      </c>
      <c r="B737">
        <f t="shared" si="55"/>
        <v>20160106</v>
      </c>
      <c r="C737">
        <f t="shared" si="56"/>
        <v>2016</v>
      </c>
      <c r="D737">
        <f t="shared" si="57"/>
        <v>1</v>
      </c>
      <c r="E737">
        <f t="shared" si="58"/>
        <v>6</v>
      </c>
      <c r="F737" s="15">
        <f t="shared" si="59"/>
        <v>42375</v>
      </c>
      <c r="G737">
        <v>301</v>
      </c>
      <c r="H737">
        <v>40</v>
      </c>
      <c r="I737">
        <v>52</v>
      </c>
      <c r="J737">
        <v>70</v>
      </c>
      <c r="K737">
        <v>1</v>
      </c>
      <c r="L737">
        <v>30</v>
      </c>
      <c r="M737">
        <v>17</v>
      </c>
      <c r="N737">
        <v>160</v>
      </c>
      <c r="O737">
        <v>1</v>
      </c>
      <c r="P737">
        <v>67</v>
      </c>
      <c r="Q737">
        <v>42</v>
      </c>
      <c r="R737">
        <v>22</v>
      </c>
      <c r="S737">
        <v>88</v>
      </c>
      <c r="T737">
        <v>12</v>
      </c>
      <c r="U737">
        <v>29</v>
      </c>
      <c r="V737">
        <v>24</v>
      </c>
      <c r="W737">
        <v>14</v>
      </c>
      <c r="X737">
        <v>18</v>
      </c>
      <c r="Y737">
        <v>217</v>
      </c>
      <c r="Z737">
        <v>11</v>
      </c>
      <c r="AA737">
        <v>12</v>
      </c>
      <c r="AB737">
        <v>10</v>
      </c>
      <c r="AC737">
        <v>7</v>
      </c>
      <c r="AD737">
        <v>10175</v>
      </c>
      <c r="AE737">
        <v>10219</v>
      </c>
      <c r="AF737">
        <v>16</v>
      </c>
      <c r="AG737">
        <v>10076</v>
      </c>
      <c r="AH737">
        <v>1</v>
      </c>
      <c r="AI737">
        <v>58</v>
      </c>
      <c r="AJ737">
        <v>6</v>
      </c>
      <c r="AK737">
        <v>69</v>
      </c>
      <c r="AL737">
        <v>20</v>
      </c>
      <c r="AM737">
        <v>7</v>
      </c>
      <c r="AN737">
        <v>78</v>
      </c>
      <c r="AO737">
        <v>87</v>
      </c>
      <c r="AP737">
        <v>24</v>
      </c>
      <c r="AQ737">
        <v>70</v>
      </c>
      <c r="AR737">
        <v>13</v>
      </c>
      <c r="AS737">
        <v>3</v>
      </c>
    </row>
    <row r="738" spans="1:45" x14ac:dyDescent="0.25">
      <c r="A738">
        <v>20120107</v>
      </c>
      <c r="B738">
        <f t="shared" si="55"/>
        <v>20160107</v>
      </c>
      <c r="C738">
        <f t="shared" si="56"/>
        <v>2016</v>
      </c>
      <c r="D738">
        <f t="shared" si="57"/>
        <v>1</v>
      </c>
      <c r="E738">
        <f t="shared" si="58"/>
        <v>7</v>
      </c>
      <c r="F738" s="15">
        <f t="shared" si="59"/>
        <v>42376</v>
      </c>
      <c r="G738">
        <v>279</v>
      </c>
      <c r="H738">
        <v>51</v>
      </c>
      <c r="I738">
        <v>56</v>
      </c>
      <c r="J738">
        <v>70</v>
      </c>
      <c r="K738">
        <v>12</v>
      </c>
      <c r="L738">
        <v>40</v>
      </c>
      <c r="M738">
        <v>20</v>
      </c>
      <c r="N738">
        <v>140</v>
      </c>
      <c r="O738">
        <v>12</v>
      </c>
      <c r="P738">
        <v>78</v>
      </c>
      <c r="Q738">
        <v>51</v>
      </c>
      <c r="R738">
        <v>1</v>
      </c>
      <c r="S738">
        <v>94</v>
      </c>
      <c r="T738">
        <v>7</v>
      </c>
      <c r="U738">
        <v>46</v>
      </c>
      <c r="V738">
        <v>6</v>
      </c>
      <c r="W738">
        <v>7</v>
      </c>
      <c r="X738">
        <v>9</v>
      </c>
      <c r="Y738">
        <v>148</v>
      </c>
      <c r="Z738">
        <v>49</v>
      </c>
      <c r="AA738">
        <v>49</v>
      </c>
      <c r="AB738">
        <v>19</v>
      </c>
      <c r="AC738">
        <v>5</v>
      </c>
      <c r="AD738">
        <v>10156</v>
      </c>
      <c r="AE738">
        <v>10185</v>
      </c>
      <c r="AF738">
        <v>21</v>
      </c>
      <c r="AG738">
        <v>10122</v>
      </c>
      <c r="AH738">
        <v>7</v>
      </c>
      <c r="AI738">
        <v>24</v>
      </c>
      <c r="AJ738">
        <v>4</v>
      </c>
      <c r="AK738">
        <v>67</v>
      </c>
      <c r="AL738">
        <v>7</v>
      </c>
      <c r="AM738">
        <v>8</v>
      </c>
      <c r="AN738">
        <v>83</v>
      </c>
      <c r="AO738">
        <v>98</v>
      </c>
      <c r="AP738">
        <v>4</v>
      </c>
      <c r="AQ738">
        <v>73</v>
      </c>
      <c r="AR738">
        <v>14</v>
      </c>
      <c r="AS738">
        <v>2</v>
      </c>
    </row>
    <row r="739" spans="1:45" x14ac:dyDescent="0.25">
      <c r="A739">
        <v>20120108</v>
      </c>
      <c r="B739">
        <f t="shared" si="55"/>
        <v>20160108</v>
      </c>
      <c r="C739">
        <f t="shared" si="56"/>
        <v>2016</v>
      </c>
      <c r="D739">
        <f t="shared" si="57"/>
        <v>1</v>
      </c>
      <c r="E739">
        <f t="shared" si="58"/>
        <v>8</v>
      </c>
      <c r="F739" s="15">
        <f t="shared" si="59"/>
        <v>42377</v>
      </c>
      <c r="G739">
        <v>291</v>
      </c>
      <c r="H739">
        <v>35</v>
      </c>
      <c r="I739">
        <v>37</v>
      </c>
      <c r="J739">
        <v>50</v>
      </c>
      <c r="K739">
        <v>1</v>
      </c>
      <c r="L739">
        <v>20</v>
      </c>
      <c r="M739">
        <v>21</v>
      </c>
      <c r="N739">
        <v>110</v>
      </c>
      <c r="O739">
        <v>2</v>
      </c>
      <c r="P739">
        <v>74</v>
      </c>
      <c r="Q739">
        <v>55</v>
      </c>
      <c r="R739">
        <v>23</v>
      </c>
      <c r="S739">
        <v>84</v>
      </c>
      <c r="T739">
        <v>13</v>
      </c>
      <c r="U739">
        <v>40</v>
      </c>
      <c r="V739">
        <v>24</v>
      </c>
      <c r="W739">
        <v>3</v>
      </c>
      <c r="X739">
        <v>4</v>
      </c>
      <c r="Y739">
        <v>120</v>
      </c>
      <c r="Z739">
        <v>0</v>
      </c>
      <c r="AA739">
        <v>-1</v>
      </c>
      <c r="AB739">
        <v>-1</v>
      </c>
      <c r="AC739">
        <v>3</v>
      </c>
      <c r="AD739">
        <v>10219</v>
      </c>
      <c r="AE739">
        <v>10260</v>
      </c>
      <c r="AF739">
        <v>22</v>
      </c>
      <c r="AG739">
        <v>10180</v>
      </c>
      <c r="AH739">
        <v>1</v>
      </c>
      <c r="AI739">
        <v>61</v>
      </c>
      <c r="AJ739">
        <v>22</v>
      </c>
      <c r="AK739">
        <v>67</v>
      </c>
      <c r="AL739">
        <v>3</v>
      </c>
      <c r="AM739">
        <v>8</v>
      </c>
      <c r="AN739">
        <v>82</v>
      </c>
      <c r="AO739">
        <v>95</v>
      </c>
      <c r="AP739">
        <v>22</v>
      </c>
      <c r="AQ739">
        <v>72</v>
      </c>
      <c r="AR739">
        <v>13</v>
      </c>
      <c r="AS739">
        <v>2</v>
      </c>
    </row>
    <row r="740" spans="1:45" x14ac:dyDescent="0.25">
      <c r="A740">
        <v>20120109</v>
      </c>
      <c r="B740">
        <f t="shared" si="55"/>
        <v>20160109</v>
      </c>
      <c r="C740">
        <f t="shared" si="56"/>
        <v>2016</v>
      </c>
      <c r="D740">
        <f t="shared" si="57"/>
        <v>1</v>
      </c>
      <c r="E740">
        <f t="shared" si="58"/>
        <v>9</v>
      </c>
      <c r="F740" s="15">
        <f t="shared" si="59"/>
        <v>42378</v>
      </c>
      <c r="G740">
        <v>266</v>
      </c>
      <c r="H740">
        <v>31</v>
      </c>
      <c r="I740">
        <v>34</v>
      </c>
      <c r="J740">
        <v>40</v>
      </c>
      <c r="K740">
        <v>7</v>
      </c>
      <c r="L740">
        <v>20</v>
      </c>
      <c r="M740">
        <v>23</v>
      </c>
      <c r="N740">
        <v>100</v>
      </c>
      <c r="O740">
        <v>16</v>
      </c>
      <c r="P740">
        <v>83</v>
      </c>
      <c r="Q740">
        <v>65</v>
      </c>
      <c r="R740">
        <v>1</v>
      </c>
      <c r="S740">
        <v>95</v>
      </c>
      <c r="T740">
        <v>14</v>
      </c>
      <c r="U740">
        <v>57</v>
      </c>
      <c r="V740">
        <v>24</v>
      </c>
      <c r="W740">
        <v>7</v>
      </c>
      <c r="X740">
        <v>9</v>
      </c>
      <c r="Y740">
        <v>121</v>
      </c>
      <c r="Z740">
        <v>9</v>
      </c>
      <c r="AA740">
        <v>1</v>
      </c>
      <c r="AB740">
        <v>1</v>
      </c>
      <c r="AC740">
        <v>4</v>
      </c>
      <c r="AD740">
        <v>10266</v>
      </c>
      <c r="AE740">
        <v>10306</v>
      </c>
      <c r="AF740">
        <v>24</v>
      </c>
      <c r="AG740">
        <v>10246</v>
      </c>
      <c r="AH740">
        <v>5</v>
      </c>
      <c r="AI740">
        <v>16</v>
      </c>
      <c r="AJ740">
        <v>3</v>
      </c>
      <c r="AK740">
        <v>75</v>
      </c>
      <c r="AL740">
        <v>14</v>
      </c>
      <c r="AM740">
        <v>7</v>
      </c>
      <c r="AN740">
        <v>89</v>
      </c>
      <c r="AO740">
        <v>98</v>
      </c>
      <c r="AP740">
        <v>3</v>
      </c>
      <c r="AQ740">
        <v>78</v>
      </c>
      <c r="AR740">
        <v>14</v>
      </c>
      <c r="AS740">
        <v>2</v>
      </c>
    </row>
    <row r="741" spans="1:45" x14ac:dyDescent="0.25">
      <c r="A741">
        <v>20120110</v>
      </c>
      <c r="B741">
        <f t="shared" si="55"/>
        <v>20160110</v>
      </c>
      <c r="C741">
        <f t="shared" si="56"/>
        <v>2016</v>
      </c>
      <c r="D741">
        <f t="shared" si="57"/>
        <v>1</v>
      </c>
      <c r="E741">
        <f t="shared" si="58"/>
        <v>10</v>
      </c>
      <c r="F741" s="15">
        <f t="shared" si="59"/>
        <v>42379</v>
      </c>
      <c r="G741">
        <v>243</v>
      </c>
      <c r="H741">
        <v>28</v>
      </c>
      <c r="I741">
        <v>29</v>
      </c>
      <c r="J741">
        <v>40</v>
      </c>
      <c r="K741">
        <v>14</v>
      </c>
      <c r="L741">
        <v>10</v>
      </c>
      <c r="M741">
        <v>5</v>
      </c>
      <c r="N741">
        <v>80</v>
      </c>
      <c r="O741">
        <v>22</v>
      </c>
      <c r="P741">
        <v>75</v>
      </c>
      <c r="Q741">
        <v>22</v>
      </c>
      <c r="R741">
        <v>6</v>
      </c>
      <c r="S741">
        <v>93</v>
      </c>
      <c r="T741">
        <v>19</v>
      </c>
      <c r="U741">
        <v>-9</v>
      </c>
      <c r="V741">
        <v>6</v>
      </c>
      <c r="W741">
        <v>24</v>
      </c>
      <c r="X741">
        <v>30</v>
      </c>
      <c r="Y741">
        <v>228</v>
      </c>
      <c r="Z741">
        <v>0</v>
      </c>
      <c r="AA741">
        <v>0</v>
      </c>
      <c r="AB741">
        <v>0</v>
      </c>
      <c r="AC741">
        <v>1</v>
      </c>
      <c r="AD741">
        <v>10318</v>
      </c>
      <c r="AE741">
        <v>10328</v>
      </c>
      <c r="AF741">
        <v>10</v>
      </c>
      <c r="AG741">
        <v>10309</v>
      </c>
      <c r="AH741">
        <v>1</v>
      </c>
      <c r="AI741">
        <v>13</v>
      </c>
      <c r="AJ741">
        <v>5</v>
      </c>
      <c r="AK741">
        <v>75</v>
      </c>
      <c r="AL741">
        <v>13</v>
      </c>
      <c r="AM741">
        <v>5</v>
      </c>
      <c r="AN741">
        <v>88</v>
      </c>
      <c r="AO741">
        <v>98</v>
      </c>
      <c r="AP741">
        <v>5</v>
      </c>
      <c r="AQ741">
        <v>77</v>
      </c>
      <c r="AR741">
        <v>21</v>
      </c>
      <c r="AS741">
        <v>3</v>
      </c>
    </row>
    <row r="742" spans="1:45" x14ac:dyDescent="0.25">
      <c r="A742">
        <v>20120111</v>
      </c>
      <c r="B742">
        <f t="shared" si="55"/>
        <v>20160111</v>
      </c>
      <c r="C742">
        <f t="shared" si="56"/>
        <v>2016</v>
      </c>
      <c r="D742">
        <f t="shared" si="57"/>
        <v>1</v>
      </c>
      <c r="E742">
        <f t="shared" si="58"/>
        <v>11</v>
      </c>
      <c r="F742" s="15">
        <f t="shared" si="59"/>
        <v>42380</v>
      </c>
      <c r="G742">
        <v>240</v>
      </c>
      <c r="H742">
        <v>36</v>
      </c>
      <c r="I742">
        <v>36</v>
      </c>
      <c r="J742">
        <v>50</v>
      </c>
      <c r="K742">
        <v>22</v>
      </c>
      <c r="L742">
        <v>30</v>
      </c>
      <c r="M742">
        <v>1</v>
      </c>
      <c r="N742">
        <v>90</v>
      </c>
      <c r="O742">
        <v>22</v>
      </c>
      <c r="P742">
        <v>84</v>
      </c>
      <c r="Q742">
        <v>75</v>
      </c>
      <c r="R742">
        <v>8</v>
      </c>
      <c r="S742">
        <v>90</v>
      </c>
      <c r="T742">
        <v>2</v>
      </c>
      <c r="U742">
        <v>63</v>
      </c>
      <c r="V742">
        <v>12</v>
      </c>
      <c r="W742">
        <v>0</v>
      </c>
      <c r="X742">
        <v>0</v>
      </c>
      <c r="Y742">
        <v>75</v>
      </c>
      <c r="Z742">
        <v>31</v>
      </c>
      <c r="AA742">
        <v>10</v>
      </c>
      <c r="AB742">
        <v>5</v>
      </c>
      <c r="AC742">
        <v>11</v>
      </c>
      <c r="AD742">
        <v>10309</v>
      </c>
      <c r="AE742">
        <v>10319</v>
      </c>
      <c r="AF742">
        <v>10</v>
      </c>
      <c r="AG742">
        <v>10285</v>
      </c>
      <c r="AH742">
        <v>24</v>
      </c>
      <c r="AI742">
        <v>19</v>
      </c>
      <c r="AJ742">
        <v>19</v>
      </c>
      <c r="AK742">
        <v>70</v>
      </c>
      <c r="AL742">
        <v>1</v>
      </c>
      <c r="AM742">
        <v>8</v>
      </c>
      <c r="AN742">
        <v>94</v>
      </c>
      <c r="AO742">
        <v>98</v>
      </c>
      <c r="AP742">
        <v>15</v>
      </c>
      <c r="AQ742">
        <v>87</v>
      </c>
      <c r="AR742">
        <v>1</v>
      </c>
      <c r="AS742">
        <v>1</v>
      </c>
    </row>
    <row r="743" spans="1:45" x14ac:dyDescent="0.25">
      <c r="A743">
        <v>20120112</v>
      </c>
      <c r="B743">
        <f t="shared" si="55"/>
        <v>20160112</v>
      </c>
      <c r="C743">
        <f t="shared" si="56"/>
        <v>2016</v>
      </c>
      <c r="D743">
        <f t="shared" si="57"/>
        <v>1</v>
      </c>
      <c r="E743">
        <f t="shared" si="58"/>
        <v>12</v>
      </c>
      <c r="F743" s="15">
        <f t="shared" si="59"/>
        <v>42381</v>
      </c>
      <c r="G743">
        <v>265</v>
      </c>
      <c r="H743">
        <v>49</v>
      </c>
      <c r="I743">
        <v>55</v>
      </c>
      <c r="J743">
        <v>80</v>
      </c>
      <c r="K743">
        <v>12</v>
      </c>
      <c r="L743">
        <v>30</v>
      </c>
      <c r="M743">
        <v>22</v>
      </c>
      <c r="N743">
        <v>190</v>
      </c>
      <c r="O743">
        <v>13</v>
      </c>
      <c r="P743">
        <v>79</v>
      </c>
      <c r="Q743">
        <v>52</v>
      </c>
      <c r="R743">
        <v>23</v>
      </c>
      <c r="S743">
        <v>105</v>
      </c>
      <c r="T743">
        <v>13</v>
      </c>
      <c r="U743">
        <v>29</v>
      </c>
      <c r="V743">
        <v>24</v>
      </c>
      <c r="W743">
        <v>11</v>
      </c>
      <c r="X743">
        <v>14</v>
      </c>
      <c r="Y743">
        <v>115</v>
      </c>
      <c r="Z743">
        <v>2</v>
      </c>
      <c r="AA743">
        <v>1</v>
      </c>
      <c r="AB743">
        <v>1</v>
      </c>
      <c r="AC743">
        <v>19</v>
      </c>
      <c r="AD743">
        <v>10233</v>
      </c>
      <c r="AE743">
        <v>10276</v>
      </c>
      <c r="AF743">
        <v>1</v>
      </c>
      <c r="AG743">
        <v>10193</v>
      </c>
      <c r="AH743">
        <v>13</v>
      </c>
      <c r="AI743">
        <v>48</v>
      </c>
      <c r="AJ743">
        <v>3</v>
      </c>
      <c r="AK743">
        <v>71</v>
      </c>
      <c r="AL743">
        <v>13</v>
      </c>
      <c r="AM743">
        <v>6</v>
      </c>
      <c r="AN743">
        <v>83</v>
      </c>
      <c r="AO743">
        <v>95</v>
      </c>
      <c r="AP743">
        <v>3</v>
      </c>
      <c r="AQ743">
        <v>72</v>
      </c>
      <c r="AR743">
        <v>15</v>
      </c>
      <c r="AS743">
        <v>2</v>
      </c>
    </row>
    <row r="744" spans="1:45" x14ac:dyDescent="0.25">
      <c r="A744">
        <v>20120113</v>
      </c>
      <c r="B744">
        <f t="shared" si="55"/>
        <v>20160113</v>
      </c>
      <c r="C744">
        <f t="shared" si="56"/>
        <v>2016</v>
      </c>
      <c r="D744">
        <f t="shared" si="57"/>
        <v>1</v>
      </c>
      <c r="E744">
        <f t="shared" si="58"/>
        <v>13</v>
      </c>
      <c r="F744" s="15">
        <f t="shared" si="59"/>
        <v>42382</v>
      </c>
      <c r="G744">
        <v>308</v>
      </c>
      <c r="H744">
        <v>31</v>
      </c>
      <c r="I744">
        <v>33</v>
      </c>
      <c r="J744">
        <v>50</v>
      </c>
      <c r="K744">
        <v>12</v>
      </c>
      <c r="L744">
        <v>20</v>
      </c>
      <c r="M744">
        <v>6</v>
      </c>
      <c r="N744">
        <v>130</v>
      </c>
      <c r="O744">
        <v>12</v>
      </c>
      <c r="P744">
        <v>55</v>
      </c>
      <c r="Q744">
        <v>37</v>
      </c>
      <c r="R744">
        <v>7</v>
      </c>
      <c r="S744">
        <v>75</v>
      </c>
      <c r="T744">
        <v>13</v>
      </c>
      <c r="U744">
        <v>1</v>
      </c>
      <c r="V744">
        <v>18</v>
      </c>
      <c r="W744">
        <v>52</v>
      </c>
      <c r="X744">
        <v>64</v>
      </c>
      <c r="Y744">
        <v>384</v>
      </c>
      <c r="Z744">
        <v>8</v>
      </c>
      <c r="AA744">
        <v>6</v>
      </c>
      <c r="AB744">
        <v>2</v>
      </c>
      <c r="AC744">
        <v>5</v>
      </c>
      <c r="AD744">
        <v>10281</v>
      </c>
      <c r="AE744">
        <v>10303</v>
      </c>
      <c r="AF744">
        <v>21</v>
      </c>
      <c r="AG744">
        <v>10253</v>
      </c>
      <c r="AH744">
        <v>2</v>
      </c>
      <c r="AI744">
        <v>63</v>
      </c>
      <c r="AJ744">
        <v>11</v>
      </c>
      <c r="AK744">
        <v>74</v>
      </c>
      <c r="AL744">
        <v>10</v>
      </c>
      <c r="AM744">
        <v>5</v>
      </c>
      <c r="AN744">
        <v>73</v>
      </c>
      <c r="AO744">
        <v>89</v>
      </c>
      <c r="AP744">
        <v>5</v>
      </c>
      <c r="AQ744">
        <v>57</v>
      </c>
      <c r="AR744">
        <v>14</v>
      </c>
      <c r="AS744">
        <v>5</v>
      </c>
    </row>
    <row r="745" spans="1:45" x14ac:dyDescent="0.25">
      <c r="A745">
        <v>20120114</v>
      </c>
      <c r="B745">
        <f t="shared" si="55"/>
        <v>20160114</v>
      </c>
      <c r="C745">
        <f t="shared" si="56"/>
        <v>2016</v>
      </c>
      <c r="D745">
        <f t="shared" si="57"/>
        <v>1</v>
      </c>
      <c r="E745">
        <f t="shared" si="58"/>
        <v>14</v>
      </c>
      <c r="F745" s="15">
        <f t="shared" si="59"/>
        <v>42383</v>
      </c>
      <c r="G745">
        <v>321</v>
      </c>
      <c r="H745">
        <v>19</v>
      </c>
      <c r="I745">
        <v>20</v>
      </c>
      <c r="J745">
        <v>30</v>
      </c>
      <c r="K745">
        <v>1</v>
      </c>
      <c r="L745">
        <v>10</v>
      </c>
      <c r="M745">
        <v>20</v>
      </c>
      <c r="N745">
        <v>80</v>
      </c>
      <c r="O745">
        <v>3</v>
      </c>
      <c r="P745">
        <v>40</v>
      </c>
      <c r="Q745">
        <v>-1</v>
      </c>
      <c r="R745">
        <v>22</v>
      </c>
      <c r="S745">
        <v>73</v>
      </c>
      <c r="T745">
        <v>14</v>
      </c>
      <c r="U745">
        <v>-20</v>
      </c>
      <c r="V745">
        <v>24</v>
      </c>
      <c r="W745">
        <v>40</v>
      </c>
      <c r="X745">
        <v>49</v>
      </c>
      <c r="Y745">
        <v>341</v>
      </c>
      <c r="Z745">
        <v>0</v>
      </c>
      <c r="AA745">
        <v>0</v>
      </c>
      <c r="AB745">
        <v>0</v>
      </c>
      <c r="AC745">
        <v>1</v>
      </c>
      <c r="AD745">
        <v>10288</v>
      </c>
      <c r="AE745">
        <v>10300</v>
      </c>
      <c r="AF745">
        <v>2</v>
      </c>
      <c r="AG745">
        <v>10276</v>
      </c>
      <c r="AH745">
        <v>24</v>
      </c>
      <c r="AI745">
        <v>61</v>
      </c>
      <c r="AJ745">
        <v>22</v>
      </c>
      <c r="AK745">
        <v>73</v>
      </c>
      <c r="AL745">
        <v>15</v>
      </c>
      <c r="AM745">
        <v>6</v>
      </c>
      <c r="AN745">
        <v>79</v>
      </c>
      <c r="AO745">
        <v>97</v>
      </c>
      <c r="AP745">
        <v>22</v>
      </c>
      <c r="AQ745">
        <v>57</v>
      </c>
      <c r="AR745">
        <v>14</v>
      </c>
      <c r="AS745">
        <v>4</v>
      </c>
    </row>
    <row r="746" spans="1:45" x14ac:dyDescent="0.25">
      <c r="A746">
        <v>20120115</v>
      </c>
      <c r="B746">
        <f t="shared" si="55"/>
        <v>20160115</v>
      </c>
      <c r="C746">
        <f t="shared" si="56"/>
        <v>2016</v>
      </c>
      <c r="D746">
        <f t="shared" si="57"/>
        <v>1</v>
      </c>
      <c r="E746">
        <f t="shared" si="58"/>
        <v>15</v>
      </c>
      <c r="F746" s="15">
        <f t="shared" si="59"/>
        <v>42384</v>
      </c>
      <c r="G746">
        <v>68</v>
      </c>
      <c r="H746">
        <v>15</v>
      </c>
      <c r="I746">
        <v>19</v>
      </c>
      <c r="J746">
        <v>30</v>
      </c>
      <c r="K746">
        <v>14</v>
      </c>
      <c r="L746">
        <v>10</v>
      </c>
      <c r="M746">
        <v>1</v>
      </c>
      <c r="N746">
        <v>60</v>
      </c>
      <c r="O746">
        <v>15</v>
      </c>
      <c r="P746">
        <v>18</v>
      </c>
      <c r="Q746">
        <v>-21</v>
      </c>
      <c r="R746">
        <v>23</v>
      </c>
      <c r="S746">
        <v>66</v>
      </c>
      <c r="T746">
        <v>14</v>
      </c>
      <c r="U746">
        <v>-56</v>
      </c>
      <c r="V746">
        <v>24</v>
      </c>
      <c r="W746">
        <v>28</v>
      </c>
      <c r="X746">
        <v>34</v>
      </c>
      <c r="Y746">
        <v>322</v>
      </c>
      <c r="Z746">
        <v>0</v>
      </c>
      <c r="AA746">
        <v>0</v>
      </c>
      <c r="AB746">
        <v>0</v>
      </c>
      <c r="AC746">
        <v>1</v>
      </c>
      <c r="AD746">
        <v>10271</v>
      </c>
      <c r="AE746">
        <v>10277</v>
      </c>
      <c r="AF746">
        <v>10</v>
      </c>
      <c r="AG746">
        <v>10263</v>
      </c>
      <c r="AH746">
        <v>14</v>
      </c>
      <c r="AI746">
        <v>60</v>
      </c>
      <c r="AJ746">
        <v>3</v>
      </c>
      <c r="AK746">
        <v>81</v>
      </c>
      <c r="AL746">
        <v>13</v>
      </c>
      <c r="AM746">
        <v>4</v>
      </c>
      <c r="AN746">
        <v>87</v>
      </c>
      <c r="AO746">
        <v>97</v>
      </c>
      <c r="AP746">
        <v>1</v>
      </c>
      <c r="AQ746">
        <v>62</v>
      </c>
      <c r="AR746">
        <v>13</v>
      </c>
      <c r="AS746">
        <v>4</v>
      </c>
    </row>
    <row r="747" spans="1:45" x14ac:dyDescent="0.25">
      <c r="A747">
        <v>20120116</v>
      </c>
      <c r="B747">
        <f t="shared" si="55"/>
        <v>20160116</v>
      </c>
      <c r="C747">
        <f t="shared" si="56"/>
        <v>2016</v>
      </c>
      <c r="D747">
        <f t="shared" si="57"/>
        <v>1</v>
      </c>
      <c r="E747">
        <f t="shared" si="58"/>
        <v>16</v>
      </c>
      <c r="F747" s="15">
        <f t="shared" si="59"/>
        <v>42385</v>
      </c>
      <c r="G747">
        <v>100</v>
      </c>
      <c r="H747">
        <v>14</v>
      </c>
      <c r="I747">
        <v>15</v>
      </c>
      <c r="J747">
        <v>30</v>
      </c>
      <c r="K747">
        <v>1</v>
      </c>
      <c r="L747">
        <v>10</v>
      </c>
      <c r="M747">
        <v>6</v>
      </c>
      <c r="N747">
        <v>40</v>
      </c>
      <c r="O747">
        <v>1</v>
      </c>
      <c r="P747">
        <v>-10</v>
      </c>
      <c r="Q747">
        <v>-44</v>
      </c>
      <c r="R747">
        <v>24</v>
      </c>
      <c r="S747">
        <v>48</v>
      </c>
      <c r="T747">
        <v>13</v>
      </c>
      <c r="U747">
        <v>-69</v>
      </c>
      <c r="V747">
        <v>24</v>
      </c>
      <c r="W747">
        <v>70</v>
      </c>
      <c r="X747">
        <v>85</v>
      </c>
      <c r="Y747">
        <v>406</v>
      </c>
      <c r="Z747">
        <v>0</v>
      </c>
      <c r="AA747">
        <v>0</v>
      </c>
      <c r="AB747">
        <v>0</v>
      </c>
      <c r="AC747">
        <v>1</v>
      </c>
      <c r="AD747">
        <v>10282</v>
      </c>
      <c r="AE747">
        <v>10295</v>
      </c>
      <c r="AF747">
        <v>21</v>
      </c>
      <c r="AG747">
        <v>10270</v>
      </c>
      <c r="AH747">
        <v>1</v>
      </c>
      <c r="AI747">
        <v>56</v>
      </c>
      <c r="AJ747">
        <v>24</v>
      </c>
      <c r="AK747">
        <v>71</v>
      </c>
      <c r="AL747">
        <v>13</v>
      </c>
      <c r="AM747">
        <v>0</v>
      </c>
      <c r="AN747">
        <v>85</v>
      </c>
      <c r="AO747">
        <v>98</v>
      </c>
      <c r="AP747">
        <v>22</v>
      </c>
      <c r="AQ747">
        <v>63</v>
      </c>
      <c r="AR747">
        <v>13</v>
      </c>
      <c r="AS747">
        <v>4</v>
      </c>
    </row>
    <row r="748" spans="1:45" x14ac:dyDescent="0.25">
      <c r="A748">
        <v>20120117</v>
      </c>
      <c r="B748">
        <f t="shared" si="55"/>
        <v>20160117</v>
      </c>
      <c r="C748">
        <f t="shared" si="56"/>
        <v>2016</v>
      </c>
      <c r="D748">
        <f t="shared" si="57"/>
        <v>1</v>
      </c>
      <c r="E748">
        <f t="shared" si="58"/>
        <v>17</v>
      </c>
      <c r="F748" s="15">
        <f t="shared" si="59"/>
        <v>42386</v>
      </c>
      <c r="G748">
        <v>192</v>
      </c>
      <c r="H748">
        <v>17</v>
      </c>
      <c r="I748">
        <v>19</v>
      </c>
      <c r="J748">
        <v>30</v>
      </c>
      <c r="K748">
        <v>13</v>
      </c>
      <c r="L748">
        <v>10</v>
      </c>
      <c r="M748">
        <v>1</v>
      </c>
      <c r="N748">
        <v>50</v>
      </c>
      <c r="O748">
        <v>12</v>
      </c>
      <c r="P748">
        <v>-3</v>
      </c>
      <c r="Q748">
        <v>-53</v>
      </c>
      <c r="R748">
        <v>3</v>
      </c>
      <c r="S748">
        <v>61</v>
      </c>
      <c r="T748">
        <v>14</v>
      </c>
      <c r="U748">
        <v>-75</v>
      </c>
      <c r="V748">
        <v>6</v>
      </c>
      <c r="W748">
        <v>66</v>
      </c>
      <c r="X748">
        <v>79</v>
      </c>
      <c r="Y748">
        <v>410</v>
      </c>
      <c r="Z748">
        <v>0</v>
      </c>
      <c r="AA748">
        <v>0</v>
      </c>
      <c r="AB748">
        <v>0</v>
      </c>
      <c r="AC748">
        <v>1</v>
      </c>
      <c r="AD748">
        <v>10294</v>
      </c>
      <c r="AE748">
        <v>10303</v>
      </c>
      <c r="AF748">
        <v>9</v>
      </c>
      <c r="AG748">
        <v>10288</v>
      </c>
      <c r="AH748">
        <v>3</v>
      </c>
      <c r="AI748">
        <v>50</v>
      </c>
      <c r="AJ748">
        <v>7</v>
      </c>
      <c r="AK748">
        <v>72</v>
      </c>
      <c r="AL748">
        <v>14</v>
      </c>
      <c r="AM748">
        <v>1</v>
      </c>
      <c r="AN748">
        <v>81</v>
      </c>
      <c r="AO748">
        <v>98</v>
      </c>
      <c r="AP748">
        <v>8</v>
      </c>
      <c r="AQ748">
        <v>57</v>
      </c>
      <c r="AR748">
        <v>15</v>
      </c>
      <c r="AS748">
        <v>4</v>
      </c>
    </row>
    <row r="749" spans="1:45" x14ac:dyDescent="0.25">
      <c r="A749">
        <v>20120118</v>
      </c>
      <c r="B749">
        <f t="shared" si="55"/>
        <v>20160118</v>
      </c>
      <c r="C749">
        <f t="shared" si="56"/>
        <v>2016</v>
      </c>
      <c r="D749">
        <f t="shared" si="57"/>
        <v>1</v>
      </c>
      <c r="E749">
        <f t="shared" si="58"/>
        <v>18</v>
      </c>
      <c r="F749" s="15">
        <f t="shared" si="59"/>
        <v>42387</v>
      </c>
      <c r="G749">
        <v>214</v>
      </c>
      <c r="H749">
        <v>47</v>
      </c>
      <c r="I749">
        <v>48</v>
      </c>
      <c r="J749">
        <v>70</v>
      </c>
      <c r="K749">
        <v>13</v>
      </c>
      <c r="L749">
        <v>20</v>
      </c>
      <c r="M749">
        <v>1</v>
      </c>
      <c r="N749">
        <v>120</v>
      </c>
      <c r="O749">
        <v>13</v>
      </c>
      <c r="P749">
        <v>26</v>
      </c>
      <c r="Q749">
        <v>-18</v>
      </c>
      <c r="R749">
        <v>1</v>
      </c>
      <c r="S749">
        <v>62</v>
      </c>
      <c r="T749">
        <v>24</v>
      </c>
      <c r="U749">
        <v>-58</v>
      </c>
      <c r="V749">
        <v>6</v>
      </c>
      <c r="W749">
        <v>0</v>
      </c>
      <c r="X749">
        <v>0</v>
      </c>
      <c r="Y749">
        <v>136</v>
      </c>
      <c r="Z749">
        <v>62</v>
      </c>
      <c r="AA749">
        <v>34</v>
      </c>
      <c r="AB749">
        <v>14</v>
      </c>
      <c r="AC749">
        <v>15</v>
      </c>
      <c r="AD749">
        <v>10247</v>
      </c>
      <c r="AE749">
        <v>10289</v>
      </c>
      <c r="AF749">
        <v>1</v>
      </c>
      <c r="AG749">
        <v>10209</v>
      </c>
      <c r="AH749">
        <v>24</v>
      </c>
      <c r="AI749">
        <v>14</v>
      </c>
      <c r="AJ749">
        <v>15</v>
      </c>
      <c r="AK749">
        <v>64</v>
      </c>
      <c r="AL749">
        <v>1</v>
      </c>
      <c r="AM749">
        <v>7</v>
      </c>
      <c r="AN749">
        <v>89</v>
      </c>
      <c r="AO749">
        <v>98</v>
      </c>
      <c r="AP749">
        <v>15</v>
      </c>
      <c r="AQ749">
        <v>75</v>
      </c>
      <c r="AR749">
        <v>1</v>
      </c>
      <c r="AS749">
        <v>2</v>
      </c>
    </row>
    <row r="750" spans="1:45" x14ac:dyDescent="0.25">
      <c r="A750">
        <v>20120119</v>
      </c>
      <c r="B750">
        <f t="shared" si="55"/>
        <v>20160119</v>
      </c>
      <c r="C750">
        <f t="shared" si="56"/>
        <v>2016</v>
      </c>
      <c r="D750">
        <f t="shared" si="57"/>
        <v>1</v>
      </c>
      <c r="E750">
        <f t="shared" si="58"/>
        <v>19</v>
      </c>
      <c r="F750" s="15">
        <f t="shared" si="59"/>
        <v>42388</v>
      </c>
      <c r="G750">
        <v>262</v>
      </c>
      <c r="H750">
        <v>34</v>
      </c>
      <c r="I750">
        <v>39</v>
      </c>
      <c r="J750">
        <v>60</v>
      </c>
      <c r="K750">
        <v>15</v>
      </c>
      <c r="L750">
        <v>10</v>
      </c>
      <c r="M750">
        <v>10</v>
      </c>
      <c r="N750">
        <v>220</v>
      </c>
      <c r="O750">
        <v>23</v>
      </c>
      <c r="P750">
        <v>67</v>
      </c>
      <c r="Q750">
        <v>50</v>
      </c>
      <c r="R750">
        <v>23</v>
      </c>
      <c r="S750">
        <v>81</v>
      </c>
      <c r="T750">
        <v>6</v>
      </c>
      <c r="U750">
        <v>42</v>
      </c>
      <c r="V750">
        <v>24</v>
      </c>
      <c r="W750">
        <v>10</v>
      </c>
      <c r="X750">
        <v>12</v>
      </c>
      <c r="Y750">
        <v>117</v>
      </c>
      <c r="Z750">
        <v>104</v>
      </c>
      <c r="AA750">
        <v>102</v>
      </c>
      <c r="AB750">
        <v>25</v>
      </c>
      <c r="AC750">
        <v>6</v>
      </c>
      <c r="AD750">
        <v>10148</v>
      </c>
      <c r="AE750">
        <v>10202</v>
      </c>
      <c r="AF750">
        <v>1</v>
      </c>
      <c r="AG750">
        <v>10118</v>
      </c>
      <c r="AH750">
        <v>23</v>
      </c>
      <c r="AI750">
        <v>14</v>
      </c>
      <c r="AJ750">
        <v>1</v>
      </c>
      <c r="AK750">
        <v>75</v>
      </c>
      <c r="AL750">
        <v>23</v>
      </c>
      <c r="AM750">
        <v>7</v>
      </c>
      <c r="AN750">
        <v>91</v>
      </c>
      <c r="AO750">
        <v>98</v>
      </c>
      <c r="AP750">
        <v>1</v>
      </c>
      <c r="AQ750">
        <v>75</v>
      </c>
      <c r="AR750">
        <v>24</v>
      </c>
      <c r="AS750">
        <v>2</v>
      </c>
    </row>
    <row r="751" spans="1:45" x14ac:dyDescent="0.25">
      <c r="A751">
        <v>20120120</v>
      </c>
      <c r="B751">
        <f t="shared" si="55"/>
        <v>20160120</v>
      </c>
      <c r="C751">
        <f t="shared" si="56"/>
        <v>2016</v>
      </c>
      <c r="D751">
        <f t="shared" si="57"/>
        <v>1</v>
      </c>
      <c r="E751">
        <f t="shared" si="58"/>
        <v>20</v>
      </c>
      <c r="F751" s="15">
        <f t="shared" si="59"/>
        <v>42389</v>
      </c>
      <c r="G751">
        <v>280</v>
      </c>
      <c r="H751">
        <v>40</v>
      </c>
      <c r="I751">
        <v>43</v>
      </c>
      <c r="J751">
        <v>70</v>
      </c>
      <c r="K751">
        <v>3</v>
      </c>
      <c r="L751">
        <v>20</v>
      </c>
      <c r="M751">
        <v>17</v>
      </c>
      <c r="N751">
        <v>140</v>
      </c>
      <c r="O751">
        <v>3</v>
      </c>
      <c r="P751">
        <v>46</v>
      </c>
      <c r="Q751">
        <v>24</v>
      </c>
      <c r="R751">
        <v>23</v>
      </c>
      <c r="S751">
        <v>68</v>
      </c>
      <c r="T751">
        <v>11</v>
      </c>
      <c r="U751">
        <v>4</v>
      </c>
      <c r="V751">
        <v>24</v>
      </c>
      <c r="W751">
        <v>18</v>
      </c>
      <c r="X751">
        <v>21</v>
      </c>
      <c r="Y751">
        <v>218</v>
      </c>
      <c r="Z751">
        <v>12</v>
      </c>
      <c r="AA751">
        <v>13</v>
      </c>
      <c r="AB751">
        <v>5</v>
      </c>
      <c r="AC751">
        <v>11</v>
      </c>
      <c r="AD751">
        <v>10140</v>
      </c>
      <c r="AE751">
        <v>10160</v>
      </c>
      <c r="AF751">
        <v>22</v>
      </c>
      <c r="AG751">
        <v>10121</v>
      </c>
      <c r="AH751">
        <v>1</v>
      </c>
      <c r="AI751">
        <v>58</v>
      </c>
      <c r="AJ751">
        <v>16</v>
      </c>
      <c r="AK751">
        <v>71</v>
      </c>
      <c r="AL751">
        <v>12</v>
      </c>
      <c r="AM751">
        <v>7</v>
      </c>
      <c r="AN751">
        <v>81</v>
      </c>
      <c r="AO751">
        <v>91</v>
      </c>
      <c r="AP751">
        <v>13</v>
      </c>
      <c r="AQ751">
        <v>70</v>
      </c>
      <c r="AR751">
        <v>2</v>
      </c>
      <c r="AS751">
        <v>3</v>
      </c>
    </row>
    <row r="752" spans="1:45" x14ac:dyDescent="0.25">
      <c r="A752">
        <v>20120121</v>
      </c>
      <c r="B752">
        <f t="shared" si="55"/>
        <v>20160121</v>
      </c>
      <c r="C752">
        <f t="shared" si="56"/>
        <v>2016</v>
      </c>
      <c r="D752">
        <f t="shared" si="57"/>
        <v>1</v>
      </c>
      <c r="E752">
        <f t="shared" si="58"/>
        <v>21</v>
      </c>
      <c r="F752" s="15">
        <f t="shared" si="59"/>
        <v>42390</v>
      </c>
      <c r="G752">
        <v>265</v>
      </c>
      <c r="H752">
        <v>58</v>
      </c>
      <c r="I752">
        <v>63</v>
      </c>
      <c r="J752">
        <v>80</v>
      </c>
      <c r="K752">
        <v>20</v>
      </c>
      <c r="L752">
        <v>40</v>
      </c>
      <c r="M752">
        <v>1</v>
      </c>
      <c r="N752">
        <v>170</v>
      </c>
      <c r="O752">
        <v>22</v>
      </c>
      <c r="P752">
        <v>78</v>
      </c>
      <c r="Q752">
        <v>34</v>
      </c>
      <c r="R752">
        <v>1</v>
      </c>
      <c r="S752">
        <v>109</v>
      </c>
      <c r="T752">
        <v>12</v>
      </c>
      <c r="U752">
        <v>20</v>
      </c>
      <c r="V752">
        <v>6</v>
      </c>
      <c r="W752">
        <v>0</v>
      </c>
      <c r="X752">
        <v>0</v>
      </c>
      <c r="Y752">
        <v>146</v>
      </c>
      <c r="Z752">
        <v>77</v>
      </c>
      <c r="AA752">
        <v>43</v>
      </c>
      <c r="AB752">
        <v>9</v>
      </c>
      <c r="AC752">
        <v>13</v>
      </c>
      <c r="AD752">
        <v>10064</v>
      </c>
      <c r="AE752">
        <v>10141</v>
      </c>
      <c r="AF752">
        <v>1</v>
      </c>
      <c r="AG752">
        <v>10035</v>
      </c>
      <c r="AH752">
        <v>16</v>
      </c>
      <c r="AI752">
        <v>24</v>
      </c>
      <c r="AJ752">
        <v>5</v>
      </c>
      <c r="AK752">
        <v>70</v>
      </c>
      <c r="AL752">
        <v>11</v>
      </c>
      <c r="AM752">
        <v>8</v>
      </c>
      <c r="AN752">
        <v>83</v>
      </c>
      <c r="AO752">
        <v>98</v>
      </c>
      <c r="AP752">
        <v>2</v>
      </c>
      <c r="AQ752">
        <v>68</v>
      </c>
      <c r="AR752">
        <v>18</v>
      </c>
      <c r="AS752">
        <v>2</v>
      </c>
    </row>
    <row r="753" spans="1:45" x14ac:dyDescent="0.25">
      <c r="A753">
        <v>20120122</v>
      </c>
      <c r="B753">
        <f t="shared" si="55"/>
        <v>20160122</v>
      </c>
      <c r="C753">
        <f t="shared" si="56"/>
        <v>2016</v>
      </c>
      <c r="D753">
        <f t="shared" si="57"/>
        <v>1</v>
      </c>
      <c r="E753">
        <f t="shared" si="58"/>
        <v>22</v>
      </c>
      <c r="F753" s="15">
        <f t="shared" si="59"/>
        <v>42391</v>
      </c>
      <c r="G753">
        <v>274</v>
      </c>
      <c r="H753">
        <v>59</v>
      </c>
      <c r="I753">
        <v>61</v>
      </c>
      <c r="J753">
        <v>90</v>
      </c>
      <c r="K753">
        <v>14</v>
      </c>
      <c r="L753">
        <v>30</v>
      </c>
      <c r="M753">
        <v>23</v>
      </c>
      <c r="N753">
        <v>200</v>
      </c>
      <c r="O753">
        <v>14</v>
      </c>
      <c r="P753">
        <v>68</v>
      </c>
      <c r="Q753">
        <v>50</v>
      </c>
      <c r="R753">
        <v>23</v>
      </c>
      <c r="S753">
        <v>99</v>
      </c>
      <c r="T753">
        <v>14</v>
      </c>
      <c r="U753">
        <v>33</v>
      </c>
      <c r="V753">
        <v>24</v>
      </c>
      <c r="W753">
        <v>10</v>
      </c>
      <c r="X753">
        <v>12</v>
      </c>
      <c r="Y753">
        <v>159</v>
      </c>
      <c r="Z753">
        <v>33</v>
      </c>
      <c r="AA753">
        <v>40</v>
      </c>
      <c r="AB753">
        <v>16</v>
      </c>
      <c r="AC753">
        <v>22</v>
      </c>
      <c r="AD753">
        <v>10078</v>
      </c>
      <c r="AE753">
        <v>10132</v>
      </c>
      <c r="AF753">
        <v>24</v>
      </c>
      <c r="AG753">
        <v>10036</v>
      </c>
      <c r="AH753">
        <v>14</v>
      </c>
      <c r="AI753">
        <v>50</v>
      </c>
      <c r="AJ753">
        <v>10</v>
      </c>
      <c r="AK753">
        <v>70</v>
      </c>
      <c r="AL753">
        <v>19</v>
      </c>
      <c r="AM753">
        <v>6</v>
      </c>
      <c r="AN753">
        <v>80</v>
      </c>
      <c r="AO753">
        <v>95</v>
      </c>
      <c r="AP753">
        <v>10</v>
      </c>
      <c r="AQ753">
        <v>68</v>
      </c>
      <c r="AR753">
        <v>16</v>
      </c>
      <c r="AS753">
        <v>2</v>
      </c>
    </row>
    <row r="754" spans="1:45" x14ac:dyDescent="0.25">
      <c r="A754">
        <v>20120123</v>
      </c>
      <c r="B754">
        <f t="shared" si="55"/>
        <v>20160123</v>
      </c>
      <c r="C754">
        <f t="shared" si="56"/>
        <v>2016</v>
      </c>
      <c r="D754">
        <f t="shared" si="57"/>
        <v>1</v>
      </c>
      <c r="E754">
        <f t="shared" si="58"/>
        <v>23</v>
      </c>
      <c r="F754" s="15">
        <f t="shared" si="59"/>
        <v>42392</v>
      </c>
      <c r="G754">
        <v>274</v>
      </c>
      <c r="H754">
        <v>35</v>
      </c>
      <c r="I754">
        <v>36</v>
      </c>
      <c r="J754">
        <v>50</v>
      </c>
      <c r="K754">
        <v>11</v>
      </c>
      <c r="L754">
        <v>30</v>
      </c>
      <c r="M754">
        <v>1</v>
      </c>
      <c r="N754">
        <v>140</v>
      </c>
      <c r="O754">
        <v>20</v>
      </c>
      <c r="P754">
        <v>54</v>
      </c>
      <c r="Q754">
        <v>29</v>
      </c>
      <c r="R754">
        <v>24</v>
      </c>
      <c r="S754">
        <v>80</v>
      </c>
      <c r="T754">
        <v>12</v>
      </c>
      <c r="U754">
        <v>6</v>
      </c>
      <c r="V754">
        <v>24</v>
      </c>
      <c r="W754">
        <v>47</v>
      </c>
      <c r="X754">
        <v>55</v>
      </c>
      <c r="Y754">
        <v>384</v>
      </c>
      <c r="Z754">
        <v>27</v>
      </c>
      <c r="AA754">
        <v>33</v>
      </c>
      <c r="AB754">
        <v>9</v>
      </c>
      <c r="AC754">
        <v>19</v>
      </c>
      <c r="AD754">
        <v>10145</v>
      </c>
      <c r="AE754">
        <v>10169</v>
      </c>
      <c r="AF754">
        <v>24</v>
      </c>
      <c r="AG754">
        <v>10134</v>
      </c>
      <c r="AH754">
        <v>1</v>
      </c>
      <c r="AI754">
        <v>50</v>
      </c>
      <c r="AJ754">
        <v>20</v>
      </c>
      <c r="AK754">
        <v>70</v>
      </c>
      <c r="AL754">
        <v>21</v>
      </c>
      <c r="AM754">
        <v>5</v>
      </c>
      <c r="AN754">
        <v>84</v>
      </c>
      <c r="AO754">
        <v>91</v>
      </c>
      <c r="AP754">
        <v>7</v>
      </c>
      <c r="AQ754">
        <v>74</v>
      </c>
      <c r="AR754">
        <v>13</v>
      </c>
      <c r="AS754">
        <v>5</v>
      </c>
    </row>
    <row r="755" spans="1:45" x14ac:dyDescent="0.25">
      <c r="A755">
        <v>20120124</v>
      </c>
      <c r="B755">
        <f t="shared" si="55"/>
        <v>20160124</v>
      </c>
      <c r="C755">
        <f t="shared" si="56"/>
        <v>2016</v>
      </c>
      <c r="D755">
        <f t="shared" si="57"/>
        <v>1</v>
      </c>
      <c r="E755">
        <f t="shared" si="58"/>
        <v>24</v>
      </c>
      <c r="F755" s="15">
        <f t="shared" si="59"/>
        <v>42393</v>
      </c>
      <c r="G755">
        <v>224</v>
      </c>
      <c r="H755">
        <v>15</v>
      </c>
      <c r="I755">
        <v>21</v>
      </c>
      <c r="J755">
        <v>30</v>
      </c>
      <c r="K755">
        <v>11</v>
      </c>
      <c r="L755">
        <v>10</v>
      </c>
      <c r="M755">
        <v>7</v>
      </c>
      <c r="N755">
        <v>60</v>
      </c>
      <c r="O755">
        <v>1</v>
      </c>
      <c r="P755">
        <v>33</v>
      </c>
      <c r="Q755">
        <v>0</v>
      </c>
      <c r="R755">
        <v>7</v>
      </c>
      <c r="S755">
        <v>59</v>
      </c>
      <c r="T755">
        <v>13</v>
      </c>
      <c r="U755">
        <v>-33</v>
      </c>
      <c r="V755">
        <v>12</v>
      </c>
      <c r="W755">
        <v>14</v>
      </c>
      <c r="X755">
        <v>16</v>
      </c>
      <c r="Y755">
        <v>208</v>
      </c>
      <c r="Z755">
        <v>0</v>
      </c>
      <c r="AA755">
        <v>-1</v>
      </c>
      <c r="AB755">
        <v>-1</v>
      </c>
      <c r="AC755">
        <v>24</v>
      </c>
      <c r="AD755">
        <v>10203</v>
      </c>
      <c r="AE755">
        <v>10216</v>
      </c>
      <c r="AF755">
        <v>24</v>
      </c>
      <c r="AG755">
        <v>10174</v>
      </c>
      <c r="AH755">
        <v>1</v>
      </c>
      <c r="AI755">
        <v>45</v>
      </c>
      <c r="AJ755">
        <v>22</v>
      </c>
      <c r="AK755">
        <v>70</v>
      </c>
      <c r="AL755">
        <v>1</v>
      </c>
      <c r="AM755">
        <v>6</v>
      </c>
      <c r="AN755">
        <v>92</v>
      </c>
      <c r="AO755">
        <v>98</v>
      </c>
      <c r="AP755">
        <v>22</v>
      </c>
      <c r="AQ755">
        <v>86</v>
      </c>
      <c r="AR755">
        <v>1</v>
      </c>
      <c r="AS755">
        <v>2</v>
      </c>
    </row>
    <row r="756" spans="1:45" x14ac:dyDescent="0.25">
      <c r="A756">
        <v>20120125</v>
      </c>
      <c r="B756">
        <f t="shared" si="55"/>
        <v>20160125</v>
      </c>
      <c r="C756">
        <f t="shared" si="56"/>
        <v>2016</v>
      </c>
      <c r="D756">
        <f t="shared" si="57"/>
        <v>1</v>
      </c>
      <c r="E756">
        <f t="shared" si="58"/>
        <v>25</v>
      </c>
      <c r="F756" s="15">
        <f t="shared" si="59"/>
        <v>42394</v>
      </c>
      <c r="G756">
        <v>142</v>
      </c>
      <c r="H756">
        <v>38</v>
      </c>
      <c r="I756">
        <v>38</v>
      </c>
      <c r="J756">
        <v>50</v>
      </c>
      <c r="K756">
        <v>14</v>
      </c>
      <c r="L756">
        <v>30</v>
      </c>
      <c r="M756">
        <v>1</v>
      </c>
      <c r="N756">
        <v>80</v>
      </c>
      <c r="O756">
        <v>14</v>
      </c>
      <c r="P756">
        <v>41</v>
      </c>
      <c r="Q756">
        <v>29</v>
      </c>
      <c r="R756">
        <v>6</v>
      </c>
      <c r="S756">
        <v>52</v>
      </c>
      <c r="T756">
        <v>14</v>
      </c>
      <c r="U756">
        <v>22</v>
      </c>
      <c r="V756">
        <v>6</v>
      </c>
      <c r="W756">
        <v>2</v>
      </c>
      <c r="X756">
        <v>2</v>
      </c>
      <c r="Y756">
        <v>200</v>
      </c>
      <c r="Z756">
        <v>0</v>
      </c>
      <c r="AA756">
        <v>-1</v>
      </c>
      <c r="AB756">
        <v>-1</v>
      </c>
      <c r="AC756">
        <v>1</v>
      </c>
      <c r="AD756">
        <v>10191</v>
      </c>
      <c r="AE756">
        <v>10211</v>
      </c>
      <c r="AF756">
        <v>1</v>
      </c>
      <c r="AG756">
        <v>10165</v>
      </c>
      <c r="AH756">
        <v>24</v>
      </c>
      <c r="AI756">
        <v>48</v>
      </c>
      <c r="AJ756">
        <v>23</v>
      </c>
      <c r="AK756">
        <v>61</v>
      </c>
      <c r="AL756">
        <v>2</v>
      </c>
      <c r="AM756">
        <v>8</v>
      </c>
      <c r="AN756">
        <v>89</v>
      </c>
      <c r="AO756">
        <v>94</v>
      </c>
      <c r="AP756">
        <v>1</v>
      </c>
      <c r="AQ756">
        <v>84</v>
      </c>
      <c r="AR756">
        <v>14</v>
      </c>
      <c r="AS756">
        <v>2</v>
      </c>
    </row>
    <row r="757" spans="1:45" x14ac:dyDescent="0.25">
      <c r="A757">
        <v>20120126</v>
      </c>
      <c r="B757">
        <f t="shared" si="55"/>
        <v>20160126</v>
      </c>
      <c r="C757">
        <f t="shared" si="56"/>
        <v>2016</v>
      </c>
      <c r="D757">
        <f t="shared" si="57"/>
        <v>1</v>
      </c>
      <c r="E757">
        <f t="shared" si="58"/>
        <v>26</v>
      </c>
      <c r="F757" s="15">
        <f t="shared" si="59"/>
        <v>42395</v>
      </c>
      <c r="G757">
        <v>154</v>
      </c>
      <c r="H757">
        <v>42</v>
      </c>
      <c r="I757">
        <v>44</v>
      </c>
      <c r="J757">
        <v>60</v>
      </c>
      <c r="K757">
        <v>10</v>
      </c>
      <c r="L757">
        <v>20</v>
      </c>
      <c r="M757">
        <v>18</v>
      </c>
      <c r="N757">
        <v>110</v>
      </c>
      <c r="O757">
        <v>10</v>
      </c>
      <c r="P757">
        <v>45</v>
      </c>
      <c r="Q757">
        <v>36</v>
      </c>
      <c r="R757">
        <v>3</v>
      </c>
      <c r="S757">
        <v>62</v>
      </c>
      <c r="T757">
        <v>17</v>
      </c>
      <c r="U757">
        <v>18</v>
      </c>
      <c r="V757">
        <v>24</v>
      </c>
      <c r="W757">
        <v>0</v>
      </c>
      <c r="X757">
        <v>0</v>
      </c>
      <c r="Y757">
        <v>80</v>
      </c>
      <c r="Z757">
        <v>99</v>
      </c>
      <c r="AA757">
        <v>54</v>
      </c>
      <c r="AB757">
        <v>10</v>
      </c>
      <c r="AC757">
        <v>18</v>
      </c>
      <c r="AD757">
        <v>10141</v>
      </c>
      <c r="AE757">
        <v>10162</v>
      </c>
      <c r="AF757">
        <v>1</v>
      </c>
      <c r="AG757">
        <v>10122</v>
      </c>
      <c r="AH757">
        <v>15</v>
      </c>
      <c r="AI757">
        <v>19</v>
      </c>
      <c r="AJ757">
        <v>7</v>
      </c>
      <c r="AK757">
        <v>58</v>
      </c>
      <c r="AL757">
        <v>15</v>
      </c>
      <c r="AM757">
        <v>7</v>
      </c>
      <c r="AN757">
        <v>96</v>
      </c>
      <c r="AO757">
        <v>97</v>
      </c>
      <c r="AP757">
        <v>4</v>
      </c>
      <c r="AQ757">
        <v>91</v>
      </c>
      <c r="AR757">
        <v>15</v>
      </c>
      <c r="AS757">
        <v>1</v>
      </c>
    </row>
    <row r="758" spans="1:45" x14ac:dyDescent="0.25">
      <c r="A758">
        <v>20120127</v>
      </c>
      <c r="B758">
        <f t="shared" si="55"/>
        <v>20160127</v>
      </c>
      <c r="C758">
        <f t="shared" si="56"/>
        <v>2016</v>
      </c>
      <c r="D758">
        <f t="shared" si="57"/>
        <v>1</v>
      </c>
      <c r="E758">
        <f t="shared" si="58"/>
        <v>27</v>
      </c>
      <c r="F758" s="15">
        <f t="shared" si="59"/>
        <v>42396</v>
      </c>
      <c r="G758">
        <v>195</v>
      </c>
      <c r="H758">
        <v>33</v>
      </c>
      <c r="I758">
        <v>35</v>
      </c>
      <c r="J758">
        <v>50</v>
      </c>
      <c r="K758">
        <v>11</v>
      </c>
      <c r="L758">
        <v>20</v>
      </c>
      <c r="M758">
        <v>23</v>
      </c>
      <c r="N758">
        <v>100</v>
      </c>
      <c r="O758">
        <v>11</v>
      </c>
      <c r="P758">
        <v>43</v>
      </c>
      <c r="Q758">
        <v>14</v>
      </c>
      <c r="R758">
        <v>8</v>
      </c>
      <c r="S758">
        <v>80</v>
      </c>
      <c r="T758">
        <v>13</v>
      </c>
      <c r="U758">
        <v>1</v>
      </c>
      <c r="V758">
        <v>12</v>
      </c>
      <c r="W758">
        <v>63</v>
      </c>
      <c r="X758">
        <v>72</v>
      </c>
      <c r="Y758">
        <v>478</v>
      </c>
      <c r="Z758">
        <v>0</v>
      </c>
      <c r="AA758">
        <v>0</v>
      </c>
      <c r="AB758">
        <v>0</v>
      </c>
      <c r="AC758">
        <v>1</v>
      </c>
      <c r="AD758">
        <v>10205</v>
      </c>
      <c r="AE758">
        <v>10239</v>
      </c>
      <c r="AF758">
        <v>24</v>
      </c>
      <c r="AG758">
        <v>10165</v>
      </c>
      <c r="AH758">
        <v>1</v>
      </c>
      <c r="AI758">
        <v>42</v>
      </c>
      <c r="AJ758">
        <v>2</v>
      </c>
      <c r="AK758">
        <v>72</v>
      </c>
      <c r="AL758">
        <v>13</v>
      </c>
      <c r="AM758">
        <v>3</v>
      </c>
      <c r="AN758">
        <v>89</v>
      </c>
      <c r="AO758">
        <v>98</v>
      </c>
      <c r="AP758">
        <v>1</v>
      </c>
      <c r="AQ758">
        <v>74</v>
      </c>
      <c r="AR758">
        <v>13</v>
      </c>
      <c r="AS758">
        <v>6</v>
      </c>
    </row>
    <row r="759" spans="1:45" x14ac:dyDescent="0.25">
      <c r="A759">
        <v>20120128</v>
      </c>
      <c r="B759">
        <f t="shared" si="55"/>
        <v>20160128</v>
      </c>
      <c r="C759">
        <f t="shared" si="56"/>
        <v>2016</v>
      </c>
      <c r="D759">
        <f t="shared" si="57"/>
        <v>1</v>
      </c>
      <c r="E759">
        <f t="shared" si="58"/>
        <v>28</v>
      </c>
      <c r="F759" s="15">
        <f t="shared" si="59"/>
        <v>42397</v>
      </c>
      <c r="G759">
        <v>110</v>
      </c>
      <c r="H759">
        <v>17</v>
      </c>
      <c r="I759">
        <v>23</v>
      </c>
      <c r="J759">
        <v>30</v>
      </c>
      <c r="K759">
        <v>1</v>
      </c>
      <c r="L759">
        <v>10</v>
      </c>
      <c r="M759">
        <v>19</v>
      </c>
      <c r="N759">
        <v>50</v>
      </c>
      <c r="O759">
        <v>10</v>
      </c>
      <c r="P759">
        <v>28</v>
      </c>
      <c r="Q759">
        <v>-11</v>
      </c>
      <c r="R759">
        <v>20</v>
      </c>
      <c r="S759">
        <v>68</v>
      </c>
      <c r="T759">
        <v>15</v>
      </c>
      <c r="U759">
        <v>-38</v>
      </c>
      <c r="V759">
        <v>24</v>
      </c>
      <c r="W759">
        <v>54</v>
      </c>
      <c r="X759">
        <v>61</v>
      </c>
      <c r="Y759">
        <v>503</v>
      </c>
      <c r="Z759">
        <v>0</v>
      </c>
      <c r="AA759">
        <v>0</v>
      </c>
      <c r="AB759">
        <v>0</v>
      </c>
      <c r="AC759">
        <v>1</v>
      </c>
      <c r="AD759">
        <v>10283</v>
      </c>
      <c r="AE759">
        <v>10318</v>
      </c>
      <c r="AF759">
        <v>23</v>
      </c>
      <c r="AG759">
        <v>10240</v>
      </c>
      <c r="AH759">
        <v>1</v>
      </c>
      <c r="AI759">
        <v>18</v>
      </c>
      <c r="AJ759">
        <v>20</v>
      </c>
      <c r="AK759">
        <v>65</v>
      </c>
      <c r="AL759">
        <v>13</v>
      </c>
      <c r="AM759">
        <v>6</v>
      </c>
      <c r="AN759">
        <v>91</v>
      </c>
      <c r="AO759">
        <v>98</v>
      </c>
      <c r="AP759">
        <v>8</v>
      </c>
      <c r="AQ759">
        <v>75</v>
      </c>
      <c r="AR759">
        <v>14</v>
      </c>
      <c r="AS759">
        <v>6</v>
      </c>
    </row>
    <row r="760" spans="1:45" x14ac:dyDescent="0.25">
      <c r="A760">
        <v>20120129</v>
      </c>
      <c r="B760">
        <f t="shared" si="55"/>
        <v>20160129</v>
      </c>
      <c r="C760">
        <f t="shared" si="56"/>
        <v>2016</v>
      </c>
      <c r="D760">
        <f t="shared" si="57"/>
        <v>1</v>
      </c>
      <c r="E760">
        <f t="shared" si="58"/>
        <v>29</v>
      </c>
      <c r="F760" s="15">
        <f t="shared" si="59"/>
        <v>42398</v>
      </c>
      <c r="G760">
        <v>50</v>
      </c>
      <c r="H760">
        <v>30</v>
      </c>
      <c r="I760">
        <v>31</v>
      </c>
      <c r="J760">
        <v>40</v>
      </c>
      <c r="K760">
        <v>6</v>
      </c>
      <c r="L760">
        <v>20</v>
      </c>
      <c r="M760">
        <v>2</v>
      </c>
      <c r="N760">
        <v>70</v>
      </c>
      <c r="O760">
        <v>6</v>
      </c>
      <c r="P760">
        <v>-7</v>
      </c>
      <c r="Q760">
        <v>-17</v>
      </c>
      <c r="R760">
        <v>24</v>
      </c>
      <c r="S760">
        <v>8</v>
      </c>
      <c r="T760">
        <v>5</v>
      </c>
      <c r="U760">
        <v>-21</v>
      </c>
      <c r="V760">
        <v>24</v>
      </c>
      <c r="W760">
        <v>0</v>
      </c>
      <c r="X760">
        <v>0</v>
      </c>
      <c r="Y760">
        <v>162</v>
      </c>
      <c r="Z760">
        <v>0</v>
      </c>
      <c r="AA760">
        <v>0</v>
      </c>
      <c r="AB760">
        <v>0</v>
      </c>
      <c r="AC760">
        <v>1</v>
      </c>
      <c r="AD760">
        <v>10308</v>
      </c>
      <c r="AE760">
        <v>10318</v>
      </c>
      <c r="AF760">
        <v>9</v>
      </c>
      <c r="AG760">
        <v>10288</v>
      </c>
      <c r="AH760">
        <v>24</v>
      </c>
      <c r="AI760">
        <v>34</v>
      </c>
      <c r="AJ760">
        <v>24</v>
      </c>
      <c r="AK760">
        <v>60</v>
      </c>
      <c r="AL760">
        <v>8</v>
      </c>
      <c r="AM760">
        <v>8</v>
      </c>
      <c r="AN760">
        <v>81</v>
      </c>
      <c r="AO760">
        <v>91</v>
      </c>
      <c r="AP760">
        <v>1</v>
      </c>
      <c r="AQ760">
        <v>75</v>
      </c>
      <c r="AR760">
        <v>9</v>
      </c>
      <c r="AS760">
        <v>2</v>
      </c>
    </row>
    <row r="761" spans="1:45" x14ac:dyDescent="0.25">
      <c r="A761">
        <v>20120130</v>
      </c>
      <c r="B761">
        <f t="shared" si="55"/>
        <v>20160130</v>
      </c>
      <c r="C761">
        <f t="shared" si="56"/>
        <v>2016</v>
      </c>
      <c r="D761">
        <f t="shared" si="57"/>
        <v>1</v>
      </c>
      <c r="E761">
        <f t="shared" si="58"/>
        <v>30</v>
      </c>
      <c r="F761" s="15">
        <f t="shared" si="59"/>
        <v>42399</v>
      </c>
      <c r="G761">
        <v>74</v>
      </c>
      <c r="H761">
        <v>27</v>
      </c>
      <c r="I761">
        <v>28</v>
      </c>
      <c r="J761">
        <v>40</v>
      </c>
      <c r="K761">
        <v>21</v>
      </c>
      <c r="L761">
        <v>10</v>
      </c>
      <c r="M761">
        <v>7</v>
      </c>
      <c r="N761">
        <v>60</v>
      </c>
      <c r="O761">
        <v>21</v>
      </c>
      <c r="P761">
        <v>-20</v>
      </c>
      <c r="Q761">
        <v>-27</v>
      </c>
      <c r="R761">
        <v>6</v>
      </c>
      <c r="S761">
        <v>-12</v>
      </c>
      <c r="T761">
        <v>19</v>
      </c>
      <c r="U761">
        <v>-30</v>
      </c>
      <c r="V761">
        <v>6</v>
      </c>
      <c r="W761">
        <v>0</v>
      </c>
      <c r="X761">
        <v>0</v>
      </c>
      <c r="Y761">
        <v>71</v>
      </c>
      <c r="Z761">
        <v>5</v>
      </c>
      <c r="AA761">
        <v>1</v>
      </c>
      <c r="AB761">
        <v>1</v>
      </c>
      <c r="AC761">
        <v>6</v>
      </c>
      <c r="AD761">
        <v>10267</v>
      </c>
      <c r="AE761">
        <v>10283</v>
      </c>
      <c r="AF761">
        <v>1</v>
      </c>
      <c r="AG761">
        <v>10258</v>
      </c>
      <c r="AH761">
        <v>15</v>
      </c>
      <c r="AI761">
        <v>12</v>
      </c>
      <c r="AJ761">
        <v>5</v>
      </c>
      <c r="AK761">
        <v>56</v>
      </c>
      <c r="AL761">
        <v>23</v>
      </c>
      <c r="AM761">
        <v>8</v>
      </c>
      <c r="AN761">
        <v>86</v>
      </c>
      <c r="AO761">
        <v>93</v>
      </c>
      <c r="AP761">
        <v>5</v>
      </c>
      <c r="AQ761">
        <v>76</v>
      </c>
      <c r="AR761">
        <v>23</v>
      </c>
      <c r="AS761">
        <v>1</v>
      </c>
    </row>
    <row r="762" spans="1:45" x14ac:dyDescent="0.25">
      <c r="A762">
        <v>20120131</v>
      </c>
      <c r="B762">
        <f t="shared" si="55"/>
        <v>20160131</v>
      </c>
      <c r="C762">
        <f t="shared" si="56"/>
        <v>2016</v>
      </c>
      <c r="D762">
        <f t="shared" si="57"/>
        <v>1</v>
      </c>
      <c r="E762">
        <f t="shared" si="58"/>
        <v>31</v>
      </c>
      <c r="F762" s="15">
        <f t="shared" si="59"/>
        <v>42400</v>
      </c>
      <c r="G762">
        <v>61</v>
      </c>
      <c r="H762">
        <v>46</v>
      </c>
      <c r="I762">
        <v>46</v>
      </c>
      <c r="J762">
        <v>60</v>
      </c>
      <c r="K762">
        <v>15</v>
      </c>
      <c r="L762">
        <v>30</v>
      </c>
      <c r="M762">
        <v>2</v>
      </c>
      <c r="N762">
        <v>120</v>
      </c>
      <c r="O762">
        <v>17</v>
      </c>
      <c r="P762">
        <v>-39</v>
      </c>
      <c r="Q762">
        <v>-66</v>
      </c>
      <c r="R762">
        <v>24</v>
      </c>
      <c r="S762">
        <v>-11</v>
      </c>
      <c r="T762">
        <v>14</v>
      </c>
      <c r="U762">
        <v>-75</v>
      </c>
      <c r="V762">
        <v>24</v>
      </c>
      <c r="W762">
        <v>77</v>
      </c>
      <c r="X762">
        <v>85</v>
      </c>
      <c r="Y762">
        <v>571</v>
      </c>
      <c r="Z762">
        <v>0</v>
      </c>
      <c r="AA762">
        <v>0</v>
      </c>
      <c r="AB762">
        <v>0</v>
      </c>
      <c r="AC762">
        <v>1</v>
      </c>
      <c r="AD762">
        <v>10280</v>
      </c>
      <c r="AE762">
        <v>10322</v>
      </c>
      <c r="AF762">
        <v>24</v>
      </c>
      <c r="AG762">
        <v>10259</v>
      </c>
      <c r="AH762">
        <v>3</v>
      </c>
      <c r="AI762">
        <v>56</v>
      </c>
      <c r="AJ762">
        <v>1</v>
      </c>
      <c r="AK762">
        <v>61</v>
      </c>
      <c r="AL762">
        <v>12</v>
      </c>
      <c r="AM762">
        <v>1</v>
      </c>
      <c r="AN762">
        <v>67</v>
      </c>
      <c r="AO762">
        <v>76</v>
      </c>
      <c r="AP762">
        <v>2</v>
      </c>
      <c r="AQ762">
        <v>55</v>
      </c>
      <c r="AR762">
        <v>14</v>
      </c>
      <c r="AS762">
        <v>5</v>
      </c>
    </row>
    <row r="763" spans="1:45" x14ac:dyDescent="0.25">
      <c r="A763">
        <v>20120201</v>
      </c>
      <c r="B763">
        <f t="shared" si="55"/>
        <v>20160201</v>
      </c>
      <c r="C763">
        <f t="shared" si="56"/>
        <v>2016</v>
      </c>
      <c r="D763">
        <f t="shared" si="57"/>
        <v>2</v>
      </c>
      <c r="E763">
        <f t="shared" si="58"/>
        <v>1</v>
      </c>
      <c r="F763" s="15">
        <f t="shared" si="59"/>
        <v>42401</v>
      </c>
      <c r="G763">
        <v>56</v>
      </c>
      <c r="H763">
        <v>55</v>
      </c>
      <c r="I763">
        <v>55</v>
      </c>
      <c r="J763">
        <v>80</v>
      </c>
      <c r="K763">
        <v>13</v>
      </c>
      <c r="L763">
        <v>30</v>
      </c>
      <c r="M763">
        <v>3</v>
      </c>
      <c r="N763">
        <v>130</v>
      </c>
      <c r="O763">
        <v>13</v>
      </c>
      <c r="P763">
        <v>-49</v>
      </c>
      <c r="Q763">
        <v>-79</v>
      </c>
      <c r="R763">
        <v>6</v>
      </c>
      <c r="S763">
        <v>-13</v>
      </c>
      <c r="T763">
        <v>14</v>
      </c>
      <c r="U763">
        <v>-91</v>
      </c>
      <c r="V763">
        <v>6</v>
      </c>
      <c r="W763">
        <v>77</v>
      </c>
      <c r="X763">
        <v>85</v>
      </c>
      <c r="Y763">
        <v>646</v>
      </c>
      <c r="Z763">
        <v>0</v>
      </c>
      <c r="AA763">
        <v>0</v>
      </c>
      <c r="AB763">
        <v>0</v>
      </c>
      <c r="AC763">
        <v>1</v>
      </c>
      <c r="AD763">
        <v>10340</v>
      </c>
      <c r="AE763">
        <v>10354</v>
      </c>
      <c r="AF763">
        <v>23</v>
      </c>
      <c r="AG763">
        <v>10324</v>
      </c>
      <c r="AH763">
        <v>1</v>
      </c>
      <c r="AI763">
        <v>60</v>
      </c>
      <c r="AJ763">
        <v>5</v>
      </c>
      <c r="AK763">
        <v>83</v>
      </c>
      <c r="AL763">
        <v>18</v>
      </c>
      <c r="AM763">
        <v>0</v>
      </c>
      <c r="AN763">
        <v>49</v>
      </c>
      <c r="AO763">
        <v>74</v>
      </c>
      <c r="AP763">
        <v>3</v>
      </c>
      <c r="AQ763">
        <v>30</v>
      </c>
      <c r="AR763">
        <v>15</v>
      </c>
      <c r="AS763">
        <v>6</v>
      </c>
    </row>
    <row r="764" spans="1:45" x14ac:dyDescent="0.25">
      <c r="A764">
        <v>20120202</v>
      </c>
      <c r="B764">
        <f t="shared" si="55"/>
        <v>20160202</v>
      </c>
      <c r="C764">
        <f t="shared" si="56"/>
        <v>2016</v>
      </c>
      <c r="D764">
        <f t="shared" si="57"/>
        <v>2</v>
      </c>
      <c r="E764">
        <f t="shared" si="58"/>
        <v>2</v>
      </c>
      <c r="F764" s="15">
        <f t="shared" si="59"/>
        <v>42402</v>
      </c>
      <c r="G764">
        <v>54</v>
      </c>
      <c r="H764">
        <v>48</v>
      </c>
      <c r="I764">
        <v>48</v>
      </c>
      <c r="J764">
        <v>60</v>
      </c>
      <c r="K764">
        <v>3</v>
      </c>
      <c r="L764">
        <v>20</v>
      </c>
      <c r="M764">
        <v>24</v>
      </c>
      <c r="N764">
        <v>100</v>
      </c>
      <c r="O764">
        <v>1</v>
      </c>
      <c r="P764">
        <v>-65</v>
      </c>
      <c r="Q764">
        <v>-88</v>
      </c>
      <c r="R764">
        <v>8</v>
      </c>
      <c r="S764">
        <v>-35</v>
      </c>
      <c r="T764">
        <v>15</v>
      </c>
      <c r="U764">
        <v>-111</v>
      </c>
      <c r="V764">
        <v>24</v>
      </c>
      <c r="W764">
        <v>81</v>
      </c>
      <c r="X764">
        <v>89</v>
      </c>
      <c r="Y764">
        <v>667</v>
      </c>
      <c r="Z764">
        <v>0</v>
      </c>
      <c r="AA764">
        <v>0</v>
      </c>
      <c r="AB764">
        <v>0</v>
      </c>
      <c r="AC764">
        <v>1</v>
      </c>
      <c r="AD764">
        <v>10363</v>
      </c>
      <c r="AE764">
        <v>10379</v>
      </c>
      <c r="AF764">
        <v>22</v>
      </c>
      <c r="AG764">
        <v>10352</v>
      </c>
      <c r="AH764">
        <v>3</v>
      </c>
      <c r="AI764">
        <v>73</v>
      </c>
      <c r="AJ764">
        <v>10</v>
      </c>
      <c r="AK764">
        <v>81</v>
      </c>
      <c r="AL764">
        <v>1</v>
      </c>
      <c r="AM764">
        <v>0</v>
      </c>
      <c r="AN764">
        <v>51</v>
      </c>
      <c r="AO764">
        <v>70</v>
      </c>
      <c r="AP764">
        <v>24</v>
      </c>
      <c r="AQ764">
        <v>30</v>
      </c>
      <c r="AR764">
        <v>13</v>
      </c>
      <c r="AS764">
        <v>5</v>
      </c>
    </row>
    <row r="765" spans="1:45" x14ac:dyDescent="0.25">
      <c r="A765">
        <v>20120203</v>
      </c>
      <c r="B765">
        <f t="shared" si="55"/>
        <v>20160203</v>
      </c>
      <c r="C765">
        <f t="shared" si="56"/>
        <v>2016</v>
      </c>
      <c r="D765">
        <f t="shared" si="57"/>
        <v>2</v>
      </c>
      <c r="E765">
        <f t="shared" si="58"/>
        <v>3</v>
      </c>
      <c r="F765" s="15">
        <f t="shared" si="59"/>
        <v>42403</v>
      </c>
      <c r="G765">
        <v>130</v>
      </c>
      <c r="H765">
        <v>12</v>
      </c>
      <c r="I765">
        <v>23</v>
      </c>
      <c r="J765">
        <v>50</v>
      </c>
      <c r="K765">
        <v>13</v>
      </c>
      <c r="L765">
        <v>10</v>
      </c>
      <c r="M765">
        <v>3</v>
      </c>
      <c r="N765">
        <v>110</v>
      </c>
      <c r="O765">
        <v>13</v>
      </c>
      <c r="P765">
        <v>-82</v>
      </c>
      <c r="Q765">
        <v>-159</v>
      </c>
      <c r="R765">
        <v>24</v>
      </c>
      <c r="S765">
        <v>-51</v>
      </c>
      <c r="T765">
        <v>11</v>
      </c>
      <c r="U765">
        <v>-200</v>
      </c>
      <c r="V765">
        <v>24</v>
      </c>
      <c r="W765">
        <v>3</v>
      </c>
      <c r="X765">
        <v>3</v>
      </c>
      <c r="Y765">
        <v>204</v>
      </c>
      <c r="Z765">
        <v>53</v>
      </c>
      <c r="AA765">
        <v>29</v>
      </c>
      <c r="AB765">
        <v>15</v>
      </c>
      <c r="AC765">
        <v>13</v>
      </c>
      <c r="AD765">
        <v>10379</v>
      </c>
      <c r="AE765">
        <v>10405</v>
      </c>
      <c r="AF765">
        <v>23</v>
      </c>
      <c r="AG765">
        <v>10359</v>
      </c>
      <c r="AH765">
        <v>12</v>
      </c>
      <c r="AI765">
        <v>6</v>
      </c>
      <c r="AJ765">
        <v>13</v>
      </c>
      <c r="AK765">
        <v>75</v>
      </c>
      <c r="AL765">
        <v>1</v>
      </c>
      <c r="AM765">
        <v>6</v>
      </c>
      <c r="AN765">
        <v>87</v>
      </c>
      <c r="AO765">
        <v>94</v>
      </c>
      <c r="AP765">
        <v>21</v>
      </c>
      <c r="AQ765">
        <v>74</v>
      </c>
      <c r="AR765">
        <v>1</v>
      </c>
      <c r="AS765">
        <v>2</v>
      </c>
    </row>
    <row r="766" spans="1:45" x14ac:dyDescent="0.25">
      <c r="A766">
        <v>20120204</v>
      </c>
      <c r="B766">
        <f t="shared" si="55"/>
        <v>20160204</v>
      </c>
      <c r="C766">
        <f t="shared" si="56"/>
        <v>2016</v>
      </c>
      <c r="D766">
        <f t="shared" si="57"/>
        <v>2</v>
      </c>
      <c r="E766">
        <f t="shared" si="58"/>
        <v>4</v>
      </c>
      <c r="F766" s="15">
        <f t="shared" si="59"/>
        <v>42404</v>
      </c>
      <c r="G766">
        <v>132</v>
      </c>
      <c r="H766">
        <v>8</v>
      </c>
      <c r="I766">
        <v>15</v>
      </c>
      <c r="J766">
        <v>30</v>
      </c>
      <c r="K766">
        <v>24</v>
      </c>
      <c r="L766">
        <v>0</v>
      </c>
      <c r="M766">
        <v>9</v>
      </c>
      <c r="N766">
        <v>50</v>
      </c>
      <c r="O766">
        <v>24</v>
      </c>
      <c r="P766">
        <v>-121</v>
      </c>
      <c r="Q766">
        <v>-189</v>
      </c>
      <c r="R766">
        <v>7</v>
      </c>
      <c r="S766">
        <v>-45</v>
      </c>
      <c r="T766">
        <v>13</v>
      </c>
      <c r="U766">
        <v>-218</v>
      </c>
      <c r="V766">
        <v>12</v>
      </c>
      <c r="W766">
        <v>81</v>
      </c>
      <c r="X766">
        <v>88</v>
      </c>
      <c r="Y766">
        <v>899</v>
      </c>
      <c r="Z766">
        <v>0</v>
      </c>
      <c r="AA766">
        <v>0</v>
      </c>
      <c r="AB766">
        <v>0</v>
      </c>
      <c r="AC766">
        <v>1</v>
      </c>
      <c r="AD766">
        <v>10390</v>
      </c>
      <c r="AE766">
        <v>10418</v>
      </c>
      <c r="AF766">
        <v>9</v>
      </c>
      <c r="AG766">
        <v>10334</v>
      </c>
      <c r="AH766">
        <v>24</v>
      </c>
      <c r="AI766">
        <v>29</v>
      </c>
      <c r="AJ766">
        <v>19</v>
      </c>
      <c r="AK766">
        <v>73</v>
      </c>
      <c r="AL766">
        <v>14</v>
      </c>
      <c r="AM766">
        <v>1</v>
      </c>
      <c r="AN766">
        <v>84</v>
      </c>
      <c r="AO766">
        <v>95</v>
      </c>
      <c r="AP766">
        <v>18</v>
      </c>
      <c r="AQ766">
        <v>62</v>
      </c>
      <c r="AR766">
        <v>14</v>
      </c>
      <c r="AS766">
        <v>5</v>
      </c>
    </row>
    <row r="767" spans="1:45" x14ac:dyDescent="0.25">
      <c r="A767">
        <v>20120205</v>
      </c>
      <c r="B767">
        <f t="shared" si="55"/>
        <v>20160205</v>
      </c>
      <c r="C767">
        <f t="shared" si="56"/>
        <v>2016</v>
      </c>
      <c r="D767">
        <f t="shared" si="57"/>
        <v>2</v>
      </c>
      <c r="E767">
        <f t="shared" si="58"/>
        <v>5</v>
      </c>
      <c r="F767" s="15">
        <f t="shared" si="59"/>
        <v>42405</v>
      </c>
      <c r="G767">
        <v>143</v>
      </c>
      <c r="H767">
        <v>28</v>
      </c>
      <c r="I767">
        <v>29</v>
      </c>
      <c r="J767">
        <v>40</v>
      </c>
      <c r="K767">
        <v>4</v>
      </c>
      <c r="L767">
        <v>10</v>
      </c>
      <c r="M767">
        <v>22</v>
      </c>
      <c r="N767">
        <v>70</v>
      </c>
      <c r="O767">
        <v>10</v>
      </c>
      <c r="P767">
        <v>-71</v>
      </c>
      <c r="Q767">
        <v>-102</v>
      </c>
      <c r="R767">
        <v>1</v>
      </c>
      <c r="S767">
        <v>-51</v>
      </c>
      <c r="T767">
        <v>14</v>
      </c>
      <c r="U767">
        <v>-112</v>
      </c>
      <c r="V767">
        <v>6</v>
      </c>
      <c r="W767">
        <v>63</v>
      </c>
      <c r="X767">
        <v>68</v>
      </c>
      <c r="Y767">
        <v>606</v>
      </c>
      <c r="Z767">
        <v>0</v>
      </c>
      <c r="AA767">
        <v>0</v>
      </c>
      <c r="AB767">
        <v>0</v>
      </c>
      <c r="AC767">
        <v>1</v>
      </c>
      <c r="AD767">
        <v>10327</v>
      </c>
      <c r="AE767">
        <v>10340</v>
      </c>
      <c r="AF767">
        <v>21</v>
      </c>
      <c r="AG767">
        <v>10310</v>
      </c>
      <c r="AH767">
        <v>5</v>
      </c>
      <c r="AI767">
        <v>57</v>
      </c>
      <c r="AJ767">
        <v>4</v>
      </c>
      <c r="AK767">
        <v>71</v>
      </c>
      <c r="AL767">
        <v>13</v>
      </c>
      <c r="AM767">
        <v>7</v>
      </c>
      <c r="AN767">
        <v>67</v>
      </c>
      <c r="AO767">
        <v>81</v>
      </c>
      <c r="AP767">
        <v>1</v>
      </c>
      <c r="AQ767">
        <v>53</v>
      </c>
      <c r="AR767">
        <v>12</v>
      </c>
      <c r="AS767">
        <v>5</v>
      </c>
    </row>
    <row r="768" spans="1:45" x14ac:dyDescent="0.25">
      <c r="A768">
        <v>20120206</v>
      </c>
      <c r="B768">
        <f t="shared" si="55"/>
        <v>20160206</v>
      </c>
      <c r="C768">
        <f t="shared" si="56"/>
        <v>2016</v>
      </c>
      <c r="D768">
        <f t="shared" si="57"/>
        <v>2</v>
      </c>
      <c r="E768">
        <f t="shared" si="58"/>
        <v>6</v>
      </c>
      <c r="F768" s="15">
        <f t="shared" si="59"/>
        <v>42406</v>
      </c>
      <c r="G768">
        <v>121</v>
      </c>
      <c r="H768">
        <v>18</v>
      </c>
      <c r="I768">
        <v>22</v>
      </c>
      <c r="J768">
        <v>30</v>
      </c>
      <c r="K768">
        <v>9</v>
      </c>
      <c r="L768">
        <v>10</v>
      </c>
      <c r="M768">
        <v>1</v>
      </c>
      <c r="N768">
        <v>60</v>
      </c>
      <c r="O768">
        <v>9</v>
      </c>
      <c r="P768">
        <v>-84</v>
      </c>
      <c r="Q768">
        <v>-146</v>
      </c>
      <c r="R768">
        <v>23</v>
      </c>
      <c r="S768">
        <v>-33</v>
      </c>
      <c r="T768">
        <v>14</v>
      </c>
      <c r="U768">
        <v>-171</v>
      </c>
      <c r="V768">
        <v>24</v>
      </c>
      <c r="W768">
        <v>80</v>
      </c>
      <c r="X768">
        <v>85</v>
      </c>
      <c r="Y768">
        <v>714</v>
      </c>
      <c r="Z768">
        <v>0</v>
      </c>
      <c r="AA768">
        <v>0</v>
      </c>
      <c r="AB768">
        <v>0</v>
      </c>
      <c r="AC768">
        <v>1</v>
      </c>
      <c r="AD768">
        <v>10356</v>
      </c>
      <c r="AE768">
        <v>10381</v>
      </c>
      <c r="AF768">
        <v>24</v>
      </c>
      <c r="AG768">
        <v>10337</v>
      </c>
      <c r="AH768">
        <v>3</v>
      </c>
      <c r="AI768">
        <v>61</v>
      </c>
      <c r="AJ768">
        <v>7</v>
      </c>
      <c r="AK768">
        <v>79</v>
      </c>
      <c r="AL768">
        <v>14</v>
      </c>
      <c r="AM768">
        <v>2</v>
      </c>
      <c r="AN768">
        <v>67</v>
      </c>
      <c r="AO768">
        <v>90</v>
      </c>
      <c r="AP768">
        <v>7</v>
      </c>
      <c r="AQ768">
        <v>35</v>
      </c>
      <c r="AR768">
        <v>14</v>
      </c>
      <c r="AS768">
        <v>5</v>
      </c>
    </row>
    <row r="769" spans="1:45" x14ac:dyDescent="0.25">
      <c r="A769">
        <v>20120207</v>
      </c>
      <c r="B769">
        <f t="shared" si="55"/>
        <v>20160207</v>
      </c>
      <c r="C769">
        <f t="shared" si="56"/>
        <v>2016</v>
      </c>
      <c r="D769">
        <f t="shared" si="57"/>
        <v>2</v>
      </c>
      <c r="E769">
        <f t="shared" si="58"/>
        <v>7</v>
      </c>
      <c r="F769" s="15">
        <f t="shared" si="59"/>
        <v>42407</v>
      </c>
      <c r="G769">
        <v>44</v>
      </c>
      <c r="H769">
        <v>37</v>
      </c>
      <c r="I769">
        <v>38</v>
      </c>
      <c r="J769">
        <v>60</v>
      </c>
      <c r="K769">
        <v>14</v>
      </c>
      <c r="L769">
        <v>20</v>
      </c>
      <c r="M769">
        <v>3</v>
      </c>
      <c r="N769">
        <v>100</v>
      </c>
      <c r="O769">
        <v>15</v>
      </c>
      <c r="P769">
        <v>-85</v>
      </c>
      <c r="Q769">
        <v>-153</v>
      </c>
      <c r="R769">
        <v>8</v>
      </c>
      <c r="S769">
        <v>-37</v>
      </c>
      <c r="T769">
        <v>24</v>
      </c>
      <c r="U769">
        <v>-172</v>
      </c>
      <c r="V769">
        <v>12</v>
      </c>
      <c r="W769">
        <v>85</v>
      </c>
      <c r="X769">
        <v>90</v>
      </c>
      <c r="Y769">
        <v>721</v>
      </c>
      <c r="Z769">
        <v>0</v>
      </c>
      <c r="AA769">
        <v>-1</v>
      </c>
      <c r="AB769">
        <v>-1</v>
      </c>
      <c r="AC769">
        <v>16</v>
      </c>
      <c r="AD769">
        <v>10415</v>
      </c>
      <c r="AE769">
        <v>10429</v>
      </c>
      <c r="AF769">
        <v>10</v>
      </c>
      <c r="AG769">
        <v>10387</v>
      </c>
      <c r="AH769">
        <v>1</v>
      </c>
      <c r="AI769">
        <v>57</v>
      </c>
      <c r="AJ769">
        <v>16</v>
      </c>
      <c r="AK769">
        <v>73</v>
      </c>
      <c r="AL769">
        <v>14</v>
      </c>
      <c r="AM769">
        <v>3</v>
      </c>
      <c r="AN769">
        <v>71</v>
      </c>
      <c r="AO769">
        <v>82</v>
      </c>
      <c r="AP769">
        <v>4</v>
      </c>
      <c r="AQ769">
        <v>47</v>
      </c>
      <c r="AR769">
        <v>10</v>
      </c>
      <c r="AS769">
        <v>5</v>
      </c>
    </row>
    <row r="770" spans="1:45" x14ac:dyDescent="0.25">
      <c r="A770">
        <v>20120208</v>
      </c>
      <c r="B770">
        <f t="shared" si="55"/>
        <v>20160208</v>
      </c>
      <c r="C770">
        <f t="shared" si="56"/>
        <v>2016</v>
      </c>
      <c r="D770">
        <f t="shared" si="57"/>
        <v>2</v>
      </c>
      <c r="E770">
        <f t="shared" si="58"/>
        <v>8</v>
      </c>
      <c r="F770" s="15">
        <f t="shared" si="59"/>
        <v>42408</v>
      </c>
      <c r="G770">
        <v>51</v>
      </c>
      <c r="H770">
        <v>44</v>
      </c>
      <c r="I770">
        <v>45</v>
      </c>
      <c r="J770">
        <v>60</v>
      </c>
      <c r="K770">
        <v>3</v>
      </c>
      <c r="L770">
        <v>20</v>
      </c>
      <c r="M770">
        <v>23</v>
      </c>
      <c r="N770">
        <v>120</v>
      </c>
      <c r="O770">
        <v>3</v>
      </c>
      <c r="P770">
        <v>-33</v>
      </c>
      <c r="Q770">
        <v>-89</v>
      </c>
      <c r="R770">
        <v>24</v>
      </c>
      <c r="S770">
        <v>-9</v>
      </c>
      <c r="T770">
        <v>14</v>
      </c>
      <c r="U770">
        <v>-131</v>
      </c>
      <c r="V770">
        <v>24</v>
      </c>
      <c r="W770">
        <v>51</v>
      </c>
      <c r="X770">
        <v>54</v>
      </c>
      <c r="Y770">
        <v>558</v>
      </c>
      <c r="Z770">
        <v>0</v>
      </c>
      <c r="AA770">
        <v>0</v>
      </c>
      <c r="AB770">
        <v>0</v>
      </c>
      <c r="AC770">
        <v>1</v>
      </c>
      <c r="AD770">
        <v>10403</v>
      </c>
      <c r="AE770">
        <v>10418</v>
      </c>
      <c r="AF770">
        <v>1</v>
      </c>
      <c r="AG770">
        <v>10390</v>
      </c>
      <c r="AH770">
        <v>15</v>
      </c>
      <c r="AI770">
        <v>50</v>
      </c>
      <c r="AJ770">
        <v>24</v>
      </c>
      <c r="AK770">
        <v>74</v>
      </c>
      <c r="AL770">
        <v>12</v>
      </c>
      <c r="AM770">
        <v>4</v>
      </c>
      <c r="AN770">
        <v>75</v>
      </c>
      <c r="AO770">
        <v>92</v>
      </c>
      <c r="AP770">
        <v>24</v>
      </c>
      <c r="AQ770">
        <v>65</v>
      </c>
      <c r="AR770">
        <v>15</v>
      </c>
      <c r="AS770">
        <v>5</v>
      </c>
    </row>
    <row r="771" spans="1:45" x14ac:dyDescent="0.25">
      <c r="A771">
        <v>20120209</v>
      </c>
      <c r="B771">
        <f t="shared" ref="B771:B834" si="60">A771+40000</f>
        <v>20160209</v>
      </c>
      <c r="C771">
        <f t="shared" ref="C771:C834" si="61">FLOOR(B771/10000,1)</f>
        <v>2016</v>
      </c>
      <c r="D771">
        <f t="shared" ref="D771:D834" si="62">FLOOR(B771/100 - 100 * C771, 1)</f>
        <v>2</v>
      </c>
      <c r="E771">
        <f t="shared" ref="E771:E834" si="63">FLOOR(B771-10000*C771-100*D771,1)</f>
        <v>9</v>
      </c>
      <c r="F771" s="15">
        <f t="shared" ref="F771:F834" si="64">DATE(C771,D771,E771)</f>
        <v>42409</v>
      </c>
      <c r="G771">
        <v>17</v>
      </c>
      <c r="H771">
        <v>23</v>
      </c>
      <c r="I771">
        <v>27</v>
      </c>
      <c r="J771">
        <v>40</v>
      </c>
      <c r="K771">
        <v>15</v>
      </c>
      <c r="L771">
        <v>10</v>
      </c>
      <c r="M771">
        <v>7</v>
      </c>
      <c r="N771">
        <v>90</v>
      </c>
      <c r="O771">
        <v>16</v>
      </c>
      <c r="P771">
        <v>-44</v>
      </c>
      <c r="Q771">
        <v>-97</v>
      </c>
      <c r="R771">
        <v>4</v>
      </c>
      <c r="S771">
        <v>5</v>
      </c>
      <c r="T771">
        <v>16</v>
      </c>
      <c r="U771">
        <v>-132</v>
      </c>
      <c r="V771">
        <v>6</v>
      </c>
      <c r="W771">
        <v>12</v>
      </c>
      <c r="X771">
        <v>13</v>
      </c>
      <c r="Y771">
        <v>212</v>
      </c>
      <c r="Z771">
        <v>0</v>
      </c>
      <c r="AA771">
        <v>0</v>
      </c>
      <c r="AB771">
        <v>0</v>
      </c>
      <c r="AC771">
        <v>1</v>
      </c>
      <c r="AD771">
        <v>10390</v>
      </c>
      <c r="AE771">
        <v>10404</v>
      </c>
      <c r="AF771">
        <v>24</v>
      </c>
      <c r="AG771">
        <v>10374</v>
      </c>
      <c r="AH771">
        <v>15</v>
      </c>
      <c r="AI771">
        <v>44</v>
      </c>
      <c r="AJ771">
        <v>5</v>
      </c>
      <c r="AK771">
        <v>75</v>
      </c>
      <c r="AL771">
        <v>16</v>
      </c>
      <c r="AM771">
        <v>4</v>
      </c>
      <c r="AN771">
        <v>84</v>
      </c>
      <c r="AO771">
        <v>93</v>
      </c>
      <c r="AP771">
        <v>5</v>
      </c>
      <c r="AQ771">
        <v>69</v>
      </c>
      <c r="AR771">
        <v>16</v>
      </c>
      <c r="AS771">
        <v>2</v>
      </c>
    </row>
    <row r="772" spans="1:45" x14ac:dyDescent="0.25">
      <c r="A772">
        <v>20120210</v>
      </c>
      <c r="B772">
        <f t="shared" si="60"/>
        <v>20160210</v>
      </c>
      <c r="C772">
        <f t="shared" si="61"/>
        <v>2016</v>
      </c>
      <c r="D772">
        <f t="shared" si="62"/>
        <v>2</v>
      </c>
      <c r="E772">
        <f t="shared" si="63"/>
        <v>10</v>
      </c>
      <c r="F772" s="15">
        <f t="shared" si="64"/>
        <v>42410</v>
      </c>
      <c r="G772">
        <v>69</v>
      </c>
      <c r="H772">
        <v>32</v>
      </c>
      <c r="I772">
        <v>33</v>
      </c>
      <c r="J772">
        <v>50</v>
      </c>
      <c r="K772">
        <v>11</v>
      </c>
      <c r="L772">
        <v>20</v>
      </c>
      <c r="M772">
        <v>4</v>
      </c>
      <c r="N772">
        <v>80</v>
      </c>
      <c r="O772">
        <v>13</v>
      </c>
      <c r="P772">
        <v>-61</v>
      </c>
      <c r="Q772">
        <v>-108</v>
      </c>
      <c r="R772">
        <v>8</v>
      </c>
      <c r="S772">
        <v>-21</v>
      </c>
      <c r="T772">
        <v>15</v>
      </c>
      <c r="U772">
        <v>-143</v>
      </c>
      <c r="V772">
        <v>12</v>
      </c>
      <c r="W772">
        <v>87</v>
      </c>
      <c r="X772">
        <v>91</v>
      </c>
      <c r="Y772">
        <v>868</v>
      </c>
      <c r="Z772">
        <v>0</v>
      </c>
      <c r="AA772">
        <v>0</v>
      </c>
      <c r="AB772">
        <v>0</v>
      </c>
      <c r="AC772">
        <v>1</v>
      </c>
      <c r="AD772">
        <v>10403</v>
      </c>
      <c r="AE772">
        <v>10417</v>
      </c>
      <c r="AF772">
        <v>9</v>
      </c>
      <c r="AG772">
        <v>10390</v>
      </c>
      <c r="AH772">
        <v>24</v>
      </c>
      <c r="AI772">
        <v>60</v>
      </c>
      <c r="AJ772">
        <v>1</v>
      </c>
      <c r="AK772">
        <v>75</v>
      </c>
      <c r="AL772">
        <v>19</v>
      </c>
      <c r="AM772">
        <v>0</v>
      </c>
      <c r="AN772">
        <v>68</v>
      </c>
      <c r="AO772">
        <v>93</v>
      </c>
      <c r="AP772">
        <v>7</v>
      </c>
      <c r="AQ772">
        <v>48</v>
      </c>
      <c r="AR772">
        <v>18</v>
      </c>
      <c r="AS772">
        <v>7</v>
      </c>
    </row>
    <row r="773" spans="1:45" x14ac:dyDescent="0.25">
      <c r="A773">
        <v>20120211</v>
      </c>
      <c r="B773">
        <f t="shared" si="60"/>
        <v>20160211</v>
      </c>
      <c r="C773">
        <f t="shared" si="61"/>
        <v>2016</v>
      </c>
      <c r="D773">
        <f t="shared" si="62"/>
        <v>2</v>
      </c>
      <c r="E773">
        <f t="shared" si="63"/>
        <v>11</v>
      </c>
      <c r="F773" s="15">
        <f t="shared" si="64"/>
        <v>42411</v>
      </c>
      <c r="G773">
        <v>56</v>
      </c>
      <c r="H773">
        <v>23</v>
      </c>
      <c r="I773">
        <v>25</v>
      </c>
      <c r="J773">
        <v>50</v>
      </c>
      <c r="K773">
        <v>12</v>
      </c>
      <c r="L773">
        <v>10</v>
      </c>
      <c r="M773">
        <v>20</v>
      </c>
      <c r="N773">
        <v>80</v>
      </c>
      <c r="O773">
        <v>12</v>
      </c>
      <c r="P773">
        <v>-73</v>
      </c>
      <c r="Q773">
        <v>-119</v>
      </c>
      <c r="R773">
        <v>8</v>
      </c>
      <c r="S773">
        <v>-30</v>
      </c>
      <c r="T773">
        <v>14</v>
      </c>
      <c r="U773">
        <v>-146</v>
      </c>
      <c r="V773">
        <v>12</v>
      </c>
      <c r="W773">
        <v>83</v>
      </c>
      <c r="X773">
        <v>86</v>
      </c>
      <c r="Y773">
        <v>794</v>
      </c>
      <c r="Z773">
        <v>0</v>
      </c>
      <c r="AA773">
        <v>0</v>
      </c>
      <c r="AB773">
        <v>0</v>
      </c>
      <c r="AC773">
        <v>1</v>
      </c>
      <c r="AD773">
        <v>10372</v>
      </c>
      <c r="AE773">
        <v>10386</v>
      </c>
      <c r="AF773">
        <v>1</v>
      </c>
      <c r="AG773">
        <v>10358</v>
      </c>
      <c r="AH773">
        <v>24</v>
      </c>
      <c r="AI773">
        <v>57</v>
      </c>
      <c r="AJ773">
        <v>24</v>
      </c>
      <c r="AK773">
        <v>73</v>
      </c>
      <c r="AL773">
        <v>12</v>
      </c>
      <c r="AM773">
        <v>3</v>
      </c>
      <c r="AN773">
        <v>73</v>
      </c>
      <c r="AO773">
        <v>95</v>
      </c>
      <c r="AP773">
        <v>24</v>
      </c>
      <c r="AQ773">
        <v>60</v>
      </c>
      <c r="AR773">
        <v>11</v>
      </c>
      <c r="AS773">
        <v>6</v>
      </c>
    </row>
    <row r="774" spans="1:45" x14ac:dyDescent="0.25">
      <c r="A774">
        <v>20120212</v>
      </c>
      <c r="B774">
        <f t="shared" si="60"/>
        <v>20160212</v>
      </c>
      <c r="C774">
        <f t="shared" si="61"/>
        <v>2016</v>
      </c>
      <c r="D774">
        <f t="shared" si="62"/>
        <v>2</v>
      </c>
      <c r="E774">
        <f t="shared" si="63"/>
        <v>12</v>
      </c>
      <c r="F774" s="15">
        <f t="shared" si="64"/>
        <v>42412</v>
      </c>
      <c r="G774">
        <v>219</v>
      </c>
      <c r="H774">
        <v>16</v>
      </c>
      <c r="I774">
        <v>19</v>
      </c>
      <c r="J774">
        <v>30</v>
      </c>
      <c r="K774">
        <v>11</v>
      </c>
      <c r="L774">
        <v>0</v>
      </c>
      <c r="M774">
        <v>3</v>
      </c>
      <c r="N774">
        <v>50</v>
      </c>
      <c r="O774">
        <v>13</v>
      </c>
      <c r="P774">
        <v>-37</v>
      </c>
      <c r="Q774">
        <v>-98</v>
      </c>
      <c r="R774">
        <v>1</v>
      </c>
      <c r="S774">
        <v>-5</v>
      </c>
      <c r="T774">
        <v>24</v>
      </c>
      <c r="U774">
        <v>-117</v>
      </c>
      <c r="V774">
        <v>6</v>
      </c>
      <c r="W774">
        <v>0</v>
      </c>
      <c r="X774">
        <v>0</v>
      </c>
      <c r="Y774">
        <v>293</v>
      </c>
      <c r="Z774">
        <v>14</v>
      </c>
      <c r="AA774">
        <v>4</v>
      </c>
      <c r="AB774">
        <v>2</v>
      </c>
      <c r="AC774">
        <v>23</v>
      </c>
      <c r="AD774">
        <v>10320</v>
      </c>
      <c r="AE774">
        <v>10355</v>
      </c>
      <c r="AF774">
        <v>1</v>
      </c>
      <c r="AG774">
        <v>10292</v>
      </c>
      <c r="AH774">
        <v>24</v>
      </c>
      <c r="AI774">
        <v>4</v>
      </c>
      <c r="AJ774">
        <v>24</v>
      </c>
      <c r="AK774">
        <v>62</v>
      </c>
      <c r="AL774">
        <v>9</v>
      </c>
      <c r="AM774">
        <v>8</v>
      </c>
      <c r="AN774">
        <v>87</v>
      </c>
      <c r="AO774">
        <v>98</v>
      </c>
      <c r="AP774">
        <v>24</v>
      </c>
      <c r="AQ774">
        <v>69</v>
      </c>
      <c r="AR774">
        <v>11</v>
      </c>
      <c r="AS774">
        <v>3</v>
      </c>
    </row>
    <row r="775" spans="1:45" x14ac:dyDescent="0.25">
      <c r="A775">
        <v>20120213</v>
      </c>
      <c r="B775">
        <f t="shared" si="60"/>
        <v>20160213</v>
      </c>
      <c r="C775">
        <f t="shared" si="61"/>
        <v>2016</v>
      </c>
      <c r="D775">
        <f t="shared" si="62"/>
        <v>2</v>
      </c>
      <c r="E775">
        <f t="shared" si="63"/>
        <v>13</v>
      </c>
      <c r="F775" s="15">
        <f t="shared" si="64"/>
        <v>42413</v>
      </c>
      <c r="G775">
        <v>277</v>
      </c>
      <c r="H775">
        <v>18</v>
      </c>
      <c r="I775">
        <v>22</v>
      </c>
      <c r="J775">
        <v>30</v>
      </c>
      <c r="K775">
        <v>13</v>
      </c>
      <c r="L775">
        <v>10</v>
      </c>
      <c r="M775">
        <v>1</v>
      </c>
      <c r="N775">
        <v>70</v>
      </c>
      <c r="O775">
        <v>14</v>
      </c>
      <c r="P775">
        <v>27</v>
      </c>
      <c r="Q775">
        <v>-5</v>
      </c>
      <c r="R775">
        <v>1</v>
      </c>
      <c r="S775">
        <v>50</v>
      </c>
      <c r="T775">
        <v>12</v>
      </c>
      <c r="U775">
        <v>-5</v>
      </c>
      <c r="V775">
        <v>6</v>
      </c>
      <c r="W775">
        <v>8</v>
      </c>
      <c r="X775">
        <v>8</v>
      </c>
      <c r="Y775">
        <v>334</v>
      </c>
      <c r="Z775">
        <v>36</v>
      </c>
      <c r="AA775">
        <v>13</v>
      </c>
      <c r="AB775">
        <v>4</v>
      </c>
      <c r="AC775">
        <v>17</v>
      </c>
      <c r="AD775">
        <v>10212</v>
      </c>
      <c r="AE775">
        <v>10285</v>
      </c>
      <c r="AF775">
        <v>1</v>
      </c>
      <c r="AG775">
        <v>10154</v>
      </c>
      <c r="AH775">
        <v>21</v>
      </c>
      <c r="AI775">
        <v>1</v>
      </c>
      <c r="AJ775">
        <v>2</v>
      </c>
      <c r="AK775">
        <v>70</v>
      </c>
      <c r="AL775">
        <v>13</v>
      </c>
      <c r="AM775">
        <v>8</v>
      </c>
      <c r="AN775">
        <v>95</v>
      </c>
      <c r="AO775">
        <v>100</v>
      </c>
      <c r="AP775">
        <v>1</v>
      </c>
      <c r="AQ775">
        <v>85</v>
      </c>
      <c r="AR775">
        <v>13</v>
      </c>
      <c r="AS775">
        <v>4</v>
      </c>
    </row>
    <row r="776" spans="1:45" x14ac:dyDescent="0.25">
      <c r="A776">
        <v>20120214</v>
      </c>
      <c r="B776">
        <f t="shared" si="60"/>
        <v>20160214</v>
      </c>
      <c r="C776">
        <f t="shared" si="61"/>
        <v>2016</v>
      </c>
      <c r="D776">
        <f t="shared" si="62"/>
        <v>2</v>
      </c>
      <c r="E776">
        <f t="shared" si="63"/>
        <v>14</v>
      </c>
      <c r="F776" s="15">
        <f t="shared" si="64"/>
        <v>42414</v>
      </c>
      <c r="G776">
        <v>316</v>
      </c>
      <c r="H776">
        <v>36</v>
      </c>
      <c r="I776">
        <v>38</v>
      </c>
      <c r="J776">
        <v>50</v>
      </c>
      <c r="K776">
        <v>21</v>
      </c>
      <c r="L776">
        <v>30</v>
      </c>
      <c r="M776">
        <v>5</v>
      </c>
      <c r="N776">
        <v>100</v>
      </c>
      <c r="O776">
        <v>4</v>
      </c>
      <c r="P776">
        <v>46</v>
      </c>
      <c r="Q776">
        <v>31</v>
      </c>
      <c r="R776">
        <v>5</v>
      </c>
      <c r="S776">
        <v>59</v>
      </c>
      <c r="T776">
        <v>13</v>
      </c>
      <c r="U776">
        <v>25</v>
      </c>
      <c r="V776">
        <v>6</v>
      </c>
      <c r="W776">
        <v>5</v>
      </c>
      <c r="X776">
        <v>5</v>
      </c>
      <c r="Y776">
        <v>352</v>
      </c>
      <c r="Z776">
        <v>78</v>
      </c>
      <c r="AA776">
        <v>30</v>
      </c>
      <c r="AB776">
        <v>7</v>
      </c>
      <c r="AC776">
        <v>21</v>
      </c>
      <c r="AD776">
        <v>10165</v>
      </c>
      <c r="AE776">
        <v>10190</v>
      </c>
      <c r="AF776">
        <v>11</v>
      </c>
      <c r="AG776">
        <v>10121</v>
      </c>
      <c r="AH776">
        <v>24</v>
      </c>
      <c r="AI776">
        <v>32</v>
      </c>
      <c r="AJ776">
        <v>22</v>
      </c>
      <c r="AK776">
        <v>66</v>
      </c>
      <c r="AL776">
        <v>11</v>
      </c>
      <c r="AM776">
        <v>8</v>
      </c>
      <c r="AN776">
        <v>91</v>
      </c>
      <c r="AO776">
        <v>98</v>
      </c>
      <c r="AP776">
        <v>1</v>
      </c>
      <c r="AQ776">
        <v>76</v>
      </c>
      <c r="AR776">
        <v>14</v>
      </c>
      <c r="AS776">
        <v>4</v>
      </c>
    </row>
    <row r="777" spans="1:45" x14ac:dyDescent="0.25">
      <c r="A777">
        <v>20120215</v>
      </c>
      <c r="B777">
        <f t="shared" si="60"/>
        <v>20160215</v>
      </c>
      <c r="C777">
        <f t="shared" si="61"/>
        <v>2016</v>
      </c>
      <c r="D777">
        <f t="shared" si="62"/>
        <v>2</v>
      </c>
      <c r="E777">
        <f t="shared" si="63"/>
        <v>15</v>
      </c>
      <c r="F777" s="15">
        <f t="shared" si="64"/>
        <v>42415</v>
      </c>
      <c r="G777">
        <v>327</v>
      </c>
      <c r="H777">
        <v>52</v>
      </c>
      <c r="I777">
        <v>53</v>
      </c>
      <c r="J777">
        <v>70</v>
      </c>
      <c r="K777">
        <v>4</v>
      </c>
      <c r="L777">
        <v>20</v>
      </c>
      <c r="M777">
        <v>23</v>
      </c>
      <c r="N777">
        <v>140</v>
      </c>
      <c r="O777">
        <v>4</v>
      </c>
      <c r="P777">
        <v>56</v>
      </c>
      <c r="Q777">
        <v>40</v>
      </c>
      <c r="R777">
        <v>24</v>
      </c>
      <c r="S777">
        <v>68</v>
      </c>
      <c r="T777">
        <v>12</v>
      </c>
      <c r="U777">
        <v>29</v>
      </c>
      <c r="V777">
        <v>12</v>
      </c>
      <c r="W777">
        <v>1</v>
      </c>
      <c r="X777">
        <v>1</v>
      </c>
      <c r="Y777">
        <v>279</v>
      </c>
      <c r="Z777">
        <v>7</v>
      </c>
      <c r="AA777">
        <v>2</v>
      </c>
      <c r="AB777">
        <v>2</v>
      </c>
      <c r="AC777">
        <v>13</v>
      </c>
      <c r="AD777">
        <v>10157</v>
      </c>
      <c r="AE777">
        <v>10219</v>
      </c>
      <c r="AF777">
        <v>24</v>
      </c>
      <c r="AG777">
        <v>10112</v>
      </c>
      <c r="AH777">
        <v>3</v>
      </c>
      <c r="AI777">
        <v>58</v>
      </c>
      <c r="AJ777">
        <v>3</v>
      </c>
      <c r="AK777">
        <v>67</v>
      </c>
      <c r="AL777">
        <v>14</v>
      </c>
      <c r="AM777">
        <v>8</v>
      </c>
      <c r="AN777">
        <v>84</v>
      </c>
      <c r="AO777">
        <v>95</v>
      </c>
      <c r="AP777">
        <v>24</v>
      </c>
      <c r="AQ777">
        <v>71</v>
      </c>
      <c r="AR777">
        <v>11</v>
      </c>
      <c r="AS777">
        <v>4</v>
      </c>
    </row>
    <row r="778" spans="1:45" x14ac:dyDescent="0.25">
      <c r="A778">
        <v>20120216</v>
      </c>
      <c r="B778">
        <f t="shared" si="60"/>
        <v>20160216</v>
      </c>
      <c r="C778">
        <f t="shared" si="61"/>
        <v>2016</v>
      </c>
      <c r="D778">
        <f t="shared" si="62"/>
        <v>2</v>
      </c>
      <c r="E778">
        <f t="shared" si="63"/>
        <v>16</v>
      </c>
      <c r="F778" s="15">
        <f t="shared" si="64"/>
        <v>42416</v>
      </c>
      <c r="G778">
        <v>274</v>
      </c>
      <c r="H778">
        <v>28</v>
      </c>
      <c r="I778">
        <v>32</v>
      </c>
      <c r="J778">
        <v>50</v>
      </c>
      <c r="K778">
        <v>24</v>
      </c>
      <c r="L778">
        <v>20</v>
      </c>
      <c r="M778">
        <v>3</v>
      </c>
      <c r="N778">
        <v>90</v>
      </c>
      <c r="O778">
        <v>24</v>
      </c>
      <c r="P778">
        <v>55</v>
      </c>
      <c r="Q778">
        <v>40</v>
      </c>
      <c r="R778">
        <v>1</v>
      </c>
      <c r="S778">
        <v>75</v>
      </c>
      <c r="T778">
        <v>13</v>
      </c>
      <c r="U778">
        <v>29</v>
      </c>
      <c r="V778">
        <v>6</v>
      </c>
      <c r="W778">
        <v>0</v>
      </c>
      <c r="X778">
        <v>0</v>
      </c>
      <c r="Y778">
        <v>311</v>
      </c>
      <c r="Z778">
        <v>0</v>
      </c>
      <c r="AA778">
        <v>-1</v>
      </c>
      <c r="AB778">
        <v>-1</v>
      </c>
      <c r="AC778">
        <v>1</v>
      </c>
      <c r="AD778">
        <v>10235</v>
      </c>
      <c r="AE778">
        <v>10253</v>
      </c>
      <c r="AF778">
        <v>11</v>
      </c>
      <c r="AG778">
        <v>10220</v>
      </c>
      <c r="AH778">
        <v>24</v>
      </c>
      <c r="AI778">
        <v>19</v>
      </c>
      <c r="AJ778">
        <v>5</v>
      </c>
      <c r="AK778">
        <v>67</v>
      </c>
      <c r="AL778">
        <v>15</v>
      </c>
      <c r="AM778">
        <v>8</v>
      </c>
      <c r="AN778">
        <v>93</v>
      </c>
      <c r="AO778">
        <v>98</v>
      </c>
      <c r="AP778">
        <v>5</v>
      </c>
      <c r="AQ778">
        <v>86</v>
      </c>
      <c r="AR778">
        <v>15</v>
      </c>
      <c r="AS778">
        <v>4</v>
      </c>
    </row>
    <row r="779" spans="1:45" x14ac:dyDescent="0.25">
      <c r="A779">
        <v>20120217</v>
      </c>
      <c r="B779">
        <f t="shared" si="60"/>
        <v>20160217</v>
      </c>
      <c r="C779">
        <f t="shared" si="61"/>
        <v>2016</v>
      </c>
      <c r="D779">
        <f t="shared" si="62"/>
        <v>2</v>
      </c>
      <c r="E779">
        <f t="shared" si="63"/>
        <v>17</v>
      </c>
      <c r="F779" s="15">
        <f t="shared" si="64"/>
        <v>42417</v>
      </c>
      <c r="G779">
        <v>257</v>
      </c>
      <c r="H779">
        <v>32</v>
      </c>
      <c r="I779">
        <v>35</v>
      </c>
      <c r="J779">
        <v>50</v>
      </c>
      <c r="K779">
        <v>14</v>
      </c>
      <c r="L779">
        <v>20</v>
      </c>
      <c r="M779">
        <v>17</v>
      </c>
      <c r="N779">
        <v>80</v>
      </c>
      <c r="O779">
        <v>13</v>
      </c>
      <c r="P779">
        <v>68</v>
      </c>
      <c r="Q779">
        <v>45</v>
      </c>
      <c r="R779">
        <v>1</v>
      </c>
      <c r="S779">
        <v>95</v>
      </c>
      <c r="T779">
        <v>13</v>
      </c>
      <c r="U779">
        <v>43</v>
      </c>
      <c r="V779">
        <v>6</v>
      </c>
      <c r="W779">
        <v>28</v>
      </c>
      <c r="X779">
        <v>28</v>
      </c>
      <c r="Y779">
        <v>422</v>
      </c>
      <c r="Z779">
        <v>10</v>
      </c>
      <c r="AA779">
        <v>3</v>
      </c>
      <c r="AB779">
        <v>2</v>
      </c>
      <c r="AC779">
        <v>2</v>
      </c>
      <c r="AD779">
        <v>10209</v>
      </c>
      <c r="AE779">
        <v>10219</v>
      </c>
      <c r="AF779">
        <v>10</v>
      </c>
      <c r="AG779">
        <v>10184</v>
      </c>
      <c r="AH779">
        <v>24</v>
      </c>
      <c r="AI779">
        <v>9</v>
      </c>
      <c r="AJ779">
        <v>24</v>
      </c>
      <c r="AK779">
        <v>73</v>
      </c>
      <c r="AL779">
        <v>15</v>
      </c>
      <c r="AM779">
        <v>8</v>
      </c>
      <c r="AN779">
        <v>91</v>
      </c>
      <c r="AO779">
        <v>100</v>
      </c>
      <c r="AP779">
        <v>24</v>
      </c>
      <c r="AQ779">
        <v>74</v>
      </c>
      <c r="AR779">
        <v>15</v>
      </c>
      <c r="AS779">
        <v>6</v>
      </c>
    </row>
    <row r="780" spans="1:45" x14ac:dyDescent="0.25">
      <c r="A780">
        <v>20120218</v>
      </c>
      <c r="B780">
        <f t="shared" si="60"/>
        <v>20160218</v>
      </c>
      <c r="C780">
        <f t="shared" si="61"/>
        <v>2016</v>
      </c>
      <c r="D780">
        <f t="shared" si="62"/>
        <v>2</v>
      </c>
      <c r="E780">
        <f t="shared" si="63"/>
        <v>18</v>
      </c>
      <c r="F780" s="15">
        <f t="shared" si="64"/>
        <v>42418</v>
      </c>
      <c r="G780">
        <v>232</v>
      </c>
      <c r="H780">
        <v>58</v>
      </c>
      <c r="I780">
        <v>60</v>
      </c>
      <c r="J780">
        <v>90</v>
      </c>
      <c r="K780">
        <v>16</v>
      </c>
      <c r="L780">
        <v>30</v>
      </c>
      <c r="M780">
        <v>23</v>
      </c>
      <c r="N780">
        <v>160</v>
      </c>
      <c r="O780">
        <v>17</v>
      </c>
      <c r="P780">
        <v>70</v>
      </c>
      <c r="Q780">
        <v>35</v>
      </c>
      <c r="R780">
        <v>24</v>
      </c>
      <c r="S780">
        <v>91</v>
      </c>
      <c r="T780">
        <v>14</v>
      </c>
      <c r="U780">
        <v>23</v>
      </c>
      <c r="V780">
        <v>24</v>
      </c>
      <c r="W780">
        <v>1</v>
      </c>
      <c r="X780">
        <v>1</v>
      </c>
      <c r="Y780">
        <v>182</v>
      </c>
      <c r="Z780">
        <v>46</v>
      </c>
      <c r="AA780">
        <v>70</v>
      </c>
      <c r="AB780">
        <v>26</v>
      </c>
      <c r="AC780">
        <v>21</v>
      </c>
      <c r="AD780">
        <v>10111</v>
      </c>
      <c r="AE780">
        <v>10179</v>
      </c>
      <c r="AF780">
        <v>1</v>
      </c>
      <c r="AG780">
        <v>10061</v>
      </c>
      <c r="AH780">
        <v>19</v>
      </c>
      <c r="AI780">
        <v>12</v>
      </c>
      <c r="AJ780">
        <v>1</v>
      </c>
      <c r="AK780">
        <v>75</v>
      </c>
      <c r="AL780">
        <v>11</v>
      </c>
      <c r="AM780">
        <v>8</v>
      </c>
      <c r="AN780">
        <v>90</v>
      </c>
      <c r="AO780">
        <v>98</v>
      </c>
      <c r="AP780">
        <v>1</v>
      </c>
      <c r="AQ780">
        <v>79</v>
      </c>
      <c r="AR780">
        <v>12</v>
      </c>
      <c r="AS780">
        <v>2</v>
      </c>
    </row>
    <row r="781" spans="1:45" x14ac:dyDescent="0.25">
      <c r="A781">
        <v>20120219</v>
      </c>
      <c r="B781">
        <f t="shared" si="60"/>
        <v>20160219</v>
      </c>
      <c r="C781">
        <f t="shared" si="61"/>
        <v>2016</v>
      </c>
      <c r="D781">
        <f t="shared" si="62"/>
        <v>2</v>
      </c>
      <c r="E781">
        <f t="shared" si="63"/>
        <v>19</v>
      </c>
      <c r="F781" s="15">
        <f t="shared" si="64"/>
        <v>42419</v>
      </c>
      <c r="G781">
        <v>289</v>
      </c>
      <c r="H781">
        <v>33</v>
      </c>
      <c r="I781">
        <v>35</v>
      </c>
      <c r="J781">
        <v>60</v>
      </c>
      <c r="K781">
        <v>12</v>
      </c>
      <c r="L781">
        <v>10</v>
      </c>
      <c r="M781">
        <v>23</v>
      </c>
      <c r="N781">
        <v>110</v>
      </c>
      <c r="O781">
        <v>11</v>
      </c>
      <c r="P781">
        <v>29</v>
      </c>
      <c r="Q781">
        <v>-12</v>
      </c>
      <c r="R781">
        <v>24</v>
      </c>
      <c r="S781">
        <v>60</v>
      </c>
      <c r="T781">
        <v>12</v>
      </c>
      <c r="U781">
        <v>-53</v>
      </c>
      <c r="V781">
        <v>24</v>
      </c>
      <c r="W781">
        <v>62</v>
      </c>
      <c r="X781">
        <v>61</v>
      </c>
      <c r="Y781">
        <v>638</v>
      </c>
      <c r="Z781">
        <v>9</v>
      </c>
      <c r="AA781">
        <v>6</v>
      </c>
      <c r="AB781">
        <v>4</v>
      </c>
      <c r="AC781">
        <v>3</v>
      </c>
      <c r="AD781">
        <v>10196</v>
      </c>
      <c r="AE781">
        <v>10303</v>
      </c>
      <c r="AF781">
        <v>24</v>
      </c>
      <c r="AG781">
        <v>10090</v>
      </c>
      <c r="AH781">
        <v>1</v>
      </c>
      <c r="AI781">
        <v>60</v>
      </c>
      <c r="AJ781">
        <v>12</v>
      </c>
      <c r="AK781">
        <v>73</v>
      </c>
      <c r="AL781">
        <v>13</v>
      </c>
      <c r="AM781">
        <v>3</v>
      </c>
      <c r="AN781">
        <v>81</v>
      </c>
      <c r="AO781">
        <v>90</v>
      </c>
      <c r="AP781">
        <v>3</v>
      </c>
      <c r="AQ781">
        <v>61</v>
      </c>
      <c r="AR781">
        <v>15</v>
      </c>
      <c r="AS781">
        <v>8</v>
      </c>
    </row>
    <row r="782" spans="1:45" x14ac:dyDescent="0.25">
      <c r="A782">
        <v>20120220</v>
      </c>
      <c r="B782">
        <f t="shared" si="60"/>
        <v>20160220</v>
      </c>
      <c r="C782">
        <f t="shared" si="61"/>
        <v>2016</v>
      </c>
      <c r="D782">
        <f t="shared" si="62"/>
        <v>2</v>
      </c>
      <c r="E782">
        <f t="shared" si="63"/>
        <v>20</v>
      </c>
      <c r="F782" s="15">
        <f t="shared" si="64"/>
        <v>42420</v>
      </c>
      <c r="G782">
        <v>226</v>
      </c>
      <c r="H782">
        <v>38</v>
      </c>
      <c r="I782">
        <v>39</v>
      </c>
      <c r="J782">
        <v>60</v>
      </c>
      <c r="K782">
        <v>13</v>
      </c>
      <c r="L782">
        <v>10</v>
      </c>
      <c r="M782">
        <v>5</v>
      </c>
      <c r="N782">
        <v>100</v>
      </c>
      <c r="O782">
        <v>13</v>
      </c>
      <c r="P782">
        <v>22</v>
      </c>
      <c r="Q782">
        <v>-34</v>
      </c>
      <c r="R782">
        <v>5</v>
      </c>
      <c r="S782">
        <v>64</v>
      </c>
      <c r="T782">
        <v>14</v>
      </c>
      <c r="U782">
        <v>-70</v>
      </c>
      <c r="V782">
        <v>6</v>
      </c>
      <c r="W782">
        <v>81</v>
      </c>
      <c r="X782">
        <v>79</v>
      </c>
      <c r="Y782">
        <v>912</v>
      </c>
      <c r="Z782">
        <v>0</v>
      </c>
      <c r="AA782">
        <v>0</v>
      </c>
      <c r="AB782">
        <v>0</v>
      </c>
      <c r="AC782">
        <v>1</v>
      </c>
      <c r="AD782">
        <v>10319</v>
      </c>
      <c r="AE782">
        <v>10338</v>
      </c>
      <c r="AF782">
        <v>11</v>
      </c>
      <c r="AG782">
        <v>10294</v>
      </c>
      <c r="AH782">
        <v>24</v>
      </c>
      <c r="AI782">
        <v>58</v>
      </c>
      <c r="AJ782">
        <v>5</v>
      </c>
      <c r="AK782">
        <v>81</v>
      </c>
      <c r="AL782">
        <v>19</v>
      </c>
      <c r="AM782">
        <v>3</v>
      </c>
      <c r="AN782">
        <v>73</v>
      </c>
      <c r="AO782">
        <v>98</v>
      </c>
      <c r="AP782">
        <v>5</v>
      </c>
      <c r="AQ782">
        <v>47</v>
      </c>
      <c r="AR782">
        <v>15</v>
      </c>
      <c r="AS782">
        <v>10</v>
      </c>
    </row>
    <row r="783" spans="1:45" x14ac:dyDescent="0.25">
      <c r="A783">
        <v>20120221</v>
      </c>
      <c r="B783">
        <f t="shared" si="60"/>
        <v>20160221</v>
      </c>
      <c r="C783">
        <f t="shared" si="61"/>
        <v>2016</v>
      </c>
      <c r="D783">
        <f t="shared" si="62"/>
        <v>2</v>
      </c>
      <c r="E783">
        <f t="shared" si="63"/>
        <v>21</v>
      </c>
      <c r="F783" s="15">
        <f t="shared" si="64"/>
        <v>42421</v>
      </c>
      <c r="G783">
        <v>231</v>
      </c>
      <c r="H783">
        <v>50</v>
      </c>
      <c r="I783">
        <v>51</v>
      </c>
      <c r="J783">
        <v>60</v>
      </c>
      <c r="K783">
        <v>1</v>
      </c>
      <c r="L783">
        <v>40</v>
      </c>
      <c r="M783">
        <v>17</v>
      </c>
      <c r="N783">
        <v>110</v>
      </c>
      <c r="O783">
        <v>4</v>
      </c>
      <c r="P783">
        <v>57</v>
      </c>
      <c r="Q783">
        <v>28</v>
      </c>
      <c r="R783">
        <v>1</v>
      </c>
      <c r="S783">
        <v>93</v>
      </c>
      <c r="T783">
        <v>15</v>
      </c>
      <c r="U783">
        <v>20</v>
      </c>
      <c r="V783">
        <v>6</v>
      </c>
      <c r="W783">
        <v>9</v>
      </c>
      <c r="X783">
        <v>9</v>
      </c>
      <c r="Y783">
        <v>453</v>
      </c>
      <c r="Z783">
        <v>0</v>
      </c>
      <c r="AA783">
        <v>0</v>
      </c>
      <c r="AB783">
        <v>0</v>
      </c>
      <c r="AC783">
        <v>1</v>
      </c>
      <c r="AD783">
        <v>10285</v>
      </c>
      <c r="AE783">
        <v>10295</v>
      </c>
      <c r="AF783">
        <v>24</v>
      </c>
      <c r="AG783">
        <v>10272</v>
      </c>
      <c r="AH783">
        <v>6</v>
      </c>
      <c r="AI783">
        <v>60</v>
      </c>
      <c r="AJ783">
        <v>24</v>
      </c>
      <c r="AK783">
        <v>77</v>
      </c>
      <c r="AL783">
        <v>1</v>
      </c>
      <c r="AM783">
        <v>7</v>
      </c>
      <c r="AN783">
        <v>81</v>
      </c>
      <c r="AO783">
        <v>89</v>
      </c>
      <c r="AP783">
        <v>24</v>
      </c>
      <c r="AQ783">
        <v>69</v>
      </c>
      <c r="AR783">
        <v>1</v>
      </c>
      <c r="AS783">
        <v>6</v>
      </c>
    </row>
    <row r="784" spans="1:45" x14ac:dyDescent="0.25">
      <c r="A784">
        <v>20120222</v>
      </c>
      <c r="B784">
        <f t="shared" si="60"/>
        <v>20160222</v>
      </c>
      <c r="C784">
        <f t="shared" si="61"/>
        <v>2016</v>
      </c>
      <c r="D784">
        <f t="shared" si="62"/>
        <v>2</v>
      </c>
      <c r="E784">
        <f t="shared" si="63"/>
        <v>22</v>
      </c>
      <c r="F784" s="15">
        <f t="shared" si="64"/>
        <v>42422</v>
      </c>
      <c r="G784">
        <v>221</v>
      </c>
      <c r="H784">
        <v>67</v>
      </c>
      <c r="I784">
        <v>67</v>
      </c>
      <c r="J784">
        <v>90</v>
      </c>
      <c r="K784">
        <v>20</v>
      </c>
      <c r="L784">
        <v>50</v>
      </c>
      <c r="M784">
        <v>1</v>
      </c>
      <c r="N784">
        <v>170</v>
      </c>
      <c r="O784">
        <v>15</v>
      </c>
      <c r="P784">
        <v>67</v>
      </c>
      <c r="Q784">
        <v>52</v>
      </c>
      <c r="R784">
        <v>1</v>
      </c>
      <c r="S784">
        <v>90</v>
      </c>
      <c r="T784">
        <v>13</v>
      </c>
      <c r="U784">
        <v>46</v>
      </c>
      <c r="V784">
        <v>6</v>
      </c>
      <c r="W784">
        <v>35</v>
      </c>
      <c r="X784">
        <v>34</v>
      </c>
      <c r="Y784">
        <v>611</v>
      </c>
      <c r="Z784">
        <v>40</v>
      </c>
      <c r="AA784">
        <v>22</v>
      </c>
      <c r="AB784">
        <v>10</v>
      </c>
      <c r="AC784">
        <v>23</v>
      </c>
      <c r="AD784">
        <v>10245</v>
      </c>
      <c r="AE784">
        <v>10293</v>
      </c>
      <c r="AF784">
        <v>1</v>
      </c>
      <c r="AG784">
        <v>10181</v>
      </c>
      <c r="AH784">
        <v>24</v>
      </c>
      <c r="AI784">
        <v>24</v>
      </c>
      <c r="AJ784">
        <v>23</v>
      </c>
      <c r="AK784">
        <v>75</v>
      </c>
      <c r="AL784">
        <v>10</v>
      </c>
      <c r="AM784">
        <v>7</v>
      </c>
      <c r="AN784">
        <v>78</v>
      </c>
      <c r="AO784">
        <v>97</v>
      </c>
      <c r="AP784">
        <v>24</v>
      </c>
      <c r="AQ784">
        <v>61</v>
      </c>
      <c r="AR784">
        <v>12</v>
      </c>
      <c r="AS784">
        <v>8</v>
      </c>
    </row>
    <row r="785" spans="1:45" x14ac:dyDescent="0.25">
      <c r="A785">
        <v>20120223</v>
      </c>
      <c r="B785">
        <f t="shared" si="60"/>
        <v>20160223</v>
      </c>
      <c r="C785">
        <f t="shared" si="61"/>
        <v>2016</v>
      </c>
      <c r="D785">
        <f t="shared" si="62"/>
        <v>2</v>
      </c>
      <c r="E785">
        <f t="shared" si="63"/>
        <v>23</v>
      </c>
      <c r="F785" s="15">
        <f t="shared" si="64"/>
        <v>42423</v>
      </c>
      <c r="G785">
        <v>241</v>
      </c>
      <c r="H785">
        <v>46</v>
      </c>
      <c r="I785">
        <v>46</v>
      </c>
      <c r="J785">
        <v>70</v>
      </c>
      <c r="K785">
        <v>1</v>
      </c>
      <c r="L785">
        <v>30</v>
      </c>
      <c r="M785">
        <v>8</v>
      </c>
      <c r="N785">
        <v>130</v>
      </c>
      <c r="O785">
        <v>1</v>
      </c>
      <c r="P785">
        <v>101</v>
      </c>
      <c r="Q785">
        <v>60</v>
      </c>
      <c r="R785">
        <v>1</v>
      </c>
      <c r="S785">
        <v>129</v>
      </c>
      <c r="T785">
        <v>13</v>
      </c>
      <c r="U785">
        <v>58</v>
      </c>
      <c r="V785">
        <v>6</v>
      </c>
      <c r="W785">
        <v>19</v>
      </c>
      <c r="X785">
        <v>18</v>
      </c>
      <c r="Y785">
        <v>467</v>
      </c>
      <c r="Z785">
        <v>34</v>
      </c>
      <c r="AA785">
        <v>13</v>
      </c>
      <c r="AB785">
        <v>5</v>
      </c>
      <c r="AC785">
        <v>4</v>
      </c>
      <c r="AD785">
        <v>10210</v>
      </c>
      <c r="AE785">
        <v>10234</v>
      </c>
      <c r="AF785">
        <v>24</v>
      </c>
      <c r="AG785">
        <v>10175</v>
      </c>
      <c r="AH785">
        <v>4</v>
      </c>
      <c r="AI785">
        <v>16</v>
      </c>
      <c r="AJ785">
        <v>3</v>
      </c>
      <c r="AK785">
        <v>67</v>
      </c>
      <c r="AL785">
        <v>16</v>
      </c>
      <c r="AM785">
        <v>8</v>
      </c>
      <c r="AN785">
        <v>93</v>
      </c>
      <c r="AO785">
        <v>98</v>
      </c>
      <c r="AP785">
        <v>1</v>
      </c>
      <c r="AQ785">
        <v>84</v>
      </c>
      <c r="AR785">
        <v>14</v>
      </c>
      <c r="AS785">
        <v>7</v>
      </c>
    </row>
    <row r="786" spans="1:45" x14ac:dyDescent="0.25">
      <c r="A786">
        <v>20120224</v>
      </c>
      <c r="B786">
        <f t="shared" si="60"/>
        <v>20160224</v>
      </c>
      <c r="C786">
        <f t="shared" si="61"/>
        <v>2016</v>
      </c>
      <c r="D786">
        <f t="shared" si="62"/>
        <v>2</v>
      </c>
      <c r="E786">
        <f t="shared" si="63"/>
        <v>24</v>
      </c>
      <c r="F786" s="15">
        <f t="shared" si="64"/>
        <v>42424</v>
      </c>
      <c r="G786">
        <v>253</v>
      </c>
      <c r="H786">
        <v>35</v>
      </c>
      <c r="I786">
        <v>37</v>
      </c>
      <c r="J786">
        <v>50</v>
      </c>
      <c r="K786">
        <v>1</v>
      </c>
      <c r="L786">
        <v>10</v>
      </c>
      <c r="M786">
        <v>23</v>
      </c>
      <c r="N786">
        <v>110</v>
      </c>
      <c r="O786">
        <v>1</v>
      </c>
      <c r="P786">
        <v>81</v>
      </c>
      <c r="Q786">
        <v>20</v>
      </c>
      <c r="R786">
        <v>24</v>
      </c>
      <c r="S786">
        <v>99</v>
      </c>
      <c r="T786">
        <v>2</v>
      </c>
      <c r="U786">
        <v>-16</v>
      </c>
      <c r="V786">
        <v>24</v>
      </c>
      <c r="W786">
        <v>0</v>
      </c>
      <c r="X786">
        <v>0</v>
      </c>
      <c r="Y786">
        <v>199</v>
      </c>
      <c r="Z786">
        <v>8</v>
      </c>
      <c r="AA786">
        <v>2</v>
      </c>
      <c r="AB786">
        <v>1</v>
      </c>
      <c r="AC786">
        <v>18</v>
      </c>
      <c r="AD786">
        <v>10247</v>
      </c>
      <c r="AE786">
        <v>10272</v>
      </c>
      <c r="AF786">
        <v>22</v>
      </c>
      <c r="AG786">
        <v>10233</v>
      </c>
      <c r="AH786">
        <v>4</v>
      </c>
      <c r="AI786">
        <v>4</v>
      </c>
      <c r="AJ786">
        <v>23</v>
      </c>
      <c r="AK786">
        <v>60</v>
      </c>
      <c r="AL786">
        <v>16</v>
      </c>
      <c r="AM786">
        <v>7</v>
      </c>
      <c r="AN786">
        <v>95</v>
      </c>
      <c r="AO786">
        <v>99</v>
      </c>
      <c r="AP786">
        <v>23</v>
      </c>
      <c r="AQ786">
        <v>89</v>
      </c>
      <c r="AR786">
        <v>16</v>
      </c>
      <c r="AS786">
        <v>3</v>
      </c>
    </row>
    <row r="787" spans="1:45" x14ac:dyDescent="0.25">
      <c r="A787">
        <v>20120225</v>
      </c>
      <c r="B787">
        <f t="shared" si="60"/>
        <v>20160225</v>
      </c>
      <c r="C787">
        <f t="shared" si="61"/>
        <v>2016</v>
      </c>
      <c r="D787">
        <f t="shared" si="62"/>
        <v>2</v>
      </c>
      <c r="E787">
        <f t="shared" si="63"/>
        <v>25</v>
      </c>
      <c r="F787" s="15">
        <f t="shared" si="64"/>
        <v>42425</v>
      </c>
      <c r="G787">
        <v>289</v>
      </c>
      <c r="H787">
        <v>24</v>
      </c>
      <c r="I787">
        <v>27</v>
      </c>
      <c r="J787">
        <v>50</v>
      </c>
      <c r="K787">
        <v>13</v>
      </c>
      <c r="L787">
        <v>10</v>
      </c>
      <c r="M787">
        <v>3</v>
      </c>
      <c r="N787">
        <v>100</v>
      </c>
      <c r="O787">
        <v>15</v>
      </c>
      <c r="P787">
        <v>53</v>
      </c>
      <c r="Q787">
        <v>1</v>
      </c>
      <c r="R787">
        <v>4</v>
      </c>
      <c r="S787">
        <v>103</v>
      </c>
      <c r="T787">
        <v>13</v>
      </c>
      <c r="U787">
        <v>-29</v>
      </c>
      <c r="V787">
        <v>6</v>
      </c>
      <c r="W787">
        <v>73</v>
      </c>
      <c r="X787">
        <v>69</v>
      </c>
      <c r="Y787">
        <v>1006</v>
      </c>
      <c r="Z787">
        <v>0</v>
      </c>
      <c r="AA787">
        <v>0</v>
      </c>
      <c r="AB787">
        <v>0</v>
      </c>
      <c r="AC787">
        <v>1</v>
      </c>
      <c r="AD787">
        <v>10246</v>
      </c>
      <c r="AE787">
        <v>10268</v>
      </c>
      <c r="AF787">
        <v>1</v>
      </c>
      <c r="AG787">
        <v>10233</v>
      </c>
      <c r="AH787">
        <v>15</v>
      </c>
      <c r="AI787">
        <v>3</v>
      </c>
      <c r="AJ787">
        <v>4</v>
      </c>
      <c r="AK787">
        <v>76</v>
      </c>
      <c r="AL787">
        <v>15</v>
      </c>
      <c r="AM787">
        <v>6</v>
      </c>
      <c r="AN787">
        <v>85</v>
      </c>
      <c r="AO787">
        <v>100</v>
      </c>
      <c r="AP787">
        <v>1</v>
      </c>
      <c r="AQ787">
        <v>62</v>
      </c>
      <c r="AR787">
        <v>15</v>
      </c>
      <c r="AS787">
        <v>13</v>
      </c>
    </row>
    <row r="788" spans="1:45" x14ac:dyDescent="0.25">
      <c r="A788">
        <v>20120226</v>
      </c>
      <c r="B788">
        <f t="shared" si="60"/>
        <v>20160226</v>
      </c>
      <c r="C788">
        <f t="shared" si="61"/>
        <v>2016</v>
      </c>
      <c r="D788">
        <f t="shared" si="62"/>
        <v>2</v>
      </c>
      <c r="E788">
        <f t="shared" si="63"/>
        <v>26</v>
      </c>
      <c r="F788" s="15">
        <f t="shared" si="64"/>
        <v>42426</v>
      </c>
      <c r="G788">
        <v>309</v>
      </c>
      <c r="H788">
        <v>23</v>
      </c>
      <c r="I788">
        <v>25</v>
      </c>
      <c r="J788">
        <v>30</v>
      </c>
      <c r="K788">
        <v>1</v>
      </c>
      <c r="L788">
        <v>10</v>
      </c>
      <c r="M788">
        <v>22</v>
      </c>
      <c r="N788">
        <v>60</v>
      </c>
      <c r="O788">
        <v>9</v>
      </c>
      <c r="P788">
        <v>68</v>
      </c>
      <c r="Q788">
        <v>54</v>
      </c>
      <c r="R788">
        <v>1</v>
      </c>
      <c r="S788">
        <v>96</v>
      </c>
      <c r="T788">
        <v>12</v>
      </c>
      <c r="U788">
        <v>44</v>
      </c>
      <c r="V788">
        <v>6</v>
      </c>
      <c r="W788">
        <v>12</v>
      </c>
      <c r="X788">
        <v>11</v>
      </c>
      <c r="Y788">
        <v>398</v>
      </c>
      <c r="Z788">
        <v>0</v>
      </c>
      <c r="AA788">
        <v>-1</v>
      </c>
      <c r="AB788">
        <v>-1</v>
      </c>
      <c r="AC788">
        <v>6</v>
      </c>
      <c r="AD788">
        <v>10263</v>
      </c>
      <c r="AE788">
        <v>10284</v>
      </c>
      <c r="AF788">
        <v>20</v>
      </c>
      <c r="AG788">
        <v>10235</v>
      </c>
      <c r="AH788">
        <v>4</v>
      </c>
      <c r="AI788">
        <v>58</v>
      </c>
      <c r="AJ788">
        <v>24</v>
      </c>
      <c r="AK788">
        <v>75</v>
      </c>
      <c r="AL788">
        <v>17</v>
      </c>
      <c r="AM788">
        <v>8</v>
      </c>
      <c r="AN788">
        <v>83</v>
      </c>
      <c r="AO788">
        <v>93</v>
      </c>
      <c r="AP788">
        <v>6</v>
      </c>
      <c r="AQ788">
        <v>71</v>
      </c>
      <c r="AR788">
        <v>12</v>
      </c>
      <c r="AS788">
        <v>5</v>
      </c>
    </row>
    <row r="789" spans="1:45" x14ac:dyDescent="0.25">
      <c r="A789">
        <v>20120227</v>
      </c>
      <c r="B789">
        <f t="shared" si="60"/>
        <v>20160227</v>
      </c>
      <c r="C789">
        <f t="shared" si="61"/>
        <v>2016</v>
      </c>
      <c r="D789">
        <f t="shared" si="62"/>
        <v>2</v>
      </c>
      <c r="E789">
        <f t="shared" si="63"/>
        <v>27</v>
      </c>
      <c r="F789" s="15">
        <f t="shared" si="64"/>
        <v>42427</v>
      </c>
      <c r="G789">
        <v>230</v>
      </c>
      <c r="H789">
        <v>37</v>
      </c>
      <c r="I789">
        <v>38</v>
      </c>
      <c r="J789">
        <v>60</v>
      </c>
      <c r="K789">
        <v>12</v>
      </c>
      <c r="L789">
        <v>20</v>
      </c>
      <c r="M789">
        <v>1</v>
      </c>
      <c r="N789">
        <v>100</v>
      </c>
      <c r="O789">
        <v>12</v>
      </c>
      <c r="P789">
        <v>62</v>
      </c>
      <c r="Q789">
        <v>33</v>
      </c>
      <c r="R789">
        <v>5</v>
      </c>
      <c r="S789">
        <v>82</v>
      </c>
      <c r="T789">
        <v>11</v>
      </c>
      <c r="U789">
        <v>27</v>
      </c>
      <c r="V789">
        <v>6</v>
      </c>
      <c r="W789">
        <v>4</v>
      </c>
      <c r="X789">
        <v>4</v>
      </c>
      <c r="Y789">
        <v>350</v>
      </c>
      <c r="Z789">
        <v>0</v>
      </c>
      <c r="AA789">
        <v>0</v>
      </c>
      <c r="AB789">
        <v>0</v>
      </c>
      <c r="AC789">
        <v>1</v>
      </c>
      <c r="AD789">
        <v>10242</v>
      </c>
      <c r="AE789">
        <v>10279</v>
      </c>
      <c r="AF789">
        <v>1</v>
      </c>
      <c r="AG789">
        <v>10224</v>
      </c>
      <c r="AH789">
        <v>24</v>
      </c>
      <c r="AI789">
        <v>21</v>
      </c>
      <c r="AJ789">
        <v>20</v>
      </c>
      <c r="AK789">
        <v>59</v>
      </c>
      <c r="AL789">
        <v>1</v>
      </c>
      <c r="AM789">
        <v>8</v>
      </c>
      <c r="AN789">
        <v>93</v>
      </c>
      <c r="AO789">
        <v>98</v>
      </c>
      <c r="AP789">
        <v>19</v>
      </c>
      <c r="AQ789">
        <v>82</v>
      </c>
      <c r="AR789">
        <v>11</v>
      </c>
      <c r="AS789">
        <v>5</v>
      </c>
    </row>
    <row r="790" spans="1:45" x14ac:dyDescent="0.25">
      <c r="A790">
        <v>20120228</v>
      </c>
      <c r="B790">
        <f t="shared" si="60"/>
        <v>20160228</v>
      </c>
      <c r="C790">
        <f t="shared" si="61"/>
        <v>2016</v>
      </c>
      <c r="D790">
        <f t="shared" si="62"/>
        <v>2</v>
      </c>
      <c r="E790">
        <f t="shared" si="63"/>
        <v>28</v>
      </c>
      <c r="F790" s="15">
        <f t="shared" si="64"/>
        <v>42428</v>
      </c>
      <c r="G790">
        <v>245</v>
      </c>
      <c r="H790">
        <v>31</v>
      </c>
      <c r="I790">
        <v>31</v>
      </c>
      <c r="J790">
        <v>40</v>
      </c>
      <c r="K790">
        <v>1</v>
      </c>
      <c r="L790">
        <v>20</v>
      </c>
      <c r="M790">
        <v>23</v>
      </c>
      <c r="N790">
        <v>70</v>
      </c>
      <c r="O790">
        <v>2</v>
      </c>
      <c r="P790">
        <v>87</v>
      </c>
      <c r="Q790">
        <v>76</v>
      </c>
      <c r="R790">
        <v>1</v>
      </c>
      <c r="S790">
        <v>98</v>
      </c>
      <c r="T790">
        <v>14</v>
      </c>
      <c r="U790">
        <v>73</v>
      </c>
      <c r="V790">
        <v>6</v>
      </c>
      <c r="W790">
        <v>0</v>
      </c>
      <c r="X790">
        <v>0</v>
      </c>
      <c r="Y790">
        <v>181</v>
      </c>
      <c r="Z790">
        <v>27</v>
      </c>
      <c r="AA790">
        <v>4</v>
      </c>
      <c r="AB790">
        <v>1</v>
      </c>
      <c r="AC790">
        <v>10</v>
      </c>
      <c r="AD790">
        <v>10230</v>
      </c>
      <c r="AE790">
        <v>10250</v>
      </c>
      <c r="AF790">
        <v>24</v>
      </c>
      <c r="AG790">
        <v>10215</v>
      </c>
      <c r="AH790">
        <v>4</v>
      </c>
      <c r="AI790">
        <v>5</v>
      </c>
      <c r="AJ790">
        <v>20</v>
      </c>
      <c r="AK790">
        <v>50</v>
      </c>
      <c r="AL790">
        <v>1</v>
      </c>
      <c r="AM790">
        <v>8</v>
      </c>
      <c r="AN790">
        <v>98</v>
      </c>
      <c r="AO790">
        <v>100</v>
      </c>
      <c r="AP790">
        <v>11</v>
      </c>
      <c r="AQ790">
        <v>95</v>
      </c>
      <c r="AR790">
        <v>1</v>
      </c>
      <c r="AS790">
        <v>3</v>
      </c>
    </row>
    <row r="791" spans="1:45" x14ac:dyDescent="0.25">
      <c r="A791">
        <v>20120229</v>
      </c>
      <c r="B791">
        <f t="shared" si="60"/>
        <v>20160229</v>
      </c>
      <c r="C791">
        <f t="shared" si="61"/>
        <v>2016</v>
      </c>
      <c r="D791">
        <f t="shared" si="62"/>
        <v>2</v>
      </c>
      <c r="E791">
        <f t="shared" si="63"/>
        <v>29</v>
      </c>
      <c r="F791" s="15">
        <f t="shared" si="64"/>
        <v>42429</v>
      </c>
      <c r="G791">
        <v>239</v>
      </c>
      <c r="H791">
        <v>24</v>
      </c>
      <c r="I791">
        <v>24</v>
      </c>
      <c r="J791">
        <v>30</v>
      </c>
      <c r="K791">
        <v>4</v>
      </c>
      <c r="L791">
        <v>20</v>
      </c>
      <c r="M791">
        <v>1</v>
      </c>
      <c r="N791">
        <v>60</v>
      </c>
      <c r="O791">
        <v>4</v>
      </c>
      <c r="P791">
        <v>88</v>
      </c>
      <c r="Q791">
        <v>82</v>
      </c>
      <c r="R791">
        <v>19</v>
      </c>
      <c r="S791">
        <v>95</v>
      </c>
      <c r="T791">
        <v>15</v>
      </c>
      <c r="U791">
        <v>80</v>
      </c>
      <c r="V791">
        <v>18</v>
      </c>
      <c r="W791">
        <v>0</v>
      </c>
      <c r="X791">
        <v>0</v>
      </c>
      <c r="Y791">
        <v>221</v>
      </c>
      <c r="Z791">
        <v>7</v>
      </c>
      <c r="AA791">
        <v>1</v>
      </c>
      <c r="AB791">
        <v>1</v>
      </c>
      <c r="AC791">
        <v>6</v>
      </c>
      <c r="AD791">
        <v>10254</v>
      </c>
      <c r="AE791">
        <v>10259</v>
      </c>
      <c r="AF791">
        <v>10</v>
      </c>
      <c r="AG791">
        <v>10248</v>
      </c>
      <c r="AH791">
        <v>3</v>
      </c>
      <c r="AI791">
        <v>7</v>
      </c>
      <c r="AJ791">
        <v>2</v>
      </c>
      <c r="AK791">
        <v>56</v>
      </c>
      <c r="AL791">
        <v>14</v>
      </c>
      <c r="AM791">
        <v>8</v>
      </c>
      <c r="AN791">
        <v>96</v>
      </c>
      <c r="AO791">
        <v>99</v>
      </c>
      <c r="AP791">
        <v>2</v>
      </c>
      <c r="AQ791">
        <v>92</v>
      </c>
      <c r="AR791">
        <v>23</v>
      </c>
      <c r="AS791">
        <v>3</v>
      </c>
    </row>
    <row r="792" spans="1:45" x14ac:dyDescent="0.25">
      <c r="A792">
        <v>20120301</v>
      </c>
      <c r="B792">
        <f t="shared" si="60"/>
        <v>20160301</v>
      </c>
      <c r="C792">
        <f t="shared" si="61"/>
        <v>2016</v>
      </c>
      <c r="D792">
        <f t="shared" si="62"/>
        <v>3</v>
      </c>
      <c r="E792">
        <f t="shared" si="63"/>
        <v>1</v>
      </c>
      <c r="F792" s="15">
        <f t="shared" si="64"/>
        <v>42430</v>
      </c>
      <c r="G792">
        <v>217</v>
      </c>
      <c r="H792">
        <v>10</v>
      </c>
      <c r="I792">
        <v>15</v>
      </c>
      <c r="J792">
        <v>30</v>
      </c>
      <c r="K792">
        <v>9</v>
      </c>
      <c r="L792">
        <v>10</v>
      </c>
      <c r="M792">
        <v>3</v>
      </c>
      <c r="N792">
        <v>50</v>
      </c>
      <c r="O792">
        <v>1</v>
      </c>
      <c r="P792">
        <v>90</v>
      </c>
      <c r="Q792">
        <v>83</v>
      </c>
      <c r="R792">
        <v>10</v>
      </c>
      <c r="S792">
        <v>101</v>
      </c>
      <c r="T792">
        <v>15</v>
      </c>
      <c r="U792">
        <v>82</v>
      </c>
      <c r="V792">
        <v>6</v>
      </c>
      <c r="W792">
        <v>0</v>
      </c>
      <c r="X792">
        <v>0</v>
      </c>
      <c r="Y792">
        <v>244</v>
      </c>
      <c r="Z792">
        <v>0</v>
      </c>
      <c r="AA792">
        <v>0</v>
      </c>
      <c r="AB792">
        <v>0</v>
      </c>
      <c r="AC792">
        <v>1</v>
      </c>
      <c r="AD792">
        <v>10263</v>
      </c>
      <c r="AE792">
        <v>10278</v>
      </c>
      <c r="AF792">
        <v>24</v>
      </c>
      <c r="AG792">
        <v>10249</v>
      </c>
      <c r="AH792">
        <v>5</v>
      </c>
      <c r="AI792">
        <v>21</v>
      </c>
      <c r="AJ792">
        <v>9</v>
      </c>
      <c r="AK792">
        <v>36</v>
      </c>
      <c r="AL792">
        <v>1</v>
      </c>
      <c r="AM792">
        <v>8</v>
      </c>
      <c r="AN792">
        <v>94</v>
      </c>
      <c r="AO792">
        <v>96</v>
      </c>
      <c r="AP792">
        <v>9</v>
      </c>
      <c r="AQ792">
        <v>90</v>
      </c>
      <c r="AR792">
        <v>14</v>
      </c>
      <c r="AS792">
        <v>3</v>
      </c>
    </row>
    <row r="793" spans="1:45" x14ac:dyDescent="0.25">
      <c r="A793">
        <v>20120302</v>
      </c>
      <c r="B793">
        <f t="shared" si="60"/>
        <v>20160302</v>
      </c>
      <c r="C793">
        <f t="shared" si="61"/>
        <v>2016</v>
      </c>
      <c r="D793">
        <f t="shared" si="62"/>
        <v>3</v>
      </c>
      <c r="E793">
        <f t="shared" si="63"/>
        <v>2</v>
      </c>
      <c r="F793" s="15">
        <f t="shared" si="64"/>
        <v>42431</v>
      </c>
      <c r="G793">
        <v>79</v>
      </c>
      <c r="H793">
        <v>21</v>
      </c>
      <c r="I793">
        <v>25</v>
      </c>
      <c r="J793">
        <v>40</v>
      </c>
      <c r="K793">
        <v>13</v>
      </c>
      <c r="L793">
        <v>10</v>
      </c>
      <c r="M793">
        <v>3</v>
      </c>
      <c r="N793">
        <v>70</v>
      </c>
      <c r="O793">
        <v>13</v>
      </c>
      <c r="P793">
        <v>88</v>
      </c>
      <c r="Q793">
        <v>60</v>
      </c>
      <c r="R793">
        <v>24</v>
      </c>
      <c r="S793">
        <v>131</v>
      </c>
      <c r="T793">
        <v>14</v>
      </c>
      <c r="U793">
        <v>32</v>
      </c>
      <c r="V793">
        <v>24</v>
      </c>
      <c r="W793">
        <v>44</v>
      </c>
      <c r="X793">
        <v>40</v>
      </c>
      <c r="Y793">
        <v>790</v>
      </c>
      <c r="Z793">
        <v>0</v>
      </c>
      <c r="AA793">
        <v>0</v>
      </c>
      <c r="AB793">
        <v>0</v>
      </c>
      <c r="AC793">
        <v>1</v>
      </c>
      <c r="AD793">
        <v>10263</v>
      </c>
      <c r="AE793">
        <v>10282</v>
      </c>
      <c r="AF793">
        <v>10</v>
      </c>
      <c r="AG793">
        <v>10229</v>
      </c>
      <c r="AH793">
        <v>24</v>
      </c>
      <c r="AI793">
        <v>22</v>
      </c>
      <c r="AJ793">
        <v>2</v>
      </c>
      <c r="AK793">
        <v>57</v>
      </c>
      <c r="AL793">
        <v>13</v>
      </c>
      <c r="AM793">
        <v>6</v>
      </c>
      <c r="AN793">
        <v>88</v>
      </c>
      <c r="AO793">
        <v>98</v>
      </c>
      <c r="AP793">
        <v>2</v>
      </c>
      <c r="AQ793">
        <v>67</v>
      </c>
      <c r="AR793">
        <v>14</v>
      </c>
      <c r="AS793">
        <v>11</v>
      </c>
    </row>
    <row r="794" spans="1:45" x14ac:dyDescent="0.25">
      <c r="A794">
        <v>20120303</v>
      </c>
      <c r="B794">
        <f t="shared" si="60"/>
        <v>20160303</v>
      </c>
      <c r="C794">
        <f t="shared" si="61"/>
        <v>2016</v>
      </c>
      <c r="D794">
        <f t="shared" si="62"/>
        <v>3</v>
      </c>
      <c r="E794">
        <f t="shared" si="63"/>
        <v>3</v>
      </c>
      <c r="F794" s="15">
        <f t="shared" si="64"/>
        <v>42432</v>
      </c>
      <c r="G794">
        <v>173</v>
      </c>
      <c r="H794">
        <v>24</v>
      </c>
      <c r="I794">
        <v>30</v>
      </c>
      <c r="J794">
        <v>40</v>
      </c>
      <c r="K794">
        <v>5</v>
      </c>
      <c r="L794">
        <v>20</v>
      </c>
      <c r="M794">
        <v>10</v>
      </c>
      <c r="N794">
        <v>70</v>
      </c>
      <c r="O794">
        <v>13</v>
      </c>
      <c r="P794">
        <v>93</v>
      </c>
      <c r="Q794">
        <v>63</v>
      </c>
      <c r="R794">
        <v>1</v>
      </c>
      <c r="S794">
        <v>125</v>
      </c>
      <c r="T794">
        <v>13</v>
      </c>
      <c r="U794">
        <v>15</v>
      </c>
      <c r="V794">
        <v>24</v>
      </c>
      <c r="W794">
        <v>3</v>
      </c>
      <c r="X794">
        <v>3</v>
      </c>
      <c r="Y794">
        <v>364</v>
      </c>
      <c r="Z794">
        <v>0</v>
      </c>
      <c r="AA794">
        <v>-1</v>
      </c>
      <c r="AB794">
        <v>-1</v>
      </c>
      <c r="AC794">
        <v>20</v>
      </c>
      <c r="AD794">
        <v>10217</v>
      </c>
      <c r="AE794">
        <v>10229</v>
      </c>
      <c r="AF794">
        <v>23</v>
      </c>
      <c r="AG794">
        <v>10209</v>
      </c>
      <c r="AH794">
        <v>5</v>
      </c>
      <c r="AI794">
        <v>23</v>
      </c>
      <c r="AJ794">
        <v>1</v>
      </c>
      <c r="AK794">
        <v>56</v>
      </c>
      <c r="AL794">
        <v>9</v>
      </c>
      <c r="AM794">
        <v>7</v>
      </c>
      <c r="AN794">
        <v>87</v>
      </c>
      <c r="AO794">
        <v>97</v>
      </c>
      <c r="AP794">
        <v>2</v>
      </c>
      <c r="AQ794">
        <v>71</v>
      </c>
      <c r="AR794">
        <v>13</v>
      </c>
      <c r="AS794">
        <v>5</v>
      </c>
    </row>
    <row r="795" spans="1:45" x14ac:dyDescent="0.25">
      <c r="A795">
        <v>20120304</v>
      </c>
      <c r="B795">
        <f t="shared" si="60"/>
        <v>20160304</v>
      </c>
      <c r="C795">
        <f t="shared" si="61"/>
        <v>2016</v>
      </c>
      <c r="D795">
        <f t="shared" si="62"/>
        <v>3</v>
      </c>
      <c r="E795">
        <f t="shared" si="63"/>
        <v>4</v>
      </c>
      <c r="F795" s="15">
        <f t="shared" si="64"/>
        <v>42433</v>
      </c>
      <c r="G795">
        <v>156</v>
      </c>
      <c r="H795">
        <v>30</v>
      </c>
      <c r="I795">
        <v>34</v>
      </c>
      <c r="J795">
        <v>50</v>
      </c>
      <c r="K795">
        <v>16</v>
      </c>
      <c r="L795">
        <v>20</v>
      </c>
      <c r="M795">
        <v>5</v>
      </c>
      <c r="N795">
        <v>80</v>
      </c>
      <c r="O795">
        <v>16</v>
      </c>
      <c r="P795">
        <v>79</v>
      </c>
      <c r="Q795">
        <v>29</v>
      </c>
      <c r="R795">
        <v>5</v>
      </c>
      <c r="S795">
        <v>113</v>
      </c>
      <c r="T795">
        <v>16</v>
      </c>
      <c r="U795">
        <v>6</v>
      </c>
      <c r="V795">
        <v>6</v>
      </c>
      <c r="W795">
        <v>7</v>
      </c>
      <c r="X795">
        <v>6</v>
      </c>
      <c r="Y795">
        <v>464</v>
      </c>
      <c r="Z795">
        <v>68</v>
      </c>
      <c r="AA795">
        <v>33</v>
      </c>
      <c r="AB795">
        <v>8</v>
      </c>
      <c r="AC795">
        <v>19</v>
      </c>
      <c r="AD795">
        <v>10175</v>
      </c>
      <c r="AE795">
        <v>10229</v>
      </c>
      <c r="AF795">
        <v>1</v>
      </c>
      <c r="AG795">
        <v>10103</v>
      </c>
      <c r="AH795">
        <v>24</v>
      </c>
      <c r="AI795">
        <v>1</v>
      </c>
      <c r="AJ795">
        <v>5</v>
      </c>
      <c r="AK795">
        <v>63</v>
      </c>
      <c r="AL795">
        <v>15</v>
      </c>
      <c r="AM795">
        <v>7</v>
      </c>
      <c r="AN795">
        <v>94</v>
      </c>
      <c r="AO795">
        <v>100</v>
      </c>
      <c r="AP795">
        <v>7</v>
      </c>
      <c r="AQ795">
        <v>75</v>
      </c>
      <c r="AR795">
        <v>15</v>
      </c>
      <c r="AS795">
        <v>6</v>
      </c>
    </row>
    <row r="796" spans="1:45" x14ac:dyDescent="0.25">
      <c r="A796">
        <v>20120305</v>
      </c>
      <c r="B796">
        <f t="shared" si="60"/>
        <v>20160305</v>
      </c>
      <c r="C796">
        <f t="shared" si="61"/>
        <v>2016</v>
      </c>
      <c r="D796">
        <f t="shared" si="62"/>
        <v>3</v>
      </c>
      <c r="E796">
        <f t="shared" si="63"/>
        <v>5</v>
      </c>
      <c r="F796" s="15">
        <f t="shared" si="64"/>
        <v>42434</v>
      </c>
      <c r="G796">
        <v>131</v>
      </c>
      <c r="H796">
        <v>51</v>
      </c>
      <c r="I796">
        <v>53</v>
      </c>
      <c r="J796">
        <v>70</v>
      </c>
      <c r="K796">
        <v>13</v>
      </c>
      <c r="L796">
        <v>30</v>
      </c>
      <c r="M796">
        <v>23</v>
      </c>
      <c r="N796">
        <v>110</v>
      </c>
      <c r="O796">
        <v>12</v>
      </c>
      <c r="P796">
        <v>56</v>
      </c>
      <c r="Q796">
        <v>42</v>
      </c>
      <c r="R796">
        <v>9</v>
      </c>
      <c r="S796">
        <v>84</v>
      </c>
      <c r="T796">
        <v>1</v>
      </c>
      <c r="U796">
        <v>39</v>
      </c>
      <c r="V796">
        <v>24</v>
      </c>
      <c r="W796">
        <v>0</v>
      </c>
      <c r="X796">
        <v>0</v>
      </c>
      <c r="Y796">
        <v>287</v>
      </c>
      <c r="Z796">
        <v>58</v>
      </c>
      <c r="AA796">
        <v>45</v>
      </c>
      <c r="AB796">
        <v>16</v>
      </c>
      <c r="AC796">
        <v>2</v>
      </c>
      <c r="AD796">
        <v>10130</v>
      </c>
      <c r="AE796">
        <v>10186</v>
      </c>
      <c r="AF796">
        <v>24</v>
      </c>
      <c r="AG796">
        <v>10089</v>
      </c>
      <c r="AH796">
        <v>4</v>
      </c>
      <c r="AI796">
        <v>24</v>
      </c>
      <c r="AJ796">
        <v>3</v>
      </c>
      <c r="AK796">
        <v>75</v>
      </c>
      <c r="AL796">
        <v>11</v>
      </c>
      <c r="AM796">
        <v>8</v>
      </c>
      <c r="AN796">
        <v>83</v>
      </c>
      <c r="AO796">
        <v>97</v>
      </c>
      <c r="AP796">
        <v>2</v>
      </c>
      <c r="AQ796">
        <v>72</v>
      </c>
      <c r="AR796">
        <v>16</v>
      </c>
      <c r="AS796">
        <v>4</v>
      </c>
    </row>
    <row r="797" spans="1:45" x14ac:dyDescent="0.25">
      <c r="A797">
        <v>20120306</v>
      </c>
      <c r="B797">
        <f t="shared" si="60"/>
        <v>20160306</v>
      </c>
      <c r="C797">
        <f t="shared" si="61"/>
        <v>2016</v>
      </c>
      <c r="D797">
        <f t="shared" si="62"/>
        <v>3</v>
      </c>
      <c r="E797">
        <f t="shared" si="63"/>
        <v>6</v>
      </c>
      <c r="F797" s="15">
        <f t="shared" si="64"/>
        <v>42435</v>
      </c>
      <c r="G797">
        <v>148</v>
      </c>
      <c r="H797">
        <v>21</v>
      </c>
      <c r="I797">
        <v>27</v>
      </c>
      <c r="J797">
        <v>50</v>
      </c>
      <c r="K797">
        <v>11</v>
      </c>
      <c r="L797">
        <v>10</v>
      </c>
      <c r="M797">
        <v>21</v>
      </c>
      <c r="N797">
        <v>80</v>
      </c>
      <c r="O797">
        <v>11</v>
      </c>
      <c r="P797">
        <v>57</v>
      </c>
      <c r="Q797">
        <v>1</v>
      </c>
      <c r="R797">
        <v>24</v>
      </c>
      <c r="S797">
        <v>97</v>
      </c>
      <c r="T797">
        <v>14</v>
      </c>
      <c r="U797">
        <v>-35</v>
      </c>
      <c r="V797">
        <v>24</v>
      </c>
      <c r="W797">
        <v>34</v>
      </c>
      <c r="X797">
        <v>30</v>
      </c>
      <c r="Y797">
        <v>688</v>
      </c>
      <c r="Z797">
        <v>0</v>
      </c>
      <c r="AA797">
        <v>0</v>
      </c>
      <c r="AB797">
        <v>0</v>
      </c>
      <c r="AC797">
        <v>1</v>
      </c>
      <c r="AD797">
        <v>10241</v>
      </c>
      <c r="AE797">
        <v>10266</v>
      </c>
      <c r="AF797">
        <v>20</v>
      </c>
      <c r="AG797">
        <v>10190</v>
      </c>
      <c r="AH797">
        <v>1</v>
      </c>
      <c r="AI797">
        <v>31</v>
      </c>
      <c r="AJ797">
        <v>23</v>
      </c>
      <c r="AK797">
        <v>76</v>
      </c>
      <c r="AL797">
        <v>15</v>
      </c>
      <c r="AM797">
        <v>6</v>
      </c>
      <c r="AN797">
        <v>77</v>
      </c>
      <c r="AO797">
        <v>98</v>
      </c>
      <c r="AP797">
        <v>23</v>
      </c>
      <c r="AQ797">
        <v>61</v>
      </c>
      <c r="AR797">
        <v>14</v>
      </c>
      <c r="AS797">
        <v>9</v>
      </c>
    </row>
    <row r="798" spans="1:45" x14ac:dyDescent="0.25">
      <c r="A798">
        <v>20120307</v>
      </c>
      <c r="B798">
        <f t="shared" si="60"/>
        <v>20160307</v>
      </c>
      <c r="C798">
        <f t="shared" si="61"/>
        <v>2016</v>
      </c>
      <c r="D798">
        <f t="shared" si="62"/>
        <v>3</v>
      </c>
      <c r="E798">
        <f t="shared" si="63"/>
        <v>7</v>
      </c>
      <c r="F798" s="15">
        <f t="shared" si="64"/>
        <v>42436</v>
      </c>
      <c r="G798">
        <v>207</v>
      </c>
      <c r="H798">
        <v>38</v>
      </c>
      <c r="I798">
        <v>48</v>
      </c>
      <c r="J798">
        <v>80</v>
      </c>
      <c r="K798">
        <v>14</v>
      </c>
      <c r="L798">
        <v>20</v>
      </c>
      <c r="M798">
        <v>1</v>
      </c>
      <c r="N798">
        <v>130</v>
      </c>
      <c r="O798">
        <v>15</v>
      </c>
      <c r="P798">
        <v>43</v>
      </c>
      <c r="Q798">
        <v>-5</v>
      </c>
      <c r="R798">
        <v>1</v>
      </c>
      <c r="S798">
        <v>62</v>
      </c>
      <c r="T798">
        <v>21</v>
      </c>
      <c r="U798">
        <v>-40</v>
      </c>
      <c r="V798">
        <v>6</v>
      </c>
      <c r="W798">
        <v>0</v>
      </c>
      <c r="X798">
        <v>0</v>
      </c>
      <c r="Y798">
        <v>205</v>
      </c>
      <c r="Z798">
        <v>68</v>
      </c>
      <c r="AA798">
        <v>110</v>
      </c>
      <c r="AB798">
        <v>26</v>
      </c>
      <c r="AC798">
        <v>16</v>
      </c>
      <c r="AD798">
        <v>10174</v>
      </c>
      <c r="AE798">
        <v>10256</v>
      </c>
      <c r="AF798">
        <v>1</v>
      </c>
      <c r="AG798">
        <v>10111</v>
      </c>
      <c r="AH798">
        <v>18</v>
      </c>
      <c r="AI798">
        <v>33</v>
      </c>
      <c r="AJ798">
        <v>1</v>
      </c>
      <c r="AK798">
        <v>65</v>
      </c>
      <c r="AL798">
        <v>21</v>
      </c>
      <c r="AM798">
        <v>6</v>
      </c>
      <c r="AN798">
        <v>89</v>
      </c>
      <c r="AO798">
        <v>98</v>
      </c>
      <c r="AP798">
        <v>1</v>
      </c>
      <c r="AQ798">
        <v>76</v>
      </c>
      <c r="AR798">
        <v>12</v>
      </c>
      <c r="AS798">
        <v>3</v>
      </c>
    </row>
    <row r="799" spans="1:45" x14ac:dyDescent="0.25">
      <c r="A799">
        <v>20120308</v>
      </c>
      <c r="B799">
        <f t="shared" si="60"/>
        <v>20160308</v>
      </c>
      <c r="C799">
        <f t="shared" si="61"/>
        <v>2016</v>
      </c>
      <c r="D799">
        <f t="shared" si="62"/>
        <v>3</v>
      </c>
      <c r="E799">
        <f t="shared" si="63"/>
        <v>8</v>
      </c>
      <c r="F799" s="15">
        <f t="shared" si="64"/>
        <v>42437</v>
      </c>
      <c r="G799">
        <v>293</v>
      </c>
      <c r="H799">
        <v>31</v>
      </c>
      <c r="I799">
        <v>33</v>
      </c>
      <c r="J799">
        <v>50</v>
      </c>
      <c r="K799">
        <v>10</v>
      </c>
      <c r="L799">
        <v>10</v>
      </c>
      <c r="M799">
        <v>21</v>
      </c>
      <c r="N799">
        <v>100</v>
      </c>
      <c r="O799">
        <v>10</v>
      </c>
      <c r="P799">
        <v>58</v>
      </c>
      <c r="Q799">
        <v>25</v>
      </c>
      <c r="R799">
        <v>21</v>
      </c>
      <c r="S799">
        <v>92</v>
      </c>
      <c r="T799">
        <v>13</v>
      </c>
      <c r="U799">
        <v>-21</v>
      </c>
      <c r="V799">
        <v>24</v>
      </c>
      <c r="W799">
        <v>64</v>
      </c>
      <c r="X799">
        <v>57</v>
      </c>
      <c r="Y799">
        <v>814</v>
      </c>
      <c r="Z799">
        <v>0</v>
      </c>
      <c r="AA799">
        <v>0</v>
      </c>
      <c r="AB799">
        <v>0</v>
      </c>
      <c r="AC799">
        <v>1</v>
      </c>
      <c r="AD799">
        <v>10281</v>
      </c>
      <c r="AE799">
        <v>10350</v>
      </c>
      <c r="AF799">
        <v>23</v>
      </c>
      <c r="AG799">
        <v>10182</v>
      </c>
      <c r="AH799">
        <v>1</v>
      </c>
      <c r="AI799">
        <v>57</v>
      </c>
      <c r="AJ799">
        <v>21</v>
      </c>
      <c r="AK799">
        <v>66</v>
      </c>
      <c r="AL799">
        <v>2</v>
      </c>
      <c r="AM799">
        <v>4</v>
      </c>
      <c r="AN799">
        <v>81</v>
      </c>
      <c r="AO799">
        <v>98</v>
      </c>
      <c r="AP799">
        <v>21</v>
      </c>
      <c r="AQ799">
        <v>66</v>
      </c>
      <c r="AR799">
        <v>13</v>
      </c>
      <c r="AS799">
        <v>11</v>
      </c>
    </row>
    <row r="800" spans="1:45" x14ac:dyDescent="0.25">
      <c r="A800">
        <v>20120309</v>
      </c>
      <c r="B800">
        <f t="shared" si="60"/>
        <v>20160309</v>
      </c>
      <c r="C800">
        <f t="shared" si="61"/>
        <v>2016</v>
      </c>
      <c r="D800">
        <f t="shared" si="62"/>
        <v>3</v>
      </c>
      <c r="E800">
        <f t="shared" si="63"/>
        <v>9</v>
      </c>
      <c r="F800" s="15">
        <f t="shared" si="64"/>
        <v>42438</v>
      </c>
      <c r="G800">
        <v>223</v>
      </c>
      <c r="H800">
        <v>41</v>
      </c>
      <c r="I800">
        <v>42</v>
      </c>
      <c r="J800">
        <v>60</v>
      </c>
      <c r="K800">
        <v>14</v>
      </c>
      <c r="L800">
        <v>20</v>
      </c>
      <c r="M800">
        <v>1</v>
      </c>
      <c r="N800">
        <v>100</v>
      </c>
      <c r="O800">
        <v>13</v>
      </c>
      <c r="P800">
        <v>78</v>
      </c>
      <c r="Q800">
        <v>41</v>
      </c>
      <c r="R800">
        <v>6</v>
      </c>
      <c r="S800">
        <v>106</v>
      </c>
      <c r="T800">
        <v>12</v>
      </c>
      <c r="U800">
        <v>27</v>
      </c>
      <c r="V800">
        <v>6</v>
      </c>
      <c r="W800">
        <v>27</v>
      </c>
      <c r="X800">
        <v>24</v>
      </c>
      <c r="Y800">
        <v>637</v>
      </c>
      <c r="Z800">
        <v>0</v>
      </c>
      <c r="AA800">
        <v>0</v>
      </c>
      <c r="AB800">
        <v>0</v>
      </c>
      <c r="AC800">
        <v>1</v>
      </c>
      <c r="AD800">
        <v>10345</v>
      </c>
      <c r="AE800">
        <v>10352</v>
      </c>
      <c r="AF800">
        <v>9</v>
      </c>
      <c r="AG800">
        <v>10338</v>
      </c>
      <c r="AH800">
        <v>23</v>
      </c>
      <c r="AI800">
        <v>60</v>
      </c>
      <c r="AJ800">
        <v>6</v>
      </c>
      <c r="AK800">
        <v>69</v>
      </c>
      <c r="AL800">
        <v>14</v>
      </c>
      <c r="AM800">
        <v>7</v>
      </c>
      <c r="AN800">
        <v>80</v>
      </c>
      <c r="AO800">
        <v>89</v>
      </c>
      <c r="AP800">
        <v>6</v>
      </c>
      <c r="AQ800">
        <v>71</v>
      </c>
      <c r="AR800">
        <v>14</v>
      </c>
      <c r="AS800">
        <v>9</v>
      </c>
    </row>
    <row r="801" spans="1:45" x14ac:dyDescent="0.25">
      <c r="A801">
        <v>20120310</v>
      </c>
      <c r="B801">
        <f t="shared" si="60"/>
        <v>20160310</v>
      </c>
      <c r="C801">
        <f t="shared" si="61"/>
        <v>2016</v>
      </c>
      <c r="D801">
        <f t="shared" si="62"/>
        <v>3</v>
      </c>
      <c r="E801">
        <f t="shared" si="63"/>
        <v>10</v>
      </c>
      <c r="F801" s="15">
        <f t="shared" si="64"/>
        <v>42439</v>
      </c>
      <c r="G801">
        <v>265</v>
      </c>
      <c r="H801">
        <v>25</v>
      </c>
      <c r="I801">
        <v>29</v>
      </c>
      <c r="J801">
        <v>40</v>
      </c>
      <c r="K801">
        <v>1</v>
      </c>
      <c r="L801">
        <v>10</v>
      </c>
      <c r="M801">
        <v>24</v>
      </c>
      <c r="N801">
        <v>80</v>
      </c>
      <c r="O801">
        <v>12</v>
      </c>
      <c r="P801">
        <v>91</v>
      </c>
      <c r="Q801">
        <v>76</v>
      </c>
      <c r="R801">
        <v>6</v>
      </c>
      <c r="S801">
        <v>115</v>
      </c>
      <c r="T801">
        <v>15</v>
      </c>
      <c r="U801">
        <v>70</v>
      </c>
      <c r="V801">
        <v>6</v>
      </c>
      <c r="W801">
        <v>17</v>
      </c>
      <c r="X801">
        <v>15</v>
      </c>
      <c r="Y801">
        <v>381</v>
      </c>
      <c r="Z801">
        <v>14</v>
      </c>
      <c r="AA801">
        <v>7</v>
      </c>
      <c r="AB801">
        <v>4</v>
      </c>
      <c r="AC801">
        <v>11</v>
      </c>
      <c r="AD801">
        <v>10340</v>
      </c>
      <c r="AE801">
        <v>10347</v>
      </c>
      <c r="AF801">
        <v>10</v>
      </c>
      <c r="AG801">
        <v>10332</v>
      </c>
      <c r="AH801">
        <v>6</v>
      </c>
      <c r="AI801">
        <v>26</v>
      </c>
      <c r="AJ801">
        <v>6</v>
      </c>
      <c r="AK801">
        <v>75</v>
      </c>
      <c r="AL801">
        <v>17</v>
      </c>
      <c r="AM801">
        <v>8</v>
      </c>
      <c r="AN801">
        <v>91</v>
      </c>
      <c r="AO801">
        <v>98</v>
      </c>
      <c r="AP801">
        <v>6</v>
      </c>
      <c r="AQ801">
        <v>71</v>
      </c>
      <c r="AR801">
        <v>17</v>
      </c>
      <c r="AS801">
        <v>5</v>
      </c>
    </row>
    <row r="802" spans="1:45" x14ac:dyDescent="0.25">
      <c r="A802">
        <v>20120311</v>
      </c>
      <c r="B802">
        <f t="shared" si="60"/>
        <v>20160311</v>
      </c>
      <c r="C802">
        <f t="shared" si="61"/>
        <v>2016</v>
      </c>
      <c r="D802">
        <f t="shared" si="62"/>
        <v>3</v>
      </c>
      <c r="E802">
        <f t="shared" si="63"/>
        <v>11</v>
      </c>
      <c r="F802" s="15">
        <f t="shared" si="64"/>
        <v>42440</v>
      </c>
      <c r="G802">
        <v>306</v>
      </c>
      <c r="H802">
        <v>25</v>
      </c>
      <c r="I802">
        <v>26</v>
      </c>
      <c r="J802">
        <v>40</v>
      </c>
      <c r="K802">
        <v>12</v>
      </c>
      <c r="L802">
        <v>10</v>
      </c>
      <c r="M802">
        <v>8</v>
      </c>
      <c r="N802">
        <v>80</v>
      </c>
      <c r="O802">
        <v>13</v>
      </c>
      <c r="P802">
        <v>89</v>
      </c>
      <c r="Q802">
        <v>46</v>
      </c>
      <c r="R802">
        <v>6</v>
      </c>
      <c r="S802">
        <v>138</v>
      </c>
      <c r="T802">
        <v>13</v>
      </c>
      <c r="U802">
        <v>7</v>
      </c>
      <c r="V802">
        <v>6</v>
      </c>
      <c r="W802">
        <v>97</v>
      </c>
      <c r="X802">
        <v>84</v>
      </c>
      <c r="Y802">
        <v>1212</v>
      </c>
      <c r="Z802">
        <v>0</v>
      </c>
      <c r="AA802">
        <v>0</v>
      </c>
      <c r="AB802">
        <v>0</v>
      </c>
      <c r="AC802">
        <v>1</v>
      </c>
      <c r="AD802">
        <v>10349</v>
      </c>
      <c r="AE802">
        <v>10360</v>
      </c>
      <c r="AF802">
        <v>8</v>
      </c>
      <c r="AG802">
        <v>10333</v>
      </c>
      <c r="AH802">
        <v>24</v>
      </c>
      <c r="AI802">
        <v>33</v>
      </c>
      <c r="AJ802">
        <v>23</v>
      </c>
      <c r="AK802">
        <v>78</v>
      </c>
      <c r="AL802">
        <v>16</v>
      </c>
      <c r="AM802">
        <v>3</v>
      </c>
      <c r="AN802">
        <v>83</v>
      </c>
      <c r="AO802">
        <v>98</v>
      </c>
      <c r="AP802">
        <v>5</v>
      </c>
      <c r="AQ802">
        <v>60</v>
      </c>
      <c r="AR802">
        <v>13</v>
      </c>
      <c r="AS802">
        <v>17</v>
      </c>
    </row>
    <row r="803" spans="1:45" x14ac:dyDescent="0.25">
      <c r="A803">
        <v>20120312</v>
      </c>
      <c r="B803">
        <f t="shared" si="60"/>
        <v>20160312</v>
      </c>
      <c r="C803">
        <f t="shared" si="61"/>
        <v>2016</v>
      </c>
      <c r="D803">
        <f t="shared" si="62"/>
        <v>3</v>
      </c>
      <c r="E803">
        <f t="shared" si="63"/>
        <v>12</v>
      </c>
      <c r="F803" s="15">
        <f t="shared" si="64"/>
        <v>42441</v>
      </c>
      <c r="G803">
        <v>343</v>
      </c>
      <c r="H803">
        <v>17</v>
      </c>
      <c r="I803">
        <v>22</v>
      </c>
      <c r="J803">
        <v>30</v>
      </c>
      <c r="K803">
        <v>12</v>
      </c>
      <c r="L803">
        <v>10</v>
      </c>
      <c r="M803">
        <v>5</v>
      </c>
      <c r="N803">
        <v>60</v>
      </c>
      <c r="O803">
        <v>12</v>
      </c>
      <c r="P803">
        <v>79</v>
      </c>
      <c r="Q803">
        <v>11</v>
      </c>
      <c r="R803">
        <v>7</v>
      </c>
      <c r="S803">
        <v>135</v>
      </c>
      <c r="T803">
        <v>13</v>
      </c>
      <c r="U803">
        <v>-19</v>
      </c>
      <c r="V803">
        <v>6</v>
      </c>
      <c r="W803">
        <v>58</v>
      </c>
      <c r="X803">
        <v>50</v>
      </c>
      <c r="Y803">
        <v>948</v>
      </c>
      <c r="Z803">
        <v>0</v>
      </c>
      <c r="AA803">
        <v>0</v>
      </c>
      <c r="AB803">
        <v>0</v>
      </c>
      <c r="AC803">
        <v>1</v>
      </c>
      <c r="AD803">
        <v>10334</v>
      </c>
      <c r="AE803">
        <v>10343</v>
      </c>
      <c r="AF803">
        <v>23</v>
      </c>
      <c r="AG803">
        <v>10328</v>
      </c>
      <c r="AH803">
        <v>5</v>
      </c>
      <c r="AI803">
        <v>1</v>
      </c>
      <c r="AJ803">
        <v>5</v>
      </c>
      <c r="AK803">
        <v>74</v>
      </c>
      <c r="AL803">
        <v>16</v>
      </c>
      <c r="AM803">
        <v>5</v>
      </c>
      <c r="AN803">
        <v>89</v>
      </c>
      <c r="AO803">
        <v>100</v>
      </c>
      <c r="AP803">
        <v>5</v>
      </c>
      <c r="AQ803">
        <v>73</v>
      </c>
      <c r="AR803">
        <v>12</v>
      </c>
      <c r="AS803">
        <v>13</v>
      </c>
    </row>
    <row r="804" spans="1:45" x14ac:dyDescent="0.25">
      <c r="A804">
        <v>20120313</v>
      </c>
      <c r="B804">
        <f t="shared" si="60"/>
        <v>20160313</v>
      </c>
      <c r="C804">
        <f t="shared" si="61"/>
        <v>2016</v>
      </c>
      <c r="D804">
        <f t="shared" si="62"/>
        <v>3</v>
      </c>
      <c r="E804">
        <f t="shared" si="63"/>
        <v>13</v>
      </c>
      <c r="F804" s="15">
        <f t="shared" si="64"/>
        <v>42442</v>
      </c>
      <c r="G804">
        <v>356</v>
      </c>
      <c r="H804">
        <v>11</v>
      </c>
      <c r="I804">
        <v>14</v>
      </c>
      <c r="J804">
        <v>30</v>
      </c>
      <c r="K804">
        <v>14</v>
      </c>
      <c r="L804">
        <v>0</v>
      </c>
      <c r="M804">
        <v>4</v>
      </c>
      <c r="N804">
        <v>40</v>
      </c>
      <c r="O804">
        <v>11</v>
      </c>
      <c r="P804">
        <v>80</v>
      </c>
      <c r="Q804">
        <v>70</v>
      </c>
      <c r="R804">
        <v>5</v>
      </c>
      <c r="S804">
        <v>95</v>
      </c>
      <c r="T804">
        <v>11</v>
      </c>
      <c r="U804">
        <v>63</v>
      </c>
      <c r="V804">
        <v>24</v>
      </c>
      <c r="W804">
        <v>0</v>
      </c>
      <c r="X804">
        <v>0</v>
      </c>
      <c r="Y804">
        <v>285</v>
      </c>
      <c r="Z804">
        <v>0</v>
      </c>
      <c r="AA804">
        <v>0</v>
      </c>
      <c r="AB804">
        <v>0</v>
      </c>
      <c r="AC804">
        <v>1</v>
      </c>
      <c r="AD804">
        <v>10343</v>
      </c>
      <c r="AE804">
        <v>10350</v>
      </c>
      <c r="AF804">
        <v>11</v>
      </c>
      <c r="AG804">
        <v>10338</v>
      </c>
      <c r="AH804">
        <v>17</v>
      </c>
      <c r="AI804">
        <v>61</v>
      </c>
      <c r="AJ804">
        <v>22</v>
      </c>
      <c r="AK804">
        <v>75</v>
      </c>
      <c r="AL804">
        <v>8</v>
      </c>
      <c r="AM804">
        <v>8</v>
      </c>
      <c r="AN804">
        <v>80</v>
      </c>
      <c r="AO804">
        <v>90</v>
      </c>
      <c r="AP804">
        <v>4</v>
      </c>
      <c r="AQ804">
        <v>71</v>
      </c>
      <c r="AR804">
        <v>11</v>
      </c>
      <c r="AS804">
        <v>4</v>
      </c>
    </row>
    <row r="805" spans="1:45" x14ac:dyDescent="0.25">
      <c r="A805">
        <v>20120314</v>
      </c>
      <c r="B805">
        <f t="shared" si="60"/>
        <v>20160314</v>
      </c>
      <c r="C805">
        <f t="shared" si="61"/>
        <v>2016</v>
      </c>
      <c r="D805">
        <f t="shared" si="62"/>
        <v>3</v>
      </c>
      <c r="E805">
        <f t="shared" si="63"/>
        <v>14</v>
      </c>
      <c r="F805" s="15">
        <f t="shared" si="64"/>
        <v>42443</v>
      </c>
      <c r="G805">
        <v>78</v>
      </c>
      <c r="H805">
        <v>10</v>
      </c>
      <c r="I805">
        <v>12</v>
      </c>
      <c r="J805">
        <v>20</v>
      </c>
      <c r="K805">
        <v>17</v>
      </c>
      <c r="L805">
        <v>10</v>
      </c>
      <c r="M805">
        <v>1</v>
      </c>
      <c r="N805">
        <v>40</v>
      </c>
      <c r="O805">
        <v>12</v>
      </c>
      <c r="P805">
        <v>63</v>
      </c>
      <c r="Q805">
        <v>5</v>
      </c>
      <c r="R805">
        <v>24</v>
      </c>
      <c r="S805">
        <v>86</v>
      </c>
      <c r="T805">
        <v>15</v>
      </c>
      <c r="U805">
        <v>-23</v>
      </c>
      <c r="V805">
        <v>24</v>
      </c>
      <c r="W805">
        <v>2</v>
      </c>
      <c r="X805">
        <v>2</v>
      </c>
      <c r="Y805">
        <v>429</v>
      </c>
      <c r="Z805">
        <v>0</v>
      </c>
      <c r="AA805">
        <v>0</v>
      </c>
      <c r="AB805">
        <v>0</v>
      </c>
      <c r="AC805">
        <v>1</v>
      </c>
      <c r="AD805">
        <v>10322</v>
      </c>
      <c r="AE805">
        <v>10336</v>
      </c>
      <c r="AF805">
        <v>1</v>
      </c>
      <c r="AG805">
        <v>10306</v>
      </c>
      <c r="AH805">
        <v>24</v>
      </c>
      <c r="AI805">
        <v>42</v>
      </c>
      <c r="AJ805">
        <v>24</v>
      </c>
      <c r="AK805">
        <v>66</v>
      </c>
      <c r="AL805">
        <v>12</v>
      </c>
      <c r="AM805">
        <v>7</v>
      </c>
      <c r="AN805">
        <v>80</v>
      </c>
      <c r="AO805">
        <v>98</v>
      </c>
      <c r="AP805">
        <v>24</v>
      </c>
      <c r="AQ805">
        <v>68</v>
      </c>
      <c r="AR805">
        <v>14</v>
      </c>
      <c r="AS805">
        <v>6</v>
      </c>
    </row>
    <row r="806" spans="1:45" x14ac:dyDescent="0.25">
      <c r="A806">
        <v>20120315</v>
      </c>
      <c r="B806">
        <f t="shared" si="60"/>
        <v>20160315</v>
      </c>
      <c r="C806">
        <f t="shared" si="61"/>
        <v>2016</v>
      </c>
      <c r="D806">
        <f t="shared" si="62"/>
        <v>3</v>
      </c>
      <c r="E806">
        <f t="shared" si="63"/>
        <v>15</v>
      </c>
      <c r="F806" s="15">
        <f t="shared" si="64"/>
        <v>42444</v>
      </c>
      <c r="G806">
        <v>151</v>
      </c>
      <c r="H806">
        <v>17</v>
      </c>
      <c r="I806">
        <v>19</v>
      </c>
      <c r="J806">
        <v>30</v>
      </c>
      <c r="K806">
        <v>13</v>
      </c>
      <c r="L806">
        <v>10</v>
      </c>
      <c r="M806">
        <v>1</v>
      </c>
      <c r="N806">
        <v>60</v>
      </c>
      <c r="O806">
        <v>14</v>
      </c>
      <c r="P806">
        <v>67</v>
      </c>
      <c r="Q806">
        <v>-16</v>
      </c>
      <c r="R806">
        <v>5</v>
      </c>
      <c r="S806">
        <v>151</v>
      </c>
      <c r="T806">
        <v>16</v>
      </c>
      <c r="U806">
        <v>-40</v>
      </c>
      <c r="V806">
        <v>6</v>
      </c>
      <c r="W806">
        <v>109</v>
      </c>
      <c r="X806">
        <v>93</v>
      </c>
      <c r="Y806">
        <v>1417</v>
      </c>
      <c r="Z806">
        <v>0</v>
      </c>
      <c r="AA806">
        <v>0</v>
      </c>
      <c r="AB806">
        <v>0</v>
      </c>
      <c r="AC806">
        <v>1</v>
      </c>
      <c r="AD806">
        <v>10260</v>
      </c>
      <c r="AE806">
        <v>10303</v>
      </c>
      <c r="AF806">
        <v>1</v>
      </c>
      <c r="AG806">
        <v>10220</v>
      </c>
      <c r="AH806">
        <v>24</v>
      </c>
      <c r="AI806">
        <v>11</v>
      </c>
      <c r="AJ806">
        <v>3</v>
      </c>
      <c r="AK806">
        <v>56</v>
      </c>
      <c r="AL806">
        <v>14</v>
      </c>
      <c r="AM806">
        <v>0</v>
      </c>
      <c r="AN806">
        <v>84</v>
      </c>
      <c r="AO806">
        <v>98</v>
      </c>
      <c r="AP806">
        <v>1</v>
      </c>
      <c r="AQ806">
        <v>59</v>
      </c>
      <c r="AR806">
        <v>16</v>
      </c>
      <c r="AS806">
        <v>19</v>
      </c>
    </row>
    <row r="807" spans="1:45" x14ac:dyDescent="0.25">
      <c r="A807">
        <v>20120316</v>
      </c>
      <c r="B807">
        <f t="shared" si="60"/>
        <v>20160316</v>
      </c>
      <c r="C807">
        <f t="shared" si="61"/>
        <v>2016</v>
      </c>
      <c r="D807">
        <f t="shared" si="62"/>
        <v>3</v>
      </c>
      <c r="E807">
        <f t="shared" si="63"/>
        <v>16</v>
      </c>
      <c r="F807" s="15">
        <f t="shared" si="64"/>
        <v>42445</v>
      </c>
      <c r="G807">
        <v>232</v>
      </c>
      <c r="H807">
        <v>21</v>
      </c>
      <c r="I807">
        <v>28</v>
      </c>
      <c r="J807">
        <v>50</v>
      </c>
      <c r="K807">
        <v>7</v>
      </c>
      <c r="L807">
        <v>10</v>
      </c>
      <c r="M807">
        <v>4</v>
      </c>
      <c r="N807">
        <v>100</v>
      </c>
      <c r="O807">
        <v>12</v>
      </c>
      <c r="P807">
        <v>75</v>
      </c>
      <c r="Q807">
        <v>27</v>
      </c>
      <c r="R807">
        <v>4</v>
      </c>
      <c r="S807">
        <v>118</v>
      </c>
      <c r="T807">
        <v>17</v>
      </c>
      <c r="U807">
        <v>-15</v>
      </c>
      <c r="V807">
        <v>6</v>
      </c>
      <c r="W807">
        <v>41</v>
      </c>
      <c r="X807">
        <v>35</v>
      </c>
      <c r="Y807">
        <v>793</v>
      </c>
      <c r="Z807">
        <v>0</v>
      </c>
      <c r="AA807">
        <v>0</v>
      </c>
      <c r="AB807">
        <v>0</v>
      </c>
      <c r="AC807">
        <v>1</v>
      </c>
      <c r="AD807">
        <v>10195</v>
      </c>
      <c r="AE807">
        <v>10217</v>
      </c>
      <c r="AF807">
        <v>1</v>
      </c>
      <c r="AG807">
        <v>10168</v>
      </c>
      <c r="AH807">
        <v>24</v>
      </c>
      <c r="AI807">
        <v>3</v>
      </c>
      <c r="AJ807">
        <v>6</v>
      </c>
      <c r="AK807">
        <v>45</v>
      </c>
      <c r="AL807">
        <v>12</v>
      </c>
      <c r="AM807">
        <v>4</v>
      </c>
      <c r="AN807">
        <v>89</v>
      </c>
      <c r="AO807">
        <v>99</v>
      </c>
      <c r="AP807">
        <v>3</v>
      </c>
      <c r="AQ807">
        <v>75</v>
      </c>
      <c r="AR807">
        <v>14</v>
      </c>
      <c r="AS807">
        <v>11</v>
      </c>
    </row>
    <row r="808" spans="1:45" x14ac:dyDescent="0.25">
      <c r="A808">
        <v>20120317</v>
      </c>
      <c r="B808">
        <f t="shared" si="60"/>
        <v>20160317</v>
      </c>
      <c r="C808">
        <f t="shared" si="61"/>
        <v>2016</v>
      </c>
      <c r="D808">
        <f t="shared" si="62"/>
        <v>3</v>
      </c>
      <c r="E808">
        <f t="shared" si="63"/>
        <v>17</v>
      </c>
      <c r="F808" s="15">
        <f t="shared" si="64"/>
        <v>42446</v>
      </c>
      <c r="G808">
        <v>214</v>
      </c>
      <c r="H808">
        <v>29</v>
      </c>
      <c r="I808">
        <v>32</v>
      </c>
      <c r="J808">
        <v>40</v>
      </c>
      <c r="K808">
        <v>9</v>
      </c>
      <c r="L808">
        <v>20</v>
      </c>
      <c r="M808">
        <v>18</v>
      </c>
      <c r="N808">
        <v>90</v>
      </c>
      <c r="O808">
        <v>10</v>
      </c>
      <c r="P808">
        <v>93</v>
      </c>
      <c r="Q808">
        <v>57</v>
      </c>
      <c r="R808">
        <v>7</v>
      </c>
      <c r="S808">
        <v>125</v>
      </c>
      <c r="T808">
        <v>12</v>
      </c>
      <c r="U808">
        <v>38</v>
      </c>
      <c r="V808">
        <v>6</v>
      </c>
      <c r="W808">
        <v>33</v>
      </c>
      <c r="X808">
        <v>28</v>
      </c>
      <c r="Y808">
        <v>851</v>
      </c>
      <c r="Z808">
        <v>0</v>
      </c>
      <c r="AA808">
        <v>-1</v>
      </c>
      <c r="AB808">
        <v>-1</v>
      </c>
      <c r="AC808">
        <v>19</v>
      </c>
      <c r="AD808">
        <v>10151</v>
      </c>
      <c r="AE808">
        <v>10167</v>
      </c>
      <c r="AF808">
        <v>10</v>
      </c>
      <c r="AG808">
        <v>10122</v>
      </c>
      <c r="AH808">
        <v>24</v>
      </c>
      <c r="AI808">
        <v>46</v>
      </c>
      <c r="AJ808">
        <v>24</v>
      </c>
      <c r="AK808">
        <v>65</v>
      </c>
      <c r="AL808">
        <v>11</v>
      </c>
      <c r="AM808">
        <v>6</v>
      </c>
      <c r="AN808">
        <v>78</v>
      </c>
      <c r="AO808">
        <v>91</v>
      </c>
      <c r="AP808">
        <v>24</v>
      </c>
      <c r="AQ808">
        <v>63</v>
      </c>
      <c r="AR808">
        <v>11</v>
      </c>
      <c r="AS808">
        <v>12</v>
      </c>
    </row>
    <row r="809" spans="1:45" x14ac:dyDescent="0.25">
      <c r="A809">
        <v>20120318</v>
      </c>
      <c r="B809">
        <f t="shared" si="60"/>
        <v>20160318</v>
      </c>
      <c r="C809">
        <f t="shared" si="61"/>
        <v>2016</v>
      </c>
      <c r="D809">
        <f t="shared" si="62"/>
        <v>3</v>
      </c>
      <c r="E809">
        <f t="shared" si="63"/>
        <v>18</v>
      </c>
      <c r="F809" s="15">
        <f t="shared" si="64"/>
        <v>42447</v>
      </c>
      <c r="G809">
        <v>258</v>
      </c>
      <c r="H809">
        <v>22</v>
      </c>
      <c r="I809">
        <v>36</v>
      </c>
      <c r="J809">
        <v>60</v>
      </c>
      <c r="K809">
        <v>10</v>
      </c>
      <c r="L809">
        <v>10</v>
      </c>
      <c r="M809">
        <v>19</v>
      </c>
      <c r="N809">
        <v>100</v>
      </c>
      <c r="O809">
        <v>5</v>
      </c>
      <c r="P809">
        <v>72</v>
      </c>
      <c r="Q809">
        <v>24</v>
      </c>
      <c r="R809">
        <v>24</v>
      </c>
      <c r="S809">
        <v>99</v>
      </c>
      <c r="T809">
        <v>13</v>
      </c>
      <c r="U809">
        <v>-8</v>
      </c>
      <c r="V809">
        <v>24</v>
      </c>
      <c r="W809">
        <v>14</v>
      </c>
      <c r="X809">
        <v>12</v>
      </c>
      <c r="Y809">
        <v>469</v>
      </c>
      <c r="Z809">
        <v>8</v>
      </c>
      <c r="AA809">
        <v>6</v>
      </c>
      <c r="AB809">
        <v>4</v>
      </c>
      <c r="AC809">
        <v>5</v>
      </c>
      <c r="AD809">
        <v>10158</v>
      </c>
      <c r="AE809">
        <v>10244</v>
      </c>
      <c r="AF809">
        <v>24</v>
      </c>
      <c r="AG809">
        <v>10097</v>
      </c>
      <c r="AH809">
        <v>4</v>
      </c>
      <c r="AI809">
        <v>38</v>
      </c>
      <c r="AJ809">
        <v>5</v>
      </c>
      <c r="AK809">
        <v>75</v>
      </c>
      <c r="AL809">
        <v>12</v>
      </c>
      <c r="AM809">
        <v>7</v>
      </c>
      <c r="AN809">
        <v>87</v>
      </c>
      <c r="AO809">
        <v>98</v>
      </c>
      <c r="AP809">
        <v>24</v>
      </c>
      <c r="AQ809">
        <v>70</v>
      </c>
      <c r="AR809">
        <v>14</v>
      </c>
      <c r="AS809">
        <v>6</v>
      </c>
    </row>
    <row r="810" spans="1:45" x14ac:dyDescent="0.25">
      <c r="A810">
        <v>20120319</v>
      </c>
      <c r="B810">
        <f t="shared" si="60"/>
        <v>20160319</v>
      </c>
      <c r="C810">
        <f t="shared" si="61"/>
        <v>2016</v>
      </c>
      <c r="D810">
        <f t="shared" si="62"/>
        <v>3</v>
      </c>
      <c r="E810">
        <f t="shared" si="63"/>
        <v>19</v>
      </c>
      <c r="F810" s="15">
        <f t="shared" si="64"/>
        <v>42448</v>
      </c>
      <c r="G810">
        <v>280</v>
      </c>
      <c r="H810">
        <v>22</v>
      </c>
      <c r="I810">
        <v>24</v>
      </c>
      <c r="J810">
        <v>50</v>
      </c>
      <c r="K810">
        <v>13</v>
      </c>
      <c r="L810">
        <v>10</v>
      </c>
      <c r="M810">
        <v>1</v>
      </c>
      <c r="N810">
        <v>100</v>
      </c>
      <c r="O810">
        <v>15</v>
      </c>
      <c r="P810">
        <v>48</v>
      </c>
      <c r="Q810">
        <v>-19</v>
      </c>
      <c r="R810">
        <v>5</v>
      </c>
      <c r="S810">
        <v>116</v>
      </c>
      <c r="T810">
        <v>14</v>
      </c>
      <c r="U810">
        <v>-48</v>
      </c>
      <c r="V810">
        <v>6</v>
      </c>
      <c r="W810">
        <v>106</v>
      </c>
      <c r="X810">
        <v>88</v>
      </c>
      <c r="Y810">
        <v>1442</v>
      </c>
      <c r="Z810">
        <v>0</v>
      </c>
      <c r="AA810">
        <v>0</v>
      </c>
      <c r="AB810">
        <v>0</v>
      </c>
      <c r="AC810">
        <v>1</v>
      </c>
      <c r="AD810">
        <v>10308</v>
      </c>
      <c r="AE810">
        <v>10344</v>
      </c>
      <c r="AF810">
        <v>21</v>
      </c>
      <c r="AG810">
        <v>10249</v>
      </c>
      <c r="AH810">
        <v>1</v>
      </c>
      <c r="AI810">
        <v>1</v>
      </c>
      <c r="AJ810">
        <v>2</v>
      </c>
      <c r="AK810">
        <v>81</v>
      </c>
      <c r="AL810">
        <v>17</v>
      </c>
      <c r="AM810">
        <v>1</v>
      </c>
      <c r="AN810">
        <v>80</v>
      </c>
      <c r="AO810">
        <v>100</v>
      </c>
      <c r="AP810">
        <v>5</v>
      </c>
      <c r="AQ810">
        <v>50</v>
      </c>
      <c r="AR810">
        <v>15</v>
      </c>
      <c r="AS810">
        <v>18</v>
      </c>
    </row>
    <row r="811" spans="1:45" x14ac:dyDescent="0.25">
      <c r="A811">
        <v>20120320</v>
      </c>
      <c r="B811">
        <f t="shared" si="60"/>
        <v>20160320</v>
      </c>
      <c r="C811">
        <f t="shared" si="61"/>
        <v>2016</v>
      </c>
      <c r="D811">
        <f t="shared" si="62"/>
        <v>3</v>
      </c>
      <c r="E811">
        <f t="shared" si="63"/>
        <v>20</v>
      </c>
      <c r="F811" s="15">
        <f t="shared" si="64"/>
        <v>42449</v>
      </c>
      <c r="G811">
        <v>239</v>
      </c>
      <c r="H811">
        <v>29</v>
      </c>
      <c r="I811">
        <v>30</v>
      </c>
      <c r="J811">
        <v>40</v>
      </c>
      <c r="K811">
        <v>10</v>
      </c>
      <c r="L811">
        <v>10</v>
      </c>
      <c r="M811">
        <v>21</v>
      </c>
      <c r="N811">
        <v>90</v>
      </c>
      <c r="O811">
        <v>12</v>
      </c>
      <c r="P811">
        <v>85</v>
      </c>
      <c r="Q811">
        <v>34</v>
      </c>
      <c r="R811">
        <v>1</v>
      </c>
      <c r="S811">
        <v>136</v>
      </c>
      <c r="T811">
        <v>15</v>
      </c>
      <c r="U811">
        <v>-9</v>
      </c>
      <c r="V811">
        <v>6</v>
      </c>
      <c r="W811">
        <v>94</v>
      </c>
      <c r="X811">
        <v>78</v>
      </c>
      <c r="Y811">
        <v>1395</v>
      </c>
      <c r="Z811">
        <v>0</v>
      </c>
      <c r="AA811">
        <v>0</v>
      </c>
      <c r="AB811">
        <v>0</v>
      </c>
      <c r="AC811">
        <v>1</v>
      </c>
      <c r="AD811">
        <v>10345</v>
      </c>
      <c r="AE811">
        <v>10356</v>
      </c>
      <c r="AF811">
        <v>22</v>
      </c>
      <c r="AG811">
        <v>10334</v>
      </c>
      <c r="AH811">
        <v>4</v>
      </c>
      <c r="AI811">
        <v>61</v>
      </c>
      <c r="AJ811">
        <v>6</v>
      </c>
      <c r="AK811">
        <v>81</v>
      </c>
      <c r="AL811">
        <v>17</v>
      </c>
      <c r="AM811">
        <v>4</v>
      </c>
      <c r="AN811">
        <v>74</v>
      </c>
      <c r="AO811">
        <v>89</v>
      </c>
      <c r="AP811">
        <v>6</v>
      </c>
      <c r="AQ811">
        <v>56</v>
      </c>
      <c r="AR811">
        <v>12</v>
      </c>
      <c r="AS811">
        <v>20</v>
      </c>
    </row>
    <row r="812" spans="1:45" x14ac:dyDescent="0.25">
      <c r="A812">
        <v>20120321</v>
      </c>
      <c r="B812">
        <f t="shared" si="60"/>
        <v>20160321</v>
      </c>
      <c r="C812">
        <f t="shared" si="61"/>
        <v>2016</v>
      </c>
      <c r="D812">
        <f t="shared" si="62"/>
        <v>3</v>
      </c>
      <c r="E812">
        <f t="shared" si="63"/>
        <v>21</v>
      </c>
      <c r="F812" s="15">
        <f t="shared" si="64"/>
        <v>42450</v>
      </c>
      <c r="G812">
        <v>59</v>
      </c>
      <c r="H812">
        <v>3</v>
      </c>
      <c r="I812">
        <v>18</v>
      </c>
      <c r="J812">
        <v>30</v>
      </c>
      <c r="K812">
        <v>16</v>
      </c>
      <c r="L812">
        <v>10</v>
      </c>
      <c r="M812">
        <v>2</v>
      </c>
      <c r="N812">
        <v>60</v>
      </c>
      <c r="O812">
        <v>12</v>
      </c>
      <c r="P812">
        <v>93</v>
      </c>
      <c r="Q812">
        <v>12</v>
      </c>
      <c r="R812">
        <v>6</v>
      </c>
      <c r="S812">
        <v>160</v>
      </c>
      <c r="T812">
        <v>15</v>
      </c>
      <c r="U812">
        <v>-17</v>
      </c>
      <c r="V812">
        <v>6</v>
      </c>
      <c r="W812">
        <v>111</v>
      </c>
      <c r="X812">
        <v>91</v>
      </c>
      <c r="Y812">
        <v>1526</v>
      </c>
      <c r="Z812">
        <v>0</v>
      </c>
      <c r="AA812">
        <v>0</v>
      </c>
      <c r="AB812">
        <v>0</v>
      </c>
      <c r="AC812">
        <v>1</v>
      </c>
      <c r="AD812">
        <v>10354</v>
      </c>
      <c r="AE812">
        <v>10371</v>
      </c>
      <c r="AF812">
        <v>10</v>
      </c>
      <c r="AG812">
        <v>10337</v>
      </c>
      <c r="AH812">
        <v>17</v>
      </c>
      <c r="AI812">
        <v>7</v>
      </c>
      <c r="AJ812">
        <v>4</v>
      </c>
      <c r="AK812">
        <v>68</v>
      </c>
      <c r="AL812">
        <v>17</v>
      </c>
      <c r="AM812">
        <v>1</v>
      </c>
      <c r="AN812">
        <v>77</v>
      </c>
      <c r="AO812">
        <v>99</v>
      </c>
      <c r="AP812">
        <v>4</v>
      </c>
      <c r="AQ812">
        <v>49</v>
      </c>
      <c r="AR812">
        <v>14</v>
      </c>
      <c r="AS812">
        <v>22</v>
      </c>
    </row>
    <row r="813" spans="1:45" x14ac:dyDescent="0.25">
      <c r="A813">
        <v>20120322</v>
      </c>
      <c r="B813">
        <f t="shared" si="60"/>
        <v>20160322</v>
      </c>
      <c r="C813">
        <f t="shared" si="61"/>
        <v>2016</v>
      </c>
      <c r="D813">
        <f t="shared" si="62"/>
        <v>3</v>
      </c>
      <c r="E813">
        <f t="shared" si="63"/>
        <v>22</v>
      </c>
      <c r="F813" s="15">
        <f t="shared" si="64"/>
        <v>42451</v>
      </c>
      <c r="G813">
        <v>69</v>
      </c>
      <c r="H813">
        <v>33</v>
      </c>
      <c r="I813">
        <v>35</v>
      </c>
      <c r="J813">
        <v>50</v>
      </c>
      <c r="K813">
        <v>13</v>
      </c>
      <c r="L813">
        <v>20</v>
      </c>
      <c r="M813">
        <v>1</v>
      </c>
      <c r="N813">
        <v>100</v>
      </c>
      <c r="O813">
        <v>15</v>
      </c>
      <c r="P813">
        <v>123</v>
      </c>
      <c r="Q813">
        <v>51</v>
      </c>
      <c r="R813">
        <v>3</v>
      </c>
      <c r="S813">
        <v>192</v>
      </c>
      <c r="T813">
        <v>15</v>
      </c>
      <c r="U813">
        <v>8</v>
      </c>
      <c r="V813">
        <v>6</v>
      </c>
      <c r="W813">
        <v>109</v>
      </c>
      <c r="X813">
        <v>89</v>
      </c>
      <c r="Y813">
        <v>1587</v>
      </c>
      <c r="Z813">
        <v>0</v>
      </c>
      <c r="AA813">
        <v>0</v>
      </c>
      <c r="AB813">
        <v>0</v>
      </c>
      <c r="AC813">
        <v>1</v>
      </c>
      <c r="AD813">
        <v>10312</v>
      </c>
      <c r="AE813">
        <v>10340</v>
      </c>
      <c r="AF813">
        <v>1</v>
      </c>
      <c r="AG813">
        <v>10290</v>
      </c>
      <c r="AH813">
        <v>17</v>
      </c>
      <c r="AI813">
        <v>16</v>
      </c>
      <c r="AJ813">
        <v>5</v>
      </c>
      <c r="AK813">
        <v>79</v>
      </c>
      <c r="AL813">
        <v>14</v>
      </c>
      <c r="AM813">
        <v>0</v>
      </c>
      <c r="AN813">
        <v>76</v>
      </c>
      <c r="AO813">
        <v>98</v>
      </c>
      <c r="AP813">
        <v>2</v>
      </c>
      <c r="AQ813">
        <v>50</v>
      </c>
      <c r="AR813">
        <v>15</v>
      </c>
      <c r="AS813">
        <v>25</v>
      </c>
    </row>
    <row r="814" spans="1:45" x14ac:dyDescent="0.25">
      <c r="A814">
        <v>20120323</v>
      </c>
      <c r="B814">
        <f t="shared" si="60"/>
        <v>20160323</v>
      </c>
      <c r="C814">
        <f t="shared" si="61"/>
        <v>2016</v>
      </c>
      <c r="D814">
        <f t="shared" si="62"/>
        <v>3</v>
      </c>
      <c r="E814">
        <f t="shared" si="63"/>
        <v>23</v>
      </c>
      <c r="F814" s="15">
        <f t="shared" si="64"/>
        <v>42452</v>
      </c>
      <c r="G814">
        <v>51</v>
      </c>
      <c r="H814">
        <v>17</v>
      </c>
      <c r="I814">
        <v>24</v>
      </c>
      <c r="J814">
        <v>40</v>
      </c>
      <c r="K814">
        <v>17</v>
      </c>
      <c r="L814">
        <v>10</v>
      </c>
      <c r="M814">
        <v>22</v>
      </c>
      <c r="N814">
        <v>60</v>
      </c>
      <c r="O814">
        <v>14</v>
      </c>
      <c r="P814">
        <v>121</v>
      </c>
      <c r="Q814">
        <v>56</v>
      </c>
      <c r="R814">
        <v>5</v>
      </c>
      <c r="S814">
        <v>197</v>
      </c>
      <c r="T814">
        <v>14</v>
      </c>
      <c r="U814">
        <v>22</v>
      </c>
      <c r="V814">
        <v>6</v>
      </c>
      <c r="W814">
        <v>113</v>
      </c>
      <c r="X814">
        <v>92</v>
      </c>
      <c r="Y814">
        <v>1594</v>
      </c>
      <c r="Z814">
        <v>0</v>
      </c>
      <c r="AA814">
        <v>0</v>
      </c>
      <c r="AB814">
        <v>0</v>
      </c>
      <c r="AC814">
        <v>1</v>
      </c>
      <c r="AD814">
        <v>10273</v>
      </c>
      <c r="AE814">
        <v>10287</v>
      </c>
      <c r="AF814">
        <v>1</v>
      </c>
      <c r="AG814">
        <v>10259</v>
      </c>
      <c r="AH814">
        <v>16</v>
      </c>
      <c r="AI814">
        <v>43</v>
      </c>
      <c r="AJ814">
        <v>22</v>
      </c>
      <c r="AK814">
        <v>64</v>
      </c>
      <c r="AL814">
        <v>13</v>
      </c>
      <c r="AM814">
        <v>0</v>
      </c>
      <c r="AN814">
        <v>75</v>
      </c>
      <c r="AO814">
        <v>96</v>
      </c>
      <c r="AP814">
        <v>22</v>
      </c>
      <c r="AQ814">
        <v>46</v>
      </c>
      <c r="AR814">
        <v>13</v>
      </c>
      <c r="AS814">
        <v>25</v>
      </c>
    </row>
    <row r="815" spans="1:45" x14ac:dyDescent="0.25">
      <c r="A815">
        <v>20120324</v>
      </c>
      <c r="B815">
        <f t="shared" si="60"/>
        <v>20160324</v>
      </c>
      <c r="C815">
        <f t="shared" si="61"/>
        <v>2016</v>
      </c>
      <c r="D815">
        <f t="shared" si="62"/>
        <v>3</v>
      </c>
      <c r="E815">
        <f t="shared" si="63"/>
        <v>24</v>
      </c>
      <c r="F815" s="15">
        <f t="shared" si="64"/>
        <v>42453</v>
      </c>
      <c r="G815">
        <v>20</v>
      </c>
      <c r="H815">
        <v>26</v>
      </c>
      <c r="I815">
        <v>27</v>
      </c>
      <c r="J815">
        <v>40</v>
      </c>
      <c r="K815">
        <v>14</v>
      </c>
      <c r="L815">
        <v>10</v>
      </c>
      <c r="M815">
        <v>6</v>
      </c>
      <c r="N815">
        <v>70</v>
      </c>
      <c r="O815">
        <v>14</v>
      </c>
      <c r="P815">
        <v>111</v>
      </c>
      <c r="Q815">
        <v>46</v>
      </c>
      <c r="R815">
        <v>6</v>
      </c>
      <c r="S815">
        <v>179</v>
      </c>
      <c r="T815">
        <v>14</v>
      </c>
      <c r="U815">
        <v>16</v>
      </c>
      <c r="V815">
        <v>6</v>
      </c>
      <c r="W815">
        <v>106</v>
      </c>
      <c r="X815">
        <v>86</v>
      </c>
      <c r="Y815">
        <v>1474</v>
      </c>
      <c r="Z815">
        <v>0</v>
      </c>
      <c r="AA815">
        <v>0</v>
      </c>
      <c r="AB815">
        <v>0</v>
      </c>
      <c r="AC815">
        <v>1</v>
      </c>
      <c r="AD815">
        <v>10283</v>
      </c>
      <c r="AE815">
        <v>10304</v>
      </c>
      <c r="AF815">
        <v>24</v>
      </c>
      <c r="AG815">
        <v>10270</v>
      </c>
      <c r="AH815">
        <v>1</v>
      </c>
      <c r="AI815">
        <v>9</v>
      </c>
      <c r="AJ815">
        <v>6</v>
      </c>
      <c r="AK815">
        <v>75</v>
      </c>
      <c r="AL815">
        <v>19</v>
      </c>
      <c r="AM815">
        <v>2</v>
      </c>
      <c r="AN815">
        <v>79</v>
      </c>
      <c r="AO815">
        <v>100</v>
      </c>
      <c r="AP815">
        <v>6</v>
      </c>
      <c r="AQ815">
        <v>52</v>
      </c>
      <c r="AR815">
        <v>14</v>
      </c>
      <c r="AS815">
        <v>22</v>
      </c>
    </row>
    <row r="816" spans="1:45" x14ac:dyDescent="0.25">
      <c r="A816">
        <v>20120325</v>
      </c>
      <c r="B816">
        <f t="shared" si="60"/>
        <v>20160325</v>
      </c>
      <c r="C816">
        <f t="shared" si="61"/>
        <v>2016</v>
      </c>
      <c r="D816">
        <f t="shared" si="62"/>
        <v>3</v>
      </c>
      <c r="E816">
        <f t="shared" si="63"/>
        <v>25</v>
      </c>
      <c r="F816" s="15">
        <f t="shared" si="64"/>
        <v>42454</v>
      </c>
      <c r="G816">
        <v>33</v>
      </c>
      <c r="H816">
        <v>29</v>
      </c>
      <c r="I816">
        <v>30</v>
      </c>
      <c r="J816">
        <v>40</v>
      </c>
      <c r="K816">
        <v>15</v>
      </c>
      <c r="L816">
        <v>20</v>
      </c>
      <c r="M816">
        <v>7</v>
      </c>
      <c r="N816">
        <v>70</v>
      </c>
      <c r="O816">
        <v>14</v>
      </c>
      <c r="P816">
        <v>95</v>
      </c>
      <c r="Q816">
        <v>39</v>
      </c>
      <c r="R816">
        <v>6</v>
      </c>
      <c r="S816">
        <v>169</v>
      </c>
      <c r="T816">
        <v>15</v>
      </c>
      <c r="U816">
        <v>39</v>
      </c>
      <c r="V816">
        <v>6</v>
      </c>
      <c r="W816">
        <v>87</v>
      </c>
      <c r="X816">
        <v>70</v>
      </c>
      <c r="Y816">
        <v>1606</v>
      </c>
      <c r="Z816">
        <v>0</v>
      </c>
      <c r="AA816">
        <v>0</v>
      </c>
      <c r="AB816">
        <v>0</v>
      </c>
      <c r="AC816">
        <v>1</v>
      </c>
      <c r="AD816">
        <v>10334</v>
      </c>
      <c r="AE816">
        <v>10361</v>
      </c>
      <c r="AF816">
        <v>24</v>
      </c>
      <c r="AG816">
        <v>10307</v>
      </c>
      <c r="AH816">
        <v>1</v>
      </c>
      <c r="AI816">
        <v>29</v>
      </c>
      <c r="AJ816">
        <v>7</v>
      </c>
      <c r="AK816">
        <v>80</v>
      </c>
      <c r="AL816">
        <v>11</v>
      </c>
      <c r="AM816">
        <v>3</v>
      </c>
      <c r="AN816">
        <v>76</v>
      </c>
      <c r="AO816">
        <v>98</v>
      </c>
      <c r="AP816">
        <v>5</v>
      </c>
      <c r="AQ816">
        <v>38</v>
      </c>
      <c r="AR816">
        <v>14</v>
      </c>
      <c r="AS816">
        <v>23</v>
      </c>
    </row>
    <row r="817" spans="1:45" x14ac:dyDescent="0.25">
      <c r="A817">
        <v>20120326</v>
      </c>
      <c r="B817">
        <f t="shared" si="60"/>
        <v>20160326</v>
      </c>
      <c r="C817">
        <f t="shared" si="61"/>
        <v>2016</v>
      </c>
      <c r="D817">
        <f t="shared" si="62"/>
        <v>3</v>
      </c>
      <c r="E817">
        <f t="shared" si="63"/>
        <v>26</v>
      </c>
      <c r="F817" s="15">
        <f t="shared" si="64"/>
        <v>42455</v>
      </c>
      <c r="G817">
        <v>22</v>
      </c>
      <c r="H817">
        <v>26</v>
      </c>
      <c r="I817">
        <v>28</v>
      </c>
      <c r="J817">
        <v>50</v>
      </c>
      <c r="K817">
        <v>12</v>
      </c>
      <c r="L817">
        <v>10</v>
      </c>
      <c r="M817">
        <v>2</v>
      </c>
      <c r="N817">
        <v>80</v>
      </c>
      <c r="O817">
        <v>11</v>
      </c>
      <c r="P817">
        <v>98</v>
      </c>
      <c r="Q817">
        <v>20</v>
      </c>
      <c r="R817">
        <v>6</v>
      </c>
      <c r="S817">
        <v>166</v>
      </c>
      <c r="T817">
        <v>13</v>
      </c>
      <c r="U817">
        <v>-7</v>
      </c>
      <c r="V817">
        <v>6</v>
      </c>
      <c r="W817">
        <v>115</v>
      </c>
      <c r="X817">
        <v>92</v>
      </c>
      <c r="Y817">
        <v>1712</v>
      </c>
      <c r="Z817">
        <v>0</v>
      </c>
      <c r="AA817">
        <v>0</v>
      </c>
      <c r="AB817">
        <v>0</v>
      </c>
      <c r="AC817">
        <v>1</v>
      </c>
      <c r="AD817">
        <v>10363</v>
      </c>
      <c r="AE817">
        <v>10372</v>
      </c>
      <c r="AF817">
        <v>10</v>
      </c>
      <c r="AG817">
        <v>10354</v>
      </c>
      <c r="AH817">
        <v>17</v>
      </c>
      <c r="AI817">
        <v>39</v>
      </c>
      <c r="AJ817">
        <v>6</v>
      </c>
      <c r="AK817">
        <v>83</v>
      </c>
      <c r="AL817">
        <v>19</v>
      </c>
      <c r="AM817">
        <v>0</v>
      </c>
      <c r="AN817">
        <v>72</v>
      </c>
      <c r="AO817">
        <v>98</v>
      </c>
      <c r="AP817">
        <v>5</v>
      </c>
      <c r="AQ817">
        <v>48</v>
      </c>
      <c r="AR817">
        <v>13</v>
      </c>
      <c r="AS817">
        <v>25</v>
      </c>
    </row>
    <row r="818" spans="1:45" x14ac:dyDescent="0.25">
      <c r="A818">
        <v>20120327</v>
      </c>
      <c r="B818">
        <f t="shared" si="60"/>
        <v>20160327</v>
      </c>
      <c r="C818">
        <f t="shared" si="61"/>
        <v>2016</v>
      </c>
      <c r="D818">
        <f t="shared" si="62"/>
        <v>3</v>
      </c>
      <c r="E818">
        <f t="shared" si="63"/>
        <v>27</v>
      </c>
      <c r="F818" s="15">
        <f t="shared" si="64"/>
        <v>42456</v>
      </c>
      <c r="G818">
        <v>342</v>
      </c>
      <c r="H818">
        <v>21</v>
      </c>
      <c r="I818">
        <v>23</v>
      </c>
      <c r="J818">
        <v>40</v>
      </c>
      <c r="K818">
        <v>12</v>
      </c>
      <c r="L818">
        <v>10</v>
      </c>
      <c r="M818">
        <v>4</v>
      </c>
      <c r="N818">
        <v>70</v>
      </c>
      <c r="O818">
        <v>12</v>
      </c>
      <c r="P818">
        <v>100</v>
      </c>
      <c r="Q818">
        <v>16</v>
      </c>
      <c r="R818">
        <v>5</v>
      </c>
      <c r="S818">
        <v>182</v>
      </c>
      <c r="T818">
        <v>15</v>
      </c>
      <c r="U818">
        <v>-11</v>
      </c>
      <c r="V818">
        <v>6</v>
      </c>
      <c r="W818">
        <v>103</v>
      </c>
      <c r="X818">
        <v>82</v>
      </c>
      <c r="Y818">
        <v>1583</v>
      </c>
      <c r="Z818">
        <v>0</v>
      </c>
      <c r="AA818">
        <v>0</v>
      </c>
      <c r="AB818">
        <v>0</v>
      </c>
      <c r="AC818">
        <v>1</v>
      </c>
      <c r="AD818">
        <v>10354</v>
      </c>
      <c r="AE818">
        <v>10365</v>
      </c>
      <c r="AF818">
        <v>8</v>
      </c>
      <c r="AG818">
        <v>10341</v>
      </c>
      <c r="AH818">
        <v>24</v>
      </c>
      <c r="AI818">
        <v>4</v>
      </c>
      <c r="AJ818">
        <v>4</v>
      </c>
      <c r="AK818">
        <v>67</v>
      </c>
      <c r="AL818">
        <v>17</v>
      </c>
      <c r="AM818">
        <v>1</v>
      </c>
      <c r="AN818">
        <v>76</v>
      </c>
      <c r="AO818">
        <v>99</v>
      </c>
      <c r="AP818">
        <v>4</v>
      </c>
      <c r="AQ818">
        <v>46</v>
      </c>
      <c r="AR818">
        <v>12</v>
      </c>
      <c r="AS818">
        <v>23</v>
      </c>
    </row>
    <row r="819" spans="1:45" x14ac:dyDescent="0.25">
      <c r="A819">
        <v>20120328</v>
      </c>
      <c r="B819">
        <f t="shared" si="60"/>
        <v>20160328</v>
      </c>
      <c r="C819">
        <f t="shared" si="61"/>
        <v>2016</v>
      </c>
      <c r="D819">
        <f t="shared" si="62"/>
        <v>3</v>
      </c>
      <c r="E819">
        <f t="shared" si="63"/>
        <v>28</v>
      </c>
      <c r="F819" s="15">
        <f t="shared" si="64"/>
        <v>42457</v>
      </c>
      <c r="G819">
        <v>314</v>
      </c>
      <c r="H819">
        <v>21</v>
      </c>
      <c r="I819">
        <v>21</v>
      </c>
      <c r="J819">
        <v>40</v>
      </c>
      <c r="K819">
        <v>15</v>
      </c>
      <c r="L819">
        <v>0</v>
      </c>
      <c r="M819">
        <v>7</v>
      </c>
      <c r="N819">
        <v>80</v>
      </c>
      <c r="O819">
        <v>16</v>
      </c>
      <c r="P819">
        <v>104</v>
      </c>
      <c r="Q819">
        <v>29</v>
      </c>
      <c r="R819">
        <v>6</v>
      </c>
      <c r="S819">
        <v>184</v>
      </c>
      <c r="T819">
        <v>14</v>
      </c>
      <c r="U819">
        <v>8</v>
      </c>
      <c r="V819">
        <v>6</v>
      </c>
      <c r="W819">
        <v>109</v>
      </c>
      <c r="X819">
        <v>86</v>
      </c>
      <c r="Y819">
        <v>1717</v>
      </c>
      <c r="Z819">
        <v>0</v>
      </c>
      <c r="AA819">
        <v>0</v>
      </c>
      <c r="AB819">
        <v>0</v>
      </c>
      <c r="AC819">
        <v>1</v>
      </c>
      <c r="AD819">
        <v>10308</v>
      </c>
      <c r="AE819">
        <v>10338</v>
      </c>
      <c r="AF819">
        <v>1</v>
      </c>
      <c r="AG819">
        <v>10273</v>
      </c>
      <c r="AH819">
        <v>24</v>
      </c>
      <c r="AI819">
        <v>0</v>
      </c>
      <c r="AJ819">
        <v>3</v>
      </c>
      <c r="AK819">
        <v>74</v>
      </c>
      <c r="AL819">
        <v>16</v>
      </c>
      <c r="AM819">
        <v>2</v>
      </c>
      <c r="AN819">
        <v>73</v>
      </c>
      <c r="AO819">
        <v>100</v>
      </c>
      <c r="AP819">
        <v>4</v>
      </c>
      <c r="AQ819">
        <v>36</v>
      </c>
      <c r="AR819">
        <v>17</v>
      </c>
      <c r="AS819">
        <v>25</v>
      </c>
    </row>
    <row r="820" spans="1:45" x14ac:dyDescent="0.25">
      <c r="A820">
        <v>20120329</v>
      </c>
      <c r="B820">
        <f t="shared" si="60"/>
        <v>20160329</v>
      </c>
      <c r="C820">
        <f t="shared" si="61"/>
        <v>2016</v>
      </c>
      <c r="D820">
        <f t="shared" si="62"/>
        <v>3</v>
      </c>
      <c r="E820">
        <f t="shared" si="63"/>
        <v>29</v>
      </c>
      <c r="F820" s="15">
        <f t="shared" si="64"/>
        <v>42458</v>
      </c>
      <c r="G820">
        <v>316</v>
      </c>
      <c r="H820">
        <v>35</v>
      </c>
      <c r="I820">
        <v>37</v>
      </c>
      <c r="J820">
        <v>60</v>
      </c>
      <c r="K820">
        <v>13</v>
      </c>
      <c r="L820">
        <v>10</v>
      </c>
      <c r="M820">
        <v>6</v>
      </c>
      <c r="N820">
        <v>120</v>
      </c>
      <c r="O820">
        <v>13</v>
      </c>
      <c r="P820">
        <v>88</v>
      </c>
      <c r="Q820">
        <v>42</v>
      </c>
      <c r="R820">
        <v>2</v>
      </c>
      <c r="S820">
        <v>117</v>
      </c>
      <c r="T820">
        <v>11</v>
      </c>
      <c r="U820">
        <v>12</v>
      </c>
      <c r="V820">
        <v>6</v>
      </c>
      <c r="W820">
        <v>34</v>
      </c>
      <c r="X820">
        <v>27</v>
      </c>
      <c r="Y820">
        <v>795</v>
      </c>
      <c r="Z820">
        <v>0</v>
      </c>
      <c r="AA820">
        <v>0</v>
      </c>
      <c r="AB820">
        <v>0</v>
      </c>
      <c r="AC820">
        <v>1</v>
      </c>
      <c r="AD820">
        <v>10247</v>
      </c>
      <c r="AE820">
        <v>10270</v>
      </c>
      <c r="AF820">
        <v>1</v>
      </c>
      <c r="AG820">
        <v>10225</v>
      </c>
      <c r="AH820">
        <v>24</v>
      </c>
      <c r="AI820">
        <v>11</v>
      </c>
      <c r="AJ820">
        <v>1</v>
      </c>
      <c r="AK820">
        <v>74</v>
      </c>
      <c r="AL820">
        <v>14</v>
      </c>
      <c r="AM820">
        <v>7</v>
      </c>
      <c r="AN820">
        <v>82</v>
      </c>
      <c r="AO820">
        <v>98</v>
      </c>
      <c r="AP820">
        <v>1</v>
      </c>
      <c r="AQ820">
        <v>68</v>
      </c>
      <c r="AR820">
        <v>11</v>
      </c>
      <c r="AS820">
        <v>11</v>
      </c>
    </row>
    <row r="821" spans="1:45" x14ac:dyDescent="0.25">
      <c r="A821">
        <v>20120330</v>
      </c>
      <c r="B821">
        <f t="shared" si="60"/>
        <v>20160330</v>
      </c>
      <c r="C821">
        <f t="shared" si="61"/>
        <v>2016</v>
      </c>
      <c r="D821">
        <f t="shared" si="62"/>
        <v>3</v>
      </c>
      <c r="E821">
        <f t="shared" si="63"/>
        <v>30</v>
      </c>
      <c r="F821" s="15">
        <f t="shared" si="64"/>
        <v>42459</v>
      </c>
      <c r="G821">
        <v>317</v>
      </c>
      <c r="H821">
        <v>38</v>
      </c>
      <c r="I821">
        <v>41</v>
      </c>
      <c r="J821">
        <v>60</v>
      </c>
      <c r="K821">
        <v>3</v>
      </c>
      <c r="L821">
        <v>20</v>
      </c>
      <c r="M821">
        <v>22</v>
      </c>
      <c r="N821">
        <v>120</v>
      </c>
      <c r="O821">
        <v>3</v>
      </c>
      <c r="P821">
        <v>86</v>
      </c>
      <c r="Q821">
        <v>71</v>
      </c>
      <c r="R821">
        <v>24</v>
      </c>
      <c r="S821">
        <v>101</v>
      </c>
      <c r="T821">
        <v>14</v>
      </c>
      <c r="U821">
        <v>62</v>
      </c>
      <c r="V821">
        <v>24</v>
      </c>
      <c r="W821">
        <v>0</v>
      </c>
      <c r="X821">
        <v>0</v>
      </c>
      <c r="Y821">
        <v>375</v>
      </c>
      <c r="Z821">
        <v>0</v>
      </c>
      <c r="AA821">
        <v>-1</v>
      </c>
      <c r="AB821">
        <v>-1</v>
      </c>
      <c r="AC821">
        <v>8</v>
      </c>
      <c r="AD821">
        <v>10205</v>
      </c>
      <c r="AE821">
        <v>10222</v>
      </c>
      <c r="AF821">
        <v>1</v>
      </c>
      <c r="AG821">
        <v>10166</v>
      </c>
      <c r="AH821">
        <v>24</v>
      </c>
      <c r="AI821">
        <v>60</v>
      </c>
      <c r="AJ821">
        <v>24</v>
      </c>
      <c r="AK821">
        <v>75</v>
      </c>
      <c r="AL821">
        <v>14</v>
      </c>
      <c r="AM821">
        <v>8</v>
      </c>
      <c r="AN821">
        <v>85</v>
      </c>
      <c r="AO821">
        <v>90</v>
      </c>
      <c r="AP821">
        <v>20</v>
      </c>
      <c r="AQ821">
        <v>78</v>
      </c>
      <c r="AR821">
        <v>13</v>
      </c>
      <c r="AS821">
        <v>5</v>
      </c>
    </row>
    <row r="822" spans="1:45" x14ac:dyDescent="0.25">
      <c r="A822">
        <v>20120331</v>
      </c>
      <c r="B822">
        <f t="shared" si="60"/>
        <v>20160331</v>
      </c>
      <c r="C822">
        <f t="shared" si="61"/>
        <v>2016</v>
      </c>
      <c r="D822">
        <f t="shared" si="62"/>
        <v>3</v>
      </c>
      <c r="E822">
        <f t="shared" si="63"/>
        <v>31</v>
      </c>
      <c r="F822" s="15">
        <f t="shared" si="64"/>
        <v>42460</v>
      </c>
      <c r="G822">
        <v>340</v>
      </c>
      <c r="H822">
        <v>38</v>
      </c>
      <c r="I822">
        <v>44</v>
      </c>
      <c r="J822">
        <v>70</v>
      </c>
      <c r="K822">
        <v>12</v>
      </c>
      <c r="L822">
        <v>10</v>
      </c>
      <c r="M822">
        <v>24</v>
      </c>
      <c r="N822">
        <v>120</v>
      </c>
      <c r="O822">
        <v>10</v>
      </c>
      <c r="P822">
        <v>68</v>
      </c>
      <c r="Q822">
        <v>10</v>
      </c>
      <c r="R822">
        <v>24</v>
      </c>
      <c r="S822">
        <v>93</v>
      </c>
      <c r="T822">
        <v>9</v>
      </c>
      <c r="U822">
        <v>-27</v>
      </c>
      <c r="V822">
        <v>24</v>
      </c>
      <c r="W822">
        <v>27</v>
      </c>
      <c r="X822">
        <v>21</v>
      </c>
      <c r="Y822">
        <v>791</v>
      </c>
      <c r="Z822">
        <v>0</v>
      </c>
      <c r="AA822">
        <v>-1</v>
      </c>
      <c r="AB822">
        <v>-1</v>
      </c>
      <c r="AC822">
        <v>9</v>
      </c>
      <c r="AD822">
        <v>10166</v>
      </c>
      <c r="AE822">
        <v>10205</v>
      </c>
      <c r="AF822">
        <v>24</v>
      </c>
      <c r="AG822">
        <v>10139</v>
      </c>
      <c r="AH822">
        <v>5</v>
      </c>
      <c r="AI822">
        <v>42</v>
      </c>
      <c r="AJ822">
        <v>4</v>
      </c>
      <c r="AK822">
        <v>80</v>
      </c>
      <c r="AL822">
        <v>16</v>
      </c>
      <c r="AM822">
        <v>6</v>
      </c>
      <c r="AN822">
        <v>76</v>
      </c>
      <c r="AO822">
        <v>96</v>
      </c>
      <c r="AP822">
        <v>24</v>
      </c>
      <c r="AQ822">
        <v>54</v>
      </c>
      <c r="AR822">
        <v>15</v>
      </c>
      <c r="AS822">
        <v>11</v>
      </c>
    </row>
    <row r="823" spans="1:45" x14ac:dyDescent="0.25">
      <c r="A823">
        <v>20120401</v>
      </c>
      <c r="B823">
        <f t="shared" si="60"/>
        <v>20160401</v>
      </c>
      <c r="C823">
        <f t="shared" si="61"/>
        <v>2016</v>
      </c>
      <c r="D823">
        <f t="shared" si="62"/>
        <v>4</v>
      </c>
      <c r="E823">
        <f t="shared" si="63"/>
        <v>1</v>
      </c>
      <c r="F823" s="15">
        <f t="shared" si="64"/>
        <v>42461</v>
      </c>
      <c r="G823">
        <v>297</v>
      </c>
      <c r="H823">
        <v>27</v>
      </c>
      <c r="I823">
        <v>28</v>
      </c>
      <c r="J823">
        <v>50</v>
      </c>
      <c r="K823">
        <v>14</v>
      </c>
      <c r="L823">
        <v>10</v>
      </c>
      <c r="M823">
        <v>3</v>
      </c>
      <c r="N823">
        <v>100</v>
      </c>
      <c r="O823">
        <v>15</v>
      </c>
      <c r="P823">
        <v>49</v>
      </c>
      <c r="Q823">
        <v>-23</v>
      </c>
      <c r="R823">
        <v>6</v>
      </c>
      <c r="S823">
        <v>97</v>
      </c>
      <c r="T823">
        <v>13</v>
      </c>
      <c r="U823">
        <v>-72</v>
      </c>
      <c r="V823">
        <v>6</v>
      </c>
      <c r="W823">
        <v>77</v>
      </c>
      <c r="X823">
        <v>60</v>
      </c>
      <c r="Y823">
        <v>1268</v>
      </c>
      <c r="Z823">
        <v>0</v>
      </c>
      <c r="AA823">
        <v>0</v>
      </c>
      <c r="AB823">
        <v>0</v>
      </c>
      <c r="AC823">
        <v>1</v>
      </c>
      <c r="AD823">
        <v>10181</v>
      </c>
      <c r="AE823">
        <v>10206</v>
      </c>
      <c r="AF823">
        <v>1</v>
      </c>
      <c r="AG823">
        <v>10145</v>
      </c>
      <c r="AH823">
        <v>24</v>
      </c>
      <c r="AI823">
        <v>12</v>
      </c>
      <c r="AJ823">
        <v>5</v>
      </c>
      <c r="AK823">
        <v>81</v>
      </c>
      <c r="AL823">
        <v>11</v>
      </c>
      <c r="AM823">
        <v>3</v>
      </c>
      <c r="AN823">
        <v>77</v>
      </c>
      <c r="AO823">
        <v>98</v>
      </c>
      <c r="AP823">
        <v>4</v>
      </c>
      <c r="AQ823">
        <v>56</v>
      </c>
      <c r="AR823">
        <v>13</v>
      </c>
      <c r="AS823">
        <v>16</v>
      </c>
    </row>
    <row r="824" spans="1:45" x14ac:dyDescent="0.25">
      <c r="A824">
        <v>20120402</v>
      </c>
      <c r="B824">
        <f t="shared" si="60"/>
        <v>20160402</v>
      </c>
      <c r="C824">
        <f t="shared" si="61"/>
        <v>2016</v>
      </c>
      <c r="D824">
        <f t="shared" si="62"/>
        <v>4</v>
      </c>
      <c r="E824">
        <f t="shared" si="63"/>
        <v>2</v>
      </c>
      <c r="F824" s="15">
        <f t="shared" si="64"/>
        <v>42462</v>
      </c>
      <c r="G824">
        <v>264</v>
      </c>
      <c r="H824">
        <v>13</v>
      </c>
      <c r="I824">
        <v>18</v>
      </c>
      <c r="J824">
        <v>30</v>
      </c>
      <c r="K824">
        <v>13</v>
      </c>
      <c r="L824">
        <v>0</v>
      </c>
      <c r="M824">
        <v>23</v>
      </c>
      <c r="N824">
        <v>60</v>
      </c>
      <c r="O824">
        <v>12</v>
      </c>
      <c r="P824">
        <v>81</v>
      </c>
      <c r="Q824">
        <v>22</v>
      </c>
      <c r="R824">
        <v>23</v>
      </c>
      <c r="S824">
        <v>135</v>
      </c>
      <c r="T824">
        <v>14</v>
      </c>
      <c r="U824">
        <v>-23</v>
      </c>
      <c r="V824">
        <v>24</v>
      </c>
      <c r="W824">
        <v>32</v>
      </c>
      <c r="X824">
        <v>25</v>
      </c>
      <c r="Y824">
        <v>1048</v>
      </c>
      <c r="Z824">
        <v>0</v>
      </c>
      <c r="AA824">
        <v>0</v>
      </c>
      <c r="AB824">
        <v>0</v>
      </c>
      <c r="AC824">
        <v>1</v>
      </c>
      <c r="AD824">
        <v>10100</v>
      </c>
      <c r="AE824">
        <v>10144</v>
      </c>
      <c r="AF824">
        <v>1</v>
      </c>
      <c r="AG824">
        <v>10059</v>
      </c>
      <c r="AH824">
        <v>24</v>
      </c>
      <c r="AI824">
        <v>19</v>
      </c>
      <c r="AJ824">
        <v>23</v>
      </c>
      <c r="AK824">
        <v>80</v>
      </c>
      <c r="AL824">
        <v>13</v>
      </c>
      <c r="AM824">
        <v>6</v>
      </c>
      <c r="AN824">
        <v>79</v>
      </c>
      <c r="AO824">
        <v>98</v>
      </c>
      <c r="AP824">
        <v>22</v>
      </c>
      <c r="AQ824">
        <v>55</v>
      </c>
      <c r="AR824">
        <v>14</v>
      </c>
      <c r="AS824">
        <v>15</v>
      </c>
    </row>
    <row r="825" spans="1:45" x14ac:dyDescent="0.25">
      <c r="A825">
        <v>20120403</v>
      </c>
      <c r="B825">
        <f t="shared" si="60"/>
        <v>20160403</v>
      </c>
      <c r="C825">
        <f t="shared" si="61"/>
        <v>2016</v>
      </c>
      <c r="D825">
        <f t="shared" si="62"/>
        <v>4</v>
      </c>
      <c r="E825">
        <f t="shared" si="63"/>
        <v>3</v>
      </c>
      <c r="F825" s="15">
        <f t="shared" si="64"/>
        <v>42463</v>
      </c>
      <c r="G825">
        <v>193</v>
      </c>
      <c r="H825">
        <v>2</v>
      </c>
      <c r="I825">
        <v>19</v>
      </c>
      <c r="J825">
        <v>30</v>
      </c>
      <c r="K825">
        <v>9</v>
      </c>
      <c r="L825">
        <v>10</v>
      </c>
      <c r="M825">
        <v>1</v>
      </c>
      <c r="N825">
        <v>60</v>
      </c>
      <c r="O825">
        <v>11</v>
      </c>
      <c r="P825">
        <v>90</v>
      </c>
      <c r="Q825">
        <v>17</v>
      </c>
      <c r="R825">
        <v>5</v>
      </c>
      <c r="S825">
        <v>141</v>
      </c>
      <c r="T825">
        <v>12</v>
      </c>
      <c r="U825">
        <v>-20</v>
      </c>
      <c r="V825">
        <v>6</v>
      </c>
      <c r="W825">
        <v>44</v>
      </c>
      <c r="X825">
        <v>34</v>
      </c>
      <c r="Y825">
        <v>1240</v>
      </c>
      <c r="Z825">
        <v>7</v>
      </c>
      <c r="AA825">
        <v>7</v>
      </c>
      <c r="AB825">
        <v>4</v>
      </c>
      <c r="AC825">
        <v>24</v>
      </c>
      <c r="AD825">
        <v>10031</v>
      </c>
      <c r="AE825">
        <v>10056</v>
      </c>
      <c r="AF825">
        <v>1</v>
      </c>
      <c r="AG825">
        <v>10017</v>
      </c>
      <c r="AH825">
        <v>22</v>
      </c>
      <c r="AI825">
        <v>12</v>
      </c>
      <c r="AJ825">
        <v>4</v>
      </c>
      <c r="AK825">
        <v>70</v>
      </c>
      <c r="AL825">
        <v>13</v>
      </c>
      <c r="AM825">
        <v>7</v>
      </c>
      <c r="AN825">
        <v>71</v>
      </c>
      <c r="AO825">
        <v>98</v>
      </c>
      <c r="AP825">
        <v>1</v>
      </c>
      <c r="AQ825">
        <v>45</v>
      </c>
      <c r="AR825">
        <v>14</v>
      </c>
      <c r="AS825">
        <v>18</v>
      </c>
    </row>
    <row r="826" spans="1:45" x14ac:dyDescent="0.25">
      <c r="A826">
        <v>20120404</v>
      </c>
      <c r="B826">
        <f t="shared" si="60"/>
        <v>20160404</v>
      </c>
      <c r="C826">
        <f t="shared" si="61"/>
        <v>2016</v>
      </c>
      <c r="D826">
        <f t="shared" si="62"/>
        <v>4</v>
      </c>
      <c r="E826">
        <f t="shared" si="63"/>
        <v>4</v>
      </c>
      <c r="F826" s="15">
        <f t="shared" si="64"/>
        <v>42464</v>
      </c>
      <c r="G826">
        <v>53</v>
      </c>
      <c r="H826">
        <v>29</v>
      </c>
      <c r="I826">
        <v>30</v>
      </c>
      <c r="J826">
        <v>40</v>
      </c>
      <c r="K826">
        <v>7</v>
      </c>
      <c r="L826">
        <v>10</v>
      </c>
      <c r="M826">
        <v>1</v>
      </c>
      <c r="N826">
        <v>80</v>
      </c>
      <c r="O826">
        <v>24</v>
      </c>
      <c r="P826">
        <v>75</v>
      </c>
      <c r="Q826">
        <v>54</v>
      </c>
      <c r="R826">
        <v>2</v>
      </c>
      <c r="S826">
        <v>90</v>
      </c>
      <c r="T826">
        <v>18</v>
      </c>
      <c r="U826">
        <v>24</v>
      </c>
      <c r="V826">
        <v>6</v>
      </c>
      <c r="W826">
        <v>0</v>
      </c>
      <c r="X826">
        <v>0</v>
      </c>
      <c r="Y826">
        <v>381</v>
      </c>
      <c r="Z826">
        <v>0</v>
      </c>
      <c r="AA826">
        <v>-1</v>
      </c>
      <c r="AB826">
        <v>-1</v>
      </c>
      <c r="AC826">
        <v>14</v>
      </c>
      <c r="AD826">
        <v>10091</v>
      </c>
      <c r="AE826">
        <v>10160</v>
      </c>
      <c r="AF826">
        <v>24</v>
      </c>
      <c r="AG826">
        <v>10024</v>
      </c>
      <c r="AH826">
        <v>2</v>
      </c>
      <c r="AI826">
        <v>19</v>
      </c>
      <c r="AJ826">
        <v>1</v>
      </c>
      <c r="AK826">
        <v>58</v>
      </c>
      <c r="AL826">
        <v>19</v>
      </c>
      <c r="AM826">
        <v>7</v>
      </c>
      <c r="AN826">
        <v>89</v>
      </c>
      <c r="AO826">
        <v>98</v>
      </c>
      <c r="AP826">
        <v>1</v>
      </c>
      <c r="AQ826">
        <v>81</v>
      </c>
      <c r="AR826">
        <v>22</v>
      </c>
      <c r="AS826">
        <v>5</v>
      </c>
    </row>
    <row r="827" spans="1:45" x14ac:dyDescent="0.25">
      <c r="A827">
        <v>20120405</v>
      </c>
      <c r="B827">
        <f t="shared" si="60"/>
        <v>20160405</v>
      </c>
      <c r="C827">
        <f t="shared" si="61"/>
        <v>2016</v>
      </c>
      <c r="D827">
        <f t="shared" si="62"/>
        <v>4</v>
      </c>
      <c r="E827">
        <f t="shared" si="63"/>
        <v>5</v>
      </c>
      <c r="F827" s="15">
        <f t="shared" si="64"/>
        <v>42465</v>
      </c>
      <c r="G827">
        <v>40</v>
      </c>
      <c r="H827">
        <v>40</v>
      </c>
      <c r="I827">
        <v>41</v>
      </c>
      <c r="J827">
        <v>50</v>
      </c>
      <c r="K827">
        <v>1</v>
      </c>
      <c r="L827">
        <v>20</v>
      </c>
      <c r="M827">
        <v>21</v>
      </c>
      <c r="N827">
        <v>90</v>
      </c>
      <c r="O827">
        <v>7</v>
      </c>
      <c r="P827">
        <v>59</v>
      </c>
      <c r="Q827">
        <v>17</v>
      </c>
      <c r="R827">
        <v>24</v>
      </c>
      <c r="S827">
        <v>102</v>
      </c>
      <c r="T827">
        <v>15</v>
      </c>
      <c r="U827">
        <v>-24</v>
      </c>
      <c r="V827">
        <v>24</v>
      </c>
      <c r="W827">
        <v>34</v>
      </c>
      <c r="X827">
        <v>26</v>
      </c>
      <c r="Y827">
        <v>1131</v>
      </c>
      <c r="Z827">
        <v>0</v>
      </c>
      <c r="AA827">
        <v>0</v>
      </c>
      <c r="AB827">
        <v>0</v>
      </c>
      <c r="AC827">
        <v>1</v>
      </c>
      <c r="AD827">
        <v>10180</v>
      </c>
      <c r="AE827">
        <v>10191</v>
      </c>
      <c r="AF827">
        <v>9</v>
      </c>
      <c r="AG827">
        <v>10162</v>
      </c>
      <c r="AH827">
        <v>1</v>
      </c>
      <c r="AI827">
        <v>57</v>
      </c>
      <c r="AJ827">
        <v>1</v>
      </c>
      <c r="AK827">
        <v>72</v>
      </c>
      <c r="AL827">
        <v>15</v>
      </c>
      <c r="AM827">
        <v>6</v>
      </c>
      <c r="AN827">
        <v>75</v>
      </c>
      <c r="AO827">
        <v>85</v>
      </c>
      <c r="AP827">
        <v>21</v>
      </c>
      <c r="AQ827">
        <v>62</v>
      </c>
      <c r="AR827">
        <v>15</v>
      </c>
      <c r="AS827">
        <v>15</v>
      </c>
    </row>
    <row r="828" spans="1:45" x14ac:dyDescent="0.25">
      <c r="A828">
        <v>20120406</v>
      </c>
      <c r="B828">
        <f t="shared" si="60"/>
        <v>20160406</v>
      </c>
      <c r="C828">
        <f t="shared" si="61"/>
        <v>2016</v>
      </c>
      <c r="D828">
        <f t="shared" si="62"/>
        <v>4</v>
      </c>
      <c r="E828">
        <f t="shared" si="63"/>
        <v>6</v>
      </c>
      <c r="F828" s="15">
        <f t="shared" si="64"/>
        <v>42466</v>
      </c>
      <c r="G828">
        <v>305</v>
      </c>
      <c r="H828">
        <v>22</v>
      </c>
      <c r="I828">
        <v>24</v>
      </c>
      <c r="J828">
        <v>40</v>
      </c>
      <c r="K828">
        <v>14</v>
      </c>
      <c r="L828">
        <v>10</v>
      </c>
      <c r="M828">
        <v>5</v>
      </c>
      <c r="N828">
        <v>90</v>
      </c>
      <c r="O828">
        <v>20</v>
      </c>
      <c r="P828">
        <v>60</v>
      </c>
      <c r="Q828">
        <v>-11</v>
      </c>
      <c r="R828">
        <v>6</v>
      </c>
      <c r="S828">
        <v>112</v>
      </c>
      <c r="T828">
        <v>14</v>
      </c>
      <c r="U828">
        <v>-46</v>
      </c>
      <c r="V828">
        <v>6</v>
      </c>
      <c r="W828">
        <v>94</v>
      </c>
      <c r="X828">
        <v>71</v>
      </c>
      <c r="Y828">
        <v>1748</v>
      </c>
      <c r="Z828">
        <v>15</v>
      </c>
      <c r="AA828">
        <v>4</v>
      </c>
      <c r="AB828">
        <v>3</v>
      </c>
      <c r="AC828">
        <v>22</v>
      </c>
      <c r="AD828">
        <v>10126</v>
      </c>
      <c r="AE828">
        <v>10176</v>
      </c>
      <c r="AF828">
        <v>1</v>
      </c>
      <c r="AG828">
        <v>10080</v>
      </c>
      <c r="AH828">
        <v>24</v>
      </c>
      <c r="AI828">
        <v>30</v>
      </c>
      <c r="AJ828">
        <v>6</v>
      </c>
      <c r="AK828">
        <v>82</v>
      </c>
      <c r="AL828">
        <v>15</v>
      </c>
      <c r="AM828">
        <v>4</v>
      </c>
      <c r="AN828">
        <v>68</v>
      </c>
      <c r="AO828">
        <v>98</v>
      </c>
      <c r="AP828">
        <v>6</v>
      </c>
      <c r="AQ828">
        <v>28</v>
      </c>
      <c r="AR828">
        <v>16</v>
      </c>
      <c r="AS828">
        <v>23</v>
      </c>
    </row>
    <row r="829" spans="1:45" x14ac:dyDescent="0.25">
      <c r="A829">
        <v>20120407</v>
      </c>
      <c r="B829">
        <f t="shared" si="60"/>
        <v>20160407</v>
      </c>
      <c r="C829">
        <f t="shared" si="61"/>
        <v>2016</v>
      </c>
      <c r="D829">
        <f t="shared" si="62"/>
        <v>4</v>
      </c>
      <c r="E829">
        <f t="shared" si="63"/>
        <v>7</v>
      </c>
      <c r="F829" s="15">
        <f t="shared" si="64"/>
        <v>42467</v>
      </c>
      <c r="G829">
        <v>349</v>
      </c>
      <c r="H829">
        <v>30</v>
      </c>
      <c r="I829">
        <v>32</v>
      </c>
      <c r="J829">
        <v>50</v>
      </c>
      <c r="K829">
        <v>10</v>
      </c>
      <c r="L829">
        <v>10</v>
      </c>
      <c r="M829">
        <v>3</v>
      </c>
      <c r="N829">
        <v>110</v>
      </c>
      <c r="O829">
        <v>12</v>
      </c>
      <c r="P829">
        <v>53</v>
      </c>
      <c r="Q829">
        <v>20</v>
      </c>
      <c r="R829">
        <v>23</v>
      </c>
      <c r="S829">
        <v>79</v>
      </c>
      <c r="T829">
        <v>12</v>
      </c>
      <c r="U829">
        <v>-7</v>
      </c>
      <c r="V829">
        <v>24</v>
      </c>
      <c r="W829">
        <v>19</v>
      </c>
      <c r="X829">
        <v>14</v>
      </c>
      <c r="Y829">
        <v>887</v>
      </c>
      <c r="Z829">
        <v>9</v>
      </c>
      <c r="AA829">
        <v>3</v>
      </c>
      <c r="AB829">
        <v>3</v>
      </c>
      <c r="AC829">
        <v>2</v>
      </c>
      <c r="AD829">
        <v>10101</v>
      </c>
      <c r="AE829">
        <v>10129</v>
      </c>
      <c r="AF829">
        <v>23</v>
      </c>
      <c r="AG829">
        <v>10076</v>
      </c>
      <c r="AH829">
        <v>4</v>
      </c>
      <c r="AI829">
        <v>64</v>
      </c>
      <c r="AJ829">
        <v>1</v>
      </c>
      <c r="AK829">
        <v>81</v>
      </c>
      <c r="AL829">
        <v>17</v>
      </c>
      <c r="AM829">
        <v>8</v>
      </c>
      <c r="AN829">
        <v>70</v>
      </c>
      <c r="AO829">
        <v>94</v>
      </c>
      <c r="AP829">
        <v>5</v>
      </c>
      <c r="AQ829">
        <v>46</v>
      </c>
      <c r="AR829">
        <v>12</v>
      </c>
      <c r="AS829">
        <v>11</v>
      </c>
    </row>
    <row r="830" spans="1:45" x14ac:dyDescent="0.25">
      <c r="A830">
        <v>20120408</v>
      </c>
      <c r="B830">
        <f t="shared" si="60"/>
        <v>20160408</v>
      </c>
      <c r="C830">
        <f t="shared" si="61"/>
        <v>2016</v>
      </c>
      <c r="D830">
        <f t="shared" si="62"/>
        <v>4</v>
      </c>
      <c r="E830">
        <f t="shared" si="63"/>
        <v>8</v>
      </c>
      <c r="F830" s="15">
        <f t="shared" si="64"/>
        <v>42468</v>
      </c>
      <c r="G830">
        <v>212</v>
      </c>
      <c r="H830">
        <v>31</v>
      </c>
      <c r="I830">
        <v>32</v>
      </c>
      <c r="J830">
        <v>60</v>
      </c>
      <c r="K830">
        <v>21</v>
      </c>
      <c r="L830">
        <v>0</v>
      </c>
      <c r="M830">
        <v>7</v>
      </c>
      <c r="N830">
        <v>120</v>
      </c>
      <c r="O830">
        <v>20</v>
      </c>
      <c r="P830">
        <v>62</v>
      </c>
      <c r="Q830">
        <v>-4</v>
      </c>
      <c r="R830">
        <v>3</v>
      </c>
      <c r="S830">
        <v>97</v>
      </c>
      <c r="T830">
        <v>12</v>
      </c>
      <c r="U830">
        <v>-33</v>
      </c>
      <c r="V830">
        <v>6</v>
      </c>
      <c r="W830">
        <v>60</v>
      </c>
      <c r="X830">
        <v>45</v>
      </c>
      <c r="Y830">
        <v>1570</v>
      </c>
      <c r="Z830">
        <v>22</v>
      </c>
      <c r="AA830">
        <v>6</v>
      </c>
      <c r="AB830">
        <v>3</v>
      </c>
      <c r="AC830">
        <v>23</v>
      </c>
      <c r="AD830">
        <v>10123</v>
      </c>
      <c r="AE830">
        <v>10155</v>
      </c>
      <c r="AF830">
        <v>9</v>
      </c>
      <c r="AG830">
        <v>10060</v>
      </c>
      <c r="AH830">
        <v>24</v>
      </c>
      <c r="AI830">
        <v>47</v>
      </c>
      <c r="AJ830">
        <v>23</v>
      </c>
      <c r="AK830">
        <v>82</v>
      </c>
      <c r="AL830">
        <v>9</v>
      </c>
      <c r="AM830">
        <v>6</v>
      </c>
      <c r="AN830">
        <v>73</v>
      </c>
      <c r="AO830">
        <v>97</v>
      </c>
      <c r="AP830">
        <v>3</v>
      </c>
      <c r="AQ830">
        <v>44</v>
      </c>
      <c r="AR830">
        <v>11</v>
      </c>
      <c r="AS830">
        <v>21</v>
      </c>
    </row>
    <row r="831" spans="1:45" x14ac:dyDescent="0.25">
      <c r="A831">
        <v>20120409</v>
      </c>
      <c r="B831">
        <f t="shared" si="60"/>
        <v>20160409</v>
      </c>
      <c r="C831">
        <f t="shared" si="61"/>
        <v>2016</v>
      </c>
      <c r="D831">
        <f t="shared" si="62"/>
        <v>4</v>
      </c>
      <c r="E831">
        <f t="shared" si="63"/>
        <v>9</v>
      </c>
      <c r="F831" s="15">
        <f t="shared" si="64"/>
        <v>42469</v>
      </c>
      <c r="G831">
        <v>216</v>
      </c>
      <c r="H831">
        <v>50</v>
      </c>
      <c r="I831">
        <v>52</v>
      </c>
      <c r="J831">
        <v>70</v>
      </c>
      <c r="K831">
        <v>22</v>
      </c>
      <c r="L831">
        <v>30</v>
      </c>
      <c r="M831">
        <v>9</v>
      </c>
      <c r="N831">
        <v>120</v>
      </c>
      <c r="O831">
        <v>15</v>
      </c>
      <c r="P831">
        <v>90</v>
      </c>
      <c r="Q831">
        <v>68</v>
      </c>
      <c r="R831">
        <v>1</v>
      </c>
      <c r="S831">
        <v>101</v>
      </c>
      <c r="T831">
        <v>13</v>
      </c>
      <c r="U831">
        <v>66</v>
      </c>
      <c r="V831">
        <v>6</v>
      </c>
      <c r="W831">
        <v>0</v>
      </c>
      <c r="X831">
        <v>0</v>
      </c>
      <c r="Y831">
        <v>415</v>
      </c>
      <c r="Z831">
        <v>140</v>
      </c>
      <c r="AA831">
        <v>92</v>
      </c>
      <c r="AB831">
        <v>19</v>
      </c>
      <c r="AC831">
        <v>1</v>
      </c>
      <c r="AD831">
        <v>9987</v>
      </c>
      <c r="AE831">
        <v>10052</v>
      </c>
      <c r="AF831">
        <v>1</v>
      </c>
      <c r="AG831">
        <v>9923</v>
      </c>
      <c r="AH831">
        <v>24</v>
      </c>
      <c r="AI831">
        <v>26</v>
      </c>
      <c r="AJ831">
        <v>4</v>
      </c>
      <c r="AK831">
        <v>65</v>
      </c>
      <c r="AL831">
        <v>19</v>
      </c>
      <c r="AM831">
        <v>8</v>
      </c>
      <c r="AN831">
        <v>93</v>
      </c>
      <c r="AO831">
        <v>98</v>
      </c>
      <c r="AP831">
        <v>1</v>
      </c>
      <c r="AQ831">
        <v>89</v>
      </c>
      <c r="AR831">
        <v>7</v>
      </c>
      <c r="AS831">
        <v>6</v>
      </c>
    </row>
    <row r="832" spans="1:45" x14ac:dyDescent="0.25">
      <c r="A832">
        <v>20120410</v>
      </c>
      <c r="B832">
        <f t="shared" si="60"/>
        <v>20160410</v>
      </c>
      <c r="C832">
        <f t="shared" si="61"/>
        <v>2016</v>
      </c>
      <c r="D832">
        <f t="shared" si="62"/>
        <v>4</v>
      </c>
      <c r="E832">
        <f t="shared" si="63"/>
        <v>10</v>
      </c>
      <c r="F832" s="15">
        <f t="shared" si="64"/>
        <v>42470</v>
      </c>
      <c r="G832">
        <v>202</v>
      </c>
      <c r="H832">
        <v>45</v>
      </c>
      <c r="I832">
        <v>46</v>
      </c>
      <c r="J832">
        <v>70</v>
      </c>
      <c r="K832">
        <v>2</v>
      </c>
      <c r="L832">
        <v>20</v>
      </c>
      <c r="M832">
        <v>19</v>
      </c>
      <c r="N832">
        <v>120</v>
      </c>
      <c r="O832">
        <v>2</v>
      </c>
      <c r="P832">
        <v>95</v>
      </c>
      <c r="Q832">
        <v>75</v>
      </c>
      <c r="R832">
        <v>23</v>
      </c>
      <c r="S832">
        <v>112</v>
      </c>
      <c r="T832">
        <v>11</v>
      </c>
      <c r="U832">
        <v>67</v>
      </c>
      <c r="V832">
        <v>24</v>
      </c>
      <c r="W832">
        <v>0</v>
      </c>
      <c r="X832">
        <v>0</v>
      </c>
      <c r="Y832">
        <v>639</v>
      </c>
      <c r="Z832">
        <v>87</v>
      </c>
      <c r="AA832">
        <v>41</v>
      </c>
      <c r="AB832">
        <v>9</v>
      </c>
      <c r="AC832">
        <v>9</v>
      </c>
      <c r="AD832">
        <v>9924</v>
      </c>
      <c r="AE832">
        <v>9945</v>
      </c>
      <c r="AF832">
        <v>24</v>
      </c>
      <c r="AG832">
        <v>9903</v>
      </c>
      <c r="AH832">
        <v>4</v>
      </c>
      <c r="AI832">
        <v>33</v>
      </c>
      <c r="AJ832">
        <v>23</v>
      </c>
      <c r="AK832">
        <v>75</v>
      </c>
      <c r="AL832">
        <v>16</v>
      </c>
      <c r="AM832">
        <v>8</v>
      </c>
      <c r="AN832">
        <v>89</v>
      </c>
      <c r="AO832">
        <v>98</v>
      </c>
      <c r="AP832">
        <v>23</v>
      </c>
      <c r="AQ832">
        <v>71</v>
      </c>
      <c r="AR832">
        <v>12</v>
      </c>
      <c r="AS832">
        <v>9</v>
      </c>
    </row>
    <row r="833" spans="1:45" x14ac:dyDescent="0.25">
      <c r="A833">
        <v>20120411</v>
      </c>
      <c r="B833">
        <f t="shared" si="60"/>
        <v>20160411</v>
      </c>
      <c r="C833">
        <f t="shared" si="61"/>
        <v>2016</v>
      </c>
      <c r="D833">
        <f t="shared" si="62"/>
        <v>4</v>
      </c>
      <c r="E833">
        <f t="shared" si="63"/>
        <v>11</v>
      </c>
      <c r="F833" s="15">
        <f t="shared" si="64"/>
        <v>42471</v>
      </c>
      <c r="G833">
        <v>218</v>
      </c>
      <c r="H833">
        <v>29</v>
      </c>
      <c r="I833">
        <v>34</v>
      </c>
      <c r="J833">
        <v>50</v>
      </c>
      <c r="K833">
        <v>7</v>
      </c>
      <c r="L833">
        <v>10</v>
      </c>
      <c r="M833">
        <v>24</v>
      </c>
      <c r="N833">
        <v>100</v>
      </c>
      <c r="O833">
        <v>11</v>
      </c>
      <c r="P833">
        <v>79</v>
      </c>
      <c r="Q833">
        <v>41</v>
      </c>
      <c r="R833">
        <v>24</v>
      </c>
      <c r="S833">
        <v>127</v>
      </c>
      <c r="T833">
        <v>12</v>
      </c>
      <c r="U833">
        <v>15</v>
      </c>
      <c r="V833">
        <v>24</v>
      </c>
      <c r="W833">
        <v>42</v>
      </c>
      <c r="X833">
        <v>31</v>
      </c>
      <c r="Y833">
        <v>1306</v>
      </c>
      <c r="Z833">
        <v>6</v>
      </c>
      <c r="AA833">
        <v>2</v>
      </c>
      <c r="AB833">
        <v>1</v>
      </c>
      <c r="AC833">
        <v>17</v>
      </c>
      <c r="AD833">
        <v>9983</v>
      </c>
      <c r="AE833">
        <v>10008</v>
      </c>
      <c r="AF833">
        <v>23</v>
      </c>
      <c r="AG833">
        <v>9945</v>
      </c>
      <c r="AH833">
        <v>1</v>
      </c>
      <c r="AI833">
        <v>21</v>
      </c>
      <c r="AJ833">
        <v>24</v>
      </c>
      <c r="AK833">
        <v>81</v>
      </c>
      <c r="AL833">
        <v>12</v>
      </c>
      <c r="AM833">
        <v>7</v>
      </c>
      <c r="AN833">
        <v>83</v>
      </c>
      <c r="AO833">
        <v>98</v>
      </c>
      <c r="AP833">
        <v>24</v>
      </c>
      <c r="AQ833">
        <v>52</v>
      </c>
      <c r="AR833">
        <v>14</v>
      </c>
      <c r="AS833">
        <v>18</v>
      </c>
    </row>
    <row r="834" spans="1:45" x14ac:dyDescent="0.25">
      <c r="A834">
        <v>20120412</v>
      </c>
      <c r="B834">
        <f t="shared" si="60"/>
        <v>20160412</v>
      </c>
      <c r="C834">
        <f t="shared" si="61"/>
        <v>2016</v>
      </c>
      <c r="D834">
        <f t="shared" si="62"/>
        <v>4</v>
      </c>
      <c r="E834">
        <f t="shared" si="63"/>
        <v>12</v>
      </c>
      <c r="F834" s="15">
        <f t="shared" si="64"/>
        <v>42472</v>
      </c>
      <c r="G834">
        <v>250</v>
      </c>
      <c r="H834">
        <v>6</v>
      </c>
      <c r="I834">
        <v>19</v>
      </c>
      <c r="J834">
        <v>40</v>
      </c>
      <c r="K834">
        <v>14</v>
      </c>
      <c r="L834">
        <v>10</v>
      </c>
      <c r="M834">
        <v>1</v>
      </c>
      <c r="N834">
        <v>80</v>
      </c>
      <c r="O834">
        <v>14</v>
      </c>
      <c r="P834">
        <v>71</v>
      </c>
      <c r="Q834">
        <v>21</v>
      </c>
      <c r="R834">
        <v>3</v>
      </c>
      <c r="S834">
        <v>125</v>
      </c>
      <c r="T834">
        <v>12</v>
      </c>
      <c r="U834">
        <v>-3</v>
      </c>
      <c r="V834">
        <v>6</v>
      </c>
      <c r="W834">
        <v>26</v>
      </c>
      <c r="X834">
        <v>19</v>
      </c>
      <c r="Y834">
        <v>1009</v>
      </c>
      <c r="Z834">
        <v>9</v>
      </c>
      <c r="AA834">
        <v>17</v>
      </c>
      <c r="AB834">
        <v>17</v>
      </c>
      <c r="AC834">
        <v>14</v>
      </c>
      <c r="AD834">
        <v>10024</v>
      </c>
      <c r="AE834">
        <v>10046</v>
      </c>
      <c r="AF834">
        <v>23</v>
      </c>
      <c r="AG834">
        <v>10007</v>
      </c>
      <c r="AH834">
        <v>1</v>
      </c>
      <c r="AI834">
        <v>0</v>
      </c>
      <c r="AJ834">
        <v>5</v>
      </c>
      <c r="AK834">
        <v>80</v>
      </c>
      <c r="AL834">
        <v>13</v>
      </c>
      <c r="AM834">
        <v>7</v>
      </c>
      <c r="AN834">
        <v>84</v>
      </c>
      <c r="AO834">
        <v>100</v>
      </c>
      <c r="AP834">
        <v>3</v>
      </c>
      <c r="AQ834">
        <v>53</v>
      </c>
      <c r="AR834">
        <v>13</v>
      </c>
      <c r="AS834">
        <v>14</v>
      </c>
    </row>
    <row r="835" spans="1:45" x14ac:dyDescent="0.25">
      <c r="A835">
        <v>20120413</v>
      </c>
      <c r="B835">
        <f t="shared" ref="B835:B898" si="65">A835+40000</f>
        <v>20160413</v>
      </c>
      <c r="C835">
        <f t="shared" ref="C835:C898" si="66">FLOOR(B835/10000,1)</f>
        <v>2016</v>
      </c>
      <c r="D835">
        <f t="shared" ref="D835:D898" si="67">FLOOR(B835/100 - 100 * C835, 1)</f>
        <v>4</v>
      </c>
      <c r="E835">
        <f t="shared" ref="E835:E898" si="68">FLOOR(B835-10000*C835-100*D835,1)</f>
        <v>13</v>
      </c>
      <c r="F835" s="15">
        <f t="shared" ref="F835:F898" si="69">DATE(C835,D835,E835)</f>
        <v>42473</v>
      </c>
      <c r="G835">
        <v>300</v>
      </c>
      <c r="H835">
        <v>5</v>
      </c>
      <c r="I835">
        <v>18</v>
      </c>
      <c r="J835">
        <v>30</v>
      </c>
      <c r="K835">
        <v>12</v>
      </c>
      <c r="L835">
        <v>10</v>
      </c>
      <c r="M835">
        <v>5</v>
      </c>
      <c r="N835">
        <v>70</v>
      </c>
      <c r="O835">
        <v>12</v>
      </c>
      <c r="P835">
        <v>73</v>
      </c>
      <c r="Q835">
        <v>23</v>
      </c>
      <c r="R835">
        <v>5</v>
      </c>
      <c r="S835">
        <v>117</v>
      </c>
      <c r="T835">
        <v>14</v>
      </c>
      <c r="U835">
        <v>-7</v>
      </c>
      <c r="V835">
        <v>6</v>
      </c>
      <c r="W835">
        <v>10</v>
      </c>
      <c r="X835">
        <v>7</v>
      </c>
      <c r="Y835">
        <v>880</v>
      </c>
      <c r="Z835">
        <v>14</v>
      </c>
      <c r="AA835">
        <v>35</v>
      </c>
      <c r="AB835">
        <v>33</v>
      </c>
      <c r="AC835">
        <v>19</v>
      </c>
      <c r="AD835">
        <v>10051</v>
      </c>
      <c r="AE835">
        <v>10056</v>
      </c>
      <c r="AF835">
        <v>8</v>
      </c>
      <c r="AG835">
        <v>10043</v>
      </c>
      <c r="AH835">
        <v>3</v>
      </c>
      <c r="AI835">
        <v>4</v>
      </c>
      <c r="AJ835">
        <v>5</v>
      </c>
      <c r="AK835">
        <v>80</v>
      </c>
      <c r="AL835">
        <v>16</v>
      </c>
      <c r="AM835">
        <v>7</v>
      </c>
      <c r="AN835">
        <v>85</v>
      </c>
      <c r="AO835">
        <v>99</v>
      </c>
      <c r="AP835">
        <v>5</v>
      </c>
      <c r="AQ835">
        <v>60</v>
      </c>
      <c r="AR835">
        <v>15</v>
      </c>
      <c r="AS835">
        <v>12</v>
      </c>
    </row>
    <row r="836" spans="1:45" x14ac:dyDescent="0.25">
      <c r="A836">
        <v>20120414</v>
      </c>
      <c r="B836">
        <f t="shared" si="65"/>
        <v>20160414</v>
      </c>
      <c r="C836">
        <f t="shared" si="66"/>
        <v>2016</v>
      </c>
      <c r="D836">
        <f t="shared" si="67"/>
        <v>4</v>
      </c>
      <c r="E836">
        <f t="shared" si="68"/>
        <v>14</v>
      </c>
      <c r="F836" s="15">
        <f t="shared" si="69"/>
        <v>42474</v>
      </c>
      <c r="G836">
        <v>346</v>
      </c>
      <c r="H836">
        <v>27</v>
      </c>
      <c r="I836">
        <v>28</v>
      </c>
      <c r="J836">
        <v>50</v>
      </c>
      <c r="K836">
        <v>17</v>
      </c>
      <c r="L836">
        <v>10</v>
      </c>
      <c r="M836">
        <v>1</v>
      </c>
      <c r="N836">
        <v>80</v>
      </c>
      <c r="O836">
        <v>14</v>
      </c>
      <c r="P836">
        <v>76</v>
      </c>
      <c r="Q836">
        <v>18</v>
      </c>
      <c r="R836">
        <v>3</v>
      </c>
      <c r="S836">
        <v>126</v>
      </c>
      <c r="T836">
        <v>15</v>
      </c>
      <c r="U836">
        <v>-8</v>
      </c>
      <c r="V836">
        <v>6</v>
      </c>
      <c r="W836">
        <v>101</v>
      </c>
      <c r="X836">
        <v>73</v>
      </c>
      <c r="Y836">
        <v>1784</v>
      </c>
      <c r="Z836">
        <v>0</v>
      </c>
      <c r="AA836">
        <v>0</v>
      </c>
      <c r="AB836">
        <v>0</v>
      </c>
      <c r="AC836">
        <v>1</v>
      </c>
      <c r="AD836">
        <v>10066</v>
      </c>
      <c r="AE836">
        <v>10098</v>
      </c>
      <c r="AF836">
        <v>24</v>
      </c>
      <c r="AG836">
        <v>10049</v>
      </c>
      <c r="AH836">
        <v>5</v>
      </c>
      <c r="AI836">
        <v>9</v>
      </c>
      <c r="AJ836">
        <v>3</v>
      </c>
      <c r="AK836">
        <v>81</v>
      </c>
      <c r="AL836">
        <v>15</v>
      </c>
      <c r="AM836">
        <v>4</v>
      </c>
      <c r="AN836">
        <v>75</v>
      </c>
      <c r="AO836">
        <v>100</v>
      </c>
      <c r="AP836">
        <v>3</v>
      </c>
      <c r="AQ836">
        <v>47</v>
      </c>
      <c r="AR836">
        <v>15</v>
      </c>
      <c r="AS836">
        <v>24</v>
      </c>
    </row>
    <row r="837" spans="1:45" x14ac:dyDescent="0.25">
      <c r="A837">
        <v>20120415</v>
      </c>
      <c r="B837">
        <f t="shared" si="65"/>
        <v>20160415</v>
      </c>
      <c r="C837">
        <f t="shared" si="66"/>
        <v>2016</v>
      </c>
      <c r="D837">
        <f t="shared" si="67"/>
        <v>4</v>
      </c>
      <c r="E837">
        <f t="shared" si="68"/>
        <v>15</v>
      </c>
      <c r="F837" s="15">
        <f t="shared" si="69"/>
        <v>42475</v>
      </c>
      <c r="G837">
        <v>4</v>
      </c>
      <c r="H837">
        <v>43</v>
      </c>
      <c r="I837">
        <v>45</v>
      </c>
      <c r="J837">
        <v>70</v>
      </c>
      <c r="K837">
        <v>16</v>
      </c>
      <c r="L837">
        <v>20</v>
      </c>
      <c r="M837">
        <v>2</v>
      </c>
      <c r="N837">
        <v>130</v>
      </c>
      <c r="O837">
        <v>18</v>
      </c>
      <c r="P837">
        <v>66</v>
      </c>
      <c r="Q837">
        <v>36</v>
      </c>
      <c r="R837">
        <v>3</v>
      </c>
      <c r="S837">
        <v>96</v>
      </c>
      <c r="T837">
        <v>11</v>
      </c>
      <c r="U837">
        <v>20</v>
      </c>
      <c r="V837">
        <v>6</v>
      </c>
      <c r="W837">
        <v>21</v>
      </c>
      <c r="X837">
        <v>15</v>
      </c>
      <c r="Y837">
        <v>968</v>
      </c>
      <c r="Z837">
        <v>6</v>
      </c>
      <c r="AA837">
        <v>2</v>
      </c>
      <c r="AB837">
        <v>2</v>
      </c>
      <c r="AC837">
        <v>6</v>
      </c>
      <c r="AD837">
        <v>10156</v>
      </c>
      <c r="AE837">
        <v>10212</v>
      </c>
      <c r="AF837">
        <v>24</v>
      </c>
      <c r="AG837">
        <v>10097</v>
      </c>
      <c r="AH837">
        <v>1</v>
      </c>
      <c r="AI837">
        <v>65</v>
      </c>
      <c r="AJ837">
        <v>1</v>
      </c>
      <c r="AK837">
        <v>81</v>
      </c>
      <c r="AL837">
        <v>19</v>
      </c>
      <c r="AM837">
        <v>6</v>
      </c>
      <c r="AN837">
        <v>71</v>
      </c>
      <c r="AO837">
        <v>93</v>
      </c>
      <c r="AP837">
        <v>6</v>
      </c>
      <c r="AQ837">
        <v>51</v>
      </c>
      <c r="AR837">
        <v>15</v>
      </c>
      <c r="AS837">
        <v>13</v>
      </c>
    </row>
    <row r="838" spans="1:45" x14ac:dyDescent="0.25">
      <c r="A838">
        <v>20120416</v>
      </c>
      <c r="B838">
        <f t="shared" si="65"/>
        <v>20160416</v>
      </c>
      <c r="C838">
        <f t="shared" si="66"/>
        <v>2016</v>
      </c>
      <c r="D838">
        <f t="shared" si="67"/>
        <v>4</v>
      </c>
      <c r="E838">
        <f t="shared" si="68"/>
        <v>16</v>
      </c>
      <c r="F838" s="15">
        <f t="shared" si="69"/>
        <v>42476</v>
      </c>
      <c r="G838">
        <v>335</v>
      </c>
      <c r="H838">
        <v>29</v>
      </c>
      <c r="I838">
        <v>31</v>
      </c>
      <c r="J838">
        <v>50</v>
      </c>
      <c r="K838">
        <v>11</v>
      </c>
      <c r="L838">
        <v>10</v>
      </c>
      <c r="M838">
        <v>21</v>
      </c>
      <c r="N838">
        <v>100</v>
      </c>
      <c r="O838">
        <v>11</v>
      </c>
      <c r="P838">
        <v>50</v>
      </c>
      <c r="Q838">
        <v>-14</v>
      </c>
      <c r="R838">
        <v>24</v>
      </c>
      <c r="S838">
        <v>101</v>
      </c>
      <c r="T838">
        <v>13</v>
      </c>
      <c r="U838">
        <v>-49</v>
      </c>
      <c r="V838">
        <v>24</v>
      </c>
      <c r="W838">
        <v>90</v>
      </c>
      <c r="X838">
        <v>65</v>
      </c>
      <c r="Y838">
        <v>1663</v>
      </c>
      <c r="Z838">
        <v>0</v>
      </c>
      <c r="AA838">
        <v>0</v>
      </c>
      <c r="AB838">
        <v>0</v>
      </c>
      <c r="AC838">
        <v>1</v>
      </c>
      <c r="AD838">
        <v>10217</v>
      </c>
      <c r="AE838">
        <v>10227</v>
      </c>
      <c r="AF838">
        <v>9</v>
      </c>
      <c r="AG838">
        <v>10192</v>
      </c>
      <c r="AH838">
        <v>24</v>
      </c>
      <c r="AI838">
        <v>65</v>
      </c>
      <c r="AJ838">
        <v>22</v>
      </c>
      <c r="AK838">
        <v>81</v>
      </c>
      <c r="AL838">
        <v>9</v>
      </c>
      <c r="AM838">
        <v>2</v>
      </c>
      <c r="AN838">
        <v>69</v>
      </c>
      <c r="AO838">
        <v>97</v>
      </c>
      <c r="AP838">
        <v>24</v>
      </c>
      <c r="AQ838">
        <v>44</v>
      </c>
      <c r="AR838">
        <v>12</v>
      </c>
      <c r="AS838">
        <v>21</v>
      </c>
    </row>
    <row r="839" spans="1:45" x14ac:dyDescent="0.25">
      <c r="A839">
        <v>20120417</v>
      </c>
      <c r="B839">
        <f t="shared" si="65"/>
        <v>20160417</v>
      </c>
      <c r="C839">
        <f t="shared" si="66"/>
        <v>2016</v>
      </c>
      <c r="D839">
        <f t="shared" si="67"/>
        <v>4</v>
      </c>
      <c r="E839">
        <f t="shared" si="68"/>
        <v>17</v>
      </c>
      <c r="F839" s="15">
        <f t="shared" si="69"/>
        <v>42477</v>
      </c>
      <c r="G839">
        <v>189</v>
      </c>
      <c r="H839">
        <v>52</v>
      </c>
      <c r="I839">
        <v>53</v>
      </c>
      <c r="J839">
        <v>90</v>
      </c>
      <c r="K839">
        <v>14</v>
      </c>
      <c r="L839">
        <v>10</v>
      </c>
      <c r="M839">
        <v>1</v>
      </c>
      <c r="N839">
        <v>160</v>
      </c>
      <c r="O839">
        <v>14</v>
      </c>
      <c r="P839">
        <v>49</v>
      </c>
      <c r="Q839">
        <v>-24</v>
      </c>
      <c r="R839">
        <v>3</v>
      </c>
      <c r="S839">
        <v>100</v>
      </c>
      <c r="T839">
        <v>13</v>
      </c>
      <c r="U839">
        <v>-63</v>
      </c>
      <c r="V839">
        <v>6</v>
      </c>
      <c r="W839">
        <v>13</v>
      </c>
      <c r="X839">
        <v>9</v>
      </c>
      <c r="Y839">
        <v>1002</v>
      </c>
      <c r="Z839">
        <v>26</v>
      </c>
      <c r="AA839">
        <v>23</v>
      </c>
      <c r="AB839">
        <v>11</v>
      </c>
      <c r="AC839">
        <v>17</v>
      </c>
      <c r="AD839">
        <v>10059</v>
      </c>
      <c r="AE839">
        <v>10183</v>
      </c>
      <c r="AF839">
        <v>1</v>
      </c>
      <c r="AG839">
        <v>9971</v>
      </c>
      <c r="AH839">
        <v>24</v>
      </c>
      <c r="AI839">
        <v>59</v>
      </c>
      <c r="AJ839">
        <v>3</v>
      </c>
      <c r="AK839">
        <v>76</v>
      </c>
      <c r="AL839">
        <v>10</v>
      </c>
      <c r="AM839">
        <v>7</v>
      </c>
      <c r="AN839">
        <v>79</v>
      </c>
      <c r="AO839">
        <v>98</v>
      </c>
      <c r="AP839">
        <v>3</v>
      </c>
      <c r="AQ839">
        <v>45</v>
      </c>
      <c r="AR839">
        <v>13</v>
      </c>
      <c r="AS839">
        <v>13</v>
      </c>
    </row>
    <row r="840" spans="1:45" x14ac:dyDescent="0.25">
      <c r="A840">
        <v>20120418</v>
      </c>
      <c r="B840">
        <f t="shared" si="65"/>
        <v>20160418</v>
      </c>
      <c r="C840">
        <f t="shared" si="66"/>
        <v>2016</v>
      </c>
      <c r="D840">
        <f t="shared" si="67"/>
        <v>4</v>
      </c>
      <c r="E840">
        <f t="shared" si="68"/>
        <v>18</v>
      </c>
      <c r="F840" s="15">
        <f t="shared" si="69"/>
        <v>42478</v>
      </c>
      <c r="G840">
        <v>167</v>
      </c>
      <c r="H840">
        <v>52</v>
      </c>
      <c r="I840">
        <v>55</v>
      </c>
      <c r="J840">
        <v>80</v>
      </c>
      <c r="K840">
        <v>13</v>
      </c>
      <c r="L840">
        <v>30</v>
      </c>
      <c r="M840">
        <v>4</v>
      </c>
      <c r="N840">
        <v>130</v>
      </c>
      <c r="O840">
        <v>13</v>
      </c>
      <c r="P840">
        <v>84</v>
      </c>
      <c r="Q840">
        <v>38</v>
      </c>
      <c r="R840">
        <v>4</v>
      </c>
      <c r="S840">
        <v>132</v>
      </c>
      <c r="T840">
        <v>16</v>
      </c>
      <c r="U840">
        <v>28</v>
      </c>
      <c r="V840">
        <v>6</v>
      </c>
      <c r="W840">
        <v>44</v>
      </c>
      <c r="X840">
        <v>31</v>
      </c>
      <c r="Y840">
        <v>1236</v>
      </c>
      <c r="Z840">
        <v>18</v>
      </c>
      <c r="AA840">
        <v>24</v>
      </c>
      <c r="AB840">
        <v>12</v>
      </c>
      <c r="AC840">
        <v>20</v>
      </c>
      <c r="AD840">
        <v>9908</v>
      </c>
      <c r="AE840">
        <v>9964</v>
      </c>
      <c r="AF840">
        <v>1</v>
      </c>
      <c r="AG840">
        <v>9859</v>
      </c>
      <c r="AH840">
        <v>24</v>
      </c>
      <c r="AI840">
        <v>57</v>
      </c>
      <c r="AJ840">
        <v>5</v>
      </c>
      <c r="AK840">
        <v>82</v>
      </c>
      <c r="AL840">
        <v>17</v>
      </c>
      <c r="AM840">
        <v>7</v>
      </c>
      <c r="AN840">
        <v>78</v>
      </c>
      <c r="AO840">
        <v>95</v>
      </c>
      <c r="AP840">
        <v>3</v>
      </c>
      <c r="AQ840">
        <v>55</v>
      </c>
      <c r="AR840">
        <v>16</v>
      </c>
      <c r="AS840">
        <v>17</v>
      </c>
    </row>
    <row r="841" spans="1:45" x14ac:dyDescent="0.25">
      <c r="A841">
        <v>20120419</v>
      </c>
      <c r="B841">
        <f t="shared" si="65"/>
        <v>20160419</v>
      </c>
      <c r="C841">
        <f t="shared" si="66"/>
        <v>2016</v>
      </c>
      <c r="D841">
        <f t="shared" si="67"/>
        <v>4</v>
      </c>
      <c r="E841">
        <f t="shared" si="68"/>
        <v>19</v>
      </c>
      <c r="F841" s="15">
        <f t="shared" si="69"/>
        <v>42479</v>
      </c>
      <c r="G841">
        <v>177</v>
      </c>
      <c r="H841">
        <v>44</v>
      </c>
      <c r="I841">
        <v>47</v>
      </c>
      <c r="J841">
        <v>70</v>
      </c>
      <c r="K841">
        <v>10</v>
      </c>
      <c r="L841">
        <v>20</v>
      </c>
      <c r="M841">
        <v>19</v>
      </c>
      <c r="N841">
        <v>130</v>
      </c>
      <c r="O841">
        <v>16</v>
      </c>
      <c r="P841">
        <v>89</v>
      </c>
      <c r="Q841">
        <v>41</v>
      </c>
      <c r="R841">
        <v>23</v>
      </c>
      <c r="S841">
        <v>134</v>
      </c>
      <c r="T841">
        <v>16</v>
      </c>
      <c r="U841">
        <v>0</v>
      </c>
      <c r="V841">
        <v>24</v>
      </c>
      <c r="W841">
        <v>40</v>
      </c>
      <c r="X841">
        <v>28</v>
      </c>
      <c r="Y841">
        <v>1057</v>
      </c>
      <c r="Z841">
        <v>10</v>
      </c>
      <c r="AA841">
        <v>4</v>
      </c>
      <c r="AB841">
        <v>3</v>
      </c>
      <c r="AC841">
        <v>3</v>
      </c>
      <c r="AD841">
        <v>9889</v>
      </c>
      <c r="AE841">
        <v>9923</v>
      </c>
      <c r="AF841">
        <v>23</v>
      </c>
      <c r="AG841">
        <v>9854</v>
      </c>
      <c r="AH841">
        <v>2</v>
      </c>
      <c r="AI841">
        <v>65</v>
      </c>
      <c r="AJ841">
        <v>22</v>
      </c>
      <c r="AK841">
        <v>81</v>
      </c>
      <c r="AL841">
        <v>13</v>
      </c>
      <c r="AM841">
        <v>6</v>
      </c>
      <c r="AN841">
        <v>75</v>
      </c>
      <c r="AO841">
        <v>93</v>
      </c>
      <c r="AP841">
        <v>22</v>
      </c>
      <c r="AQ841">
        <v>53</v>
      </c>
      <c r="AR841">
        <v>15</v>
      </c>
      <c r="AS841">
        <v>15</v>
      </c>
    </row>
    <row r="842" spans="1:45" x14ac:dyDescent="0.25">
      <c r="A842">
        <v>20120420</v>
      </c>
      <c r="B842">
        <f t="shared" si="65"/>
        <v>20160420</v>
      </c>
      <c r="C842">
        <f t="shared" si="66"/>
        <v>2016</v>
      </c>
      <c r="D842">
        <f t="shared" si="67"/>
        <v>4</v>
      </c>
      <c r="E842">
        <f t="shared" si="68"/>
        <v>20</v>
      </c>
      <c r="F842" s="15">
        <f t="shared" si="69"/>
        <v>42480</v>
      </c>
      <c r="G842">
        <v>193</v>
      </c>
      <c r="H842">
        <v>33</v>
      </c>
      <c r="I842">
        <v>35</v>
      </c>
      <c r="J842">
        <v>50</v>
      </c>
      <c r="K842">
        <v>11</v>
      </c>
      <c r="L842">
        <v>20</v>
      </c>
      <c r="M842">
        <v>22</v>
      </c>
      <c r="N842">
        <v>110</v>
      </c>
      <c r="O842">
        <v>15</v>
      </c>
      <c r="P842">
        <v>82</v>
      </c>
      <c r="Q842">
        <v>46</v>
      </c>
      <c r="R842">
        <v>3</v>
      </c>
      <c r="S842">
        <v>133</v>
      </c>
      <c r="T842">
        <v>14</v>
      </c>
      <c r="U842">
        <v>7</v>
      </c>
      <c r="V842">
        <v>6</v>
      </c>
      <c r="W842">
        <v>46</v>
      </c>
      <c r="X842">
        <v>32</v>
      </c>
      <c r="Y842">
        <v>1028</v>
      </c>
      <c r="Z842">
        <v>5</v>
      </c>
      <c r="AA842">
        <v>14</v>
      </c>
      <c r="AB842">
        <v>14</v>
      </c>
      <c r="AC842">
        <v>15</v>
      </c>
      <c r="AD842">
        <v>9949</v>
      </c>
      <c r="AE842">
        <v>9972</v>
      </c>
      <c r="AF842">
        <v>23</v>
      </c>
      <c r="AG842">
        <v>9922</v>
      </c>
      <c r="AH842">
        <v>1</v>
      </c>
      <c r="AI842">
        <v>57</v>
      </c>
      <c r="AJ842">
        <v>24</v>
      </c>
      <c r="AK842">
        <v>80</v>
      </c>
      <c r="AL842">
        <v>16</v>
      </c>
      <c r="AM842">
        <v>6</v>
      </c>
      <c r="AN842">
        <v>81</v>
      </c>
      <c r="AO842">
        <v>93</v>
      </c>
      <c r="AP842">
        <v>24</v>
      </c>
      <c r="AQ842">
        <v>64</v>
      </c>
      <c r="AR842">
        <v>14</v>
      </c>
      <c r="AS842">
        <v>14</v>
      </c>
    </row>
    <row r="843" spans="1:45" x14ac:dyDescent="0.25">
      <c r="A843">
        <v>20120421</v>
      </c>
      <c r="B843">
        <f t="shared" si="65"/>
        <v>20160421</v>
      </c>
      <c r="C843">
        <f t="shared" si="66"/>
        <v>2016</v>
      </c>
      <c r="D843">
        <f t="shared" si="67"/>
        <v>4</v>
      </c>
      <c r="E843">
        <f t="shared" si="68"/>
        <v>21</v>
      </c>
      <c r="F843" s="15">
        <f t="shared" si="69"/>
        <v>42481</v>
      </c>
      <c r="G843">
        <v>211</v>
      </c>
      <c r="H843">
        <v>33</v>
      </c>
      <c r="I843">
        <v>38</v>
      </c>
      <c r="J843">
        <v>70</v>
      </c>
      <c r="K843">
        <v>9</v>
      </c>
      <c r="L843">
        <v>20</v>
      </c>
      <c r="M843">
        <v>3</v>
      </c>
      <c r="N843">
        <v>120</v>
      </c>
      <c r="O843">
        <v>9</v>
      </c>
      <c r="P843">
        <v>78</v>
      </c>
      <c r="Q843">
        <v>51</v>
      </c>
      <c r="R843">
        <v>3</v>
      </c>
      <c r="S843">
        <v>119</v>
      </c>
      <c r="T843">
        <v>15</v>
      </c>
      <c r="U843">
        <v>36</v>
      </c>
      <c r="V843">
        <v>6</v>
      </c>
      <c r="W843">
        <v>30</v>
      </c>
      <c r="X843">
        <v>21</v>
      </c>
      <c r="Y843">
        <v>1099</v>
      </c>
      <c r="Z843">
        <v>33</v>
      </c>
      <c r="AA843">
        <v>31</v>
      </c>
      <c r="AB843">
        <v>11</v>
      </c>
      <c r="AC843">
        <v>4</v>
      </c>
      <c r="AD843">
        <v>9978</v>
      </c>
      <c r="AE843">
        <v>10010</v>
      </c>
      <c r="AF843">
        <v>23</v>
      </c>
      <c r="AG843">
        <v>9954</v>
      </c>
      <c r="AH843">
        <v>5</v>
      </c>
      <c r="AI843">
        <v>50</v>
      </c>
      <c r="AJ843">
        <v>4</v>
      </c>
      <c r="AK843">
        <v>82</v>
      </c>
      <c r="AL843">
        <v>16</v>
      </c>
      <c r="AM843">
        <v>7</v>
      </c>
      <c r="AN843">
        <v>83</v>
      </c>
      <c r="AO843">
        <v>97</v>
      </c>
      <c r="AP843">
        <v>4</v>
      </c>
      <c r="AQ843">
        <v>58</v>
      </c>
      <c r="AR843">
        <v>15</v>
      </c>
      <c r="AS843">
        <v>15</v>
      </c>
    </row>
    <row r="844" spans="1:45" x14ac:dyDescent="0.25">
      <c r="A844">
        <v>20120422</v>
      </c>
      <c r="B844">
        <f t="shared" si="65"/>
        <v>20160422</v>
      </c>
      <c r="C844">
        <f t="shared" si="66"/>
        <v>2016</v>
      </c>
      <c r="D844">
        <f t="shared" si="67"/>
        <v>4</v>
      </c>
      <c r="E844">
        <f t="shared" si="68"/>
        <v>22</v>
      </c>
      <c r="F844" s="15">
        <f t="shared" si="69"/>
        <v>42482</v>
      </c>
      <c r="G844">
        <v>215</v>
      </c>
      <c r="H844">
        <v>41</v>
      </c>
      <c r="I844">
        <v>44</v>
      </c>
      <c r="J844">
        <v>60</v>
      </c>
      <c r="K844">
        <v>8</v>
      </c>
      <c r="L844">
        <v>30</v>
      </c>
      <c r="M844">
        <v>19</v>
      </c>
      <c r="N844">
        <v>150</v>
      </c>
      <c r="O844">
        <v>12</v>
      </c>
      <c r="P844">
        <v>88</v>
      </c>
      <c r="Q844">
        <v>60</v>
      </c>
      <c r="R844">
        <v>22</v>
      </c>
      <c r="S844">
        <v>133</v>
      </c>
      <c r="T844">
        <v>15</v>
      </c>
      <c r="U844">
        <v>41</v>
      </c>
      <c r="V844">
        <v>24</v>
      </c>
      <c r="W844">
        <v>49</v>
      </c>
      <c r="X844">
        <v>34</v>
      </c>
      <c r="Y844">
        <v>1379</v>
      </c>
      <c r="Z844">
        <v>8</v>
      </c>
      <c r="AA844">
        <v>8</v>
      </c>
      <c r="AB844">
        <v>4</v>
      </c>
      <c r="AC844">
        <v>21</v>
      </c>
      <c r="AD844">
        <v>10030</v>
      </c>
      <c r="AE844">
        <v>10042</v>
      </c>
      <c r="AF844">
        <v>20</v>
      </c>
      <c r="AG844">
        <v>10010</v>
      </c>
      <c r="AH844">
        <v>1</v>
      </c>
      <c r="AI844">
        <v>58</v>
      </c>
      <c r="AJ844">
        <v>4</v>
      </c>
      <c r="AK844">
        <v>80</v>
      </c>
      <c r="AL844">
        <v>15</v>
      </c>
      <c r="AM844">
        <v>6</v>
      </c>
      <c r="AN844">
        <v>79</v>
      </c>
      <c r="AO844">
        <v>94</v>
      </c>
      <c r="AP844">
        <v>6</v>
      </c>
      <c r="AQ844">
        <v>56</v>
      </c>
      <c r="AR844">
        <v>14</v>
      </c>
      <c r="AS844">
        <v>20</v>
      </c>
    </row>
    <row r="845" spans="1:45" x14ac:dyDescent="0.25">
      <c r="A845">
        <v>20120423</v>
      </c>
      <c r="B845">
        <f t="shared" si="65"/>
        <v>20160423</v>
      </c>
      <c r="C845">
        <f t="shared" si="66"/>
        <v>2016</v>
      </c>
      <c r="D845">
        <f t="shared" si="67"/>
        <v>4</v>
      </c>
      <c r="E845">
        <f t="shared" si="68"/>
        <v>23</v>
      </c>
      <c r="F845" s="15">
        <f t="shared" si="69"/>
        <v>42483</v>
      </c>
      <c r="G845">
        <v>181</v>
      </c>
      <c r="H845">
        <v>38</v>
      </c>
      <c r="I845">
        <v>45</v>
      </c>
      <c r="J845">
        <v>60</v>
      </c>
      <c r="K845">
        <v>8</v>
      </c>
      <c r="L845">
        <v>20</v>
      </c>
      <c r="M845">
        <v>20</v>
      </c>
      <c r="N845">
        <v>100</v>
      </c>
      <c r="O845">
        <v>8</v>
      </c>
      <c r="P845">
        <v>94</v>
      </c>
      <c r="Q845">
        <v>64</v>
      </c>
      <c r="R845">
        <v>1</v>
      </c>
      <c r="S845">
        <v>144</v>
      </c>
      <c r="T845">
        <v>14</v>
      </c>
      <c r="U845">
        <v>56</v>
      </c>
      <c r="V845">
        <v>6</v>
      </c>
      <c r="W845">
        <v>30</v>
      </c>
      <c r="X845">
        <v>21</v>
      </c>
      <c r="Y845">
        <v>1273</v>
      </c>
      <c r="Z845">
        <v>53</v>
      </c>
      <c r="AA845">
        <v>22</v>
      </c>
      <c r="AB845">
        <v>8</v>
      </c>
      <c r="AC845">
        <v>2</v>
      </c>
      <c r="AD845">
        <v>9988</v>
      </c>
      <c r="AE845">
        <v>10026</v>
      </c>
      <c r="AF845">
        <v>1</v>
      </c>
      <c r="AG845">
        <v>9944</v>
      </c>
      <c r="AH845">
        <v>24</v>
      </c>
      <c r="AI845">
        <v>59</v>
      </c>
      <c r="AJ845">
        <v>4</v>
      </c>
      <c r="AK845">
        <v>83</v>
      </c>
      <c r="AL845">
        <v>18</v>
      </c>
      <c r="AM845">
        <v>8</v>
      </c>
      <c r="AN845">
        <v>76</v>
      </c>
      <c r="AO845">
        <v>95</v>
      </c>
      <c r="AP845">
        <v>2</v>
      </c>
      <c r="AQ845">
        <v>49</v>
      </c>
      <c r="AR845">
        <v>13</v>
      </c>
      <c r="AS845">
        <v>18</v>
      </c>
    </row>
    <row r="846" spans="1:45" x14ac:dyDescent="0.25">
      <c r="A846">
        <v>20120424</v>
      </c>
      <c r="B846">
        <f t="shared" si="65"/>
        <v>20160424</v>
      </c>
      <c r="C846">
        <f t="shared" si="66"/>
        <v>2016</v>
      </c>
      <c r="D846">
        <f t="shared" si="67"/>
        <v>4</v>
      </c>
      <c r="E846">
        <f t="shared" si="68"/>
        <v>24</v>
      </c>
      <c r="F846" s="15">
        <f t="shared" si="69"/>
        <v>42484</v>
      </c>
      <c r="G846">
        <v>222</v>
      </c>
      <c r="H846">
        <v>16</v>
      </c>
      <c r="I846">
        <v>30</v>
      </c>
      <c r="J846">
        <v>40</v>
      </c>
      <c r="K846">
        <v>13</v>
      </c>
      <c r="L846">
        <v>20</v>
      </c>
      <c r="M846">
        <v>4</v>
      </c>
      <c r="N846">
        <v>80</v>
      </c>
      <c r="O846">
        <v>15</v>
      </c>
      <c r="P846">
        <v>97</v>
      </c>
      <c r="Q846">
        <v>69</v>
      </c>
      <c r="R846">
        <v>4</v>
      </c>
      <c r="S846">
        <v>135</v>
      </c>
      <c r="T846">
        <v>14</v>
      </c>
      <c r="U846">
        <v>62</v>
      </c>
      <c r="V846">
        <v>6</v>
      </c>
      <c r="W846">
        <v>56</v>
      </c>
      <c r="X846">
        <v>39</v>
      </c>
      <c r="Y846">
        <v>1597</v>
      </c>
      <c r="Z846">
        <v>13</v>
      </c>
      <c r="AA846">
        <v>4</v>
      </c>
      <c r="AB846">
        <v>3</v>
      </c>
      <c r="AC846">
        <v>1</v>
      </c>
      <c r="AD846">
        <v>9956</v>
      </c>
      <c r="AE846">
        <v>9996</v>
      </c>
      <c r="AF846">
        <v>24</v>
      </c>
      <c r="AG846">
        <v>9934</v>
      </c>
      <c r="AH846">
        <v>4</v>
      </c>
      <c r="AI846">
        <v>59</v>
      </c>
      <c r="AJ846">
        <v>24</v>
      </c>
      <c r="AK846">
        <v>82</v>
      </c>
      <c r="AL846">
        <v>16</v>
      </c>
      <c r="AM846">
        <v>7</v>
      </c>
      <c r="AN846">
        <v>80</v>
      </c>
      <c r="AO846">
        <v>97</v>
      </c>
      <c r="AP846">
        <v>4</v>
      </c>
      <c r="AQ846">
        <v>59</v>
      </c>
      <c r="AR846">
        <v>13</v>
      </c>
      <c r="AS846">
        <v>23</v>
      </c>
    </row>
    <row r="847" spans="1:45" x14ac:dyDescent="0.25">
      <c r="A847">
        <v>20120425</v>
      </c>
      <c r="B847">
        <f t="shared" si="65"/>
        <v>20160425</v>
      </c>
      <c r="C847">
        <f t="shared" si="66"/>
        <v>2016</v>
      </c>
      <c r="D847">
        <f t="shared" si="67"/>
        <v>4</v>
      </c>
      <c r="E847">
        <f t="shared" si="68"/>
        <v>25</v>
      </c>
      <c r="F847" s="15">
        <f t="shared" si="69"/>
        <v>42485</v>
      </c>
      <c r="G847">
        <v>167</v>
      </c>
      <c r="H847">
        <v>51</v>
      </c>
      <c r="I847">
        <v>54</v>
      </c>
      <c r="J847">
        <v>80</v>
      </c>
      <c r="K847">
        <v>16</v>
      </c>
      <c r="L847">
        <v>30</v>
      </c>
      <c r="M847">
        <v>2</v>
      </c>
      <c r="N847">
        <v>150</v>
      </c>
      <c r="O847">
        <v>18</v>
      </c>
      <c r="P847">
        <v>100</v>
      </c>
      <c r="Q847">
        <v>63</v>
      </c>
      <c r="R847">
        <v>5</v>
      </c>
      <c r="S847">
        <v>134</v>
      </c>
      <c r="T847">
        <v>11</v>
      </c>
      <c r="U847">
        <v>51</v>
      </c>
      <c r="V847">
        <v>6</v>
      </c>
      <c r="W847">
        <v>40</v>
      </c>
      <c r="X847">
        <v>28</v>
      </c>
      <c r="Y847">
        <v>1061</v>
      </c>
      <c r="Z847">
        <v>19</v>
      </c>
      <c r="AA847">
        <v>12</v>
      </c>
      <c r="AB847">
        <v>6</v>
      </c>
      <c r="AC847">
        <v>15</v>
      </c>
      <c r="AD847">
        <v>9969</v>
      </c>
      <c r="AE847">
        <v>9999</v>
      </c>
      <c r="AF847">
        <v>2</v>
      </c>
      <c r="AG847">
        <v>9942</v>
      </c>
      <c r="AH847">
        <v>18</v>
      </c>
      <c r="AI847">
        <v>32</v>
      </c>
      <c r="AJ847">
        <v>5</v>
      </c>
      <c r="AK847">
        <v>82</v>
      </c>
      <c r="AL847">
        <v>11</v>
      </c>
      <c r="AM847">
        <v>7</v>
      </c>
      <c r="AN847">
        <v>82</v>
      </c>
      <c r="AO847">
        <v>97</v>
      </c>
      <c r="AP847">
        <v>5</v>
      </c>
      <c r="AQ847">
        <v>60</v>
      </c>
      <c r="AR847">
        <v>12</v>
      </c>
      <c r="AS847">
        <v>16</v>
      </c>
    </row>
    <row r="848" spans="1:45" x14ac:dyDescent="0.25">
      <c r="A848">
        <v>20120426</v>
      </c>
      <c r="B848">
        <f t="shared" si="65"/>
        <v>20160426</v>
      </c>
      <c r="C848">
        <f t="shared" si="66"/>
        <v>2016</v>
      </c>
      <c r="D848">
        <f t="shared" si="67"/>
        <v>4</v>
      </c>
      <c r="E848">
        <f t="shared" si="68"/>
        <v>26</v>
      </c>
      <c r="F848" s="15">
        <f t="shared" si="69"/>
        <v>42486</v>
      </c>
      <c r="G848">
        <v>193</v>
      </c>
      <c r="H848">
        <v>60</v>
      </c>
      <c r="I848">
        <v>61</v>
      </c>
      <c r="J848">
        <v>90</v>
      </c>
      <c r="K848">
        <v>9</v>
      </c>
      <c r="L848">
        <v>40</v>
      </c>
      <c r="M848">
        <v>3</v>
      </c>
      <c r="N848">
        <v>160</v>
      </c>
      <c r="O848">
        <v>10</v>
      </c>
      <c r="P848">
        <v>114</v>
      </c>
      <c r="Q848">
        <v>92</v>
      </c>
      <c r="R848">
        <v>12</v>
      </c>
      <c r="S848">
        <v>146</v>
      </c>
      <c r="T848">
        <v>13</v>
      </c>
      <c r="U848">
        <v>88</v>
      </c>
      <c r="V848">
        <v>6</v>
      </c>
      <c r="W848">
        <v>29</v>
      </c>
      <c r="X848">
        <v>20</v>
      </c>
      <c r="Y848">
        <v>944</v>
      </c>
      <c r="Z848">
        <v>27</v>
      </c>
      <c r="AA848">
        <v>71</v>
      </c>
      <c r="AB848">
        <v>28</v>
      </c>
      <c r="AC848">
        <v>12</v>
      </c>
      <c r="AD848">
        <v>10019</v>
      </c>
      <c r="AE848">
        <v>10089</v>
      </c>
      <c r="AF848">
        <v>24</v>
      </c>
      <c r="AG848">
        <v>9945</v>
      </c>
      <c r="AH848">
        <v>1</v>
      </c>
      <c r="AI848">
        <v>60</v>
      </c>
      <c r="AJ848">
        <v>14</v>
      </c>
      <c r="AK848">
        <v>80</v>
      </c>
      <c r="AL848">
        <v>13</v>
      </c>
      <c r="AM848">
        <v>7</v>
      </c>
      <c r="AN848">
        <v>77</v>
      </c>
      <c r="AO848">
        <v>86</v>
      </c>
      <c r="AP848">
        <v>20</v>
      </c>
      <c r="AQ848">
        <v>66</v>
      </c>
      <c r="AR848">
        <v>13</v>
      </c>
      <c r="AS848">
        <v>14</v>
      </c>
    </row>
    <row r="849" spans="1:45" x14ac:dyDescent="0.25">
      <c r="A849">
        <v>20120427</v>
      </c>
      <c r="B849">
        <f t="shared" si="65"/>
        <v>20160427</v>
      </c>
      <c r="C849">
        <f t="shared" si="66"/>
        <v>2016</v>
      </c>
      <c r="D849">
        <f t="shared" si="67"/>
        <v>4</v>
      </c>
      <c r="E849">
        <f t="shared" si="68"/>
        <v>27</v>
      </c>
      <c r="F849" s="15">
        <f t="shared" si="69"/>
        <v>42487</v>
      </c>
      <c r="G849">
        <v>208</v>
      </c>
      <c r="H849">
        <v>36</v>
      </c>
      <c r="I849">
        <v>43</v>
      </c>
      <c r="J849">
        <v>80</v>
      </c>
      <c r="K849">
        <v>9</v>
      </c>
      <c r="L849">
        <v>10</v>
      </c>
      <c r="M849">
        <v>19</v>
      </c>
      <c r="N849">
        <v>130</v>
      </c>
      <c r="O849">
        <v>9</v>
      </c>
      <c r="P849">
        <v>123</v>
      </c>
      <c r="Q849">
        <v>98</v>
      </c>
      <c r="R849">
        <v>2</v>
      </c>
      <c r="S849">
        <v>160</v>
      </c>
      <c r="T849">
        <v>13</v>
      </c>
      <c r="U849">
        <v>87</v>
      </c>
      <c r="V849">
        <v>24</v>
      </c>
      <c r="W849">
        <v>62</v>
      </c>
      <c r="X849">
        <v>42</v>
      </c>
      <c r="Y849">
        <v>1419</v>
      </c>
      <c r="Z849">
        <v>0</v>
      </c>
      <c r="AA849">
        <v>-1</v>
      </c>
      <c r="AB849">
        <v>-1</v>
      </c>
      <c r="AC849">
        <v>4</v>
      </c>
      <c r="AD849">
        <v>10141</v>
      </c>
      <c r="AE849">
        <v>10172</v>
      </c>
      <c r="AF849">
        <v>23</v>
      </c>
      <c r="AG849">
        <v>10092</v>
      </c>
      <c r="AH849">
        <v>1</v>
      </c>
      <c r="AI849">
        <v>65</v>
      </c>
      <c r="AJ849">
        <v>21</v>
      </c>
      <c r="AK849">
        <v>80</v>
      </c>
      <c r="AL849">
        <v>11</v>
      </c>
      <c r="AM849">
        <v>7</v>
      </c>
      <c r="AN849">
        <v>76</v>
      </c>
      <c r="AO849">
        <v>92</v>
      </c>
      <c r="AP849">
        <v>22</v>
      </c>
      <c r="AQ849">
        <v>57</v>
      </c>
      <c r="AR849">
        <v>13</v>
      </c>
      <c r="AS849">
        <v>22</v>
      </c>
    </row>
    <row r="850" spans="1:45" x14ac:dyDescent="0.25">
      <c r="A850">
        <v>20120428</v>
      </c>
      <c r="B850">
        <f t="shared" si="65"/>
        <v>20160428</v>
      </c>
      <c r="C850">
        <f t="shared" si="66"/>
        <v>2016</v>
      </c>
      <c r="D850">
        <f t="shared" si="67"/>
        <v>4</v>
      </c>
      <c r="E850">
        <f t="shared" si="68"/>
        <v>28</v>
      </c>
      <c r="F850" s="15">
        <f t="shared" si="69"/>
        <v>42488</v>
      </c>
      <c r="G850">
        <v>34</v>
      </c>
      <c r="H850">
        <v>48</v>
      </c>
      <c r="I850">
        <v>50</v>
      </c>
      <c r="J850">
        <v>90</v>
      </c>
      <c r="K850">
        <v>23</v>
      </c>
      <c r="L850">
        <v>30</v>
      </c>
      <c r="M850">
        <v>1</v>
      </c>
      <c r="N850">
        <v>150</v>
      </c>
      <c r="O850">
        <v>23</v>
      </c>
      <c r="P850">
        <v>105</v>
      </c>
      <c r="Q850">
        <v>89</v>
      </c>
      <c r="R850">
        <v>23</v>
      </c>
      <c r="S850">
        <v>124</v>
      </c>
      <c r="T850">
        <v>14</v>
      </c>
      <c r="U850">
        <v>87</v>
      </c>
      <c r="V850">
        <v>24</v>
      </c>
      <c r="W850">
        <v>0</v>
      </c>
      <c r="X850">
        <v>0</v>
      </c>
      <c r="Y850">
        <v>426</v>
      </c>
      <c r="Z850">
        <v>27</v>
      </c>
      <c r="AA850">
        <v>53</v>
      </c>
      <c r="AB850">
        <v>44</v>
      </c>
      <c r="AC850">
        <v>6</v>
      </c>
      <c r="AD850">
        <v>10128</v>
      </c>
      <c r="AE850">
        <v>10171</v>
      </c>
      <c r="AF850">
        <v>1</v>
      </c>
      <c r="AG850">
        <v>10082</v>
      </c>
      <c r="AH850">
        <v>23</v>
      </c>
      <c r="AI850">
        <v>31</v>
      </c>
      <c r="AJ850">
        <v>6</v>
      </c>
      <c r="AK850">
        <v>70</v>
      </c>
      <c r="AL850">
        <v>1</v>
      </c>
      <c r="AM850">
        <v>8</v>
      </c>
      <c r="AN850">
        <v>91</v>
      </c>
      <c r="AO850">
        <v>98</v>
      </c>
      <c r="AP850">
        <v>6</v>
      </c>
      <c r="AQ850">
        <v>79</v>
      </c>
      <c r="AR850">
        <v>3</v>
      </c>
      <c r="AS850">
        <v>6</v>
      </c>
    </row>
    <row r="851" spans="1:45" x14ac:dyDescent="0.25">
      <c r="A851">
        <v>20120429</v>
      </c>
      <c r="B851">
        <f t="shared" si="65"/>
        <v>20160429</v>
      </c>
      <c r="C851">
        <f t="shared" si="66"/>
        <v>2016</v>
      </c>
      <c r="D851">
        <f t="shared" si="67"/>
        <v>4</v>
      </c>
      <c r="E851">
        <f t="shared" si="68"/>
        <v>29</v>
      </c>
      <c r="F851" s="15">
        <f t="shared" si="69"/>
        <v>42489</v>
      </c>
      <c r="G851">
        <v>67</v>
      </c>
      <c r="H851">
        <v>15</v>
      </c>
      <c r="I851">
        <v>32</v>
      </c>
      <c r="J851">
        <v>70</v>
      </c>
      <c r="K851">
        <v>2</v>
      </c>
      <c r="L851">
        <v>10</v>
      </c>
      <c r="M851">
        <v>14</v>
      </c>
      <c r="N851">
        <v>130</v>
      </c>
      <c r="O851">
        <v>2</v>
      </c>
      <c r="P851">
        <v>125</v>
      </c>
      <c r="Q851">
        <v>75</v>
      </c>
      <c r="R851">
        <v>24</v>
      </c>
      <c r="S851">
        <v>184</v>
      </c>
      <c r="T851">
        <v>14</v>
      </c>
      <c r="U851">
        <v>42</v>
      </c>
      <c r="V851">
        <v>24</v>
      </c>
      <c r="W851">
        <v>37</v>
      </c>
      <c r="X851">
        <v>25</v>
      </c>
      <c r="Y851">
        <v>1006</v>
      </c>
      <c r="Z851">
        <v>0</v>
      </c>
      <c r="AA851">
        <v>-1</v>
      </c>
      <c r="AB851">
        <v>-1</v>
      </c>
      <c r="AC851">
        <v>9</v>
      </c>
      <c r="AD851">
        <v>10078</v>
      </c>
      <c r="AE851">
        <v>10133</v>
      </c>
      <c r="AF851">
        <v>24</v>
      </c>
      <c r="AG851">
        <v>10046</v>
      </c>
      <c r="AH851">
        <v>11</v>
      </c>
      <c r="AI851">
        <v>11</v>
      </c>
      <c r="AJ851">
        <v>24</v>
      </c>
      <c r="AK851">
        <v>75</v>
      </c>
      <c r="AL851">
        <v>18</v>
      </c>
      <c r="AM851">
        <v>6</v>
      </c>
      <c r="AN851">
        <v>84</v>
      </c>
      <c r="AO851">
        <v>98</v>
      </c>
      <c r="AP851">
        <v>23</v>
      </c>
      <c r="AQ851">
        <v>68</v>
      </c>
      <c r="AR851">
        <v>14</v>
      </c>
      <c r="AS851">
        <v>16</v>
      </c>
    </row>
    <row r="852" spans="1:45" x14ac:dyDescent="0.25">
      <c r="A852">
        <v>20120430</v>
      </c>
      <c r="B852">
        <f t="shared" si="65"/>
        <v>20160430</v>
      </c>
      <c r="C852">
        <f t="shared" si="66"/>
        <v>2016</v>
      </c>
      <c r="D852">
        <f t="shared" si="67"/>
        <v>4</v>
      </c>
      <c r="E852">
        <f t="shared" si="68"/>
        <v>30</v>
      </c>
      <c r="F852" s="15">
        <f t="shared" si="69"/>
        <v>42490</v>
      </c>
      <c r="G852">
        <v>70</v>
      </c>
      <c r="H852">
        <v>28</v>
      </c>
      <c r="I852">
        <v>35</v>
      </c>
      <c r="J852">
        <v>70</v>
      </c>
      <c r="K852">
        <v>20</v>
      </c>
      <c r="L852">
        <v>10</v>
      </c>
      <c r="M852">
        <v>1</v>
      </c>
      <c r="N852">
        <v>120</v>
      </c>
      <c r="O852">
        <v>18</v>
      </c>
      <c r="P852">
        <v>158</v>
      </c>
      <c r="Q852">
        <v>50</v>
      </c>
      <c r="R852">
        <v>5</v>
      </c>
      <c r="S852">
        <v>224</v>
      </c>
      <c r="T852">
        <v>14</v>
      </c>
      <c r="U852">
        <v>21</v>
      </c>
      <c r="V852">
        <v>6</v>
      </c>
      <c r="W852">
        <v>87</v>
      </c>
      <c r="X852">
        <v>59</v>
      </c>
      <c r="Y852">
        <v>2097</v>
      </c>
      <c r="Z852">
        <v>0</v>
      </c>
      <c r="AA852">
        <v>0</v>
      </c>
      <c r="AB852">
        <v>0</v>
      </c>
      <c r="AC852">
        <v>1</v>
      </c>
      <c r="AD852">
        <v>10158</v>
      </c>
      <c r="AE852">
        <v>10174</v>
      </c>
      <c r="AF852">
        <v>9</v>
      </c>
      <c r="AG852">
        <v>10136</v>
      </c>
      <c r="AH852">
        <v>1</v>
      </c>
      <c r="AI852">
        <v>5</v>
      </c>
      <c r="AJ852">
        <v>2</v>
      </c>
      <c r="AK852">
        <v>82</v>
      </c>
      <c r="AL852">
        <v>17</v>
      </c>
      <c r="AM852">
        <v>4</v>
      </c>
      <c r="AN852">
        <v>66</v>
      </c>
      <c r="AO852">
        <v>99</v>
      </c>
      <c r="AP852">
        <v>2</v>
      </c>
      <c r="AQ852">
        <v>38</v>
      </c>
      <c r="AR852">
        <v>14</v>
      </c>
      <c r="AS852">
        <v>35</v>
      </c>
    </row>
    <row r="853" spans="1:45" x14ac:dyDescent="0.25">
      <c r="A853">
        <v>20120501</v>
      </c>
      <c r="B853">
        <f t="shared" si="65"/>
        <v>20160501</v>
      </c>
      <c r="C853">
        <f t="shared" si="66"/>
        <v>2016</v>
      </c>
      <c r="D853">
        <f t="shared" si="67"/>
        <v>5</v>
      </c>
      <c r="E853">
        <f t="shared" si="68"/>
        <v>1</v>
      </c>
      <c r="F853" s="15">
        <f t="shared" si="69"/>
        <v>42491</v>
      </c>
      <c r="G853">
        <v>40</v>
      </c>
      <c r="H853">
        <v>11</v>
      </c>
      <c r="I853">
        <v>31</v>
      </c>
      <c r="J853">
        <v>50</v>
      </c>
      <c r="K853">
        <v>1</v>
      </c>
      <c r="L853">
        <v>10</v>
      </c>
      <c r="M853">
        <v>20</v>
      </c>
      <c r="N853">
        <v>100</v>
      </c>
      <c r="O853">
        <v>2</v>
      </c>
      <c r="P853">
        <v>149</v>
      </c>
      <c r="Q853">
        <v>104</v>
      </c>
      <c r="R853">
        <v>24</v>
      </c>
      <c r="S853">
        <v>192</v>
      </c>
      <c r="T853">
        <v>15</v>
      </c>
      <c r="U853">
        <v>79</v>
      </c>
      <c r="V853">
        <v>24</v>
      </c>
      <c r="W853">
        <v>22</v>
      </c>
      <c r="X853">
        <v>15</v>
      </c>
      <c r="Y853">
        <v>1156</v>
      </c>
      <c r="Z853">
        <v>25</v>
      </c>
      <c r="AA853">
        <v>35</v>
      </c>
      <c r="AB853">
        <v>18</v>
      </c>
      <c r="AC853">
        <v>7</v>
      </c>
      <c r="AD853">
        <v>10171</v>
      </c>
      <c r="AE853">
        <v>10202</v>
      </c>
      <c r="AF853">
        <v>22</v>
      </c>
      <c r="AG853">
        <v>10136</v>
      </c>
      <c r="AH853">
        <v>2</v>
      </c>
      <c r="AI853">
        <v>30</v>
      </c>
      <c r="AJ853">
        <v>24</v>
      </c>
      <c r="AK853">
        <v>82</v>
      </c>
      <c r="AL853">
        <v>1</v>
      </c>
      <c r="AM853">
        <v>6</v>
      </c>
      <c r="AN853">
        <v>81</v>
      </c>
      <c r="AO853">
        <v>97</v>
      </c>
      <c r="AP853">
        <v>23</v>
      </c>
      <c r="AQ853">
        <v>63</v>
      </c>
      <c r="AR853">
        <v>1</v>
      </c>
      <c r="AS853">
        <v>19</v>
      </c>
    </row>
    <row r="854" spans="1:45" x14ac:dyDescent="0.25">
      <c r="A854">
        <v>20120502</v>
      </c>
      <c r="B854">
        <f t="shared" si="65"/>
        <v>20160502</v>
      </c>
      <c r="C854">
        <f t="shared" si="66"/>
        <v>2016</v>
      </c>
      <c r="D854">
        <f t="shared" si="67"/>
        <v>5</v>
      </c>
      <c r="E854">
        <f t="shared" si="68"/>
        <v>2</v>
      </c>
      <c r="F854" s="15">
        <f t="shared" si="69"/>
        <v>42492</v>
      </c>
      <c r="G854">
        <v>330</v>
      </c>
      <c r="H854">
        <v>18</v>
      </c>
      <c r="I854">
        <v>25</v>
      </c>
      <c r="J854">
        <v>40</v>
      </c>
      <c r="K854">
        <v>11</v>
      </c>
      <c r="L854">
        <v>10</v>
      </c>
      <c r="M854">
        <v>2</v>
      </c>
      <c r="N854">
        <v>80</v>
      </c>
      <c r="O854">
        <v>16</v>
      </c>
      <c r="P854">
        <v>143</v>
      </c>
      <c r="Q854">
        <v>93</v>
      </c>
      <c r="R854">
        <v>2</v>
      </c>
      <c r="S854">
        <v>198</v>
      </c>
      <c r="T854">
        <v>12</v>
      </c>
      <c r="U854">
        <v>67</v>
      </c>
      <c r="V854">
        <v>6</v>
      </c>
      <c r="W854">
        <v>30</v>
      </c>
      <c r="X854">
        <v>20</v>
      </c>
      <c r="Y854">
        <v>1450</v>
      </c>
      <c r="Z854">
        <v>18</v>
      </c>
      <c r="AA854">
        <v>16</v>
      </c>
      <c r="AB854">
        <v>11</v>
      </c>
      <c r="AC854">
        <v>22</v>
      </c>
      <c r="AD854">
        <v>10150</v>
      </c>
      <c r="AE854">
        <v>10193</v>
      </c>
      <c r="AF854">
        <v>1</v>
      </c>
      <c r="AG854">
        <v>10121</v>
      </c>
      <c r="AH854">
        <v>19</v>
      </c>
      <c r="AI854">
        <v>2</v>
      </c>
      <c r="AJ854">
        <v>6</v>
      </c>
      <c r="AK854">
        <v>69</v>
      </c>
      <c r="AL854">
        <v>16</v>
      </c>
      <c r="AM854">
        <v>7</v>
      </c>
      <c r="AN854">
        <v>86</v>
      </c>
      <c r="AO854">
        <v>100</v>
      </c>
      <c r="AP854">
        <v>3</v>
      </c>
      <c r="AQ854">
        <v>63</v>
      </c>
      <c r="AR854">
        <v>12</v>
      </c>
      <c r="AS854">
        <v>24</v>
      </c>
    </row>
    <row r="855" spans="1:45" x14ac:dyDescent="0.25">
      <c r="A855">
        <v>20120503</v>
      </c>
      <c r="B855">
        <f t="shared" si="65"/>
        <v>20160503</v>
      </c>
      <c r="C855">
        <f t="shared" si="66"/>
        <v>2016</v>
      </c>
      <c r="D855">
        <f t="shared" si="67"/>
        <v>5</v>
      </c>
      <c r="E855">
        <f t="shared" si="68"/>
        <v>3</v>
      </c>
      <c r="F855" s="15">
        <f t="shared" si="69"/>
        <v>42493</v>
      </c>
      <c r="G855">
        <v>205</v>
      </c>
      <c r="H855">
        <v>30</v>
      </c>
      <c r="I855">
        <v>30</v>
      </c>
      <c r="J855">
        <v>40</v>
      </c>
      <c r="K855">
        <v>3</v>
      </c>
      <c r="L855">
        <v>20</v>
      </c>
      <c r="M855">
        <v>7</v>
      </c>
      <c r="N855">
        <v>80</v>
      </c>
      <c r="O855">
        <v>14</v>
      </c>
      <c r="P855">
        <v>125</v>
      </c>
      <c r="Q855">
        <v>110</v>
      </c>
      <c r="R855">
        <v>5</v>
      </c>
      <c r="S855">
        <v>143</v>
      </c>
      <c r="T855">
        <v>15</v>
      </c>
      <c r="U855">
        <v>110</v>
      </c>
      <c r="V855">
        <v>6</v>
      </c>
      <c r="W855">
        <v>1</v>
      </c>
      <c r="X855">
        <v>1</v>
      </c>
      <c r="Y855">
        <v>540</v>
      </c>
      <c r="Z855">
        <v>0</v>
      </c>
      <c r="AA855">
        <v>0</v>
      </c>
      <c r="AB855">
        <v>0</v>
      </c>
      <c r="AC855">
        <v>1</v>
      </c>
      <c r="AD855">
        <v>10103</v>
      </c>
      <c r="AE855">
        <v>10120</v>
      </c>
      <c r="AF855">
        <v>1</v>
      </c>
      <c r="AG855">
        <v>10070</v>
      </c>
      <c r="AH855">
        <v>24</v>
      </c>
      <c r="AI855">
        <v>11</v>
      </c>
      <c r="AJ855">
        <v>1</v>
      </c>
      <c r="AK855">
        <v>75</v>
      </c>
      <c r="AL855">
        <v>17</v>
      </c>
      <c r="AM855">
        <v>8</v>
      </c>
      <c r="AN855">
        <v>88</v>
      </c>
      <c r="AO855">
        <v>98</v>
      </c>
      <c r="AP855">
        <v>1</v>
      </c>
      <c r="AQ855">
        <v>77</v>
      </c>
      <c r="AR855">
        <v>14</v>
      </c>
      <c r="AS855">
        <v>8</v>
      </c>
    </row>
    <row r="856" spans="1:45" x14ac:dyDescent="0.25">
      <c r="A856">
        <v>20120504</v>
      </c>
      <c r="B856">
        <f t="shared" si="65"/>
        <v>20160504</v>
      </c>
      <c r="C856">
        <f t="shared" si="66"/>
        <v>2016</v>
      </c>
      <c r="D856">
        <f t="shared" si="67"/>
        <v>5</v>
      </c>
      <c r="E856">
        <f t="shared" si="68"/>
        <v>4</v>
      </c>
      <c r="F856" s="15">
        <f t="shared" si="69"/>
        <v>42494</v>
      </c>
      <c r="G856">
        <v>260</v>
      </c>
      <c r="H856">
        <v>24</v>
      </c>
      <c r="I856">
        <v>31</v>
      </c>
      <c r="J856">
        <v>50</v>
      </c>
      <c r="K856">
        <v>8</v>
      </c>
      <c r="L856">
        <v>10</v>
      </c>
      <c r="M856">
        <v>20</v>
      </c>
      <c r="N856">
        <v>90</v>
      </c>
      <c r="O856">
        <v>8</v>
      </c>
      <c r="P856">
        <v>99</v>
      </c>
      <c r="Q856">
        <v>70</v>
      </c>
      <c r="R856">
        <v>22</v>
      </c>
      <c r="S856">
        <v>120</v>
      </c>
      <c r="T856">
        <v>11</v>
      </c>
      <c r="U856">
        <v>51</v>
      </c>
      <c r="V856">
        <v>24</v>
      </c>
      <c r="W856">
        <v>4</v>
      </c>
      <c r="X856">
        <v>3</v>
      </c>
      <c r="Y856">
        <v>550</v>
      </c>
      <c r="Z856">
        <v>2</v>
      </c>
      <c r="AA856">
        <v>1</v>
      </c>
      <c r="AB856">
        <v>1</v>
      </c>
      <c r="AC856">
        <v>10</v>
      </c>
      <c r="AD856">
        <v>10050</v>
      </c>
      <c r="AE856">
        <v>10063</v>
      </c>
      <c r="AF856">
        <v>1</v>
      </c>
      <c r="AG856">
        <v>10044</v>
      </c>
      <c r="AH856">
        <v>8</v>
      </c>
      <c r="AI856">
        <v>56</v>
      </c>
      <c r="AJ856">
        <v>1</v>
      </c>
      <c r="AK856">
        <v>75</v>
      </c>
      <c r="AL856">
        <v>11</v>
      </c>
      <c r="AM856">
        <v>8</v>
      </c>
      <c r="AN856">
        <v>85</v>
      </c>
      <c r="AO856">
        <v>92</v>
      </c>
      <c r="AP856">
        <v>22</v>
      </c>
      <c r="AQ856">
        <v>77</v>
      </c>
      <c r="AR856">
        <v>18</v>
      </c>
      <c r="AS856">
        <v>8</v>
      </c>
    </row>
    <row r="857" spans="1:45" x14ac:dyDescent="0.25">
      <c r="A857">
        <v>20120505</v>
      </c>
      <c r="B857">
        <f t="shared" si="65"/>
        <v>20160505</v>
      </c>
      <c r="C857">
        <f t="shared" si="66"/>
        <v>2016</v>
      </c>
      <c r="D857">
        <f t="shared" si="67"/>
        <v>5</v>
      </c>
      <c r="E857">
        <f t="shared" si="68"/>
        <v>5</v>
      </c>
      <c r="F857" s="15">
        <f t="shared" si="69"/>
        <v>42495</v>
      </c>
      <c r="G857">
        <v>40</v>
      </c>
      <c r="H857">
        <v>33</v>
      </c>
      <c r="I857">
        <v>35</v>
      </c>
      <c r="J857">
        <v>50</v>
      </c>
      <c r="K857">
        <v>7</v>
      </c>
      <c r="L857">
        <v>10</v>
      </c>
      <c r="M857">
        <v>3</v>
      </c>
      <c r="N857">
        <v>90</v>
      </c>
      <c r="O857">
        <v>6</v>
      </c>
      <c r="P857">
        <v>86</v>
      </c>
      <c r="Q857">
        <v>68</v>
      </c>
      <c r="R857">
        <v>24</v>
      </c>
      <c r="S857">
        <v>101</v>
      </c>
      <c r="T857">
        <v>11</v>
      </c>
      <c r="U857">
        <v>62</v>
      </c>
      <c r="V857">
        <v>6</v>
      </c>
      <c r="W857">
        <v>0</v>
      </c>
      <c r="X857">
        <v>0</v>
      </c>
      <c r="Y857">
        <v>754</v>
      </c>
      <c r="Z857">
        <v>8</v>
      </c>
      <c r="AA857">
        <v>2</v>
      </c>
      <c r="AB857">
        <v>2</v>
      </c>
      <c r="AC857">
        <v>13</v>
      </c>
      <c r="AD857">
        <v>10081</v>
      </c>
      <c r="AE857">
        <v>10109</v>
      </c>
      <c r="AF857">
        <v>23</v>
      </c>
      <c r="AG857">
        <v>10052</v>
      </c>
      <c r="AH857">
        <v>1</v>
      </c>
      <c r="AI857">
        <v>57</v>
      </c>
      <c r="AJ857">
        <v>4</v>
      </c>
      <c r="AK857">
        <v>81</v>
      </c>
      <c r="AL857">
        <v>19</v>
      </c>
      <c r="AM857">
        <v>8</v>
      </c>
      <c r="AN857">
        <v>76</v>
      </c>
      <c r="AO857">
        <v>95</v>
      </c>
      <c r="AP857">
        <v>3</v>
      </c>
      <c r="AQ857">
        <v>63</v>
      </c>
      <c r="AR857">
        <v>20</v>
      </c>
      <c r="AS857">
        <v>11</v>
      </c>
    </row>
    <row r="858" spans="1:45" x14ac:dyDescent="0.25">
      <c r="A858">
        <v>20120506</v>
      </c>
      <c r="B858">
        <f t="shared" si="65"/>
        <v>20160506</v>
      </c>
      <c r="C858">
        <f t="shared" si="66"/>
        <v>2016</v>
      </c>
      <c r="D858">
        <f t="shared" si="67"/>
        <v>5</v>
      </c>
      <c r="E858">
        <f t="shared" si="68"/>
        <v>6</v>
      </c>
      <c r="F858" s="15">
        <f t="shared" si="69"/>
        <v>42496</v>
      </c>
      <c r="G858">
        <v>48</v>
      </c>
      <c r="H858">
        <v>37</v>
      </c>
      <c r="I858">
        <v>38</v>
      </c>
      <c r="J858">
        <v>60</v>
      </c>
      <c r="K858">
        <v>9</v>
      </c>
      <c r="L858">
        <v>10</v>
      </c>
      <c r="M858">
        <v>22</v>
      </c>
      <c r="N858">
        <v>110</v>
      </c>
      <c r="O858">
        <v>11</v>
      </c>
      <c r="P858">
        <v>81</v>
      </c>
      <c r="Q858">
        <v>49</v>
      </c>
      <c r="R858">
        <v>24</v>
      </c>
      <c r="S858">
        <v>118</v>
      </c>
      <c r="T858">
        <v>14</v>
      </c>
      <c r="U858">
        <v>17</v>
      </c>
      <c r="V858">
        <v>24</v>
      </c>
      <c r="W858">
        <v>54</v>
      </c>
      <c r="X858">
        <v>36</v>
      </c>
      <c r="Y858">
        <v>1745</v>
      </c>
      <c r="Z858">
        <v>0</v>
      </c>
      <c r="AA858">
        <v>0</v>
      </c>
      <c r="AB858">
        <v>0</v>
      </c>
      <c r="AC858">
        <v>1</v>
      </c>
      <c r="AD858">
        <v>10130</v>
      </c>
      <c r="AE858">
        <v>10168</v>
      </c>
      <c r="AF858">
        <v>23</v>
      </c>
      <c r="AG858">
        <v>10108</v>
      </c>
      <c r="AH858">
        <v>1</v>
      </c>
      <c r="AI858">
        <v>70</v>
      </c>
      <c r="AJ858">
        <v>22</v>
      </c>
      <c r="AK858">
        <v>81</v>
      </c>
      <c r="AL858">
        <v>16</v>
      </c>
      <c r="AM858">
        <v>8</v>
      </c>
      <c r="AN858">
        <v>69</v>
      </c>
      <c r="AO858">
        <v>90</v>
      </c>
      <c r="AP858">
        <v>23</v>
      </c>
      <c r="AQ858">
        <v>52</v>
      </c>
      <c r="AR858">
        <v>14</v>
      </c>
      <c r="AS858">
        <v>24</v>
      </c>
    </row>
    <row r="859" spans="1:45" x14ac:dyDescent="0.25">
      <c r="A859">
        <v>20120507</v>
      </c>
      <c r="B859">
        <f t="shared" si="65"/>
        <v>20160507</v>
      </c>
      <c r="C859">
        <f t="shared" si="66"/>
        <v>2016</v>
      </c>
      <c r="D859">
        <f t="shared" si="67"/>
        <v>5</v>
      </c>
      <c r="E859">
        <f t="shared" si="68"/>
        <v>7</v>
      </c>
      <c r="F859" s="15">
        <f t="shared" si="69"/>
        <v>42497</v>
      </c>
      <c r="G859">
        <v>136</v>
      </c>
      <c r="H859">
        <v>25</v>
      </c>
      <c r="I859">
        <v>30</v>
      </c>
      <c r="J859">
        <v>40</v>
      </c>
      <c r="K859">
        <v>12</v>
      </c>
      <c r="L859">
        <v>10</v>
      </c>
      <c r="M859">
        <v>3</v>
      </c>
      <c r="N859">
        <v>80</v>
      </c>
      <c r="O859">
        <v>13</v>
      </c>
      <c r="P859">
        <v>99</v>
      </c>
      <c r="Q859">
        <v>20</v>
      </c>
      <c r="R859">
        <v>3</v>
      </c>
      <c r="S859">
        <v>151</v>
      </c>
      <c r="T859">
        <v>15</v>
      </c>
      <c r="U859">
        <v>-9</v>
      </c>
      <c r="V859">
        <v>6</v>
      </c>
      <c r="W859">
        <v>91</v>
      </c>
      <c r="X859">
        <v>60</v>
      </c>
      <c r="Y859">
        <v>2224</v>
      </c>
      <c r="Z859">
        <v>0</v>
      </c>
      <c r="AA859">
        <v>0</v>
      </c>
      <c r="AB859">
        <v>0</v>
      </c>
      <c r="AC859">
        <v>1</v>
      </c>
      <c r="AD859">
        <v>10172</v>
      </c>
      <c r="AE859">
        <v>10188</v>
      </c>
      <c r="AF859">
        <v>8</v>
      </c>
      <c r="AG859">
        <v>10145</v>
      </c>
      <c r="AH859">
        <v>24</v>
      </c>
      <c r="AI859">
        <v>59</v>
      </c>
      <c r="AJ859">
        <v>24</v>
      </c>
      <c r="AK859">
        <v>80</v>
      </c>
      <c r="AL859">
        <v>14</v>
      </c>
      <c r="AM859">
        <v>5</v>
      </c>
      <c r="AN859">
        <v>68</v>
      </c>
      <c r="AO859">
        <v>97</v>
      </c>
      <c r="AP859">
        <v>3</v>
      </c>
      <c r="AQ859">
        <v>48</v>
      </c>
      <c r="AR859">
        <v>13</v>
      </c>
      <c r="AS859">
        <v>32</v>
      </c>
    </row>
    <row r="860" spans="1:45" x14ac:dyDescent="0.25">
      <c r="A860">
        <v>20120508</v>
      </c>
      <c r="B860">
        <f t="shared" si="65"/>
        <v>20160508</v>
      </c>
      <c r="C860">
        <f t="shared" si="66"/>
        <v>2016</v>
      </c>
      <c r="D860">
        <f t="shared" si="67"/>
        <v>5</v>
      </c>
      <c r="E860">
        <f t="shared" si="68"/>
        <v>8</v>
      </c>
      <c r="F860" s="15">
        <f t="shared" si="69"/>
        <v>42498</v>
      </c>
      <c r="G860">
        <v>178</v>
      </c>
      <c r="H860">
        <v>29</v>
      </c>
      <c r="I860">
        <v>32</v>
      </c>
      <c r="J860">
        <v>60</v>
      </c>
      <c r="K860">
        <v>12</v>
      </c>
      <c r="L860">
        <v>10</v>
      </c>
      <c r="M860">
        <v>20</v>
      </c>
      <c r="N860">
        <v>120</v>
      </c>
      <c r="O860">
        <v>12</v>
      </c>
      <c r="P860">
        <v>136</v>
      </c>
      <c r="Q860">
        <v>97</v>
      </c>
      <c r="R860">
        <v>4</v>
      </c>
      <c r="S860">
        <v>176</v>
      </c>
      <c r="T860">
        <v>17</v>
      </c>
      <c r="U860">
        <v>92</v>
      </c>
      <c r="V860">
        <v>6</v>
      </c>
      <c r="W860">
        <v>1</v>
      </c>
      <c r="X860">
        <v>1</v>
      </c>
      <c r="Y860">
        <v>773</v>
      </c>
      <c r="Z860">
        <v>72</v>
      </c>
      <c r="AA860">
        <v>97</v>
      </c>
      <c r="AB860">
        <v>35</v>
      </c>
      <c r="AC860">
        <v>21</v>
      </c>
      <c r="AD860">
        <v>10101</v>
      </c>
      <c r="AE860">
        <v>10139</v>
      </c>
      <c r="AF860">
        <v>1</v>
      </c>
      <c r="AG860">
        <v>10078</v>
      </c>
      <c r="AH860">
        <v>17</v>
      </c>
      <c r="AI860">
        <v>19</v>
      </c>
      <c r="AJ860">
        <v>23</v>
      </c>
      <c r="AK860">
        <v>80</v>
      </c>
      <c r="AL860">
        <v>16</v>
      </c>
      <c r="AM860">
        <v>8</v>
      </c>
      <c r="AN860">
        <v>82</v>
      </c>
      <c r="AO860">
        <v>98</v>
      </c>
      <c r="AP860">
        <v>20</v>
      </c>
      <c r="AQ860">
        <v>67</v>
      </c>
      <c r="AR860">
        <v>15</v>
      </c>
      <c r="AS860">
        <v>12</v>
      </c>
    </row>
    <row r="861" spans="1:45" x14ac:dyDescent="0.25">
      <c r="A861">
        <v>20120509</v>
      </c>
      <c r="B861">
        <f t="shared" si="65"/>
        <v>20160509</v>
      </c>
      <c r="C861">
        <f t="shared" si="66"/>
        <v>2016</v>
      </c>
      <c r="D861">
        <f t="shared" si="67"/>
        <v>5</v>
      </c>
      <c r="E861">
        <f t="shared" si="68"/>
        <v>9</v>
      </c>
      <c r="F861" s="15">
        <f t="shared" si="69"/>
        <v>42499</v>
      </c>
      <c r="G861">
        <v>212</v>
      </c>
      <c r="H861">
        <v>26</v>
      </c>
      <c r="I861">
        <v>31</v>
      </c>
      <c r="J861">
        <v>50</v>
      </c>
      <c r="K861">
        <v>13</v>
      </c>
      <c r="L861">
        <v>20</v>
      </c>
      <c r="M861">
        <v>1</v>
      </c>
      <c r="N861">
        <v>100</v>
      </c>
      <c r="O861">
        <v>17</v>
      </c>
      <c r="P861">
        <v>157</v>
      </c>
      <c r="Q861">
        <v>136</v>
      </c>
      <c r="R861">
        <v>1</v>
      </c>
      <c r="S861">
        <v>189</v>
      </c>
      <c r="T861">
        <v>14</v>
      </c>
      <c r="U861">
        <v>131</v>
      </c>
      <c r="V861">
        <v>6</v>
      </c>
      <c r="W861">
        <v>24</v>
      </c>
      <c r="X861">
        <v>16</v>
      </c>
      <c r="Y861">
        <v>973</v>
      </c>
      <c r="Z861">
        <v>34</v>
      </c>
      <c r="AA861">
        <v>123</v>
      </c>
      <c r="AB861">
        <v>33</v>
      </c>
      <c r="AC861">
        <v>7</v>
      </c>
      <c r="AD861">
        <v>10114</v>
      </c>
      <c r="AE861">
        <v>10146</v>
      </c>
      <c r="AF861">
        <v>22</v>
      </c>
      <c r="AG861">
        <v>10079</v>
      </c>
      <c r="AH861">
        <v>3</v>
      </c>
      <c r="AI861">
        <v>22</v>
      </c>
      <c r="AJ861">
        <v>1</v>
      </c>
      <c r="AK861">
        <v>75</v>
      </c>
      <c r="AL861">
        <v>13</v>
      </c>
      <c r="AM861">
        <v>8</v>
      </c>
      <c r="AN861">
        <v>88</v>
      </c>
      <c r="AO861">
        <v>98</v>
      </c>
      <c r="AP861">
        <v>1</v>
      </c>
      <c r="AQ861">
        <v>75</v>
      </c>
      <c r="AR861">
        <v>14</v>
      </c>
      <c r="AS861">
        <v>16</v>
      </c>
    </row>
    <row r="862" spans="1:45" x14ac:dyDescent="0.25">
      <c r="A862">
        <v>20120510</v>
      </c>
      <c r="B862">
        <f t="shared" si="65"/>
        <v>20160510</v>
      </c>
      <c r="C862">
        <f t="shared" si="66"/>
        <v>2016</v>
      </c>
      <c r="D862">
        <f t="shared" si="67"/>
        <v>5</v>
      </c>
      <c r="E862">
        <f t="shared" si="68"/>
        <v>10</v>
      </c>
      <c r="F862" s="15">
        <f t="shared" si="69"/>
        <v>42500</v>
      </c>
      <c r="G862">
        <v>208</v>
      </c>
      <c r="H862">
        <v>48</v>
      </c>
      <c r="I862">
        <v>52</v>
      </c>
      <c r="J862">
        <v>70</v>
      </c>
      <c r="K862">
        <v>7</v>
      </c>
      <c r="L862">
        <v>30</v>
      </c>
      <c r="M862">
        <v>1</v>
      </c>
      <c r="N862">
        <v>130</v>
      </c>
      <c r="O862">
        <v>11</v>
      </c>
      <c r="P862">
        <v>183</v>
      </c>
      <c r="Q862">
        <v>152</v>
      </c>
      <c r="R862">
        <v>2</v>
      </c>
      <c r="S862">
        <v>218</v>
      </c>
      <c r="T862">
        <v>13</v>
      </c>
      <c r="U862">
        <v>146</v>
      </c>
      <c r="V862">
        <v>6</v>
      </c>
      <c r="W862">
        <v>8</v>
      </c>
      <c r="X862">
        <v>5</v>
      </c>
      <c r="Y862">
        <v>753</v>
      </c>
      <c r="Z862">
        <v>74</v>
      </c>
      <c r="AA862">
        <v>101</v>
      </c>
      <c r="AB862">
        <v>28</v>
      </c>
      <c r="AC862">
        <v>20</v>
      </c>
      <c r="AD862">
        <v>10134</v>
      </c>
      <c r="AE862">
        <v>10151</v>
      </c>
      <c r="AF862">
        <v>24</v>
      </c>
      <c r="AG862">
        <v>10125</v>
      </c>
      <c r="AH862">
        <v>10</v>
      </c>
      <c r="AI862">
        <v>57</v>
      </c>
      <c r="AJ862">
        <v>8</v>
      </c>
      <c r="AK862">
        <v>75</v>
      </c>
      <c r="AL862">
        <v>10</v>
      </c>
      <c r="AM862">
        <v>8</v>
      </c>
      <c r="AN862">
        <v>87</v>
      </c>
      <c r="AO862">
        <v>96</v>
      </c>
      <c r="AP862">
        <v>20</v>
      </c>
      <c r="AQ862">
        <v>71</v>
      </c>
      <c r="AR862">
        <v>13</v>
      </c>
      <c r="AS862">
        <v>13</v>
      </c>
    </row>
    <row r="863" spans="1:45" x14ac:dyDescent="0.25">
      <c r="A863">
        <v>20120511</v>
      </c>
      <c r="B863">
        <f t="shared" si="65"/>
        <v>20160511</v>
      </c>
      <c r="C863">
        <f t="shared" si="66"/>
        <v>2016</v>
      </c>
      <c r="D863">
        <f t="shared" si="67"/>
        <v>5</v>
      </c>
      <c r="E863">
        <f t="shared" si="68"/>
        <v>11</v>
      </c>
      <c r="F863" s="15">
        <f t="shared" si="69"/>
        <v>42501</v>
      </c>
      <c r="G863">
        <v>256</v>
      </c>
      <c r="H863">
        <v>46</v>
      </c>
      <c r="I863">
        <v>53</v>
      </c>
      <c r="J863">
        <v>70</v>
      </c>
      <c r="K863">
        <v>7</v>
      </c>
      <c r="L863">
        <v>20</v>
      </c>
      <c r="M863">
        <v>24</v>
      </c>
      <c r="N863">
        <v>140</v>
      </c>
      <c r="O863">
        <v>9</v>
      </c>
      <c r="P863">
        <v>138</v>
      </c>
      <c r="Q863">
        <v>73</v>
      </c>
      <c r="R863">
        <v>24</v>
      </c>
      <c r="S863">
        <v>174</v>
      </c>
      <c r="T863">
        <v>1</v>
      </c>
      <c r="U863">
        <v>47</v>
      </c>
      <c r="V863">
        <v>24</v>
      </c>
      <c r="W863">
        <v>37</v>
      </c>
      <c r="X863">
        <v>24</v>
      </c>
      <c r="Y863">
        <v>1313</v>
      </c>
      <c r="Z863">
        <v>0</v>
      </c>
      <c r="AA863">
        <v>-1</v>
      </c>
      <c r="AB863">
        <v>-1</v>
      </c>
      <c r="AC863">
        <v>2</v>
      </c>
      <c r="AD863">
        <v>10213</v>
      </c>
      <c r="AE863">
        <v>10292</v>
      </c>
      <c r="AF863">
        <v>24</v>
      </c>
      <c r="AG863">
        <v>10154</v>
      </c>
      <c r="AH863">
        <v>1</v>
      </c>
      <c r="AI863">
        <v>70</v>
      </c>
      <c r="AJ863">
        <v>1</v>
      </c>
      <c r="AK863">
        <v>80</v>
      </c>
      <c r="AL863">
        <v>15</v>
      </c>
      <c r="AM863">
        <v>6</v>
      </c>
      <c r="AN863">
        <v>77</v>
      </c>
      <c r="AO863">
        <v>90</v>
      </c>
      <c r="AP863">
        <v>2</v>
      </c>
      <c r="AQ863">
        <v>57</v>
      </c>
      <c r="AR863">
        <v>16</v>
      </c>
      <c r="AS863">
        <v>21</v>
      </c>
    </row>
    <row r="864" spans="1:45" x14ac:dyDescent="0.25">
      <c r="A864">
        <v>20120512</v>
      </c>
      <c r="B864">
        <f t="shared" si="65"/>
        <v>20160512</v>
      </c>
      <c r="C864">
        <f t="shared" si="66"/>
        <v>2016</v>
      </c>
      <c r="D864">
        <f t="shared" si="67"/>
        <v>5</v>
      </c>
      <c r="E864">
        <f t="shared" si="68"/>
        <v>12</v>
      </c>
      <c r="F864" s="15">
        <f t="shared" si="69"/>
        <v>42502</v>
      </c>
      <c r="G864">
        <v>324</v>
      </c>
      <c r="H864">
        <v>27</v>
      </c>
      <c r="I864">
        <v>29</v>
      </c>
      <c r="J864">
        <v>50</v>
      </c>
      <c r="K864">
        <v>12</v>
      </c>
      <c r="L864">
        <v>10</v>
      </c>
      <c r="M864">
        <v>21</v>
      </c>
      <c r="N864">
        <v>130</v>
      </c>
      <c r="O864">
        <v>12</v>
      </c>
      <c r="P864">
        <v>87</v>
      </c>
      <c r="Q864">
        <v>27</v>
      </c>
      <c r="R864">
        <v>24</v>
      </c>
      <c r="S864">
        <v>131</v>
      </c>
      <c r="T864">
        <v>11</v>
      </c>
      <c r="U864">
        <v>-6</v>
      </c>
      <c r="V864">
        <v>24</v>
      </c>
      <c r="W864">
        <v>84</v>
      </c>
      <c r="X864">
        <v>54</v>
      </c>
      <c r="Y864">
        <v>1980</v>
      </c>
      <c r="Z864">
        <v>1</v>
      </c>
      <c r="AA864">
        <v>2</v>
      </c>
      <c r="AB864">
        <v>2</v>
      </c>
      <c r="AC864">
        <v>7</v>
      </c>
      <c r="AD864">
        <v>10345</v>
      </c>
      <c r="AE864">
        <v>10367</v>
      </c>
      <c r="AF864">
        <v>20</v>
      </c>
      <c r="AG864">
        <v>10297</v>
      </c>
      <c r="AH864">
        <v>1</v>
      </c>
      <c r="AI864">
        <v>34</v>
      </c>
      <c r="AJ864">
        <v>24</v>
      </c>
      <c r="AK864">
        <v>81</v>
      </c>
      <c r="AL864">
        <v>10</v>
      </c>
      <c r="AM864">
        <v>4</v>
      </c>
      <c r="AN864">
        <v>73</v>
      </c>
      <c r="AO864">
        <v>98</v>
      </c>
      <c r="AP864">
        <v>24</v>
      </c>
      <c r="AQ864">
        <v>49</v>
      </c>
      <c r="AR864">
        <v>11</v>
      </c>
      <c r="AS864">
        <v>28</v>
      </c>
    </row>
    <row r="865" spans="1:45" x14ac:dyDescent="0.25">
      <c r="A865">
        <v>20120513</v>
      </c>
      <c r="B865">
        <f t="shared" si="65"/>
        <v>20160513</v>
      </c>
      <c r="C865">
        <f t="shared" si="66"/>
        <v>2016</v>
      </c>
      <c r="D865">
        <f t="shared" si="67"/>
        <v>5</v>
      </c>
      <c r="E865">
        <f t="shared" si="68"/>
        <v>13</v>
      </c>
      <c r="F865" s="15">
        <f t="shared" si="69"/>
        <v>42503</v>
      </c>
      <c r="G865">
        <v>223</v>
      </c>
      <c r="H865">
        <v>14</v>
      </c>
      <c r="I865">
        <v>17</v>
      </c>
      <c r="J865">
        <v>30</v>
      </c>
      <c r="K865">
        <v>15</v>
      </c>
      <c r="L865">
        <v>0</v>
      </c>
      <c r="M865">
        <v>4</v>
      </c>
      <c r="N865">
        <v>60</v>
      </c>
      <c r="O865">
        <v>18</v>
      </c>
      <c r="P865">
        <v>88</v>
      </c>
      <c r="Q865">
        <v>9</v>
      </c>
      <c r="R865">
        <v>4</v>
      </c>
      <c r="S865">
        <v>143</v>
      </c>
      <c r="T865">
        <v>13</v>
      </c>
      <c r="U865">
        <v>-19</v>
      </c>
      <c r="V865">
        <v>6</v>
      </c>
      <c r="W865">
        <v>95</v>
      </c>
      <c r="X865">
        <v>61</v>
      </c>
      <c r="Y865">
        <v>2016</v>
      </c>
      <c r="Z865">
        <v>0</v>
      </c>
      <c r="AA865">
        <v>0</v>
      </c>
      <c r="AB865">
        <v>0</v>
      </c>
      <c r="AC865">
        <v>1</v>
      </c>
      <c r="AD865">
        <v>10301</v>
      </c>
      <c r="AE865">
        <v>10356</v>
      </c>
      <c r="AF865">
        <v>1</v>
      </c>
      <c r="AG865">
        <v>10228</v>
      </c>
      <c r="AH865">
        <v>24</v>
      </c>
      <c r="AI865">
        <v>1</v>
      </c>
      <c r="AJ865">
        <v>3</v>
      </c>
      <c r="AK865">
        <v>82</v>
      </c>
      <c r="AL865">
        <v>19</v>
      </c>
      <c r="AM865">
        <v>3</v>
      </c>
      <c r="AN865">
        <v>73</v>
      </c>
      <c r="AO865">
        <v>100</v>
      </c>
      <c r="AP865">
        <v>3</v>
      </c>
      <c r="AQ865">
        <v>50</v>
      </c>
      <c r="AR865">
        <v>17</v>
      </c>
      <c r="AS865">
        <v>29</v>
      </c>
    </row>
    <row r="866" spans="1:45" x14ac:dyDescent="0.25">
      <c r="A866">
        <v>20120514</v>
      </c>
      <c r="B866">
        <f t="shared" si="65"/>
        <v>20160514</v>
      </c>
      <c r="C866">
        <f t="shared" si="66"/>
        <v>2016</v>
      </c>
      <c r="D866">
        <f t="shared" si="67"/>
        <v>5</v>
      </c>
      <c r="E866">
        <f t="shared" si="68"/>
        <v>14</v>
      </c>
      <c r="F866" s="15">
        <f t="shared" si="69"/>
        <v>42504</v>
      </c>
      <c r="G866">
        <v>233</v>
      </c>
      <c r="H866">
        <v>32</v>
      </c>
      <c r="I866">
        <v>37</v>
      </c>
      <c r="J866">
        <v>60</v>
      </c>
      <c r="K866">
        <v>11</v>
      </c>
      <c r="L866">
        <v>10</v>
      </c>
      <c r="M866">
        <v>21</v>
      </c>
      <c r="N866">
        <v>120</v>
      </c>
      <c r="O866">
        <v>11</v>
      </c>
      <c r="P866">
        <v>111</v>
      </c>
      <c r="Q866">
        <v>36</v>
      </c>
      <c r="R866">
        <v>4</v>
      </c>
      <c r="S866">
        <v>166</v>
      </c>
      <c r="T866">
        <v>15</v>
      </c>
      <c r="U866">
        <v>6</v>
      </c>
      <c r="V866">
        <v>6</v>
      </c>
      <c r="W866">
        <v>121</v>
      </c>
      <c r="X866">
        <v>78</v>
      </c>
      <c r="Y866">
        <v>2499</v>
      </c>
      <c r="Z866">
        <v>0</v>
      </c>
      <c r="AA866">
        <v>-1</v>
      </c>
      <c r="AB866">
        <v>-1</v>
      </c>
      <c r="AC866">
        <v>24</v>
      </c>
      <c r="AD866">
        <v>10164</v>
      </c>
      <c r="AE866">
        <v>10219</v>
      </c>
      <c r="AF866">
        <v>1</v>
      </c>
      <c r="AG866">
        <v>10114</v>
      </c>
      <c r="AH866">
        <v>24</v>
      </c>
      <c r="AI866">
        <v>61</v>
      </c>
      <c r="AJ866">
        <v>23</v>
      </c>
      <c r="AK866">
        <v>80</v>
      </c>
      <c r="AL866">
        <v>10</v>
      </c>
      <c r="AM866">
        <v>3</v>
      </c>
      <c r="AN866">
        <v>69</v>
      </c>
      <c r="AO866">
        <v>95</v>
      </c>
      <c r="AP866">
        <v>4</v>
      </c>
      <c r="AQ866">
        <v>43</v>
      </c>
      <c r="AR866">
        <v>15</v>
      </c>
      <c r="AS866">
        <v>38</v>
      </c>
    </row>
    <row r="867" spans="1:45" x14ac:dyDescent="0.25">
      <c r="A867">
        <v>20120515</v>
      </c>
      <c r="B867">
        <f t="shared" si="65"/>
        <v>20160515</v>
      </c>
      <c r="C867">
        <f t="shared" si="66"/>
        <v>2016</v>
      </c>
      <c r="D867">
        <f t="shared" si="67"/>
        <v>5</v>
      </c>
      <c r="E867">
        <f t="shared" si="68"/>
        <v>15</v>
      </c>
      <c r="F867" s="15">
        <f t="shared" si="69"/>
        <v>42505</v>
      </c>
      <c r="G867">
        <v>288</v>
      </c>
      <c r="H867">
        <v>17</v>
      </c>
      <c r="I867">
        <v>32</v>
      </c>
      <c r="J867">
        <v>50</v>
      </c>
      <c r="K867">
        <v>19</v>
      </c>
      <c r="L867">
        <v>10</v>
      </c>
      <c r="M867">
        <v>8</v>
      </c>
      <c r="N867">
        <v>190</v>
      </c>
      <c r="O867">
        <v>11</v>
      </c>
      <c r="P867">
        <v>89</v>
      </c>
      <c r="Q867">
        <v>76</v>
      </c>
      <c r="R867">
        <v>23</v>
      </c>
      <c r="S867">
        <v>124</v>
      </c>
      <c r="T867">
        <v>17</v>
      </c>
      <c r="U867">
        <v>64</v>
      </c>
      <c r="V867">
        <v>24</v>
      </c>
      <c r="W867">
        <v>26</v>
      </c>
      <c r="X867">
        <v>17</v>
      </c>
      <c r="Y867">
        <v>906</v>
      </c>
      <c r="Z867">
        <v>36</v>
      </c>
      <c r="AA867">
        <v>49</v>
      </c>
      <c r="AB867">
        <v>19</v>
      </c>
      <c r="AC867">
        <v>11</v>
      </c>
      <c r="AD867">
        <v>10107</v>
      </c>
      <c r="AE867">
        <v>10167</v>
      </c>
      <c r="AF867">
        <v>24</v>
      </c>
      <c r="AG867">
        <v>10082</v>
      </c>
      <c r="AH867">
        <v>9</v>
      </c>
      <c r="AI867">
        <v>64</v>
      </c>
      <c r="AJ867">
        <v>5</v>
      </c>
      <c r="AK867">
        <v>80</v>
      </c>
      <c r="AL867">
        <v>17</v>
      </c>
      <c r="AM867">
        <v>7</v>
      </c>
      <c r="AN867">
        <v>83</v>
      </c>
      <c r="AO867">
        <v>91</v>
      </c>
      <c r="AP867">
        <v>20</v>
      </c>
      <c r="AQ867">
        <v>64</v>
      </c>
      <c r="AR867">
        <v>17</v>
      </c>
      <c r="AS867">
        <v>13</v>
      </c>
    </row>
    <row r="868" spans="1:45" x14ac:dyDescent="0.25">
      <c r="A868">
        <v>20120516</v>
      </c>
      <c r="B868">
        <f t="shared" si="65"/>
        <v>20160516</v>
      </c>
      <c r="C868">
        <f t="shared" si="66"/>
        <v>2016</v>
      </c>
      <c r="D868">
        <f t="shared" si="67"/>
        <v>5</v>
      </c>
      <c r="E868">
        <f t="shared" si="68"/>
        <v>16</v>
      </c>
      <c r="F868" s="15">
        <f t="shared" si="69"/>
        <v>42506</v>
      </c>
      <c r="G868">
        <v>303</v>
      </c>
      <c r="H868">
        <v>38</v>
      </c>
      <c r="I868">
        <v>40</v>
      </c>
      <c r="J868">
        <v>60</v>
      </c>
      <c r="K868">
        <v>10</v>
      </c>
      <c r="L868">
        <v>10</v>
      </c>
      <c r="M868">
        <v>22</v>
      </c>
      <c r="N868">
        <v>160</v>
      </c>
      <c r="O868">
        <v>12</v>
      </c>
      <c r="P868">
        <v>82</v>
      </c>
      <c r="Q868">
        <v>23</v>
      </c>
      <c r="R868">
        <v>24</v>
      </c>
      <c r="S868">
        <v>120</v>
      </c>
      <c r="T868">
        <v>11</v>
      </c>
      <c r="U868">
        <v>-13</v>
      </c>
      <c r="V868">
        <v>24</v>
      </c>
      <c r="W868">
        <v>110</v>
      </c>
      <c r="X868">
        <v>70</v>
      </c>
      <c r="Y868">
        <v>2151</v>
      </c>
      <c r="Z868">
        <v>9</v>
      </c>
      <c r="AA868">
        <v>9</v>
      </c>
      <c r="AB868">
        <v>5</v>
      </c>
      <c r="AC868">
        <v>4</v>
      </c>
      <c r="AD868">
        <v>10227</v>
      </c>
      <c r="AE868">
        <v>10254</v>
      </c>
      <c r="AF868">
        <v>20</v>
      </c>
      <c r="AG868">
        <v>10173</v>
      </c>
      <c r="AH868">
        <v>1</v>
      </c>
      <c r="AI868">
        <v>32</v>
      </c>
      <c r="AJ868">
        <v>24</v>
      </c>
      <c r="AK868">
        <v>80</v>
      </c>
      <c r="AL868">
        <v>12</v>
      </c>
      <c r="AM868">
        <v>4</v>
      </c>
      <c r="AN868">
        <v>70</v>
      </c>
      <c r="AO868">
        <v>98</v>
      </c>
      <c r="AP868">
        <v>23</v>
      </c>
      <c r="AQ868">
        <v>48</v>
      </c>
      <c r="AR868">
        <v>13</v>
      </c>
      <c r="AS868">
        <v>30</v>
      </c>
    </row>
    <row r="869" spans="1:45" x14ac:dyDescent="0.25">
      <c r="A869">
        <v>20120517</v>
      </c>
      <c r="B869">
        <f t="shared" si="65"/>
        <v>20160517</v>
      </c>
      <c r="C869">
        <f t="shared" si="66"/>
        <v>2016</v>
      </c>
      <c r="D869">
        <f t="shared" si="67"/>
        <v>5</v>
      </c>
      <c r="E869">
        <f t="shared" si="68"/>
        <v>17</v>
      </c>
      <c r="F869" s="15">
        <f t="shared" si="69"/>
        <v>42507</v>
      </c>
      <c r="G869">
        <v>142</v>
      </c>
      <c r="H869">
        <v>19</v>
      </c>
      <c r="I869">
        <v>30</v>
      </c>
      <c r="J869">
        <v>50</v>
      </c>
      <c r="K869">
        <v>17</v>
      </c>
      <c r="L869">
        <v>10</v>
      </c>
      <c r="M869">
        <v>1</v>
      </c>
      <c r="N869">
        <v>80</v>
      </c>
      <c r="O869">
        <v>18</v>
      </c>
      <c r="P869">
        <v>104</v>
      </c>
      <c r="Q869">
        <v>16</v>
      </c>
      <c r="R869">
        <v>2</v>
      </c>
      <c r="S869">
        <v>150</v>
      </c>
      <c r="T869">
        <v>12</v>
      </c>
      <c r="U869">
        <v>-21</v>
      </c>
      <c r="V869">
        <v>6</v>
      </c>
      <c r="W869">
        <v>100</v>
      </c>
      <c r="X869">
        <v>63</v>
      </c>
      <c r="Y869">
        <v>2234</v>
      </c>
      <c r="Z869">
        <v>0</v>
      </c>
      <c r="AA869">
        <v>0</v>
      </c>
      <c r="AB869">
        <v>0</v>
      </c>
      <c r="AC869">
        <v>1</v>
      </c>
      <c r="AD869">
        <v>10189</v>
      </c>
      <c r="AE869">
        <v>10243</v>
      </c>
      <c r="AF869">
        <v>1</v>
      </c>
      <c r="AG869">
        <v>10111</v>
      </c>
      <c r="AH869">
        <v>24</v>
      </c>
      <c r="AI869">
        <v>3</v>
      </c>
      <c r="AJ869">
        <v>1</v>
      </c>
      <c r="AK869">
        <v>80</v>
      </c>
      <c r="AL869">
        <v>10</v>
      </c>
      <c r="AM869">
        <v>4</v>
      </c>
      <c r="AN869">
        <v>64</v>
      </c>
      <c r="AO869">
        <v>99</v>
      </c>
      <c r="AP869">
        <v>1</v>
      </c>
      <c r="AQ869">
        <v>44</v>
      </c>
      <c r="AR869">
        <v>14</v>
      </c>
      <c r="AS869">
        <v>33</v>
      </c>
    </row>
    <row r="870" spans="1:45" x14ac:dyDescent="0.25">
      <c r="A870">
        <v>20120518</v>
      </c>
      <c r="B870">
        <f t="shared" si="65"/>
        <v>20160518</v>
      </c>
      <c r="C870">
        <f t="shared" si="66"/>
        <v>2016</v>
      </c>
      <c r="D870">
        <f t="shared" si="67"/>
        <v>5</v>
      </c>
      <c r="E870">
        <f t="shared" si="68"/>
        <v>18</v>
      </c>
      <c r="F870" s="15">
        <f t="shared" si="69"/>
        <v>42508</v>
      </c>
      <c r="G870">
        <v>143</v>
      </c>
      <c r="H870">
        <v>26</v>
      </c>
      <c r="I870">
        <v>35</v>
      </c>
      <c r="J870">
        <v>50</v>
      </c>
      <c r="K870">
        <v>8</v>
      </c>
      <c r="L870">
        <v>10</v>
      </c>
      <c r="M870">
        <v>19</v>
      </c>
      <c r="N870">
        <v>100</v>
      </c>
      <c r="O870">
        <v>14</v>
      </c>
      <c r="P870">
        <v>134</v>
      </c>
      <c r="Q870">
        <v>94</v>
      </c>
      <c r="R870">
        <v>5</v>
      </c>
      <c r="S870">
        <v>191</v>
      </c>
      <c r="T870">
        <v>13</v>
      </c>
      <c r="U870">
        <v>78</v>
      </c>
      <c r="V870">
        <v>6</v>
      </c>
      <c r="W870">
        <v>25</v>
      </c>
      <c r="X870">
        <v>16</v>
      </c>
      <c r="Y870">
        <v>1321</v>
      </c>
      <c r="Z870">
        <v>10</v>
      </c>
      <c r="AA870">
        <v>15</v>
      </c>
      <c r="AB870">
        <v>11</v>
      </c>
      <c r="AC870">
        <v>20</v>
      </c>
      <c r="AD870">
        <v>10079</v>
      </c>
      <c r="AE870">
        <v>10102</v>
      </c>
      <c r="AF870">
        <v>1</v>
      </c>
      <c r="AG870">
        <v>10059</v>
      </c>
      <c r="AH870">
        <v>12</v>
      </c>
      <c r="AI870">
        <v>50</v>
      </c>
      <c r="AJ870">
        <v>20</v>
      </c>
      <c r="AK870">
        <v>80</v>
      </c>
      <c r="AL870">
        <v>6</v>
      </c>
      <c r="AM870">
        <v>7</v>
      </c>
      <c r="AN870">
        <v>74</v>
      </c>
      <c r="AO870">
        <v>98</v>
      </c>
      <c r="AP870">
        <v>21</v>
      </c>
      <c r="AQ870">
        <v>58</v>
      </c>
      <c r="AR870">
        <v>12</v>
      </c>
      <c r="AS870">
        <v>21</v>
      </c>
    </row>
    <row r="871" spans="1:45" x14ac:dyDescent="0.25">
      <c r="A871">
        <v>20120519</v>
      </c>
      <c r="B871">
        <f t="shared" si="65"/>
        <v>20160519</v>
      </c>
      <c r="C871">
        <f t="shared" si="66"/>
        <v>2016</v>
      </c>
      <c r="D871">
        <f t="shared" si="67"/>
        <v>5</v>
      </c>
      <c r="E871">
        <f t="shared" si="68"/>
        <v>19</v>
      </c>
      <c r="F871" s="15">
        <f t="shared" si="69"/>
        <v>42509</v>
      </c>
      <c r="G871">
        <v>235</v>
      </c>
      <c r="H871">
        <v>6</v>
      </c>
      <c r="I871">
        <v>28</v>
      </c>
      <c r="J871">
        <v>40</v>
      </c>
      <c r="K871">
        <v>11</v>
      </c>
      <c r="L871">
        <v>20</v>
      </c>
      <c r="M871">
        <v>1</v>
      </c>
      <c r="N871">
        <v>90</v>
      </c>
      <c r="O871">
        <v>11</v>
      </c>
      <c r="P871">
        <v>154</v>
      </c>
      <c r="Q871">
        <v>114</v>
      </c>
      <c r="R871">
        <v>1</v>
      </c>
      <c r="S871">
        <v>206</v>
      </c>
      <c r="T871">
        <v>15</v>
      </c>
      <c r="U871">
        <v>96</v>
      </c>
      <c r="V871">
        <v>6</v>
      </c>
      <c r="W871">
        <v>79</v>
      </c>
      <c r="X871">
        <v>50</v>
      </c>
      <c r="Y871">
        <v>1968</v>
      </c>
      <c r="Z871">
        <v>0</v>
      </c>
      <c r="AA871">
        <v>-1</v>
      </c>
      <c r="AB871">
        <v>-1</v>
      </c>
      <c r="AC871">
        <v>2</v>
      </c>
      <c r="AD871">
        <v>10106</v>
      </c>
      <c r="AE871">
        <v>10113</v>
      </c>
      <c r="AF871">
        <v>8</v>
      </c>
      <c r="AG871">
        <v>10097</v>
      </c>
      <c r="AH871">
        <v>1</v>
      </c>
      <c r="AI871">
        <v>59</v>
      </c>
      <c r="AJ871">
        <v>24</v>
      </c>
      <c r="AK871">
        <v>75</v>
      </c>
      <c r="AL871">
        <v>12</v>
      </c>
      <c r="AM871">
        <v>5</v>
      </c>
      <c r="AN871">
        <v>74</v>
      </c>
      <c r="AO871">
        <v>96</v>
      </c>
      <c r="AP871">
        <v>5</v>
      </c>
      <c r="AQ871">
        <v>48</v>
      </c>
      <c r="AR871">
        <v>14</v>
      </c>
      <c r="AS871">
        <v>33</v>
      </c>
    </row>
    <row r="872" spans="1:45" x14ac:dyDescent="0.25">
      <c r="A872">
        <v>20120520</v>
      </c>
      <c r="B872">
        <f t="shared" si="65"/>
        <v>20160520</v>
      </c>
      <c r="C872">
        <f t="shared" si="66"/>
        <v>2016</v>
      </c>
      <c r="D872">
        <f t="shared" si="67"/>
        <v>5</v>
      </c>
      <c r="E872">
        <f t="shared" si="68"/>
        <v>20</v>
      </c>
      <c r="F872" s="15">
        <f t="shared" si="69"/>
        <v>42510</v>
      </c>
      <c r="G872">
        <v>8</v>
      </c>
      <c r="H872">
        <v>20</v>
      </c>
      <c r="I872">
        <v>25</v>
      </c>
      <c r="J872">
        <v>40</v>
      </c>
      <c r="K872">
        <v>7</v>
      </c>
      <c r="L872">
        <v>10</v>
      </c>
      <c r="M872">
        <v>19</v>
      </c>
      <c r="N872">
        <v>80</v>
      </c>
      <c r="O872">
        <v>7</v>
      </c>
      <c r="P872">
        <v>164</v>
      </c>
      <c r="Q872">
        <v>125</v>
      </c>
      <c r="R872">
        <v>3</v>
      </c>
      <c r="S872">
        <v>227</v>
      </c>
      <c r="T872">
        <v>16</v>
      </c>
      <c r="U872">
        <v>113</v>
      </c>
      <c r="V872">
        <v>6</v>
      </c>
      <c r="W872">
        <v>44</v>
      </c>
      <c r="X872">
        <v>28</v>
      </c>
      <c r="Y872">
        <v>1494</v>
      </c>
      <c r="Z872">
        <v>52</v>
      </c>
      <c r="AA872">
        <v>50</v>
      </c>
      <c r="AB872">
        <v>19</v>
      </c>
      <c r="AC872">
        <v>22</v>
      </c>
      <c r="AD872">
        <v>10070</v>
      </c>
      <c r="AE872">
        <v>10094</v>
      </c>
      <c r="AF872">
        <v>1</v>
      </c>
      <c r="AG872">
        <v>10045</v>
      </c>
      <c r="AH872">
        <v>24</v>
      </c>
      <c r="AI872">
        <v>44</v>
      </c>
      <c r="AJ872">
        <v>11</v>
      </c>
      <c r="AK872">
        <v>71</v>
      </c>
      <c r="AL872">
        <v>18</v>
      </c>
      <c r="AM872">
        <v>7</v>
      </c>
      <c r="AN872">
        <v>88</v>
      </c>
      <c r="AO872">
        <v>98</v>
      </c>
      <c r="AP872">
        <v>22</v>
      </c>
      <c r="AQ872">
        <v>64</v>
      </c>
      <c r="AR872">
        <v>16</v>
      </c>
      <c r="AS872">
        <v>25</v>
      </c>
    </row>
    <row r="873" spans="1:45" x14ac:dyDescent="0.25">
      <c r="A873">
        <v>20120521</v>
      </c>
      <c r="B873">
        <f t="shared" si="65"/>
        <v>20160521</v>
      </c>
      <c r="C873">
        <f t="shared" si="66"/>
        <v>2016</v>
      </c>
      <c r="D873">
        <f t="shared" si="67"/>
        <v>5</v>
      </c>
      <c r="E873">
        <f t="shared" si="68"/>
        <v>21</v>
      </c>
      <c r="F873" s="15">
        <f t="shared" si="69"/>
        <v>42511</v>
      </c>
      <c r="G873">
        <v>346</v>
      </c>
      <c r="H873">
        <v>31</v>
      </c>
      <c r="I873">
        <v>32</v>
      </c>
      <c r="J873">
        <v>50</v>
      </c>
      <c r="K873">
        <v>12</v>
      </c>
      <c r="L873">
        <v>20</v>
      </c>
      <c r="M873">
        <v>1</v>
      </c>
      <c r="N873">
        <v>90</v>
      </c>
      <c r="O873">
        <v>15</v>
      </c>
      <c r="P873">
        <v>190</v>
      </c>
      <c r="Q873">
        <v>133</v>
      </c>
      <c r="R873">
        <v>5</v>
      </c>
      <c r="S873">
        <v>247</v>
      </c>
      <c r="T873">
        <v>16</v>
      </c>
      <c r="U873">
        <v>109</v>
      </c>
      <c r="V873">
        <v>6</v>
      </c>
      <c r="W873">
        <v>63</v>
      </c>
      <c r="X873">
        <v>39</v>
      </c>
      <c r="Y873">
        <v>2023</v>
      </c>
      <c r="Z873">
        <v>0</v>
      </c>
      <c r="AA873">
        <v>0</v>
      </c>
      <c r="AB873">
        <v>0</v>
      </c>
      <c r="AC873">
        <v>1</v>
      </c>
      <c r="AD873">
        <v>10025</v>
      </c>
      <c r="AE873">
        <v>10042</v>
      </c>
      <c r="AF873">
        <v>1</v>
      </c>
      <c r="AG873">
        <v>10014</v>
      </c>
      <c r="AH873">
        <v>14</v>
      </c>
      <c r="AI873">
        <v>1</v>
      </c>
      <c r="AJ873">
        <v>5</v>
      </c>
      <c r="AK873">
        <v>73</v>
      </c>
      <c r="AL873">
        <v>17</v>
      </c>
      <c r="AM873">
        <v>5</v>
      </c>
      <c r="AN873">
        <v>80</v>
      </c>
      <c r="AO873">
        <v>100</v>
      </c>
      <c r="AP873">
        <v>5</v>
      </c>
      <c r="AQ873">
        <v>61</v>
      </c>
      <c r="AR873">
        <v>12</v>
      </c>
      <c r="AS873">
        <v>36</v>
      </c>
    </row>
    <row r="874" spans="1:45" x14ac:dyDescent="0.25">
      <c r="A874">
        <v>20120522</v>
      </c>
      <c r="B874">
        <f t="shared" si="65"/>
        <v>20160522</v>
      </c>
      <c r="C874">
        <f t="shared" si="66"/>
        <v>2016</v>
      </c>
      <c r="D874">
        <f t="shared" si="67"/>
        <v>5</v>
      </c>
      <c r="E874">
        <f t="shared" si="68"/>
        <v>22</v>
      </c>
      <c r="F874" s="15">
        <f t="shared" si="69"/>
        <v>42512</v>
      </c>
      <c r="G874">
        <v>354</v>
      </c>
      <c r="H874">
        <v>22</v>
      </c>
      <c r="I874">
        <v>26</v>
      </c>
      <c r="J874">
        <v>40</v>
      </c>
      <c r="K874">
        <v>2</v>
      </c>
      <c r="L874">
        <v>10</v>
      </c>
      <c r="M874">
        <v>20</v>
      </c>
      <c r="N874">
        <v>90</v>
      </c>
      <c r="O874">
        <v>15</v>
      </c>
      <c r="P874">
        <v>214</v>
      </c>
      <c r="Q874">
        <v>147</v>
      </c>
      <c r="R874">
        <v>5</v>
      </c>
      <c r="S874">
        <v>284</v>
      </c>
      <c r="T874">
        <v>15</v>
      </c>
      <c r="U874">
        <v>139</v>
      </c>
      <c r="V874">
        <v>6</v>
      </c>
      <c r="W874">
        <v>124</v>
      </c>
      <c r="X874">
        <v>78</v>
      </c>
      <c r="Y874">
        <v>2464</v>
      </c>
      <c r="Z874">
        <v>0</v>
      </c>
      <c r="AA874">
        <v>0</v>
      </c>
      <c r="AB874">
        <v>0</v>
      </c>
      <c r="AC874">
        <v>1</v>
      </c>
      <c r="AD874">
        <v>10088</v>
      </c>
      <c r="AE874">
        <v>10158</v>
      </c>
      <c r="AF874">
        <v>24</v>
      </c>
      <c r="AG874">
        <v>10033</v>
      </c>
      <c r="AH874">
        <v>1</v>
      </c>
      <c r="AI874">
        <v>46</v>
      </c>
      <c r="AJ874">
        <v>4</v>
      </c>
      <c r="AK874">
        <v>74</v>
      </c>
      <c r="AL874">
        <v>17</v>
      </c>
      <c r="AM874">
        <v>2</v>
      </c>
      <c r="AN874">
        <v>74</v>
      </c>
      <c r="AO874">
        <v>96</v>
      </c>
      <c r="AP874">
        <v>4</v>
      </c>
      <c r="AQ874">
        <v>46</v>
      </c>
      <c r="AR874">
        <v>14</v>
      </c>
      <c r="AS874">
        <v>46</v>
      </c>
    </row>
    <row r="875" spans="1:45" x14ac:dyDescent="0.25">
      <c r="A875">
        <v>20120523</v>
      </c>
      <c r="B875">
        <f t="shared" si="65"/>
        <v>20160523</v>
      </c>
      <c r="C875">
        <f t="shared" si="66"/>
        <v>2016</v>
      </c>
      <c r="D875">
        <f t="shared" si="67"/>
        <v>5</v>
      </c>
      <c r="E875">
        <f t="shared" si="68"/>
        <v>23</v>
      </c>
      <c r="F875" s="15">
        <f t="shared" si="69"/>
        <v>42513</v>
      </c>
      <c r="G875">
        <v>231</v>
      </c>
      <c r="H875">
        <v>5</v>
      </c>
      <c r="I875">
        <v>17</v>
      </c>
      <c r="J875">
        <v>40</v>
      </c>
      <c r="K875">
        <v>19</v>
      </c>
      <c r="L875">
        <v>10</v>
      </c>
      <c r="M875">
        <v>1</v>
      </c>
      <c r="N875">
        <v>110</v>
      </c>
      <c r="O875">
        <v>17</v>
      </c>
      <c r="P875">
        <v>203</v>
      </c>
      <c r="Q875">
        <v>135</v>
      </c>
      <c r="R875">
        <v>4</v>
      </c>
      <c r="S875">
        <v>288</v>
      </c>
      <c r="T875">
        <v>15</v>
      </c>
      <c r="U875">
        <v>114</v>
      </c>
      <c r="V875">
        <v>6</v>
      </c>
      <c r="W875">
        <v>90</v>
      </c>
      <c r="X875">
        <v>56</v>
      </c>
      <c r="Y875">
        <v>2254</v>
      </c>
      <c r="Z875">
        <v>6</v>
      </c>
      <c r="AA875">
        <v>225</v>
      </c>
      <c r="AB875">
        <v>126</v>
      </c>
      <c r="AC875">
        <v>17</v>
      </c>
      <c r="AD875">
        <v>10207</v>
      </c>
      <c r="AE875">
        <v>10254</v>
      </c>
      <c r="AF875">
        <v>24</v>
      </c>
      <c r="AG875">
        <v>10161</v>
      </c>
      <c r="AH875">
        <v>1</v>
      </c>
      <c r="AI875">
        <v>15</v>
      </c>
      <c r="AJ875">
        <v>4</v>
      </c>
      <c r="AK875">
        <v>75</v>
      </c>
      <c r="AL875">
        <v>19</v>
      </c>
      <c r="AM875">
        <v>3</v>
      </c>
      <c r="AN875">
        <v>82</v>
      </c>
      <c r="AO875">
        <v>98</v>
      </c>
      <c r="AP875">
        <v>1</v>
      </c>
      <c r="AQ875">
        <v>59</v>
      </c>
      <c r="AR875">
        <v>15</v>
      </c>
      <c r="AS875">
        <v>41</v>
      </c>
    </row>
    <row r="876" spans="1:45" x14ac:dyDescent="0.25">
      <c r="A876">
        <v>20120524</v>
      </c>
      <c r="B876">
        <f t="shared" si="65"/>
        <v>20160524</v>
      </c>
      <c r="C876">
        <f t="shared" si="66"/>
        <v>2016</v>
      </c>
      <c r="D876">
        <f t="shared" si="67"/>
        <v>5</v>
      </c>
      <c r="E876">
        <f t="shared" si="68"/>
        <v>24</v>
      </c>
      <c r="F876" s="15">
        <f t="shared" si="69"/>
        <v>42514</v>
      </c>
      <c r="G876">
        <v>72</v>
      </c>
      <c r="H876">
        <v>28</v>
      </c>
      <c r="I876">
        <v>30</v>
      </c>
      <c r="J876">
        <v>50</v>
      </c>
      <c r="K876">
        <v>17</v>
      </c>
      <c r="L876">
        <v>10</v>
      </c>
      <c r="M876">
        <v>3</v>
      </c>
      <c r="N876">
        <v>90</v>
      </c>
      <c r="O876">
        <v>24</v>
      </c>
      <c r="P876">
        <v>224</v>
      </c>
      <c r="Q876">
        <v>169</v>
      </c>
      <c r="R876">
        <v>4</v>
      </c>
      <c r="S876">
        <v>283</v>
      </c>
      <c r="T876">
        <v>14</v>
      </c>
      <c r="U876">
        <v>126</v>
      </c>
      <c r="V876">
        <v>24</v>
      </c>
      <c r="W876">
        <v>130</v>
      </c>
      <c r="X876">
        <v>81</v>
      </c>
      <c r="Y876">
        <v>2631</v>
      </c>
      <c r="Z876">
        <v>15</v>
      </c>
      <c r="AA876">
        <v>10</v>
      </c>
      <c r="AB876">
        <v>8</v>
      </c>
      <c r="AC876">
        <v>2</v>
      </c>
      <c r="AD876">
        <v>10255</v>
      </c>
      <c r="AE876">
        <v>10266</v>
      </c>
      <c r="AF876">
        <v>23</v>
      </c>
      <c r="AG876">
        <v>10243</v>
      </c>
      <c r="AH876">
        <v>17</v>
      </c>
      <c r="AI876">
        <v>30</v>
      </c>
      <c r="AJ876">
        <v>5</v>
      </c>
      <c r="AK876">
        <v>83</v>
      </c>
      <c r="AL876">
        <v>23</v>
      </c>
      <c r="AM876">
        <v>2</v>
      </c>
      <c r="AN876">
        <v>65</v>
      </c>
      <c r="AO876">
        <v>98</v>
      </c>
      <c r="AP876">
        <v>3</v>
      </c>
      <c r="AQ876">
        <v>48</v>
      </c>
      <c r="AR876">
        <v>16</v>
      </c>
      <c r="AS876">
        <v>50</v>
      </c>
    </row>
    <row r="877" spans="1:45" x14ac:dyDescent="0.25">
      <c r="A877">
        <v>20120525</v>
      </c>
      <c r="B877">
        <f t="shared" si="65"/>
        <v>20160525</v>
      </c>
      <c r="C877">
        <f t="shared" si="66"/>
        <v>2016</v>
      </c>
      <c r="D877">
        <f t="shared" si="67"/>
        <v>5</v>
      </c>
      <c r="E877">
        <f t="shared" si="68"/>
        <v>25</v>
      </c>
      <c r="F877" s="15">
        <f t="shared" si="69"/>
        <v>42515</v>
      </c>
      <c r="G877">
        <v>72</v>
      </c>
      <c r="H877">
        <v>61</v>
      </c>
      <c r="I877">
        <v>62</v>
      </c>
      <c r="J877">
        <v>80</v>
      </c>
      <c r="K877">
        <v>10</v>
      </c>
      <c r="L877">
        <v>40</v>
      </c>
      <c r="M877">
        <v>24</v>
      </c>
      <c r="N877">
        <v>140</v>
      </c>
      <c r="O877">
        <v>13</v>
      </c>
      <c r="P877">
        <v>208</v>
      </c>
      <c r="Q877">
        <v>148</v>
      </c>
      <c r="R877">
        <v>5</v>
      </c>
      <c r="S877">
        <v>257</v>
      </c>
      <c r="T877">
        <v>15</v>
      </c>
      <c r="U877">
        <v>132</v>
      </c>
      <c r="V877">
        <v>6</v>
      </c>
      <c r="W877">
        <v>148</v>
      </c>
      <c r="X877">
        <v>92</v>
      </c>
      <c r="Y877">
        <v>2873</v>
      </c>
      <c r="Z877">
        <v>0</v>
      </c>
      <c r="AA877">
        <v>0</v>
      </c>
      <c r="AB877">
        <v>0</v>
      </c>
      <c r="AC877">
        <v>1</v>
      </c>
      <c r="AD877">
        <v>10255</v>
      </c>
      <c r="AE877">
        <v>10275</v>
      </c>
      <c r="AF877">
        <v>6</v>
      </c>
      <c r="AG877">
        <v>10235</v>
      </c>
      <c r="AH877">
        <v>18</v>
      </c>
      <c r="AI877">
        <v>67</v>
      </c>
      <c r="AJ877">
        <v>24</v>
      </c>
      <c r="AK877">
        <v>83</v>
      </c>
      <c r="AL877">
        <v>3</v>
      </c>
      <c r="AM877">
        <v>0</v>
      </c>
      <c r="AN877">
        <v>50</v>
      </c>
      <c r="AO877">
        <v>81</v>
      </c>
      <c r="AP877">
        <v>24</v>
      </c>
      <c r="AQ877">
        <v>35</v>
      </c>
      <c r="AR877">
        <v>11</v>
      </c>
      <c r="AS877">
        <v>53</v>
      </c>
    </row>
    <row r="878" spans="1:45" x14ac:dyDescent="0.25">
      <c r="A878">
        <v>20120526</v>
      </c>
      <c r="B878">
        <f t="shared" si="65"/>
        <v>20160526</v>
      </c>
      <c r="C878">
        <f t="shared" si="66"/>
        <v>2016</v>
      </c>
      <c r="D878">
        <f t="shared" si="67"/>
        <v>5</v>
      </c>
      <c r="E878">
        <f t="shared" si="68"/>
        <v>26</v>
      </c>
      <c r="F878" s="15">
        <f t="shared" si="69"/>
        <v>42516</v>
      </c>
      <c r="G878">
        <v>76</v>
      </c>
      <c r="H878">
        <v>41</v>
      </c>
      <c r="I878">
        <v>42</v>
      </c>
      <c r="J878">
        <v>60</v>
      </c>
      <c r="K878">
        <v>13</v>
      </c>
      <c r="L878">
        <v>20</v>
      </c>
      <c r="M878">
        <v>5</v>
      </c>
      <c r="N878">
        <v>100</v>
      </c>
      <c r="O878">
        <v>11</v>
      </c>
      <c r="P878">
        <v>202</v>
      </c>
      <c r="Q878">
        <v>142</v>
      </c>
      <c r="R878">
        <v>4</v>
      </c>
      <c r="S878">
        <v>256</v>
      </c>
      <c r="T878">
        <v>15</v>
      </c>
      <c r="U878">
        <v>115</v>
      </c>
      <c r="V878">
        <v>6</v>
      </c>
      <c r="W878">
        <v>147</v>
      </c>
      <c r="X878">
        <v>91</v>
      </c>
      <c r="Y878">
        <v>2879</v>
      </c>
      <c r="Z878">
        <v>0</v>
      </c>
      <c r="AA878">
        <v>0</v>
      </c>
      <c r="AB878">
        <v>0</v>
      </c>
      <c r="AC878">
        <v>1</v>
      </c>
      <c r="AD878">
        <v>10220</v>
      </c>
      <c r="AE878">
        <v>10235</v>
      </c>
      <c r="AF878">
        <v>6</v>
      </c>
      <c r="AG878">
        <v>10202</v>
      </c>
      <c r="AH878">
        <v>17</v>
      </c>
      <c r="AI878">
        <v>64</v>
      </c>
      <c r="AJ878">
        <v>1</v>
      </c>
      <c r="AK878">
        <v>83</v>
      </c>
      <c r="AL878">
        <v>20</v>
      </c>
      <c r="AM878">
        <v>0</v>
      </c>
      <c r="AN878">
        <v>50</v>
      </c>
      <c r="AO878">
        <v>85</v>
      </c>
      <c r="AP878">
        <v>1</v>
      </c>
      <c r="AQ878">
        <v>31</v>
      </c>
      <c r="AR878">
        <v>16</v>
      </c>
      <c r="AS878">
        <v>53</v>
      </c>
    </row>
    <row r="879" spans="1:45" x14ac:dyDescent="0.25">
      <c r="A879">
        <v>20120527</v>
      </c>
      <c r="B879">
        <f t="shared" si="65"/>
        <v>20160527</v>
      </c>
      <c r="C879">
        <f t="shared" si="66"/>
        <v>2016</v>
      </c>
      <c r="D879">
        <f t="shared" si="67"/>
        <v>5</v>
      </c>
      <c r="E879">
        <f t="shared" si="68"/>
        <v>27</v>
      </c>
      <c r="F879" s="15">
        <f t="shared" si="69"/>
        <v>42517</v>
      </c>
      <c r="G879">
        <v>31</v>
      </c>
      <c r="H879">
        <v>25</v>
      </c>
      <c r="I879">
        <v>30</v>
      </c>
      <c r="J879">
        <v>50</v>
      </c>
      <c r="K879">
        <v>18</v>
      </c>
      <c r="L879">
        <v>10</v>
      </c>
      <c r="M879">
        <v>5</v>
      </c>
      <c r="N879">
        <v>100</v>
      </c>
      <c r="O879">
        <v>14</v>
      </c>
      <c r="P879">
        <v>205</v>
      </c>
      <c r="Q879">
        <v>122</v>
      </c>
      <c r="R879">
        <v>4</v>
      </c>
      <c r="S879">
        <v>266</v>
      </c>
      <c r="T879">
        <v>14</v>
      </c>
      <c r="U879">
        <v>80</v>
      </c>
      <c r="V879">
        <v>6</v>
      </c>
      <c r="W879">
        <v>145</v>
      </c>
      <c r="X879">
        <v>89</v>
      </c>
      <c r="Y879">
        <v>2798</v>
      </c>
      <c r="Z879">
        <v>0</v>
      </c>
      <c r="AA879">
        <v>0</v>
      </c>
      <c r="AB879">
        <v>0</v>
      </c>
      <c r="AC879">
        <v>1</v>
      </c>
      <c r="AD879">
        <v>10192</v>
      </c>
      <c r="AE879">
        <v>10212</v>
      </c>
      <c r="AF879">
        <v>5</v>
      </c>
      <c r="AG879">
        <v>10171</v>
      </c>
      <c r="AH879">
        <v>24</v>
      </c>
      <c r="AI879">
        <v>57</v>
      </c>
      <c r="AJ879">
        <v>24</v>
      </c>
      <c r="AK879">
        <v>82</v>
      </c>
      <c r="AL879">
        <v>12</v>
      </c>
      <c r="AM879">
        <v>0</v>
      </c>
      <c r="AN879">
        <v>61</v>
      </c>
      <c r="AO879">
        <v>97</v>
      </c>
      <c r="AP879">
        <v>24</v>
      </c>
      <c r="AQ879">
        <v>34</v>
      </c>
      <c r="AR879">
        <v>10</v>
      </c>
      <c r="AS879">
        <v>51</v>
      </c>
    </row>
    <row r="880" spans="1:45" x14ac:dyDescent="0.25">
      <c r="A880">
        <v>20120528</v>
      </c>
      <c r="B880">
        <f t="shared" si="65"/>
        <v>20160528</v>
      </c>
      <c r="C880">
        <f t="shared" si="66"/>
        <v>2016</v>
      </c>
      <c r="D880">
        <f t="shared" si="67"/>
        <v>5</v>
      </c>
      <c r="E880">
        <f t="shared" si="68"/>
        <v>28</v>
      </c>
      <c r="F880" s="15">
        <f t="shared" si="69"/>
        <v>42518</v>
      </c>
      <c r="G880">
        <v>316</v>
      </c>
      <c r="H880">
        <v>29</v>
      </c>
      <c r="I880">
        <v>30</v>
      </c>
      <c r="J880">
        <v>40</v>
      </c>
      <c r="K880">
        <v>10</v>
      </c>
      <c r="L880">
        <v>20</v>
      </c>
      <c r="M880">
        <v>1</v>
      </c>
      <c r="N880">
        <v>70</v>
      </c>
      <c r="O880">
        <v>12</v>
      </c>
      <c r="P880">
        <v>183</v>
      </c>
      <c r="Q880">
        <v>112</v>
      </c>
      <c r="R880">
        <v>24</v>
      </c>
      <c r="S880">
        <v>243</v>
      </c>
      <c r="T880">
        <v>12</v>
      </c>
      <c r="U880">
        <v>104</v>
      </c>
      <c r="V880">
        <v>24</v>
      </c>
      <c r="W880">
        <v>145</v>
      </c>
      <c r="X880">
        <v>89</v>
      </c>
      <c r="Y880">
        <v>2869</v>
      </c>
      <c r="Z880">
        <v>0</v>
      </c>
      <c r="AA880">
        <v>0</v>
      </c>
      <c r="AB880">
        <v>0</v>
      </c>
      <c r="AC880">
        <v>1</v>
      </c>
      <c r="AD880">
        <v>10160</v>
      </c>
      <c r="AE880">
        <v>10169</v>
      </c>
      <c r="AF880">
        <v>1</v>
      </c>
      <c r="AG880">
        <v>10155</v>
      </c>
      <c r="AH880">
        <v>16</v>
      </c>
      <c r="AI880">
        <v>24</v>
      </c>
      <c r="AJ880">
        <v>1</v>
      </c>
      <c r="AK880">
        <v>81</v>
      </c>
      <c r="AL880">
        <v>11</v>
      </c>
      <c r="AM880">
        <v>1</v>
      </c>
      <c r="AN880">
        <v>74</v>
      </c>
      <c r="AO880">
        <v>98</v>
      </c>
      <c r="AP880">
        <v>1</v>
      </c>
      <c r="AQ880">
        <v>48</v>
      </c>
      <c r="AR880">
        <v>11</v>
      </c>
      <c r="AS880">
        <v>51</v>
      </c>
    </row>
    <row r="881" spans="1:45" x14ac:dyDescent="0.25">
      <c r="A881">
        <v>20120529</v>
      </c>
      <c r="B881">
        <f t="shared" si="65"/>
        <v>20160529</v>
      </c>
      <c r="C881">
        <f t="shared" si="66"/>
        <v>2016</v>
      </c>
      <c r="D881">
        <f t="shared" si="67"/>
        <v>5</v>
      </c>
      <c r="E881">
        <f t="shared" si="68"/>
        <v>29</v>
      </c>
      <c r="F881" s="15">
        <f t="shared" si="69"/>
        <v>42519</v>
      </c>
      <c r="G881">
        <v>347</v>
      </c>
      <c r="H881">
        <v>17</v>
      </c>
      <c r="I881">
        <v>20</v>
      </c>
      <c r="J881">
        <v>30</v>
      </c>
      <c r="K881">
        <v>12</v>
      </c>
      <c r="L881">
        <v>0</v>
      </c>
      <c r="M881">
        <v>23</v>
      </c>
      <c r="N881">
        <v>60</v>
      </c>
      <c r="O881">
        <v>12</v>
      </c>
      <c r="P881">
        <v>136</v>
      </c>
      <c r="Q881">
        <v>88</v>
      </c>
      <c r="R881">
        <v>24</v>
      </c>
      <c r="S881">
        <v>185</v>
      </c>
      <c r="T881">
        <v>12</v>
      </c>
      <c r="U881">
        <v>63</v>
      </c>
      <c r="V881">
        <v>24</v>
      </c>
      <c r="W881">
        <v>37</v>
      </c>
      <c r="X881">
        <v>23</v>
      </c>
      <c r="Y881">
        <v>1245</v>
      </c>
      <c r="Z881">
        <v>0</v>
      </c>
      <c r="AA881">
        <v>-1</v>
      </c>
      <c r="AB881">
        <v>-1</v>
      </c>
      <c r="AC881">
        <v>13</v>
      </c>
      <c r="AD881">
        <v>10164</v>
      </c>
      <c r="AE881">
        <v>10174</v>
      </c>
      <c r="AF881">
        <v>21</v>
      </c>
      <c r="AG881">
        <v>10157</v>
      </c>
      <c r="AH881">
        <v>3</v>
      </c>
      <c r="AI881">
        <v>30</v>
      </c>
      <c r="AJ881">
        <v>3</v>
      </c>
      <c r="AK881">
        <v>72</v>
      </c>
      <c r="AL881">
        <v>20</v>
      </c>
      <c r="AM881">
        <v>5</v>
      </c>
      <c r="AN881">
        <v>84</v>
      </c>
      <c r="AO881">
        <v>98</v>
      </c>
      <c r="AP881">
        <v>3</v>
      </c>
      <c r="AQ881">
        <v>70</v>
      </c>
      <c r="AR881">
        <v>18</v>
      </c>
      <c r="AS881">
        <v>20</v>
      </c>
    </row>
    <row r="882" spans="1:45" x14ac:dyDescent="0.25">
      <c r="A882">
        <v>20120530</v>
      </c>
      <c r="B882">
        <f t="shared" si="65"/>
        <v>20160530</v>
      </c>
      <c r="C882">
        <f t="shared" si="66"/>
        <v>2016</v>
      </c>
      <c r="D882">
        <f t="shared" si="67"/>
        <v>5</v>
      </c>
      <c r="E882">
        <f t="shared" si="68"/>
        <v>30</v>
      </c>
      <c r="F882" s="15">
        <f t="shared" si="69"/>
        <v>42520</v>
      </c>
      <c r="G882">
        <v>294</v>
      </c>
      <c r="H882">
        <v>13</v>
      </c>
      <c r="I882">
        <v>17</v>
      </c>
      <c r="J882">
        <v>30</v>
      </c>
      <c r="K882">
        <v>16</v>
      </c>
      <c r="L882">
        <v>0</v>
      </c>
      <c r="M882">
        <v>2</v>
      </c>
      <c r="N882">
        <v>60</v>
      </c>
      <c r="O882">
        <v>17</v>
      </c>
      <c r="P882">
        <v>162</v>
      </c>
      <c r="Q882">
        <v>84</v>
      </c>
      <c r="R882">
        <v>1</v>
      </c>
      <c r="S882">
        <v>223</v>
      </c>
      <c r="T882">
        <v>16</v>
      </c>
      <c r="U882">
        <v>56</v>
      </c>
      <c r="V882">
        <v>6</v>
      </c>
      <c r="W882">
        <v>105</v>
      </c>
      <c r="X882">
        <v>64</v>
      </c>
      <c r="Y882">
        <v>2235</v>
      </c>
      <c r="Z882">
        <v>0</v>
      </c>
      <c r="AA882">
        <v>0</v>
      </c>
      <c r="AB882">
        <v>0</v>
      </c>
      <c r="AC882">
        <v>1</v>
      </c>
      <c r="AD882">
        <v>10181</v>
      </c>
      <c r="AE882">
        <v>10189</v>
      </c>
      <c r="AF882">
        <v>10</v>
      </c>
      <c r="AG882">
        <v>10173</v>
      </c>
      <c r="AH882">
        <v>1</v>
      </c>
      <c r="AI882">
        <v>36</v>
      </c>
      <c r="AJ882">
        <v>24</v>
      </c>
      <c r="AK882">
        <v>73</v>
      </c>
      <c r="AL882">
        <v>9</v>
      </c>
      <c r="AM882">
        <v>3</v>
      </c>
      <c r="AN882">
        <v>73</v>
      </c>
      <c r="AO882">
        <v>98</v>
      </c>
      <c r="AP882">
        <v>1</v>
      </c>
      <c r="AQ882">
        <v>53</v>
      </c>
      <c r="AR882">
        <v>15</v>
      </c>
      <c r="AS882">
        <v>38</v>
      </c>
    </row>
    <row r="883" spans="1:45" x14ac:dyDescent="0.25">
      <c r="A883">
        <v>20120531</v>
      </c>
      <c r="B883">
        <f t="shared" si="65"/>
        <v>20160531</v>
      </c>
      <c r="C883">
        <f t="shared" si="66"/>
        <v>2016</v>
      </c>
      <c r="D883">
        <f t="shared" si="67"/>
        <v>5</v>
      </c>
      <c r="E883">
        <f t="shared" si="68"/>
        <v>31</v>
      </c>
      <c r="F883" s="15">
        <f t="shared" si="69"/>
        <v>42521</v>
      </c>
      <c r="G883">
        <v>268</v>
      </c>
      <c r="H883">
        <v>27</v>
      </c>
      <c r="I883">
        <v>30</v>
      </c>
      <c r="J883">
        <v>60</v>
      </c>
      <c r="K883">
        <v>12</v>
      </c>
      <c r="L883">
        <v>10</v>
      </c>
      <c r="M883">
        <v>1</v>
      </c>
      <c r="N883">
        <v>110</v>
      </c>
      <c r="O883">
        <v>12</v>
      </c>
      <c r="P883">
        <v>144</v>
      </c>
      <c r="Q883">
        <v>121</v>
      </c>
      <c r="R883">
        <v>2</v>
      </c>
      <c r="S883">
        <v>184</v>
      </c>
      <c r="T883">
        <v>10</v>
      </c>
      <c r="U883">
        <v>101</v>
      </c>
      <c r="V883">
        <v>6</v>
      </c>
      <c r="W883">
        <v>0</v>
      </c>
      <c r="X883">
        <v>0</v>
      </c>
      <c r="Y883">
        <v>651</v>
      </c>
      <c r="Z883">
        <v>58</v>
      </c>
      <c r="AA883">
        <v>109</v>
      </c>
      <c r="AB883">
        <v>38</v>
      </c>
      <c r="AC883">
        <v>5</v>
      </c>
      <c r="AD883">
        <v>10160</v>
      </c>
      <c r="AE883">
        <v>10180</v>
      </c>
      <c r="AF883">
        <v>1</v>
      </c>
      <c r="AG883">
        <v>10144</v>
      </c>
      <c r="AH883">
        <v>16</v>
      </c>
      <c r="AI883">
        <v>15</v>
      </c>
      <c r="AJ883">
        <v>5</v>
      </c>
      <c r="AK883">
        <v>70</v>
      </c>
      <c r="AL883">
        <v>24</v>
      </c>
      <c r="AM883">
        <v>8</v>
      </c>
      <c r="AN883">
        <v>93</v>
      </c>
      <c r="AO883">
        <v>98</v>
      </c>
      <c r="AP883">
        <v>1</v>
      </c>
      <c r="AQ883">
        <v>81</v>
      </c>
      <c r="AR883">
        <v>10</v>
      </c>
      <c r="AS883">
        <v>11</v>
      </c>
    </row>
    <row r="884" spans="1:45" x14ac:dyDescent="0.25">
      <c r="A884">
        <v>20120601</v>
      </c>
      <c r="B884">
        <f t="shared" si="65"/>
        <v>20160601</v>
      </c>
      <c r="C884">
        <f t="shared" si="66"/>
        <v>2016</v>
      </c>
      <c r="D884">
        <f t="shared" si="67"/>
        <v>6</v>
      </c>
      <c r="E884">
        <f t="shared" si="68"/>
        <v>1</v>
      </c>
      <c r="F884" s="15">
        <f t="shared" si="69"/>
        <v>42522</v>
      </c>
      <c r="G884">
        <v>323</v>
      </c>
      <c r="H884">
        <v>24</v>
      </c>
      <c r="I884">
        <v>26</v>
      </c>
      <c r="J884">
        <v>40</v>
      </c>
      <c r="K884">
        <v>15</v>
      </c>
      <c r="L884">
        <v>20</v>
      </c>
      <c r="M884">
        <v>3</v>
      </c>
      <c r="N884">
        <v>80</v>
      </c>
      <c r="O884">
        <v>1</v>
      </c>
      <c r="P884">
        <v>127</v>
      </c>
      <c r="Q884">
        <v>69</v>
      </c>
      <c r="R884">
        <v>24</v>
      </c>
      <c r="S884">
        <v>161</v>
      </c>
      <c r="T884">
        <v>15</v>
      </c>
      <c r="U884">
        <v>44</v>
      </c>
      <c r="V884">
        <v>24</v>
      </c>
      <c r="W884">
        <v>39</v>
      </c>
      <c r="X884">
        <v>24</v>
      </c>
      <c r="Y884">
        <v>1380</v>
      </c>
      <c r="Z884">
        <v>4</v>
      </c>
      <c r="AA884">
        <v>1</v>
      </c>
      <c r="AB884">
        <v>1</v>
      </c>
      <c r="AC884">
        <v>8</v>
      </c>
      <c r="AD884">
        <v>10185</v>
      </c>
      <c r="AE884">
        <v>10193</v>
      </c>
      <c r="AF884">
        <v>9</v>
      </c>
      <c r="AG884">
        <v>10158</v>
      </c>
      <c r="AH884">
        <v>1</v>
      </c>
      <c r="AI884">
        <v>45</v>
      </c>
      <c r="AJ884">
        <v>8</v>
      </c>
      <c r="AK884">
        <v>81</v>
      </c>
      <c r="AL884">
        <v>18</v>
      </c>
      <c r="AM884">
        <v>6</v>
      </c>
      <c r="AN884">
        <v>78</v>
      </c>
      <c r="AO884">
        <v>97</v>
      </c>
      <c r="AP884">
        <v>24</v>
      </c>
      <c r="AQ884">
        <v>60</v>
      </c>
      <c r="AR884">
        <v>15</v>
      </c>
      <c r="AS884">
        <v>22</v>
      </c>
    </row>
    <row r="885" spans="1:45" x14ac:dyDescent="0.25">
      <c r="A885">
        <v>20120602</v>
      </c>
      <c r="B885">
        <f t="shared" si="65"/>
        <v>20160602</v>
      </c>
      <c r="C885">
        <f t="shared" si="66"/>
        <v>2016</v>
      </c>
      <c r="D885">
        <f t="shared" si="67"/>
        <v>6</v>
      </c>
      <c r="E885">
        <f t="shared" si="68"/>
        <v>2</v>
      </c>
      <c r="F885" s="15">
        <f t="shared" si="69"/>
        <v>42523</v>
      </c>
      <c r="G885">
        <v>10</v>
      </c>
      <c r="H885">
        <v>16</v>
      </c>
      <c r="I885">
        <v>24</v>
      </c>
      <c r="J885">
        <v>30</v>
      </c>
      <c r="K885">
        <v>7</v>
      </c>
      <c r="L885">
        <v>10</v>
      </c>
      <c r="M885">
        <v>1</v>
      </c>
      <c r="N885">
        <v>80</v>
      </c>
      <c r="O885">
        <v>13</v>
      </c>
      <c r="P885">
        <v>118</v>
      </c>
      <c r="Q885">
        <v>46</v>
      </c>
      <c r="R885">
        <v>4</v>
      </c>
      <c r="S885">
        <v>164</v>
      </c>
      <c r="T885">
        <v>14</v>
      </c>
      <c r="U885">
        <v>11</v>
      </c>
      <c r="V885">
        <v>6</v>
      </c>
      <c r="W885">
        <v>135</v>
      </c>
      <c r="X885">
        <v>82</v>
      </c>
      <c r="Y885">
        <v>2623</v>
      </c>
      <c r="Z885">
        <v>0</v>
      </c>
      <c r="AA885">
        <v>0</v>
      </c>
      <c r="AB885">
        <v>0</v>
      </c>
      <c r="AC885">
        <v>1</v>
      </c>
      <c r="AD885">
        <v>10167</v>
      </c>
      <c r="AE885">
        <v>10185</v>
      </c>
      <c r="AF885">
        <v>1</v>
      </c>
      <c r="AG885">
        <v>10127</v>
      </c>
      <c r="AH885">
        <v>24</v>
      </c>
      <c r="AI885">
        <v>5</v>
      </c>
      <c r="AJ885">
        <v>3</v>
      </c>
      <c r="AK885">
        <v>82</v>
      </c>
      <c r="AL885">
        <v>15</v>
      </c>
      <c r="AM885">
        <v>3</v>
      </c>
      <c r="AN885">
        <v>67</v>
      </c>
      <c r="AO885">
        <v>99</v>
      </c>
      <c r="AP885">
        <v>3</v>
      </c>
      <c r="AQ885">
        <v>41</v>
      </c>
      <c r="AR885">
        <v>13</v>
      </c>
      <c r="AS885">
        <v>40</v>
      </c>
    </row>
    <row r="886" spans="1:45" x14ac:dyDescent="0.25">
      <c r="A886">
        <v>20120603</v>
      </c>
      <c r="B886">
        <f t="shared" si="65"/>
        <v>20160603</v>
      </c>
      <c r="C886">
        <f t="shared" si="66"/>
        <v>2016</v>
      </c>
      <c r="D886">
        <f t="shared" si="67"/>
        <v>6</v>
      </c>
      <c r="E886">
        <f t="shared" si="68"/>
        <v>3</v>
      </c>
      <c r="F886" s="15">
        <f t="shared" si="69"/>
        <v>42524</v>
      </c>
      <c r="G886">
        <v>61</v>
      </c>
      <c r="H886">
        <v>24</v>
      </c>
      <c r="I886">
        <v>26</v>
      </c>
      <c r="J886">
        <v>50</v>
      </c>
      <c r="K886">
        <v>9</v>
      </c>
      <c r="L886">
        <v>0</v>
      </c>
      <c r="M886">
        <v>22</v>
      </c>
      <c r="N886">
        <v>80</v>
      </c>
      <c r="O886">
        <v>6</v>
      </c>
      <c r="P886">
        <v>91</v>
      </c>
      <c r="Q886">
        <v>82</v>
      </c>
      <c r="R886">
        <v>9</v>
      </c>
      <c r="S886">
        <v>110</v>
      </c>
      <c r="T886">
        <v>1</v>
      </c>
      <c r="U886">
        <v>84</v>
      </c>
      <c r="V886">
        <v>12</v>
      </c>
      <c r="W886">
        <v>0</v>
      </c>
      <c r="X886">
        <v>0</v>
      </c>
      <c r="Y886">
        <v>444</v>
      </c>
      <c r="Z886">
        <v>90</v>
      </c>
      <c r="AA886">
        <v>86</v>
      </c>
      <c r="AB886">
        <v>27</v>
      </c>
      <c r="AC886">
        <v>7</v>
      </c>
      <c r="AD886">
        <v>10099</v>
      </c>
      <c r="AE886">
        <v>10119</v>
      </c>
      <c r="AF886">
        <v>1</v>
      </c>
      <c r="AG886">
        <v>10076</v>
      </c>
      <c r="AH886">
        <v>11</v>
      </c>
      <c r="AI886">
        <v>58</v>
      </c>
      <c r="AJ886">
        <v>24</v>
      </c>
      <c r="AK886">
        <v>75</v>
      </c>
      <c r="AL886">
        <v>1</v>
      </c>
      <c r="AM886">
        <v>8</v>
      </c>
      <c r="AN886">
        <v>89</v>
      </c>
      <c r="AO886">
        <v>98</v>
      </c>
      <c r="AP886">
        <v>23</v>
      </c>
      <c r="AQ886">
        <v>71</v>
      </c>
      <c r="AR886">
        <v>1</v>
      </c>
      <c r="AS886">
        <v>6</v>
      </c>
    </row>
    <row r="887" spans="1:45" x14ac:dyDescent="0.25">
      <c r="A887">
        <v>20120604</v>
      </c>
      <c r="B887">
        <f t="shared" si="65"/>
        <v>20160604</v>
      </c>
      <c r="C887">
        <f t="shared" si="66"/>
        <v>2016</v>
      </c>
      <c r="D887">
        <f t="shared" si="67"/>
        <v>6</v>
      </c>
      <c r="E887">
        <f t="shared" si="68"/>
        <v>4</v>
      </c>
      <c r="F887" s="15">
        <f t="shared" si="69"/>
        <v>42525</v>
      </c>
      <c r="G887">
        <v>13</v>
      </c>
      <c r="H887">
        <v>20</v>
      </c>
      <c r="I887">
        <v>26</v>
      </c>
      <c r="J887">
        <v>40</v>
      </c>
      <c r="K887">
        <v>9</v>
      </c>
      <c r="L887">
        <v>10</v>
      </c>
      <c r="M887">
        <v>1</v>
      </c>
      <c r="N887">
        <v>100</v>
      </c>
      <c r="O887">
        <v>12</v>
      </c>
      <c r="P887">
        <v>91</v>
      </c>
      <c r="Q887">
        <v>64</v>
      </c>
      <c r="R887">
        <v>24</v>
      </c>
      <c r="S887">
        <v>114</v>
      </c>
      <c r="T887">
        <v>18</v>
      </c>
      <c r="U887">
        <v>37</v>
      </c>
      <c r="V887">
        <v>24</v>
      </c>
      <c r="W887">
        <v>13</v>
      </c>
      <c r="X887">
        <v>8</v>
      </c>
      <c r="Y887">
        <v>725</v>
      </c>
      <c r="Z887">
        <v>87</v>
      </c>
      <c r="AA887">
        <v>90</v>
      </c>
      <c r="AB887">
        <v>17</v>
      </c>
      <c r="AC887">
        <v>12</v>
      </c>
      <c r="AD887">
        <v>10123</v>
      </c>
      <c r="AE887">
        <v>10171</v>
      </c>
      <c r="AF887">
        <v>24</v>
      </c>
      <c r="AG887">
        <v>10101</v>
      </c>
      <c r="AH887">
        <v>6</v>
      </c>
      <c r="AI887">
        <v>50</v>
      </c>
      <c r="AJ887">
        <v>1</v>
      </c>
      <c r="AK887">
        <v>75</v>
      </c>
      <c r="AL887">
        <v>18</v>
      </c>
      <c r="AM887">
        <v>7</v>
      </c>
      <c r="AN887">
        <v>87</v>
      </c>
      <c r="AO887">
        <v>97</v>
      </c>
      <c r="AP887">
        <v>1</v>
      </c>
      <c r="AQ887">
        <v>71</v>
      </c>
      <c r="AR887">
        <v>18</v>
      </c>
      <c r="AS887">
        <v>10</v>
      </c>
    </row>
    <row r="888" spans="1:45" x14ac:dyDescent="0.25">
      <c r="A888">
        <v>20120605</v>
      </c>
      <c r="B888">
        <f t="shared" si="65"/>
        <v>20160605</v>
      </c>
      <c r="C888">
        <f t="shared" si="66"/>
        <v>2016</v>
      </c>
      <c r="D888">
        <f t="shared" si="67"/>
        <v>6</v>
      </c>
      <c r="E888">
        <f t="shared" si="68"/>
        <v>5</v>
      </c>
      <c r="F888" s="15">
        <f t="shared" si="69"/>
        <v>42526</v>
      </c>
      <c r="G888">
        <v>184</v>
      </c>
      <c r="H888">
        <v>9</v>
      </c>
      <c r="I888">
        <v>21</v>
      </c>
      <c r="J888">
        <v>30</v>
      </c>
      <c r="K888">
        <v>15</v>
      </c>
      <c r="L888">
        <v>10</v>
      </c>
      <c r="M888">
        <v>2</v>
      </c>
      <c r="N888">
        <v>70</v>
      </c>
      <c r="O888">
        <v>14</v>
      </c>
      <c r="P888">
        <v>110</v>
      </c>
      <c r="Q888">
        <v>33</v>
      </c>
      <c r="R888">
        <v>4</v>
      </c>
      <c r="S888">
        <v>157</v>
      </c>
      <c r="T888">
        <v>14</v>
      </c>
      <c r="U888">
        <v>-1</v>
      </c>
      <c r="V888">
        <v>6</v>
      </c>
      <c r="W888">
        <v>59</v>
      </c>
      <c r="X888">
        <v>36</v>
      </c>
      <c r="Y888">
        <v>1720</v>
      </c>
      <c r="Z888">
        <v>0</v>
      </c>
      <c r="AA888">
        <v>0</v>
      </c>
      <c r="AB888">
        <v>0</v>
      </c>
      <c r="AC888">
        <v>1</v>
      </c>
      <c r="AD888">
        <v>10164</v>
      </c>
      <c r="AE888">
        <v>10194</v>
      </c>
      <c r="AF888">
        <v>9</v>
      </c>
      <c r="AG888">
        <v>10101</v>
      </c>
      <c r="AH888">
        <v>24</v>
      </c>
      <c r="AI888">
        <v>60</v>
      </c>
      <c r="AJ888">
        <v>4</v>
      </c>
      <c r="AK888">
        <v>80</v>
      </c>
      <c r="AL888">
        <v>8</v>
      </c>
      <c r="AM888">
        <v>6</v>
      </c>
      <c r="AN888">
        <v>70</v>
      </c>
      <c r="AO888">
        <v>97</v>
      </c>
      <c r="AP888">
        <v>2</v>
      </c>
      <c r="AQ888">
        <v>48</v>
      </c>
      <c r="AR888">
        <v>14</v>
      </c>
      <c r="AS888">
        <v>26</v>
      </c>
    </row>
    <row r="889" spans="1:45" x14ac:dyDescent="0.25">
      <c r="A889">
        <v>20120606</v>
      </c>
      <c r="B889">
        <f t="shared" si="65"/>
        <v>20160606</v>
      </c>
      <c r="C889">
        <f t="shared" si="66"/>
        <v>2016</v>
      </c>
      <c r="D889">
        <f t="shared" si="67"/>
        <v>6</v>
      </c>
      <c r="E889">
        <f t="shared" si="68"/>
        <v>6</v>
      </c>
      <c r="F889" s="15">
        <f t="shared" si="69"/>
        <v>42527</v>
      </c>
      <c r="G889">
        <v>190</v>
      </c>
      <c r="H889">
        <v>26</v>
      </c>
      <c r="I889">
        <v>35</v>
      </c>
      <c r="J889">
        <v>50</v>
      </c>
      <c r="K889">
        <v>6</v>
      </c>
      <c r="L889">
        <v>20</v>
      </c>
      <c r="M889">
        <v>2</v>
      </c>
      <c r="N889">
        <v>100</v>
      </c>
      <c r="O889">
        <v>15</v>
      </c>
      <c r="P889">
        <v>139</v>
      </c>
      <c r="Q889">
        <v>98</v>
      </c>
      <c r="R889">
        <v>4</v>
      </c>
      <c r="S889">
        <v>187</v>
      </c>
      <c r="T889">
        <v>18</v>
      </c>
      <c r="U889">
        <v>95</v>
      </c>
      <c r="V889">
        <v>6</v>
      </c>
      <c r="W889">
        <v>55</v>
      </c>
      <c r="X889">
        <v>33</v>
      </c>
      <c r="Y889">
        <v>1231</v>
      </c>
      <c r="Z889">
        <v>90</v>
      </c>
      <c r="AA889">
        <v>81</v>
      </c>
      <c r="AB889">
        <v>16</v>
      </c>
      <c r="AC889">
        <v>11</v>
      </c>
      <c r="AD889">
        <v>10052</v>
      </c>
      <c r="AE889">
        <v>10092</v>
      </c>
      <c r="AF889">
        <v>1</v>
      </c>
      <c r="AG889">
        <v>10037</v>
      </c>
      <c r="AH889">
        <v>9</v>
      </c>
      <c r="AI889">
        <v>28</v>
      </c>
      <c r="AJ889">
        <v>11</v>
      </c>
      <c r="AK889">
        <v>80</v>
      </c>
      <c r="AL889">
        <v>14</v>
      </c>
      <c r="AM889">
        <v>7</v>
      </c>
      <c r="AN889">
        <v>85</v>
      </c>
      <c r="AO889">
        <v>98</v>
      </c>
      <c r="AP889">
        <v>7</v>
      </c>
      <c r="AQ889">
        <v>60</v>
      </c>
      <c r="AR889">
        <v>15</v>
      </c>
      <c r="AS889">
        <v>20</v>
      </c>
    </row>
    <row r="890" spans="1:45" x14ac:dyDescent="0.25">
      <c r="A890">
        <v>20120607</v>
      </c>
      <c r="B890">
        <f t="shared" si="65"/>
        <v>20160607</v>
      </c>
      <c r="C890">
        <f t="shared" si="66"/>
        <v>2016</v>
      </c>
      <c r="D890">
        <f t="shared" si="67"/>
        <v>6</v>
      </c>
      <c r="E890">
        <f t="shared" si="68"/>
        <v>7</v>
      </c>
      <c r="F890" s="15">
        <f t="shared" si="69"/>
        <v>42528</v>
      </c>
      <c r="G890">
        <v>186</v>
      </c>
      <c r="H890">
        <v>25</v>
      </c>
      <c r="I890">
        <v>33</v>
      </c>
      <c r="J890">
        <v>50</v>
      </c>
      <c r="K890">
        <v>1</v>
      </c>
      <c r="L890">
        <v>20</v>
      </c>
      <c r="M890">
        <v>5</v>
      </c>
      <c r="N890">
        <v>90</v>
      </c>
      <c r="O890">
        <v>1</v>
      </c>
      <c r="P890">
        <v>162</v>
      </c>
      <c r="Q890">
        <v>118</v>
      </c>
      <c r="R890">
        <v>4</v>
      </c>
      <c r="S890">
        <v>209</v>
      </c>
      <c r="T890">
        <v>15</v>
      </c>
      <c r="U890">
        <v>93</v>
      </c>
      <c r="V890">
        <v>24</v>
      </c>
      <c r="W890">
        <v>17</v>
      </c>
      <c r="X890">
        <v>10</v>
      </c>
      <c r="Y890">
        <v>1406</v>
      </c>
      <c r="Z890">
        <v>28</v>
      </c>
      <c r="AA890">
        <v>17</v>
      </c>
      <c r="AB890">
        <v>13</v>
      </c>
      <c r="AC890">
        <v>19</v>
      </c>
      <c r="AD890">
        <v>10022</v>
      </c>
      <c r="AE890">
        <v>10052</v>
      </c>
      <c r="AF890">
        <v>6</v>
      </c>
      <c r="AG890">
        <v>9987</v>
      </c>
      <c r="AH890">
        <v>17</v>
      </c>
      <c r="AI890">
        <v>60</v>
      </c>
      <c r="AJ890">
        <v>19</v>
      </c>
      <c r="AK890">
        <v>77</v>
      </c>
      <c r="AL890">
        <v>15</v>
      </c>
      <c r="AM890">
        <v>6</v>
      </c>
      <c r="AN890">
        <v>82</v>
      </c>
      <c r="AO890">
        <v>95</v>
      </c>
      <c r="AP890">
        <v>21</v>
      </c>
      <c r="AQ890">
        <v>65</v>
      </c>
      <c r="AR890">
        <v>15</v>
      </c>
      <c r="AS890">
        <v>24</v>
      </c>
    </row>
    <row r="891" spans="1:45" x14ac:dyDescent="0.25">
      <c r="A891">
        <v>20120608</v>
      </c>
      <c r="B891">
        <f t="shared" si="65"/>
        <v>20160608</v>
      </c>
      <c r="C891">
        <f t="shared" si="66"/>
        <v>2016</v>
      </c>
      <c r="D891">
        <f t="shared" si="67"/>
        <v>6</v>
      </c>
      <c r="E891">
        <f t="shared" si="68"/>
        <v>8</v>
      </c>
      <c r="F891" s="15">
        <f t="shared" si="69"/>
        <v>42529</v>
      </c>
      <c r="G891">
        <v>219</v>
      </c>
      <c r="H891">
        <v>64</v>
      </c>
      <c r="I891">
        <v>66</v>
      </c>
      <c r="J891">
        <v>100</v>
      </c>
      <c r="K891">
        <v>17</v>
      </c>
      <c r="L891">
        <v>20</v>
      </c>
      <c r="M891">
        <v>1</v>
      </c>
      <c r="N891">
        <v>200</v>
      </c>
      <c r="O891">
        <v>18</v>
      </c>
      <c r="P891">
        <v>152</v>
      </c>
      <c r="Q891">
        <v>110</v>
      </c>
      <c r="R891">
        <v>2</v>
      </c>
      <c r="S891">
        <v>192</v>
      </c>
      <c r="T891">
        <v>13</v>
      </c>
      <c r="U891">
        <v>76</v>
      </c>
      <c r="V891">
        <v>6</v>
      </c>
      <c r="W891">
        <v>101</v>
      </c>
      <c r="X891">
        <v>61</v>
      </c>
      <c r="Y891">
        <v>2031</v>
      </c>
      <c r="Z891">
        <v>6</v>
      </c>
      <c r="AA891">
        <v>5</v>
      </c>
      <c r="AB891">
        <v>3</v>
      </c>
      <c r="AC891">
        <v>13</v>
      </c>
      <c r="AD891">
        <v>10042</v>
      </c>
      <c r="AE891">
        <v>10077</v>
      </c>
      <c r="AF891">
        <v>23</v>
      </c>
      <c r="AG891">
        <v>10015</v>
      </c>
      <c r="AH891">
        <v>1</v>
      </c>
      <c r="AI891">
        <v>59</v>
      </c>
      <c r="AJ891">
        <v>13</v>
      </c>
      <c r="AK891">
        <v>81</v>
      </c>
      <c r="AL891">
        <v>10</v>
      </c>
      <c r="AM891">
        <v>4</v>
      </c>
      <c r="AN891">
        <v>68</v>
      </c>
      <c r="AO891">
        <v>97</v>
      </c>
      <c r="AP891">
        <v>1</v>
      </c>
      <c r="AQ891">
        <v>44</v>
      </c>
      <c r="AR891">
        <v>16</v>
      </c>
      <c r="AS891">
        <v>34</v>
      </c>
    </row>
    <row r="892" spans="1:45" x14ac:dyDescent="0.25">
      <c r="A892">
        <v>20120609</v>
      </c>
      <c r="B892">
        <f t="shared" si="65"/>
        <v>20160609</v>
      </c>
      <c r="C892">
        <f t="shared" si="66"/>
        <v>2016</v>
      </c>
      <c r="D892">
        <f t="shared" si="67"/>
        <v>6</v>
      </c>
      <c r="E892">
        <f t="shared" si="68"/>
        <v>9</v>
      </c>
      <c r="F892" s="15">
        <f t="shared" si="69"/>
        <v>42530</v>
      </c>
      <c r="G892">
        <v>224</v>
      </c>
      <c r="H892">
        <v>63</v>
      </c>
      <c r="I892">
        <v>64</v>
      </c>
      <c r="J892">
        <v>80</v>
      </c>
      <c r="K892">
        <v>5</v>
      </c>
      <c r="L892">
        <v>30</v>
      </c>
      <c r="M892">
        <v>24</v>
      </c>
      <c r="N892">
        <v>170</v>
      </c>
      <c r="O892">
        <v>10</v>
      </c>
      <c r="P892">
        <v>133</v>
      </c>
      <c r="Q892">
        <v>113</v>
      </c>
      <c r="R892">
        <v>7</v>
      </c>
      <c r="S892">
        <v>159</v>
      </c>
      <c r="T892">
        <v>15</v>
      </c>
      <c r="U892">
        <v>104</v>
      </c>
      <c r="V892">
        <v>24</v>
      </c>
      <c r="W892">
        <v>4</v>
      </c>
      <c r="X892">
        <v>2</v>
      </c>
      <c r="Y892">
        <v>786</v>
      </c>
      <c r="Z892">
        <v>0</v>
      </c>
      <c r="AA892">
        <v>-1</v>
      </c>
      <c r="AB892">
        <v>-1</v>
      </c>
      <c r="AC892">
        <v>7</v>
      </c>
      <c r="AD892">
        <v>10101</v>
      </c>
      <c r="AE892">
        <v>10118</v>
      </c>
      <c r="AF892">
        <v>21</v>
      </c>
      <c r="AG892">
        <v>10073</v>
      </c>
      <c r="AH892">
        <v>2</v>
      </c>
      <c r="AI892">
        <v>61</v>
      </c>
      <c r="AJ892">
        <v>8</v>
      </c>
      <c r="AK892">
        <v>80</v>
      </c>
      <c r="AL892">
        <v>21</v>
      </c>
      <c r="AM892">
        <v>7</v>
      </c>
      <c r="AN892">
        <v>67</v>
      </c>
      <c r="AO892">
        <v>75</v>
      </c>
      <c r="AP892">
        <v>6</v>
      </c>
      <c r="AQ892">
        <v>53</v>
      </c>
      <c r="AR892">
        <v>15</v>
      </c>
      <c r="AS892">
        <v>12</v>
      </c>
    </row>
    <row r="893" spans="1:45" x14ac:dyDescent="0.25">
      <c r="A893">
        <v>20120610</v>
      </c>
      <c r="B893">
        <f t="shared" si="65"/>
        <v>20160610</v>
      </c>
      <c r="C893">
        <f t="shared" si="66"/>
        <v>2016</v>
      </c>
      <c r="D893">
        <f t="shared" si="67"/>
        <v>6</v>
      </c>
      <c r="E893">
        <f t="shared" si="68"/>
        <v>10</v>
      </c>
      <c r="F893" s="15">
        <f t="shared" si="69"/>
        <v>42531</v>
      </c>
      <c r="G893">
        <v>229</v>
      </c>
      <c r="H893">
        <v>8</v>
      </c>
      <c r="I893">
        <v>28</v>
      </c>
      <c r="J893">
        <v>40</v>
      </c>
      <c r="K893">
        <v>11</v>
      </c>
      <c r="L893">
        <v>20</v>
      </c>
      <c r="M893">
        <v>13</v>
      </c>
      <c r="N893">
        <v>70</v>
      </c>
      <c r="O893">
        <v>11</v>
      </c>
      <c r="P893">
        <v>149</v>
      </c>
      <c r="Q893">
        <v>97</v>
      </c>
      <c r="R893">
        <v>4</v>
      </c>
      <c r="S893">
        <v>201</v>
      </c>
      <c r="T893">
        <v>14</v>
      </c>
      <c r="U893">
        <v>82</v>
      </c>
      <c r="V893">
        <v>6</v>
      </c>
      <c r="W893">
        <v>90</v>
      </c>
      <c r="X893">
        <v>54</v>
      </c>
      <c r="Y893">
        <v>2273</v>
      </c>
      <c r="Z893">
        <v>0</v>
      </c>
      <c r="AA893">
        <v>-1</v>
      </c>
      <c r="AB893">
        <v>-1</v>
      </c>
      <c r="AC893">
        <v>23</v>
      </c>
      <c r="AD893">
        <v>10093</v>
      </c>
      <c r="AE893">
        <v>10116</v>
      </c>
      <c r="AF893">
        <v>3</v>
      </c>
      <c r="AG893">
        <v>10059</v>
      </c>
      <c r="AH893">
        <v>24</v>
      </c>
      <c r="AI893">
        <v>65</v>
      </c>
      <c r="AJ893">
        <v>6</v>
      </c>
      <c r="AK893">
        <v>81</v>
      </c>
      <c r="AL893">
        <v>14</v>
      </c>
      <c r="AM893">
        <v>6</v>
      </c>
      <c r="AN893">
        <v>68</v>
      </c>
      <c r="AO893">
        <v>87</v>
      </c>
      <c r="AP893">
        <v>4</v>
      </c>
      <c r="AQ893">
        <v>44</v>
      </c>
      <c r="AR893">
        <v>14</v>
      </c>
      <c r="AS893">
        <v>37</v>
      </c>
    </row>
    <row r="894" spans="1:45" x14ac:dyDescent="0.25">
      <c r="A894">
        <v>20120611</v>
      </c>
      <c r="B894">
        <f t="shared" si="65"/>
        <v>20160611</v>
      </c>
      <c r="C894">
        <f t="shared" si="66"/>
        <v>2016</v>
      </c>
      <c r="D894">
        <f t="shared" si="67"/>
        <v>6</v>
      </c>
      <c r="E894">
        <f t="shared" si="68"/>
        <v>11</v>
      </c>
      <c r="F894" s="15">
        <f t="shared" si="69"/>
        <v>42532</v>
      </c>
      <c r="G894">
        <v>84</v>
      </c>
      <c r="H894">
        <v>21</v>
      </c>
      <c r="I894">
        <v>25</v>
      </c>
      <c r="J894">
        <v>50</v>
      </c>
      <c r="K894">
        <v>12</v>
      </c>
      <c r="L894">
        <v>0</v>
      </c>
      <c r="M894">
        <v>18</v>
      </c>
      <c r="N894">
        <v>120</v>
      </c>
      <c r="O894">
        <v>15</v>
      </c>
      <c r="P894">
        <v>148</v>
      </c>
      <c r="Q894">
        <v>129</v>
      </c>
      <c r="R894">
        <v>23</v>
      </c>
      <c r="S894">
        <v>200</v>
      </c>
      <c r="T894">
        <v>15</v>
      </c>
      <c r="U894">
        <v>123</v>
      </c>
      <c r="V894">
        <v>24</v>
      </c>
      <c r="W894">
        <v>15</v>
      </c>
      <c r="X894">
        <v>9</v>
      </c>
      <c r="Y894">
        <v>1166</v>
      </c>
      <c r="Z894">
        <v>31</v>
      </c>
      <c r="AA894">
        <v>46</v>
      </c>
      <c r="AB894">
        <v>27</v>
      </c>
      <c r="AC894">
        <v>17</v>
      </c>
      <c r="AD894">
        <v>10027</v>
      </c>
      <c r="AE894">
        <v>10052</v>
      </c>
      <c r="AF894">
        <v>1</v>
      </c>
      <c r="AG894">
        <v>10011</v>
      </c>
      <c r="AH894">
        <v>14</v>
      </c>
      <c r="AI894">
        <v>19</v>
      </c>
      <c r="AJ894">
        <v>23</v>
      </c>
      <c r="AK894">
        <v>80</v>
      </c>
      <c r="AL894">
        <v>12</v>
      </c>
      <c r="AM894">
        <v>8</v>
      </c>
      <c r="AN894">
        <v>81</v>
      </c>
      <c r="AO894">
        <v>97</v>
      </c>
      <c r="AP894">
        <v>22</v>
      </c>
      <c r="AQ894">
        <v>57</v>
      </c>
      <c r="AR894">
        <v>14</v>
      </c>
      <c r="AS894">
        <v>19</v>
      </c>
    </row>
    <row r="895" spans="1:45" x14ac:dyDescent="0.25">
      <c r="A895">
        <v>20120612</v>
      </c>
      <c r="B895">
        <f t="shared" si="65"/>
        <v>20160612</v>
      </c>
      <c r="C895">
        <f t="shared" si="66"/>
        <v>2016</v>
      </c>
      <c r="D895">
        <f t="shared" si="67"/>
        <v>6</v>
      </c>
      <c r="E895">
        <f t="shared" si="68"/>
        <v>12</v>
      </c>
      <c r="F895" s="15">
        <f t="shared" si="69"/>
        <v>42533</v>
      </c>
      <c r="G895">
        <v>7</v>
      </c>
      <c r="H895">
        <v>34</v>
      </c>
      <c r="I895">
        <v>35</v>
      </c>
      <c r="J895">
        <v>60</v>
      </c>
      <c r="K895">
        <v>17</v>
      </c>
      <c r="L895">
        <v>20</v>
      </c>
      <c r="M895">
        <v>1</v>
      </c>
      <c r="N895">
        <v>90</v>
      </c>
      <c r="O895">
        <v>17</v>
      </c>
      <c r="P895">
        <v>136</v>
      </c>
      <c r="Q895">
        <v>106</v>
      </c>
      <c r="R895">
        <v>24</v>
      </c>
      <c r="S895">
        <v>165</v>
      </c>
      <c r="T895">
        <v>16</v>
      </c>
      <c r="U895">
        <v>100</v>
      </c>
      <c r="V895">
        <v>24</v>
      </c>
      <c r="W895">
        <v>15</v>
      </c>
      <c r="X895">
        <v>9</v>
      </c>
      <c r="Y895">
        <v>1140</v>
      </c>
      <c r="Z895">
        <v>0</v>
      </c>
      <c r="AA895">
        <v>0</v>
      </c>
      <c r="AB895">
        <v>0</v>
      </c>
      <c r="AC895">
        <v>1</v>
      </c>
      <c r="AD895">
        <v>10062</v>
      </c>
      <c r="AE895">
        <v>10114</v>
      </c>
      <c r="AF895">
        <v>23</v>
      </c>
      <c r="AG895">
        <v>10020</v>
      </c>
      <c r="AH895">
        <v>1</v>
      </c>
      <c r="AI895">
        <v>46</v>
      </c>
      <c r="AJ895">
        <v>1</v>
      </c>
      <c r="AK895">
        <v>75</v>
      </c>
      <c r="AL895">
        <v>17</v>
      </c>
      <c r="AM895">
        <v>8</v>
      </c>
      <c r="AN895">
        <v>81</v>
      </c>
      <c r="AO895">
        <v>94</v>
      </c>
      <c r="AP895">
        <v>1</v>
      </c>
      <c r="AQ895">
        <v>70</v>
      </c>
      <c r="AR895">
        <v>16</v>
      </c>
      <c r="AS895">
        <v>18</v>
      </c>
    </row>
    <row r="896" spans="1:45" x14ac:dyDescent="0.25">
      <c r="A896">
        <v>20120613</v>
      </c>
      <c r="B896">
        <f t="shared" si="65"/>
        <v>20160613</v>
      </c>
      <c r="C896">
        <f t="shared" si="66"/>
        <v>2016</v>
      </c>
      <c r="D896">
        <f t="shared" si="67"/>
        <v>6</v>
      </c>
      <c r="E896">
        <f t="shared" si="68"/>
        <v>13</v>
      </c>
      <c r="F896" s="15">
        <f t="shared" si="69"/>
        <v>42534</v>
      </c>
      <c r="G896">
        <v>314</v>
      </c>
      <c r="H896">
        <v>24</v>
      </c>
      <c r="I896">
        <v>25</v>
      </c>
      <c r="J896">
        <v>40</v>
      </c>
      <c r="K896">
        <v>12</v>
      </c>
      <c r="L896">
        <v>10</v>
      </c>
      <c r="M896">
        <v>3</v>
      </c>
      <c r="N896">
        <v>70</v>
      </c>
      <c r="O896">
        <v>11</v>
      </c>
      <c r="P896">
        <v>117</v>
      </c>
      <c r="Q896">
        <v>54</v>
      </c>
      <c r="R896">
        <v>24</v>
      </c>
      <c r="S896">
        <v>153</v>
      </c>
      <c r="T896">
        <v>12</v>
      </c>
      <c r="U896">
        <v>13</v>
      </c>
      <c r="V896">
        <v>24</v>
      </c>
      <c r="W896">
        <v>36</v>
      </c>
      <c r="X896">
        <v>22</v>
      </c>
      <c r="Y896">
        <v>1581</v>
      </c>
      <c r="Z896">
        <v>0</v>
      </c>
      <c r="AA896">
        <v>0</v>
      </c>
      <c r="AB896">
        <v>0</v>
      </c>
      <c r="AC896">
        <v>1</v>
      </c>
      <c r="AD896">
        <v>10157</v>
      </c>
      <c r="AE896">
        <v>10195</v>
      </c>
      <c r="AF896">
        <v>24</v>
      </c>
      <c r="AG896">
        <v>10117</v>
      </c>
      <c r="AH896">
        <v>1</v>
      </c>
      <c r="AI896">
        <v>42</v>
      </c>
      <c r="AJ896">
        <v>24</v>
      </c>
      <c r="AK896">
        <v>81</v>
      </c>
      <c r="AL896">
        <v>9</v>
      </c>
      <c r="AM896">
        <v>6</v>
      </c>
      <c r="AN896">
        <v>70</v>
      </c>
      <c r="AO896">
        <v>97</v>
      </c>
      <c r="AP896">
        <v>24</v>
      </c>
      <c r="AQ896">
        <v>51</v>
      </c>
      <c r="AR896">
        <v>15</v>
      </c>
      <c r="AS896">
        <v>24</v>
      </c>
    </row>
    <row r="897" spans="1:45" x14ac:dyDescent="0.25">
      <c r="A897">
        <v>20120614</v>
      </c>
      <c r="B897">
        <f t="shared" si="65"/>
        <v>20160614</v>
      </c>
      <c r="C897">
        <f t="shared" si="66"/>
        <v>2016</v>
      </c>
      <c r="D897">
        <f t="shared" si="67"/>
        <v>6</v>
      </c>
      <c r="E897">
        <f t="shared" si="68"/>
        <v>14</v>
      </c>
      <c r="F897" s="15">
        <f t="shared" si="69"/>
        <v>42535</v>
      </c>
      <c r="G897">
        <v>36</v>
      </c>
      <c r="H897">
        <v>15</v>
      </c>
      <c r="I897">
        <v>18</v>
      </c>
      <c r="J897">
        <v>30</v>
      </c>
      <c r="K897">
        <v>15</v>
      </c>
      <c r="L897">
        <v>0</v>
      </c>
      <c r="M897">
        <v>2</v>
      </c>
      <c r="N897">
        <v>60</v>
      </c>
      <c r="O897">
        <v>14</v>
      </c>
      <c r="P897">
        <v>125</v>
      </c>
      <c r="Q897">
        <v>37</v>
      </c>
      <c r="R897">
        <v>3</v>
      </c>
      <c r="S897">
        <v>180</v>
      </c>
      <c r="T897">
        <v>15</v>
      </c>
      <c r="U897">
        <v>5</v>
      </c>
      <c r="V897">
        <v>6</v>
      </c>
      <c r="W897">
        <v>114</v>
      </c>
      <c r="X897">
        <v>68</v>
      </c>
      <c r="Y897">
        <v>2453</v>
      </c>
      <c r="Z897">
        <v>0</v>
      </c>
      <c r="AA897">
        <v>0</v>
      </c>
      <c r="AB897">
        <v>0</v>
      </c>
      <c r="AC897">
        <v>1</v>
      </c>
      <c r="AD897">
        <v>10190</v>
      </c>
      <c r="AE897">
        <v>10204</v>
      </c>
      <c r="AF897">
        <v>8</v>
      </c>
      <c r="AG897">
        <v>10164</v>
      </c>
      <c r="AH897">
        <v>24</v>
      </c>
      <c r="AI897">
        <v>10</v>
      </c>
      <c r="AJ897">
        <v>3</v>
      </c>
      <c r="AK897">
        <v>82</v>
      </c>
      <c r="AL897">
        <v>20</v>
      </c>
      <c r="AM897">
        <v>3</v>
      </c>
      <c r="AN897">
        <v>65</v>
      </c>
      <c r="AO897">
        <v>98</v>
      </c>
      <c r="AP897">
        <v>1</v>
      </c>
      <c r="AQ897">
        <v>39</v>
      </c>
      <c r="AR897">
        <v>15</v>
      </c>
      <c r="AS897">
        <v>38</v>
      </c>
    </row>
    <row r="898" spans="1:45" x14ac:dyDescent="0.25">
      <c r="A898">
        <v>20120615</v>
      </c>
      <c r="B898">
        <f t="shared" si="65"/>
        <v>20160615</v>
      </c>
      <c r="C898">
        <f t="shared" si="66"/>
        <v>2016</v>
      </c>
      <c r="D898">
        <f t="shared" si="67"/>
        <v>6</v>
      </c>
      <c r="E898">
        <f t="shared" si="68"/>
        <v>15</v>
      </c>
      <c r="F898" s="15">
        <f t="shared" si="69"/>
        <v>42536</v>
      </c>
      <c r="G898">
        <v>175</v>
      </c>
      <c r="H898">
        <v>34</v>
      </c>
      <c r="I898">
        <v>41</v>
      </c>
      <c r="J898">
        <v>60</v>
      </c>
      <c r="K898">
        <v>15</v>
      </c>
      <c r="L898">
        <v>30</v>
      </c>
      <c r="M898">
        <v>1</v>
      </c>
      <c r="N898">
        <v>110</v>
      </c>
      <c r="O898">
        <v>15</v>
      </c>
      <c r="P898">
        <v>149</v>
      </c>
      <c r="Q898">
        <v>111</v>
      </c>
      <c r="R898">
        <v>2</v>
      </c>
      <c r="S898">
        <v>193</v>
      </c>
      <c r="T898">
        <v>15</v>
      </c>
      <c r="U898">
        <v>95</v>
      </c>
      <c r="V898">
        <v>6</v>
      </c>
      <c r="W898">
        <v>9</v>
      </c>
      <c r="X898">
        <v>5</v>
      </c>
      <c r="Y898">
        <v>782</v>
      </c>
      <c r="Z898">
        <v>74</v>
      </c>
      <c r="AA898">
        <v>87</v>
      </c>
      <c r="AB898">
        <v>28</v>
      </c>
      <c r="AC898">
        <v>7</v>
      </c>
      <c r="AD898">
        <v>10125</v>
      </c>
      <c r="AE898">
        <v>10157</v>
      </c>
      <c r="AF898">
        <v>1</v>
      </c>
      <c r="AG898">
        <v>10118</v>
      </c>
      <c r="AH898">
        <v>10</v>
      </c>
      <c r="AI898">
        <v>45</v>
      </c>
      <c r="AJ898">
        <v>7</v>
      </c>
      <c r="AK898">
        <v>75</v>
      </c>
      <c r="AL898">
        <v>15</v>
      </c>
      <c r="AM898">
        <v>8</v>
      </c>
      <c r="AN898">
        <v>84</v>
      </c>
      <c r="AO898">
        <v>94</v>
      </c>
      <c r="AP898">
        <v>10</v>
      </c>
      <c r="AQ898">
        <v>70</v>
      </c>
      <c r="AR898">
        <v>15</v>
      </c>
      <c r="AS898">
        <v>13</v>
      </c>
    </row>
    <row r="899" spans="1:45" x14ac:dyDescent="0.25">
      <c r="A899">
        <v>20120616</v>
      </c>
      <c r="B899">
        <f t="shared" ref="B899:B962" si="70">A899+40000</f>
        <v>20160616</v>
      </c>
      <c r="C899">
        <f t="shared" ref="C899:C962" si="71">FLOOR(B899/10000,1)</f>
        <v>2016</v>
      </c>
      <c r="D899">
        <f t="shared" ref="D899:D962" si="72">FLOOR(B899/100 - 100 * C899, 1)</f>
        <v>6</v>
      </c>
      <c r="E899">
        <f t="shared" ref="E899:E962" si="73">FLOOR(B899-10000*C899-100*D899,1)</f>
        <v>16</v>
      </c>
      <c r="F899" s="15">
        <f t="shared" ref="F899:F962" si="74">DATE(C899,D899,E899)</f>
        <v>42537</v>
      </c>
      <c r="G899">
        <v>217</v>
      </c>
      <c r="H899">
        <v>47</v>
      </c>
      <c r="I899">
        <v>50</v>
      </c>
      <c r="J899">
        <v>70</v>
      </c>
      <c r="K899">
        <v>11</v>
      </c>
      <c r="L899">
        <v>30</v>
      </c>
      <c r="M899">
        <v>2</v>
      </c>
      <c r="N899">
        <v>130</v>
      </c>
      <c r="O899">
        <v>11</v>
      </c>
      <c r="P899">
        <v>167</v>
      </c>
      <c r="Q899">
        <v>133</v>
      </c>
      <c r="R899">
        <v>23</v>
      </c>
      <c r="S899">
        <v>199</v>
      </c>
      <c r="T899">
        <v>13</v>
      </c>
      <c r="U899">
        <v>106</v>
      </c>
      <c r="V899">
        <v>24</v>
      </c>
      <c r="W899">
        <v>72</v>
      </c>
      <c r="X899">
        <v>43</v>
      </c>
      <c r="Y899">
        <v>1980</v>
      </c>
      <c r="Z899">
        <v>0</v>
      </c>
      <c r="AA899">
        <v>-1</v>
      </c>
      <c r="AB899">
        <v>-1</v>
      </c>
      <c r="AC899">
        <v>3</v>
      </c>
      <c r="AD899">
        <v>10124</v>
      </c>
      <c r="AE899">
        <v>10146</v>
      </c>
      <c r="AF899">
        <v>24</v>
      </c>
      <c r="AG899">
        <v>10109</v>
      </c>
      <c r="AH899">
        <v>5</v>
      </c>
      <c r="AI899">
        <v>62</v>
      </c>
      <c r="AJ899">
        <v>4</v>
      </c>
      <c r="AK899">
        <v>81</v>
      </c>
      <c r="AL899">
        <v>14</v>
      </c>
      <c r="AM899">
        <v>5</v>
      </c>
      <c r="AN899">
        <v>69</v>
      </c>
      <c r="AO899">
        <v>92</v>
      </c>
      <c r="AP899">
        <v>2</v>
      </c>
      <c r="AQ899">
        <v>50</v>
      </c>
      <c r="AR899">
        <v>15</v>
      </c>
      <c r="AS899">
        <v>34</v>
      </c>
    </row>
    <row r="900" spans="1:45" x14ac:dyDescent="0.25">
      <c r="A900">
        <v>20120617</v>
      </c>
      <c r="B900">
        <f t="shared" si="70"/>
        <v>20160617</v>
      </c>
      <c r="C900">
        <f t="shared" si="71"/>
        <v>2016</v>
      </c>
      <c r="D900">
        <f t="shared" si="72"/>
        <v>6</v>
      </c>
      <c r="E900">
        <f t="shared" si="73"/>
        <v>17</v>
      </c>
      <c r="F900" s="15">
        <f t="shared" si="74"/>
        <v>42538</v>
      </c>
      <c r="G900">
        <v>225</v>
      </c>
      <c r="H900">
        <v>41</v>
      </c>
      <c r="I900">
        <v>47</v>
      </c>
      <c r="J900">
        <v>70</v>
      </c>
      <c r="K900">
        <v>4</v>
      </c>
      <c r="L900">
        <v>10</v>
      </c>
      <c r="M900">
        <v>20</v>
      </c>
      <c r="N900">
        <v>140</v>
      </c>
      <c r="O900">
        <v>7</v>
      </c>
      <c r="P900">
        <v>156</v>
      </c>
      <c r="Q900">
        <v>101</v>
      </c>
      <c r="R900">
        <v>24</v>
      </c>
      <c r="S900">
        <v>195</v>
      </c>
      <c r="T900">
        <v>13</v>
      </c>
      <c r="U900">
        <v>71</v>
      </c>
      <c r="V900">
        <v>24</v>
      </c>
      <c r="W900">
        <v>51</v>
      </c>
      <c r="X900">
        <v>30</v>
      </c>
      <c r="Y900">
        <v>1732</v>
      </c>
      <c r="Z900">
        <v>0</v>
      </c>
      <c r="AA900">
        <v>-1</v>
      </c>
      <c r="AB900">
        <v>-1</v>
      </c>
      <c r="AC900">
        <v>6</v>
      </c>
      <c r="AD900">
        <v>10185</v>
      </c>
      <c r="AE900">
        <v>10206</v>
      </c>
      <c r="AF900">
        <v>15</v>
      </c>
      <c r="AG900">
        <v>10148</v>
      </c>
      <c r="AH900">
        <v>1</v>
      </c>
      <c r="AI900">
        <v>61</v>
      </c>
      <c r="AJ900">
        <v>24</v>
      </c>
      <c r="AK900">
        <v>81</v>
      </c>
      <c r="AL900">
        <v>15</v>
      </c>
      <c r="AM900">
        <v>6</v>
      </c>
      <c r="AN900">
        <v>71</v>
      </c>
      <c r="AO900">
        <v>97</v>
      </c>
      <c r="AP900">
        <v>24</v>
      </c>
      <c r="AQ900">
        <v>54</v>
      </c>
      <c r="AR900">
        <v>12</v>
      </c>
      <c r="AS900">
        <v>29</v>
      </c>
    </row>
    <row r="901" spans="1:45" x14ac:dyDescent="0.25">
      <c r="A901">
        <v>20120618</v>
      </c>
      <c r="B901">
        <f t="shared" si="70"/>
        <v>20160618</v>
      </c>
      <c r="C901">
        <f t="shared" si="71"/>
        <v>2016</v>
      </c>
      <c r="D901">
        <f t="shared" si="72"/>
        <v>6</v>
      </c>
      <c r="E901">
        <f t="shared" si="73"/>
        <v>18</v>
      </c>
      <c r="F901" s="15">
        <f t="shared" si="74"/>
        <v>42539</v>
      </c>
      <c r="G901">
        <v>312</v>
      </c>
      <c r="H901">
        <v>13</v>
      </c>
      <c r="I901">
        <v>29</v>
      </c>
      <c r="J901">
        <v>50</v>
      </c>
      <c r="K901">
        <v>13</v>
      </c>
      <c r="L901">
        <v>10</v>
      </c>
      <c r="M901">
        <v>21</v>
      </c>
      <c r="N901">
        <v>90</v>
      </c>
      <c r="O901">
        <v>8</v>
      </c>
      <c r="P901">
        <v>144</v>
      </c>
      <c r="Q901">
        <v>86</v>
      </c>
      <c r="R901">
        <v>24</v>
      </c>
      <c r="S901">
        <v>187</v>
      </c>
      <c r="T901">
        <v>12</v>
      </c>
      <c r="U901">
        <v>58</v>
      </c>
      <c r="V901">
        <v>24</v>
      </c>
      <c r="W901">
        <v>43</v>
      </c>
      <c r="X901">
        <v>26</v>
      </c>
      <c r="Y901">
        <v>1418</v>
      </c>
      <c r="Z901">
        <v>22</v>
      </c>
      <c r="AA901">
        <v>102</v>
      </c>
      <c r="AB901">
        <v>57</v>
      </c>
      <c r="AC901">
        <v>7</v>
      </c>
      <c r="AD901">
        <v>10163</v>
      </c>
      <c r="AE901">
        <v>10210</v>
      </c>
      <c r="AF901">
        <v>23</v>
      </c>
      <c r="AG901">
        <v>10102</v>
      </c>
      <c r="AH901">
        <v>8</v>
      </c>
      <c r="AI901">
        <v>15</v>
      </c>
      <c r="AJ901">
        <v>24</v>
      </c>
      <c r="AK901">
        <v>80</v>
      </c>
      <c r="AL901">
        <v>14</v>
      </c>
      <c r="AM901">
        <v>6</v>
      </c>
      <c r="AN901">
        <v>81</v>
      </c>
      <c r="AO901">
        <v>98</v>
      </c>
      <c r="AP901">
        <v>24</v>
      </c>
      <c r="AQ901">
        <v>66</v>
      </c>
      <c r="AR901">
        <v>14</v>
      </c>
      <c r="AS901">
        <v>23</v>
      </c>
    </row>
    <row r="902" spans="1:45" x14ac:dyDescent="0.25">
      <c r="A902">
        <v>20120619</v>
      </c>
      <c r="B902">
        <f t="shared" si="70"/>
        <v>20160619</v>
      </c>
      <c r="C902">
        <f t="shared" si="71"/>
        <v>2016</v>
      </c>
      <c r="D902">
        <f t="shared" si="72"/>
        <v>6</v>
      </c>
      <c r="E902">
        <f t="shared" si="73"/>
        <v>19</v>
      </c>
      <c r="F902" s="15">
        <f t="shared" si="74"/>
        <v>42540</v>
      </c>
      <c r="G902">
        <v>155</v>
      </c>
      <c r="H902">
        <v>4</v>
      </c>
      <c r="I902">
        <v>18</v>
      </c>
      <c r="J902">
        <v>30</v>
      </c>
      <c r="K902">
        <v>19</v>
      </c>
      <c r="L902">
        <v>10</v>
      </c>
      <c r="M902">
        <v>1</v>
      </c>
      <c r="N902">
        <v>60</v>
      </c>
      <c r="O902">
        <v>11</v>
      </c>
      <c r="P902">
        <v>153</v>
      </c>
      <c r="Q902">
        <v>72</v>
      </c>
      <c r="R902">
        <v>4</v>
      </c>
      <c r="S902">
        <v>209</v>
      </c>
      <c r="T902">
        <v>15</v>
      </c>
      <c r="U902">
        <v>47</v>
      </c>
      <c r="V902">
        <v>6</v>
      </c>
      <c r="W902">
        <v>83</v>
      </c>
      <c r="X902">
        <v>50</v>
      </c>
      <c r="Y902">
        <v>2226</v>
      </c>
      <c r="Z902">
        <v>0</v>
      </c>
      <c r="AA902">
        <v>0</v>
      </c>
      <c r="AB902">
        <v>0</v>
      </c>
      <c r="AC902">
        <v>1</v>
      </c>
      <c r="AD902">
        <v>10198</v>
      </c>
      <c r="AE902">
        <v>10214</v>
      </c>
      <c r="AF902">
        <v>4</v>
      </c>
      <c r="AG902">
        <v>10176</v>
      </c>
      <c r="AH902">
        <v>24</v>
      </c>
      <c r="AI902">
        <v>2</v>
      </c>
      <c r="AJ902">
        <v>2</v>
      </c>
      <c r="AK902">
        <v>80</v>
      </c>
      <c r="AL902">
        <v>9</v>
      </c>
      <c r="AM902">
        <v>4</v>
      </c>
      <c r="AN902">
        <v>74</v>
      </c>
      <c r="AO902">
        <v>99</v>
      </c>
      <c r="AP902">
        <v>1</v>
      </c>
      <c r="AQ902">
        <v>50</v>
      </c>
      <c r="AR902">
        <v>16</v>
      </c>
      <c r="AS902">
        <v>37</v>
      </c>
    </row>
    <row r="903" spans="1:45" x14ac:dyDescent="0.25">
      <c r="A903">
        <v>20120620</v>
      </c>
      <c r="B903">
        <f t="shared" si="70"/>
        <v>20160620</v>
      </c>
      <c r="C903">
        <f t="shared" si="71"/>
        <v>2016</v>
      </c>
      <c r="D903">
        <f t="shared" si="72"/>
        <v>6</v>
      </c>
      <c r="E903">
        <f t="shared" si="73"/>
        <v>20</v>
      </c>
      <c r="F903" s="15">
        <f t="shared" si="74"/>
        <v>42541</v>
      </c>
      <c r="G903">
        <v>31</v>
      </c>
      <c r="H903">
        <v>32</v>
      </c>
      <c r="I903">
        <v>33</v>
      </c>
      <c r="J903">
        <v>50</v>
      </c>
      <c r="K903">
        <v>9</v>
      </c>
      <c r="L903">
        <v>20</v>
      </c>
      <c r="M903">
        <v>1</v>
      </c>
      <c r="N903">
        <v>100</v>
      </c>
      <c r="O903">
        <v>11</v>
      </c>
      <c r="P903">
        <v>177</v>
      </c>
      <c r="Q903">
        <v>125</v>
      </c>
      <c r="R903">
        <v>4</v>
      </c>
      <c r="S903">
        <v>218</v>
      </c>
      <c r="T903">
        <v>16</v>
      </c>
      <c r="U903">
        <v>107</v>
      </c>
      <c r="V903">
        <v>6</v>
      </c>
      <c r="W903">
        <v>49</v>
      </c>
      <c r="X903">
        <v>29</v>
      </c>
      <c r="Y903">
        <v>1926</v>
      </c>
      <c r="Z903">
        <v>0</v>
      </c>
      <c r="AA903">
        <v>0</v>
      </c>
      <c r="AB903">
        <v>0</v>
      </c>
      <c r="AC903">
        <v>1</v>
      </c>
      <c r="AD903">
        <v>10158</v>
      </c>
      <c r="AE903">
        <v>10177</v>
      </c>
      <c r="AF903">
        <v>1</v>
      </c>
      <c r="AG903">
        <v>10138</v>
      </c>
      <c r="AH903">
        <v>24</v>
      </c>
      <c r="AI903">
        <v>35</v>
      </c>
      <c r="AJ903">
        <v>4</v>
      </c>
      <c r="AK903">
        <v>79</v>
      </c>
      <c r="AL903">
        <v>17</v>
      </c>
      <c r="AM903">
        <v>6</v>
      </c>
      <c r="AN903">
        <v>74</v>
      </c>
      <c r="AO903">
        <v>95</v>
      </c>
      <c r="AP903">
        <v>4</v>
      </c>
      <c r="AQ903">
        <v>55</v>
      </c>
      <c r="AR903">
        <v>13</v>
      </c>
      <c r="AS903">
        <v>34</v>
      </c>
    </row>
    <row r="904" spans="1:45" x14ac:dyDescent="0.25">
      <c r="A904">
        <v>20120621</v>
      </c>
      <c r="B904">
        <f t="shared" si="70"/>
        <v>20160621</v>
      </c>
      <c r="C904">
        <f t="shared" si="71"/>
        <v>2016</v>
      </c>
      <c r="D904">
        <f t="shared" si="72"/>
        <v>6</v>
      </c>
      <c r="E904">
        <f t="shared" si="73"/>
        <v>21</v>
      </c>
      <c r="F904" s="15">
        <f t="shared" si="74"/>
        <v>42542</v>
      </c>
      <c r="G904">
        <v>128</v>
      </c>
      <c r="H904">
        <v>30</v>
      </c>
      <c r="I904">
        <v>42</v>
      </c>
      <c r="J904">
        <v>60</v>
      </c>
      <c r="K904">
        <v>8</v>
      </c>
      <c r="L904">
        <v>20</v>
      </c>
      <c r="M904">
        <v>1</v>
      </c>
      <c r="N904">
        <v>160</v>
      </c>
      <c r="O904">
        <v>19</v>
      </c>
      <c r="P904">
        <v>178</v>
      </c>
      <c r="Q904">
        <v>140</v>
      </c>
      <c r="R904">
        <v>24</v>
      </c>
      <c r="S904">
        <v>219</v>
      </c>
      <c r="T904">
        <v>15</v>
      </c>
      <c r="U904">
        <v>128</v>
      </c>
      <c r="V904">
        <v>24</v>
      </c>
      <c r="W904">
        <v>33</v>
      </c>
      <c r="X904">
        <v>20</v>
      </c>
      <c r="Y904">
        <v>1616</v>
      </c>
      <c r="Z904">
        <v>31</v>
      </c>
      <c r="AA904">
        <v>169</v>
      </c>
      <c r="AB904">
        <v>128</v>
      </c>
      <c r="AC904">
        <v>20</v>
      </c>
      <c r="AD904">
        <v>10099</v>
      </c>
      <c r="AE904">
        <v>10130</v>
      </c>
      <c r="AF904">
        <v>1</v>
      </c>
      <c r="AG904">
        <v>10064</v>
      </c>
      <c r="AH904">
        <v>18</v>
      </c>
      <c r="AI904">
        <v>42</v>
      </c>
      <c r="AJ904">
        <v>3</v>
      </c>
      <c r="AK904">
        <v>75</v>
      </c>
      <c r="AL904">
        <v>23</v>
      </c>
      <c r="AM904">
        <v>6</v>
      </c>
      <c r="AN904">
        <v>82</v>
      </c>
      <c r="AO904">
        <v>96</v>
      </c>
      <c r="AP904">
        <v>20</v>
      </c>
      <c r="AQ904">
        <v>71</v>
      </c>
      <c r="AR904">
        <v>15</v>
      </c>
      <c r="AS904">
        <v>28</v>
      </c>
    </row>
    <row r="905" spans="1:45" x14ac:dyDescent="0.25">
      <c r="A905">
        <v>20120622</v>
      </c>
      <c r="B905">
        <f t="shared" si="70"/>
        <v>20160622</v>
      </c>
      <c r="C905">
        <f t="shared" si="71"/>
        <v>2016</v>
      </c>
      <c r="D905">
        <f t="shared" si="72"/>
        <v>6</v>
      </c>
      <c r="E905">
        <f t="shared" si="73"/>
        <v>22</v>
      </c>
      <c r="F905" s="15">
        <f t="shared" si="74"/>
        <v>42543</v>
      </c>
      <c r="G905">
        <v>215</v>
      </c>
      <c r="H905">
        <v>62</v>
      </c>
      <c r="I905">
        <v>63</v>
      </c>
      <c r="J905">
        <v>80</v>
      </c>
      <c r="K905">
        <v>8</v>
      </c>
      <c r="L905">
        <v>40</v>
      </c>
      <c r="M905">
        <v>5</v>
      </c>
      <c r="N905">
        <v>160</v>
      </c>
      <c r="O905">
        <v>17</v>
      </c>
      <c r="P905">
        <v>154</v>
      </c>
      <c r="Q905">
        <v>127</v>
      </c>
      <c r="R905">
        <v>10</v>
      </c>
      <c r="S905">
        <v>184</v>
      </c>
      <c r="T905">
        <v>16</v>
      </c>
      <c r="U905">
        <v>117</v>
      </c>
      <c r="V905">
        <v>6</v>
      </c>
      <c r="W905">
        <v>79</v>
      </c>
      <c r="X905">
        <v>47</v>
      </c>
      <c r="Y905">
        <v>1751</v>
      </c>
      <c r="Z905">
        <v>12</v>
      </c>
      <c r="AA905">
        <v>54</v>
      </c>
      <c r="AB905">
        <v>38</v>
      </c>
      <c r="AC905">
        <v>10</v>
      </c>
      <c r="AD905">
        <v>10146</v>
      </c>
      <c r="AE905">
        <v>10183</v>
      </c>
      <c r="AF905">
        <v>24</v>
      </c>
      <c r="AG905">
        <v>10115</v>
      </c>
      <c r="AH905">
        <v>1</v>
      </c>
      <c r="AI905">
        <v>58</v>
      </c>
      <c r="AJ905">
        <v>9</v>
      </c>
      <c r="AK905">
        <v>82</v>
      </c>
      <c r="AL905">
        <v>20</v>
      </c>
      <c r="AM905">
        <v>6</v>
      </c>
      <c r="AN905">
        <v>71</v>
      </c>
      <c r="AO905">
        <v>81</v>
      </c>
      <c r="AP905">
        <v>5</v>
      </c>
      <c r="AQ905">
        <v>60</v>
      </c>
      <c r="AR905">
        <v>18</v>
      </c>
      <c r="AS905">
        <v>29</v>
      </c>
    </row>
    <row r="906" spans="1:45" x14ac:dyDescent="0.25">
      <c r="A906">
        <v>20120623</v>
      </c>
      <c r="B906">
        <f t="shared" si="70"/>
        <v>20160623</v>
      </c>
      <c r="C906">
        <f t="shared" si="71"/>
        <v>2016</v>
      </c>
      <c r="D906">
        <f t="shared" si="72"/>
        <v>6</v>
      </c>
      <c r="E906">
        <f t="shared" si="73"/>
        <v>23</v>
      </c>
      <c r="F906" s="15">
        <f t="shared" si="74"/>
        <v>42544</v>
      </c>
      <c r="G906">
        <v>227</v>
      </c>
      <c r="H906">
        <v>50</v>
      </c>
      <c r="I906">
        <v>51</v>
      </c>
      <c r="J906">
        <v>70</v>
      </c>
      <c r="K906">
        <v>10</v>
      </c>
      <c r="L906">
        <v>30</v>
      </c>
      <c r="M906">
        <v>22</v>
      </c>
      <c r="N906">
        <v>140</v>
      </c>
      <c r="O906">
        <v>10</v>
      </c>
      <c r="P906">
        <v>157</v>
      </c>
      <c r="Q906">
        <v>122</v>
      </c>
      <c r="R906">
        <v>4</v>
      </c>
      <c r="S906">
        <v>193</v>
      </c>
      <c r="T906">
        <v>16</v>
      </c>
      <c r="U906">
        <v>115</v>
      </c>
      <c r="V906">
        <v>6</v>
      </c>
      <c r="W906">
        <v>60</v>
      </c>
      <c r="X906">
        <v>36</v>
      </c>
      <c r="Y906">
        <v>1874</v>
      </c>
      <c r="Z906">
        <v>0</v>
      </c>
      <c r="AA906">
        <v>0</v>
      </c>
      <c r="AB906">
        <v>0</v>
      </c>
      <c r="AC906">
        <v>1</v>
      </c>
      <c r="AD906">
        <v>10205</v>
      </c>
      <c r="AE906">
        <v>10218</v>
      </c>
      <c r="AF906">
        <v>13</v>
      </c>
      <c r="AG906">
        <v>10185</v>
      </c>
      <c r="AH906">
        <v>2</v>
      </c>
      <c r="AI906">
        <v>61</v>
      </c>
      <c r="AJ906">
        <v>4</v>
      </c>
      <c r="AK906">
        <v>81</v>
      </c>
      <c r="AL906">
        <v>17</v>
      </c>
      <c r="AM906">
        <v>7</v>
      </c>
      <c r="AN906">
        <v>68</v>
      </c>
      <c r="AO906">
        <v>87</v>
      </c>
      <c r="AP906">
        <v>4</v>
      </c>
      <c r="AQ906">
        <v>48</v>
      </c>
      <c r="AR906">
        <v>16</v>
      </c>
      <c r="AS906">
        <v>31</v>
      </c>
    </row>
    <row r="907" spans="1:45" x14ac:dyDescent="0.25">
      <c r="A907">
        <v>20120624</v>
      </c>
      <c r="B907">
        <f t="shared" si="70"/>
        <v>20160624</v>
      </c>
      <c r="C907">
        <f t="shared" si="71"/>
        <v>2016</v>
      </c>
      <c r="D907">
        <f t="shared" si="72"/>
        <v>6</v>
      </c>
      <c r="E907">
        <f t="shared" si="73"/>
        <v>24</v>
      </c>
      <c r="F907" s="15">
        <f t="shared" si="74"/>
        <v>42545</v>
      </c>
      <c r="G907">
        <v>232</v>
      </c>
      <c r="H907">
        <v>38</v>
      </c>
      <c r="I907">
        <v>45</v>
      </c>
      <c r="J907">
        <v>90</v>
      </c>
      <c r="K907">
        <v>16</v>
      </c>
      <c r="L907">
        <v>10</v>
      </c>
      <c r="M907">
        <v>4</v>
      </c>
      <c r="N907">
        <v>180</v>
      </c>
      <c r="O907">
        <v>16</v>
      </c>
      <c r="P907">
        <v>137</v>
      </c>
      <c r="Q907">
        <v>119</v>
      </c>
      <c r="R907">
        <v>6</v>
      </c>
      <c r="S907">
        <v>167</v>
      </c>
      <c r="T907">
        <v>15</v>
      </c>
      <c r="U907">
        <v>114</v>
      </c>
      <c r="V907">
        <v>24</v>
      </c>
      <c r="W907">
        <v>27</v>
      </c>
      <c r="X907">
        <v>16</v>
      </c>
      <c r="Y907">
        <v>787</v>
      </c>
      <c r="Z907">
        <v>98</v>
      </c>
      <c r="AA907">
        <v>114</v>
      </c>
      <c r="AB907">
        <v>18</v>
      </c>
      <c r="AC907">
        <v>6</v>
      </c>
      <c r="AD907">
        <v>10119</v>
      </c>
      <c r="AE907">
        <v>10187</v>
      </c>
      <c r="AF907">
        <v>1</v>
      </c>
      <c r="AG907">
        <v>10074</v>
      </c>
      <c r="AH907">
        <v>14</v>
      </c>
      <c r="AI907">
        <v>50</v>
      </c>
      <c r="AJ907">
        <v>9</v>
      </c>
      <c r="AK907">
        <v>75</v>
      </c>
      <c r="AL907">
        <v>1</v>
      </c>
      <c r="AM907">
        <v>7</v>
      </c>
      <c r="AN907">
        <v>84</v>
      </c>
      <c r="AO907">
        <v>94</v>
      </c>
      <c r="AP907">
        <v>6</v>
      </c>
      <c r="AQ907">
        <v>70</v>
      </c>
      <c r="AR907">
        <v>1</v>
      </c>
      <c r="AS907">
        <v>13</v>
      </c>
    </row>
    <row r="908" spans="1:45" x14ac:dyDescent="0.25">
      <c r="A908">
        <v>20120625</v>
      </c>
      <c r="B908">
        <f t="shared" si="70"/>
        <v>20160625</v>
      </c>
      <c r="C908">
        <f t="shared" si="71"/>
        <v>2016</v>
      </c>
      <c r="D908">
        <f t="shared" si="72"/>
        <v>6</v>
      </c>
      <c r="E908">
        <f t="shared" si="73"/>
        <v>25</v>
      </c>
      <c r="F908" s="15">
        <f t="shared" si="74"/>
        <v>42546</v>
      </c>
      <c r="G908">
        <v>274</v>
      </c>
      <c r="H908">
        <v>37</v>
      </c>
      <c r="I908">
        <v>40</v>
      </c>
      <c r="J908">
        <v>60</v>
      </c>
      <c r="K908">
        <v>10</v>
      </c>
      <c r="L908">
        <v>10</v>
      </c>
      <c r="M908">
        <v>22</v>
      </c>
      <c r="N908">
        <v>120</v>
      </c>
      <c r="O908">
        <v>11</v>
      </c>
      <c r="P908">
        <v>143</v>
      </c>
      <c r="Q908">
        <v>105</v>
      </c>
      <c r="R908">
        <v>24</v>
      </c>
      <c r="S908">
        <v>173</v>
      </c>
      <c r="T908">
        <v>11</v>
      </c>
      <c r="U908">
        <v>76</v>
      </c>
      <c r="V908">
        <v>24</v>
      </c>
      <c r="W908">
        <v>74</v>
      </c>
      <c r="X908">
        <v>44</v>
      </c>
      <c r="Y908">
        <v>1610</v>
      </c>
      <c r="Z908">
        <v>0</v>
      </c>
      <c r="AA908">
        <v>0</v>
      </c>
      <c r="AB908">
        <v>0</v>
      </c>
      <c r="AC908">
        <v>1</v>
      </c>
      <c r="AD908">
        <v>10163</v>
      </c>
      <c r="AE908">
        <v>10203</v>
      </c>
      <c r="AF908">
        <v>24</v>
      </c>
      <c r="AG908">
        <v>10123</v>
      </c>
      <c r="AH908">
        <v>1</v>
      </c>
      <c r="AI908">
        <v>60</v>
      </c>
      <c r="AJ908">
        <v>1</v>
      </c>
      <c r="AK908">
        <v>80</v>
      </c>
      <c r="AL908">
        <v>10</v>
      </c>
      <c r="AM908">
        <v>5</v>
      </c>
      <c r="AN908">
        <v>79</v>
      </c>
      <c r="AO908">
        <v>93</v>
      </c>
      <c r="AP908">
        <v>1</v>
      </c>
      <c r="AQ908">
        <v>65</v>
      </c>
      <c r="AR908">
        <v>16</v>
      </c>
      <c r="AS908">
        <v>26</v>
      </c>
    </row>
    <row r="909" spans="1:45" x14ac:dyDescent="0.25">
      <c r="A909">
        <v>20120626</v>
      </c>
      <c r="B909">
        <f t="shared" si="70"/>
        <v>20160626</v>
      </c>
      <c r="C909">
        <f t="shared" si="71"/>
        <v>2016</v>
      </c>
      <c r="D909">
        <f t="shared" si="72"/>
        <v>6</v>
      </c>
      <c r="E909">
        <f t="shared" si="73"/>
        <v>26</v>
      </c>
      <c r="F909" s="15">
        <f t="shared" si="74"/>
        <v>42547</v>
      </c>
      <c r="G909">
        <v>318</v>
      </c>
      <c r="H909">
        <v>11</v>
      </c>
      <c r="I909">
        <v>19</v>
      </c>
      <c r="J909">
        <v>30</v>
      </c>
      <c r="K909">
        <v>11</v>
      </c>
      <c r="L909">
        <v>10</v>
      </c>
      <c r="M909">
        <v>1</v>
      </c>
      <c r="N909">
        <v>60</v>
      </c>
      <c r="O909">
        <v>11</v>
      </c>
      <c r="P909">
        <v>162</v>
      </c>
      <c r="Q909">
        <v>77</v>
      </c>
      <c r="R909">
        <v>3</v>
      </c>
      <c r="S909">
        <v>225</v>
      </c>
      <c r="T909">
        <v>16</v>
      </c>
      <c r="U909">
        <v>39</v>
      </c>
      <c r="V909">
        <v>6</v>
      </c>
      <c r="W909">
        <v>103</v>
      </c>
      <c r="X909">
        <v>62</v>
      </c>
      <c r="Y909">
        <v>2206</v>
      </c>
      <c r="Z909">
        <v>0</v>
      </c>
      <c r="AA909">
        <v>0</v>
      </c>
      <c r="AB909">
        <v>0</v>
      </c>
      <c r="AC909">
        <v>1</v>
      </c>
      <c r="AD909">
        <v>10209</v>
      </c>
      <c r="AE909">
        <v>10219</v>
      </c>
      <c r="AF909">
        <v>11</v>
      </c>
      <c r="AG909">
        <v>10197</v>
      </c>
      <c r="AH909">
        <v>24</v>
      </c>
      <c r="AI909">
        <v>4</v>
      </c>
      <c r="AJ909">
        <v>2</v>
      </c>
      <c r="AK909">
        <v>82</v>
      </c>
      <c r="AL909">
        <v>19</v>
      </c>
      <c r="AM909">
        <v>5</v>
      </c>
      <c r="AN909">
        <v>72</v>
      </c>
      <c r="AO909">
        <v>99</v>
      </c>
      <c r="AP909">
        <v>2</v>
      </c>
      <c r="AQ909">
        <v>49</v>
      </c>
      <c r="AR909">
        <v>18</v>
      </c>
      <c r="AS909">
        <v>37</v>
      </c>
    </row>
    <row r="910" spans="1:45" x14ac:dyDescent="0.25">
      <c r="A910">
        <v>20120627</v>
      </c>
      <c r="B910">
        <f t="shared" si="70"/>
        <v>20160627</v>
      </c>
      <c r="C910">
        <f t="shared" si="71"/>
        <v>2016</v>
      </c>
      <c r="D910">
        <f t="shared" si="72"/>
        <v>6</v>
      </c>
      <c r="E910">
        <f t="shared" si="73"/>
        <v>27</v>
      </c>
      <c r="F910" s="15">
        <f t="shared" si="74"/>
        <v>42548</v>
      </c>
      <c r="G910">
        <v>245</v>
      </c>
      <c r="H910">
        <v>22</v>
      </c>
      <c r="I910">
        <v>26</v>
      </c>
      <c r="J910">
        <v>40</v>
      </c>
      <c r="K910">
        <v>4</v>
      </c>
      <c r="L910">
        <v>10</v>
      </c>
      <c r="M910">
        <v>1</v>
      </c>
      <c r="N910">
        <v>90</v>
      </c>
      <c r="O910">
        <v>14</v>
      </c>
      <c r="P910">
        <v>180</v>
      </c>
      <c r="Q910">
        <v>156</v>
      </c>
      <c r="R910">
        <v>2</v>
      </c>
      <c r="S910">
        <v>209</v>
      </c>
      <c r="T910">
        <v>13</v>
      </c>
      <c r="U910">
        <v>140</v>
      </c>
      <c r="V910">
        <v>24</v>
      </c>
      <c r="W910">
        <v>7</v>
      </c>
      <c r="X910">
        <v>4</v>
      </c>
      <c r="Y910">
        <v>693</v>
      </c>
      <c r="Z910">
        <v>11</v>
      </c>
      <c r="AA910">
        <v>7</v>
      </c>
      <c r="AB910">
        <v>5</v>
      </c>
      <c r="AC910">
        <v>11</v>
      </c>
      <c r="AD910">
        <v>10170</v>
      </c>
      <c r="AE910">
        <v>10191</v>
      </c>
      <c r="AF910">
        <v>1</v>
      </c>
      <c r="AG910">
        <v>10143</v>
      </c>
      <c r="AH910">
        <v>24</v>
      </c>
      <c r="AI910">
        <v>27</v>
      </c>
      <c r="AJ910">
        <v>10</v>
      </c>
      <c r="AK910">
        <v>71</v>
      </c>
      <c r="AL910">
        <v>13</v>
      </c>
      <c r="AM910">
        <v>8</v>
      </c>
      <c r="AN910">
        <v>88</v>
      </c>
      <c r="AO910">
        <v>98</v>
      </c>
      <c r="AP910">
        <v>24</v>
      </c>
      <c r="AQ910">
        <v>78</v>
      </c>
      <c r="AR910">
        <v>16</v>
      </c>
      <c r="AS910">
        <v>12</v>
      </c>
    </row>
    <row r="911" spans="1:45" x14ac:dyDescent="0.25">
      <c r="A911">
        <v>20120628</v>
      </c>
      <c r="B911">
        <f t="shared" si="70"/>
        <v>20160628</v>
      </c>
      <c r="C911">
        <f t="shared" si="71"/>
        <v>2016</v>
      </c>
      <c r="D911">
        <f t="shared" si="72"/>
        <v>6</v>
      </c>
      <c r="E911">
        <f t="shared" si="73"/>
        <v>28</v>
      </c>
      <c r="F911" s="15">
        <f t="shared" si="74"/>
        <v>42549</v>
      </c>
      <c r="G911">
        <v>148</v>
      </c>
      <c r="H911">
        <v>28</v>
      </c>
      <c r="I911">
        <v>33</v>
      </c>
      <c r="J911">
        <v>60</v>
      </c>
      <c r="K911">
        <v>11</v>
      </c>
      <c r="L911">
        <v>10</v>
      </c>
      <c r="M911">
        <v>1</v>
      </c>
      <c r="N911">
        <v>100</v>
      </c>
      <c r="O911">
        <v>11</v>
      </c>
      <c r="P911">
        <v>223</v>
      </c>
      <c r="Q911">
        <v>139</v>
      </c>
      <c r="R911">
        <v>2</v>
      </c>
      <c r="S911">
        <v>279</v>
      </c>
      <c r="T911">
        <v>16</v>
      </c>
      <c r="U911">
        <v>118</v>
      </c>
      <c r="V911">
        <v>6</v>
      </c>
      <c r="W911">
        <v>63</v>
      </c>
      <c r="X911">
        <v>38</v>
      </c>
      <c r="Y911">
        <v>1915</v>
      </c>
      <c r="Z911">
        <v>0</v>
      </c>
      <c r="AA911">
        <v>-1</v>
      </c>
      <c r="AB911">
        <v>-1</v>
      </c>
      <c r="AC911">
        <v>18</v>
      </c>
      <c r="AD911">
        <v>10081</v>
      </c>
      <c r="AE911">
        <v>10138</v>
      </c>
      <c r="AF911">
        <v>1</v>
      </c>
      <c r="AG911">
        <v>10037</v>
      </c>
      <c r="AH911">
        <v>19</v>
      </c>
      <c r="AI911">
        <v>1</v>
      </c>
      <c r="AJ911">
        <v>2</v>
      </c>
      <c r="AK911">
        <v>78</v>
      </c>
      <c r="AL911">
        <v>17</v>
      </c>
      <c r="AM911">
        <v>6</v>
      </c>
      <c r="AN911">
        <v>77</v>
      </c>
      <c r="AO911">
        <v>99</v>
      </c>
      <c r="AP911">
        <v>1</v>
      </c>
      <c r="AQ911">
        <v>56</v>
      </c>
      <c r="AR911">
        <v>16</v>
      </c>
      <c r="AS911">
        <v>36</v>
      </c>
    </row>
    <row r="912" spans="1:45" x14ac:dyDescent="0.25">
      <c r="A912">
        <v>20120629</v>
      </c>
      <c r="B912">
        <f t="shared" si="70"/>
        <v>20160629</v>
      </c>
      <c r="C912">
        <f t="shared" si="71"/>
        <v>2016</v>
      </c>
      <c r="D912">
        <f t="shared" si="72"/>
        <v>6</v>
      </c>
      <c r="E912">
        <f t="shared" si="73"/>
        <v>29</v>
      </c>
      <c r="F912" s="15">
        <f t="shared" si="74"/>
        <v>42550</v>
      </c>
      <c r="G912">
        <v>220</v>
      </c>
      <c r="H912">
        <v>30</v>
      </c>
      <c r="I912">
        <v>32</v>
      </c>
      <c r="J912">
        <v>50</v>
      </c>
      <c r="K912">
        <v>14</v>
      </c>
      <c r="L912">
        <v>20</v>
      </c>
      <c r="M912">
        <v>4</v>
      </c>
      <c r="N912">
        <v>100</v>
      </c>
      <c r="O912">
        <v>14</v>
      </c>
      <c r="P912">
        <v>191</v>
      </c>
      <c r="Q912">
        <v>162</v>
      </c>
      <c r="R912">
        <v>21</v>
      </c>
      <c r="S912">
        <v>223</v>
      </c>
      <c r="T912">
        <v>17</v>
      </c>
      <c r="U912">
        <v>138</v>
      </c>
      <c r="V912">
        <v>24</v>
      </c>
      <c r="W912">
        <v>50</v>
      </c>
      <c r="X912">
        <v>30</v>
      </c>
      <c r="Y912">
        <v>1618</v>
      </c>
      <c r="Z912">
        <v>3</v>
      </c>
      <c r="AA912">
        <v>3</v>
      </c>
      <c r="AB912">
        <v>3</v>
      </c>
      <c r="AC912">
        <v>23</v>
      </c>
      <c r="AD912">
        <v>10082</v>
      </c>
      <c r="AE912">
        <v>10101</v>
      </c>
      <c r="AF912">
        <v>22</v>
      </c>
      <c r="AG912">
        <v>10060</v>
      </c>
      <c r="AH912">
        <v>1</v>
      </c>
      <c r="AI912">
        <v>60</v>
      </c>
      <c r="AJ912">
        <v>24</v>
      </c>
      <c r="AK912">
        <v>80</v>
      </c>
      <c r="AL912">
        <v>8</v>
      </c>
      <c r="AM912">
        <v>5</v>
      </c>
      <c r="AN912">
        <v>69</v>
      </c>
      <c r="AO912">
        <v>87</v>
      </c>
      <c r="AP912">
        <v>23</v>
      </c>
      <c r="AQ912">
        <v>53</v>
      </c>
      <c r="AR912">
        <v>16</v>
      </c>
      <c r="AS912">
        <v>29</v>
      </c>
    </row>
    <row r="913" spans="1:45" x14ac:dyDescent="0.25">
      <c r="A913">
        <v>20120630</v>
      </c>
      <c r="B913">
        <f t="shared" si="70"/>
        <v>20160630</v>
      </c>
      <c r="C913">
        <f t="shared" si="71"/>
        <v>2016</v>
      </c>
      <c r="D913">
        <f t="shared" si="72"/>
        <v>6</v>
      </c>
      <c r="E913">
        <f t="shared" si="73"/>
        <v>30</v>
      </c>
      <c r="F913" s="15">
        <f t="shared" si="74"/>
        <v>42551</v>
      </c>
      <c r="G913">
        <v>218</v>
      </c>
      <c r="H913">
        <v>34</v>
      </c>
      <c r="I913">
        <v>38</v>
      </c>
      <c r="J913">
        <v>60</v>
      </c>
      <c r="K913">
        <v>10</v>
      </c>
      <c r="L913">
        <v>20</v>
      </c>
      <c r="M913">
        <v>2</v>
      </c>
      <c r="N913">
        <v>110</v>
      </c>
      <c r="O913">
        <v>12</v>
      </c>
      <c r="P913">
        <v>191</v>
      </c>
      <c r="Q913">
        <v>151</v>
      </c>
      <c r="R913">
        <v>22</v>
      </c>
      <c r="S913">
        <v>242</v>
      </c>
      <c r="T913">
        <v>16</v>
      </c>
      <c r="U913">
        <v>144</v>
      </c>
      <c r="V913">
        <v>24</v>
      </c>
      <c r="W913">
        <v>87</v>
      </c>
      <c r="X913">
        <v>52</v>
      </c>
      <c r="Y913">
        <v>2297</v>
      </c>
      <c r="Z913">
        <v>22</v>
      </c>
      <c r="AA913">
        <v>49</v>
      </c>
      <c r="AB913">
        <v>37</v>
      </c>
      <c r="AC913">
        <v>20</v>
      </c>
      <c r="AD913">
        <v>10111</v>
      </c>
      <c r="AE913">
        <v>10122</v>
      </c>
      <c r="AF913">
        <v>24</v>
      </c>
      <c r="AG913">
        <v>10098</v>
      </c>
      <c r="AH913">
        <v>1</v>
      </c>
      <c r="AI913">
        <v>60</v>
      </c>
      <c r="AJ913">
        <v>20</v>
      </c>
      <c r="AK913">
        <v>81</v>
      </c>
      <c r="AL913">
        <v>15</v>
      </c>
      <c r="AM913">
        <v>6</v>
      </c>
      <c r="AN913">
        <v>71</v>
      </c>
      <c r="AO913">
        <v>91</v>
      </c>
      <c r="AP913">
        <v>20</v>
      </c>
      <c r="AQ913">
        <v>46</v>
      </c>
      <c r="AR913">
        <v>12</v>
      </c>
      <c r="AS913">
        <v>41</v>
      </c>
    </row>
    <row r="914" spans="1:45" x14ac:dyDescent="0.25">
      <c r="A914">
        <v>20120701</v>
      </c>
      <c r="B914">
        <f t="shared" si="70"/>
        <v>20160701</v>
      </c>
      <c r="C914">
        <f t="shared" si="71"/>
        <v>2016</v>
      </c>
      <c r="D914">
        <f t="shared" si="72"/>
        <v>7</v>
      </c>
      <c r="E914">
        <f t="shared" si="73"/>
        <v>1</v>
      </c>
      <c r="F914" s="15">
        <f t="shared" si="74"/>
        <v>42552</v>
      </c>
      <c r="G914">
        <v>230</v>
      </c>
      <c r="H914">
        <v>44</v>
      </c>
      <c r="I914">
        <v>46</v>
      </c>
      <c r="J914">
        <v>60</v>
      </c>
      <c r="K914">
        <v>8</v>
      </c>
      <c r="L914">
        <v>20</v>
      </c>
      <c r="M914">
        <v>22</v>
      </c>
      <c r="N914">
        <v>140</v>
      </c>
      <c r="O914">
        <v>14</v>
      </c>
      <c r="P914">
        <v>154</v>
      </c>
      <c r="Q914">
        <v>122</v>
      </c>
      <c r="R914">
        <v>24</v>
      </c>
      <c r="S914">
        <v>191</v>
      </c>
      <c r="T914">
        <v>12</v>
      </c>
      <c r="U914">
        <v>91</v>
      </c>
      <c r="V914">
        <v>24</v>
      </c>
      <c r="W914">
        <v>99</v>
      </c>
      <c r="X914">
        <v>59</v>
      </c>
      <c r="Y914">
        <v>1924</v>
      </c>
      <c r="Z914">
        <v>5</v>
      </c>
      <c r="AA914">
        <v>2</v>
      </c>
      <c r="AB914">
        <v>1</v>
      </c>
      <c r="AC914">
        <v>14</v>
      </c>
      <c r="AD914">
        <v>10159</v>
      </c>
      <c r="AE914">
        <v>10196</v>
      </c>
      <c r="AF914">
        <v>22</v>
      </c>
      <c r="AG914">
        <v>10123</v>
      </c>
      <c r="AH914">
        <v>1</v>
      </c>
      <c r="AI914">
        <v>69</v>
      </c>
      <c r="AJ914">
        <v>21</v>
      </c>
      <c r="AK914">
        <v>81</v>
      </c>
      <c r="AL914">
        <v>11</v>
      </c>
      <c r="AM914">
        <v>4</v>
      </c>
      <c r="AN914">
        <v>70</v>
      </c>
      <c r="AO914">
        <v>83</v>
      </c>
      <c r="AP914">
        <v>1</v>
      </c>
      <c r="AQ914">
        <v>51</v>
      </c>
      <c r="AR914">
        <v>12</v>
      </c>
      <c r="AS914">
        <v>32</v>
      </c>
    </row>
    <row r="915" spans="1:45" x14ac:dyDescent="0.25">
      <c r="A915">
        <v>20120702</v>
      </c>
      <c r="B915">
        <f t="shared" si="70"/>
        <v>20160702</v>
      </c>
      <c r="C915">
        <f t="shared" si="71"/>
        <v>2016</v>
      </c>
      <c r="D915">
        <f t="shared" si="72"/>
        <v>7</v>
      </c>
      <c r="E915">
        <f t="shared" si="73"/>
        <v>2</v>
      </c>
      <c r="F915" s="15">
        <f t="shared" si="74"/>
        <v>42553</v>
      </c>
      <c r="G915">
        <v>174</v>
      </c>
      <c r="H915">
        <v>23</v>
      </c>
      <c r="I915">
        <v>28</v>
      </c>
      <c r="J915">
        <v>40</v>
      </c>
      <c r="K915">
        <v>1</v>
      </c>
      <c r="L915">
        <v>20</v>
      </c>
      <c r="M915">
        <v>5</v>
      </c>
      <c r="N915">
        <v>60</v>
      </c>
      <c r="O915">
        <v>1</v>
      </c>
      <c r="P915">
        <v>165</v>
      </c>
      <c r="Q915">
        <v>118</v>
      </c>
      <c r="R915">
        <v>5</v>
      </c>
      <c r="S915">
        <v>213</v>
      </c>
      <c r="T915">
        <v>16</v>
      </c>
      <c r="U915">
        <v>100</v>
      </c>
      <c r="V915">
        <v>24</v>
      </c>
      <c r="W915">
        <v>82</v>
      </c>
      <c r="X915">
        <v>49</v>
      </c>
      <c r="Y915">
        <v>2286</v>
      </c>
      <c r="Z915">
        <v>0</v>
      </c>
      <c r="AA915">
        <v>0</v>
      </c>
      <c r="AB915">
        <v>0</v>
      </c>
      <c r="AC915">
        <v>1</v>
      </c>
      <c r="AD915">
        <v>10188</v>
      </c>
      <c r="AE915">
        <v>10206</v>
      </c>
      <c r="AF915">
        <v>7</v>
      </c>
      <c r="AG915">
        <v>10176</v>
      </c>
      <c r="AH915">
        <v>23</v>
      </c>
      <c r="AI915">
        <v>63</v>
      </c>
      <c r="AJ915">
        <v>24</v>
      </c>
      <c r="AK915">
        <v>82</v>
      </c>
      <c r="AL915">
        <v>17</v>
      </c>
      <c r="AM915">
        <v>4</v>
      </c>
      <c r="AN915">
        <v>64</v>
      </c>
      <c r="AO915">
        <v>82</v>
      </c>
      <c r="AP915">
        <v>4</v>
      </c>
      <c r="AQ915">
        <v>45</v>
      </c>
      <c r="AR915">
        <v>16</v>
      </c>
      <c r="AS915">
        <v>39</v>
      </c>
    </row>
    <row r="916" spans="1:45" x14ac:dyDescent="0.25">
      <c r="A916">
        <v>20120703</v>
      </c>
      <c r="B916">
        <f t="shared" si="70"/>
        <v>20160703</v>
      </c>
      <c r="C916">
        <f t="shared" si="71"/>
        <v>2016</v>
      </c>
      <c r="D916">
        <f t="shared" si="72"/>
        <v>7</v>
      </c>
      <c r="E916">
        <f t="shared" si="73"/>
        <v>3</v>
      </c>
      <c r="F916" s="15">
        <f t="shared" si="74"/>
        <v>42554</v>
      </c>
      <c r="G916">
        <v>182</v>
      </c>
      <c r="H916">
        <v>17</v>
      </c>
      <c r="I916">
        <v>23</v>
      </c>
      <c r="J916">
        <v>40</v>
      </c>
      <c r="K916">
        <v>10</v>
      </c>
      <c r="L916">
        <v>10</v>
      </c>
      <c r="M916">
        <v>17</v>
      </c>
      <c r="N916">
        <v>90</v>
      </c>
      <c r="O916">
        <v>11</v>
      </c>
      <c r="P916">
        <v>190</v>
      </c>
      <c r="Q916">
        <v>139</v>
      </c>
      <c r="R916">
        <v>4</v>
      </c>
      <c r="S916">
        <v>235</v>
      </c>
      <c r="T916">
        <v>12</v>
      </c>
      <c r="U916">
        <v>123</v>
      </c>
      <c r="V916">
        <v>6</v>
      </c>
      <c r="W916">
        <v>36</v>
      </c>
      <c r="X916">
        <v>22</v>
      </c>
      <c r="Y916">
        <v>1665</v>
      </c>
      <c r="Z916">
        <v>0</v>
      </c>
      <c r="AA916">
        <v>0</v>
      </c>
      <c r="AB916">
        <v>0</v>
      </c>
      <c r="AC916">
        <v>1</v>
      </c>
      <c r="AD916">
        <v>10165</v>
      </c>
      <c r="AE916">
        <v>10175</v>
      </c>
      <c r="AF916">
        <v>1</v>
      </c>
      <c r="AG916">
        <v>10152</v>
      </c>
      <c r="AH916">
        <v>24</v>
      </c>
      <c r="AI916">
        <v>59</v>
      </c>
      <c r="AJ916">
        <v>4</v>
      </c>
      <c r="AK916">
        <v>82</v>
      </c>
      <c r="AL916">
        <v>15</v>
      </c>
      <c r="AM916">
        <v>7</v>
      </c>
      <c r="AN916">
        <v>72</v>
      </c>
      <c r="AO916">
        <v>96</v>
      </c>
      <c r="AP916">
        <v>22</v>
      </c>
      <c r="AQ916">
        <v>52</v>
      </c>
      <c r="AR916">
        <v>10</v>
      </c>
      <c r="AS916">
        <v>30</v>
      </c>
    </row>
    <row r="917" spans="1:45" x14ac:dyDescent="0.25">
      <c r="A917">
        <v>20120704</v>
      </c>
      <c r="B917">
        <f t="shared" si="70"/>
        <v>20160704</v>
      </c>
      <c r="C917">
        <f t="shared" si="71"/>
        <v>2016</v>
      </c>
      <c r="D917">
        <f t="shared" si="72"/>
        <v>7</v>
      </c>
      <c r="E917">
        <f t="shared" si="73"/>
        <v>4</v>
      </c>
      <c r="F917" s="15">
        <f t="shared" si="74"/>
        <v>42555</v>
      </c>
      <c r="G917">
        <v>136</v>
      </c>
      <c r="H917">
        <v>22</v>
      </c>
      <c r="I917">
        <v>25</v>
      </c>
      <c r="J917">
        <v>40</v>
      </c>
      <c r="K917">
        <v>12</v>
      </c>
      <c r="L917">
        <v>10</v>
      </c>
      <c r="M917">
        <v>1</v>
      </c>
      <c r="N917">
        <v>70</v>
      </c>
      <c r="O917">
        <v>9</v>
      </c>
      <c r="P917">
        <v>212</v>
      </c>
      <c r="Q917">
        <v>158</v>
      </c>
      <c r="R917">
        <v>4</v>
      </c>
      <c r="S917">
        <v>265</v>
      </c>
      <c r="T917">
        <v>15</v>
      </c>
      <c r="U917">
        <v>140</v>
      </c>
      <c r="V917">
        <v>6</v>
      </c>
      <c r="W917">
        <v>59</v>
      </c>
      <c r="X917">
        <v>35</v>
      </c>
      <c r="Y917">
        <v>1945</v>
      </c>
      <c r="Z917">
        <v>0</v>
      </c>
      <c r="AA917">
        <v>0</v>
      </c>
      <c r="AB917">
        <v>0</v>
      </c>
      <c r="AC917">
        <v>1</v>
      </c>
      <c r="AD917">
        <v>10124</v>
      </c>
      <c r="AE917">
        <v>10149</v>
      </c>
      <c r="AF917">
        <v>1</v>
      </c>
      <c r="AG917">
        <v>10106</v>
      </c>
      <c r="AH917">
        <v>24</v>
      </c>
      <c r="AI917">
        <v>59</v>
      </c>
      <c r="AJ917">
        <v>2</v>
      </c>
      <c r="AK917">
        <v>81</v>
      </c>
      <c r="AL917">
        <v>17</v>
      </c>
      <c r="AM917">
        <v>5</v>
      </c>
      <c r="AN917">
        <v>71</v>
      </c>
      <c r="AO917">
        <v>95</v>
      </c>
      <c r="AP917">
        <v>4</v>
      </c>
      <c r="AQ917">
        <v>47</v>
      </c>
      <c r="AR917">
        <v>16</v>
      </c>
      <c r="AS917">
        <v>36</v>
      </c>
    </row>
    <row r="918" spans="1:45" x14ac:dyDescent="0.25">
      <c r="A918">
        <v>20120705</v>
      </c>
      <c r="B918">
        <f t="shared" si="70"/>
        <v>20160705</v>
      </c>
      <c r="C918">
        <f t="shared" si="71"/>
        <v>2016</v>
      </c>
      <c r="D918">
        <f t="shared" si="72"/>
        <v>7</v>
      </c>
      <c r="E918">
        <f t="shared" si="73"/>
        <v>5</v>
      </c>
      <c r="F918" s="15">
        <f t="shared" si="74"/>
        <v>42556</v>
      </c>
      <c r="G918">
        <v>52</v>
      </c>
      <c r="H918">
        <v>14</v>
      </c>
      <c r="I918">
        <v>21</v>
      </c>
      <c r="J918">
        <v>50</v>
      </c>
      <c r="K918">
        <v>17</v>
      </c>
      <c r="L918">
        <v>10</v>
      </c>
      <c r="M918">
        <v>1</v>
      </c>
      <c r="N918">
        <v>110</v>
      </c>
      <c r="O918">
        <v>16</v>
      </c>
      <c r="P918">
        <v>219</v>
      </c>
      <c r="Q918">
        <v>155</v>
      </c>
      <c r="R918">
        <v>2</v>
      </c>
      <c r="S918">
        <v>274</v>
      </c>
      <c r="T918">
        <v>13</v>
      </c>
      <c r="U918">
        <v>131</v>
      </c>
      <c r="V918">
        <v>6</v>
      </c>
      <c r="W918">
        <v>67</v>
      </c>
      <c r="X918">
        <v>40</v>
      </c>
      <c r="Y918">
        <v>2108</v>
      </c>
      <c r="Z918">
        <v>10</v>
      </c>
      <c r="AA918">
        <v>4</v>
      </c>
      <c r="AB918">
        <v>2</v>
      </c>
      <c r="AC918">
        <v>22</v>
      </c>
      <c r="AD918">
        <v>10092</v>
      </c>
      <c r="AE918">
        <v>10104</v>
      </c>
      <c r="AF918">
        <v>1</v>
      </c>
      <c r="AG918">
        <v>10069</v>
      </c>
      <c r="AH918">
        <v>24</v>
      </c>
      <c r="AI918">
        <v>56</v>
      </c>
      <c r="AJ918">
        <v>24</v>
      </c>
      <c r="AK918">
        <v>80</v>
      </c>
      <c r="AL918">
        <v>18</v>
      </c>
      <c r="AM918">
        <v>6</v>
      </c>
      <c r="AN918">
        <v>75</v>
      </c>
      <c r="AO918">
        <v>94</v>
      </c>
      <c r="AP918">
        <v>2</v>
      </c>
      <c r="AQ918">
        <v>55</v>
      </c>
      <c r="AR918">
        <v>12</v>
      </c>
      <c r="AS918">
        <v>40</v>
      </c>
    </row>
    <row r="919" spans="1:45" x14ac:dyDescent="0.25">
      <c r="A919">
        <v>20120706</v>
      </c>
      <c r="B919">
        <f t="shared" si="70"/>
        <v>20160706</v>
      </c>
      <c r="C919">
        <f t="shared" si="71"/>
        <v>2016</v>
      </c>
      <c r="D919">
        <f t="shared" si="72"/>
        <v>7</v>
      </c>
      <c r="E919">
        <f t="shared" si="73"/>
        <v>6</v>
      </c>
      <c r="F919" s="15">
        <f t="shared" si="74"/>
        <v>42557</v>
      </c>
      <c r="G919">
        <v>192</v>
      </c>
      <c r="H919">
        <v>27</v>
      </c>
      <c r="I919">
        <v>31</v>
      </c>
      <c r="J919">
        <v>60</v>
      </c>
      <c r="K919">
        <v>9</v>
      </c>
      <c r="L919">
        <v>10</v>
      </c>
      <c r="M919">
        <v>1</v>
      </c>
      <c r="N919">
        <v>110</v>
      </c>
      <c r="O919">
        <v>11</v>
      </c>
      <c r="P919">
        <v>190</v>
      </c>
      <c r="Q919">
        <v>135</v>
      </c>
      <c r="R919">
        <v>24</v>
      </c>
      <c r="S919">
        <v>229</v>
      </c>
      <c r="T919">
        <v>16</v>
      </c>
      <c r="U919">
        <v>98</v>
      </c>
      <c r="V919">
        <v>24</v>
      </c>
      <c r="W919">
        <v>42</v>
      </c>
      <c r="X919">
        <v>25</v>
      </c>
      <c r="Y919">
        <v>1435</v>
      </c>
      <c r="Z919">
        <v>0</v>
      </c>
      <c r="AA919">
        <v>-1</v>
      </c>
      <c r="AB919">
        <v>-1</v>
      </c>
      <c r="AC919">
        <v>2</v>
      </c>
      <c r="AD919">
        <v>10088</v>
      </c>
      <c r="AE919">
        <v>10115</v>
      </c>
      <c r="AF919">
        <v>23</v>
      </c>
      <c r="AG919">
        <v>10059</v>
      </c>
      <c r="AH919">
        <v>3</v>
      </c>
      <c r="AI919">
        <v>20</v>
      </c>
      <c r="AJ919">
        <v>3</v>
      </c>
      <c r="AK919">
        <v>81</v>
      </c>
      <c r="AL919">
        <v>19</v>
      </c>
      <c r="AM919">
        <v>6</v>
      </c>
      <c r="AN919">
        <v>82</v>
      </c>
      <c r="AO919">
        <v>98</v>
      </c>
      <c r="AP919">
        <v>3</v>
      </c>
      <c r="AQ919">
        <v>57</v>
      </c>
      <c r="AR919">
        <v>15</v>
      </c>
      <c r="AS919">
        <v>26</v>
      </c>
    </row>
    <row r="920" spans="1:45" x14ac:dyDescent="0.25">
      <c r="A920">
        <v>20120707</v>
      </c>
      <c r="B920">
        <f t="shared" si="70"/>
        <v>20160707</v>
      </c>
      <c r="C920">
        <f t="shared" si="71"/>
        <v>2016</v>
      </c>
      <c r="D920">
        <f t="shared" si="72"/>
        <v>7</v>
      </c>
      <c r="E920">
        <f t="shared" si="73"/>
        <v>7</v>
      </c>
      <c r="F920" s="15">
        <f t="shared" si="74"/>
        <v>42558</v>
      </c>
      <c r="G920">
        <v>182</v>
      </c>
      <c r="H920">
        <v>20</v>
      </c>
      <c r="I920">
        <v>25</v>
      </c>
      <c r="J920">
        <v>40</v>
      </c>
      <c r="K920">
        <v>9</v>
      </c>
      <c r="L920">
        <v>10</v>
      </c>
      <c r="M920">
        <v>19</v>
      </c>
      <c r="N920">
        <v>100</v>
      </c>
      <c r="O920">
        <v>18</v>
      </c>
      <c r="P920">
        <v>184</v>
      </c>
      <c r="Q920">
        <v>123</v>
      </c>
      <c r="R920">
        <v>2</v>
      </c>
      <c r="S920">
        <v>240</v>
      </c>
      <c r="T920">
        <v>17</v>
      </c>
      <c r="U920">
        <v>88</v>
      </c>
      <c r="V920">
        <v>6</v>
      </c>
      <c r="W920">
        <v>84</v>
      </c>
      <c r="X920">
        <v>51</v>
      </c>
      <c r="Y920">
        <v>2136</v>
      </c>
      <c r="Z920">
        <v>12</v>
      </c>
      <c r="AA920">
        <v>26</v>
      </c>
      <c r="AB920">
        <v>20</v>
      </c>
      <c r="AC920">
        <v>23</v>
      </c>
      <c r="AD920">
        <v>10106</v>
      </c>
      <c r="AE920">
        <v>10118</v>
      </c>
      <c r="AF920">
        <v>10</v>
      </c>
      <c r="AG920">
        <v>10078</v>
      </c>
      <c r="AH920">
        <v>24</v>
      </c>
      <c r="AI920">
        <v>50</v>
      </c>
      <c r="AJ920">
        <v>24</v>
      </c>
      <c r="AK920">
        <v>83</v>
      </c>
      <c r="AL920">
        <v>17</v>
      </c>
      <c r="AM920">
        <v>5</v>
      </c>
      <c r="AN920">
        <v>74</v>
      </c>
      <c r="AO920">
        <v>97</v>
      </c>
      <c r="AP920">
        <v>1</v>
      </c>
      <c r="AQ920">
        <v>48</v>
      </c>
      <c r="AR920">
        <v>16</v>
      </c>
      <c r="AS920">
        <v>38</v>
      </c>
    </row>
    <row r="921" spans="1:45" x14ac:dyDescent="0.25">
      <c r="A921">
        <v>20120708</v>
      </c>
      <c r="B921">
        <f t="shared" si="70"/>
        <v>20160708</v>
      </c>
      <c r="C921">
        <f t="shared" si="71"/>
        <v>2016</v>
      </c>
      <c r="D921">
        <f t="shared" si="72"/>
        <v>7</v>
      </c>
      <c r="E921">
        <f t="shared" si="73"/>
        <v>8</v>
      </c>
      <c r="F921" s="15">
        <f t="shared" si="74"/>
        <v>42559</v>
      </c>
      <c r="G921">
        <v>216</v>
      </c>
      <c r="H921">
        <v>23</v>
      </c>
      <c r="I921">
        <v>31</v>
      </c>
      <c r="J921">
        <v>50</v>
      </c>
      <c r="K921">
        <v>14</v>
      </c>
      <c r="L921">
        <v>20</v>
      </c>
      <c r="M921">
        <v>1</v>
      </c>
      <c r="N921">
        <v>110</v>
      </c>
      <c r="O921">
        <v>14</v>
      </c>
      <c r="P921">
        <v>168</v>
      </c>
      <c r="Q921">
        <v>151</v>
      </c>
      <c r="R921">
        <v>24</v>
      </c>
      <c r="S921">
        <v>197</v>
      </c>
      <c r="T921">
        <v>13</v>
      </c>
      <c r="U921">
        <v>136</v>
      </c>
      <c r="V921">
        <v>6</v>
      </c>
      <c r="W921">
        <v>20</v>
      </c>
      <c r="X921">
        <v>12</v>
      </c>
      <c r="Y921">
        <v>805</v>
      </c>
      <c r="Z921">
        <v>66</v>
      </c>
      <c r="AA921">
        <v>199</v>
      </c>
      <c r="AB921">
        <v>98</v>
      </c>
      <c r="AC921">
        <v>10</v>
      </c>
      <c r="AD921">
        <v>10056</v>
      </c>
      <c r="AE921">
        <v>10084</v>
      </c>
      <c r="AF921">
        <v>24</v>
      </c>
      <c r="AG921">
        <v>10036</v>
      </c>
      <c r="AH921">
        <v>13</v>
      </c>
      <c r="AI921">
        <v>28</v>
      </c>
      <c r="AJ921">
        <v>10</v>
      </c>
      <c r="AK921">
        <v>75</v>
      </c>
      <c r="AL921">
        <v>15</v>
      </c>
      <c r="AM921">
        <v>8</v>
      </c>
      <c r="AN921">
        <v>89</v>
      </c>
      <c r="AO921">
        <v>97</v>
      </c>
      <c r="AP921">
        <v>1</v>
      </c>
      <c r="AQ921">
        <v>77</v>
      </c>
      <c r="AR921">
        <v>15</v>
      </c>
      <c r="AS921">
        <v>14</v>
      </c>
    </row>
    <row r="922" spans="1:45" x14ac:dyDescent="0.25">
      <c r="A922">
        <v>20120709</v>
      </c>
      <c r="B922">
        <f t="shared" si="70"/>
        <v>20160709</v>
      </c>
      <c r="C922">
        <f t="shared" si="71"/>
        <v>2016</v>
      </c>
      <c r="D922">
        <f t="shared" si="72"/>
        <v>7</v>
      </c>
      <c r="E922">
        <f t="shared" si="73"/>
        <v>9</v>
      </c>
      <c r="F922" s="15">
        <f t="shared" si="74"/>
        <v>42560</v>
      </c>
      <c r="G922">
        <v>237</v>
      </c>
      <c r="H922">
        <v>41</v>
      </c>
      <c r="I922">
        <v>43</v>
      </c>
      <c r="J922">
        <v>60</v>
      </c>
      <c r="K922">
        <v>5</v>
      </c>
      <c r="L922">
        <v>20</v>
      </c>
      <c r="M922">
        <v>22</v>
      </c>
      <c r="N922">
        <v>120</v>
      </c>
      <c r="O922">
        <v>12</v>
      </c>
      <c r="P922">
        <v>166</v>
      </c>
      <c r="Q922">
        <v>138</v>
      </c>
      <c r="R922">
        <v>3</v>
      </c>
      <c r="S922">
        <v>194</v>
      </c>
      <c r="T922">
        <v>12</v>
      </c>
      <c r="U922">
        <v>127</v>
      </c>
      <c r="V922">
        <v>6</v>
      </c>
      <c r="W922">
        <v>18</v>
      </c>
      <c r="X922">
        <v>11</v>
      </c>
      <c r="Y922">
        <v>1157</v>
      </c>
      <c r="Z922">
        <v>4</v>
      </c>
      <c r="AA922">
        <v>7</v>
      </c>
      <c r="AB922">
        <v>5</v>
      </c>
      <c r="AC922">
        <v>15</v>
      </c>
      <c r="AD922">
        <v>10108</v>
      </c>
      <c r="AE922">
        <v>10124</v>
      </c>
      <c r="AF922">
        <v>22</v>
      </c>
      <c r="AG922">
        <v>10089</v>
      </c>
      <c r="AH922">
        <v>1</v>
      </c>
      <c r="AI922">
        <v>56</v>
      </c>
      <c r="AJ922">
        <v>5</v>
      </c>
      <c r="AK922">
        <v>73</v>
      </c>
      <c r="AL922">
        <v>19</v>
      </c>
      <c r="AM922">
        <v>7</v>
      </c>
      <c r="AN922">
        <v>83</v>
      </c>
      <c r="AO922">
        <v>94</v>
      </c>
      <c r="AP922">
        <v>3</v>
      </c>
      <c r="AQ922">
        <v>72</v>
      </c>
      <c r="AR922">
        <v>17</v>
      </c>
      <c r="AS922">
        <v>20</v>
      </c>
    </row>
    <row r="923" spans="1:45" x14ac:dyDescent="0.25">
      <c r="A923">
        <v>20120710</v>
      </c>
      <c r="B923">
        <f t="shared" si="70"/>
        <v>20160710</v>
      </c>
      <c r="C923">
        <f t="shared" si="71"/>
        <v>2016</v>
      </c>
      <c r="D923">
        <f t="shared" si="72"/>
        <v>7</v>
      </c>
      <c r="E923">
        <f t="shared" si="73"/>
        <v>10</v>
      </c>
      <c r="F923" s="15">
        <f t="shared" si="74"/>
        <v>42561</v>
      </c>
      <c r="G923">
        <v>216</v>
      </c>
      <c r="H923">
        <v>36</v>
      </c>
      <c r="I923">
        <v>37</v>
      </c>
      <c r="J923">
        <v>60</v>
      </c>
      <c r="K923">
        <v>9</v>
      </c>
      <c r="L923">
        <v>20</v>
      </c>
      <c r="M923">
        <v>18</v>
      </c>
      <c r="N923">
        <v>110</v>
      </c>
      <c r="O923">
        <v>9</v>
      </c>
      <c r="P923">
        <v>164</v>
      </c>
      <c r="Q923">
        <v>138</v>
      </c>
      <c r="R923">
        <v>3</v>
      </c>
      <c r="S923">
        <v>196</v>
      </c>
      <c r="T923">
        <v>10</v>
      </c>
      <c r="U923">
        <v>126</v>
      </c>
      <c r="V923">
        <v>6</v>
      </c>
      <c r="W923">
        <v>51</v>
      </c>
      <c r="X923">
        <v>31</v>
      </c>
      <c r="Y923">
        <v>1567</v>
      </c>
      <c r="Z923">
        <v>11</v>
      </c>
      <c r="AA923">
        <v>4</v>
      </c>
      <c r="AB923">
        <v>1</v>
      </c>
      <c r="AC923">
        <v>13</v>
      </c>
      <c r="AD923">
        <v>10115</v>
      </c>
      <c r="AE923">
        <v>10121</v>
      </c>
      <c r="AF923">
        <v>1</v>
      </c>
      <c r="AG923">
        <v>10103</v>
      </c>
      <c r="AH923">
        <v>24</v>
      </c>
      <c r="AI923">
        <v>56</v>
      </c>
      <c r="AJ923">
        <v>3</v>
      </c>
      <c r="AK923">
        <v>77</v>
      </c>
      <c r="AL923">
        <v>10</v>
      </c>
      <c r="AM923">
        <v>6</v>
      </c>
      <c r="AN923">
        <v>79</v>
      </c>
      <c r="AO923">
        <v>95</v>
      </c>
      <c r="AP923">
        <v>3</v>
      </c>
      <c r="AQ923">
        <v>66</v>
      </c>
      <c r="AR923">
        <v>10</v>
      </c>
      <c r="AS923">
        <v>27</v>
      </c>
    </row>
    <row r="924" spans="1:45" x14ac:dyDescent="0.25">
      <c r="A924">
        <v>20120711</v>
      </c>
      <c r="B924">
        <f t="shared" si="70"/>
        <v>20160711</v>
      </c>
      <c r="C924">
        <f t="shared" si="71"/>
        <v>2016</v>
      </c>
      <c r="D924">
        <f t="shared" si="72"/>
        <v>7</v>
      </c>
      <c r="E924">
        <f t="shared" si="73"/>
        <v>11</v>
      </c>
      <c r="F924" s="15">
        <f t="shared" si="74"/>
        <v>42562</v>
      </c>
      <c r="G924">
        <v>228</v>
      </c>
      <c r="H924">
        <v>47</v>
      </c>
      <c r="I924">
        <v>50</v>
      </c>
      <c r="J924">
        <v>60</v>
      </c>
      <c r="K924">
        <v>6</v>
      </c>
      <c r="L924">
        <v>30</v>
      </c>
      <c r="M924">
        <v>21</v>
      </c>
      <c r="N924">
        <v>140</v>
      </c>
      <c r="O924">
        <v>8</v>
      </c>
      <c r="P924">
        <v>156</v>
      </c>
      <c r="Q924">
        <v>129</v>
      </c>
      <c r="R924">
        <v>22</v>
      </c>
      <c r="S924">
        <v>192</v>
      </c>
      <c r="T924">
        <v>15</v>
      </c>
      <c r="U924">
        <v>123</v>
      </c>
      <c r="V924">
        <v>24</v>
      </c>
      <c r="W924">
        <v>52</v>
      </c>
      <c r="X924">
        <v>32</v>
      </c>
      <c r="Y924">
        <v>1659</v>
      </c>
      <c r="Z924">
        <v>8</v>
      </c>
      <c r="AA924">
        <v>27</v>
      </c>
      <c r="AB924">
        <v>26</v>
      </c>
      <c r="AC924">
        <v>22</v>
      </c>
      <c r="AD924">
        <v>10099</v>
      </c>
      <c r="AE924">
        <v>10105</v>
      </c>
      <c r="AF924">
        <v>22</v>
      </c>
      <c r="AG924">
        <v>10090</v>
      </c>
      <c r="AH924">
        <v>4</v>
      </c>
      <c r="AI924">
        <v>65</v>
      </c>
      <c r="AJ924">
        <v>22</v>
      </c>
      <c r="AK924">
        <v>82</v>
      </c>
      <c r="AL924">
        <v>12</v>
      </c>
      <c r="AM924">
        <v>6</v>
      </c>
      <c r="AN924">
        <v>75</v>
      </c>
      <c r="AO924">
        <v>93</v>
      </c>
      <c r="AP924">
        <v>22</v>
      </c>
      <c r="AQ924">
        <v>56</v>
      </c>
      <c r="AR924">
        <v>15</v>
      </c>
      <c r="AS924">
        <v>28</v>
      </c>
    </row>
    <row r="925" spans="1:45" x14ac:dyDescent="0.25">
      <c r="A925">
        <v>20120712</v>
      </c>
      <c r="B925">
        <f t="shared" si="70"/>
        <v>20160712</v>
      </c>
      <c r="C925">
        <f t="shared" si="71"/>
        <v>2016</v>
      </c>
      <c r="D925">
        <f t="shared" si="72"/>
        <v>7</v>
      </c>
      <c r="E925">
        <f t="shared" si="73"/>
        <v>12</v>
      </c>
      <c r="F925" s="15">
        <f t="shared" si="74"/>
        <v>42563</v>
      </c>
      <c r="G925">
        <v>249</v>
      </c>
      <c r="H925">
        <v>30</v>
      </c>
      <c r="I925">
        <v>37</v>
      </c>
      <c r="J925">
        <v>60</v>
      </c>
      <c r="K925">
        <v>11</v>
      </c>
      <c r="L925">
        <v>10</v>
      </c>
      <c r="M925">
        <v>20</v>
      </c>
      <c r="N925">
        <v>120</v>
      </c>
      <c r="O925">
        <v>11</v>
      </c>
      <c r="P925">
        <v>145</v>
      </c>
      <c r="Q925">
        <v>114</v>
      </c>
      <c r="R925">
        <v>9</v>
      </c>
      <c r="S925">
        <v>186</v>
      </c>
      <c r="T925">
        <v>15</v>
      </c>
      <c r="U925">
        <v>114</v>
      </c>
      <c r="V925">
        <v>24</v>
      </c>
      <c r="W925">
        <v>83</v>
      </c>
      <c r="X925">
        <v>51</v>
      </c>
      <c r="Y925">
        <v>1977</v>
      </c>
      <c r="Z925">
        <v>59</v>
      </c>
      <c r="AA925">
        <v>78</v>
      </c>
      <c r="AB925">
        <v>25</v>
      </c>
      <c r="AC925">
        <v>1</v>
      </c>
      <c r="AD925">
        <v>10117</v>
      </c>
      <c r="AE925">
        <v>10137</v>
      </c>
      <c r="AF925">
        <v>14</v>
      </c>
      <c r="AG925">
        <v>10095</v>
      </c>
      <c r="AH925">
        <v>24</v>
      </c>
      <c r="AI925">
        <v>57</v>
      </c>
      <c r="AJ925">
        <v>9</v>
      </c>
      <c r="AK925">
        <v>83</v>
      </c>
      <c r="AL925">
        <v>19</v>
      </c>
      <c r="AM925">
        <v>7</v>
      </c>
      <c r="AN925">
        <v>76</v>
      </c>
      <c r="AO925">
        <v>94</v>
      </c>
      <c r="AP925">
        <v>1</v>
      </c>
      <c r="AQ925">
        <v>50</v>
      </c>
      <c r="AR925">
        <v>17</v>
      </c>
      <c r="AS925">
        <v>32</v>
      </c>
    </row>
    <row r="926" spans="1:45" x14ac:dyDescent="0.25">
      <c r="A926">
        <v>20120713</v>
      </c>
      <c r="B926">
        <f t="shared" si="70"/>
        <v>20160713</v>
      </c>
      <c r="C926">
        <f t="shared" si="71"/>
        <v>2016</v>
      </c>
      <c r="D926">
        <f t="shared" si="72"/>
        <v>7</v>
      </c>
      <c r="E926">
        <f t="shared" si="73"/>
        <v>13</v>
      </c>
      <c r="F926" s="15">
        <f t="shared" si="74"/>
        <v>42564</v>
      </c>
      <c r="G926">
        <v>214</v>
      </c>
      <c r="H926">
        <v>31</v>
      </c>
      <c r="I926">
        <v>35</v>
      </c>
      <c r="J926">
        <v>50</v>
      </c>
      <c r="K926">
        <v>14</v>
      </c>
      <c r="L926">
        <v>20</v>
      </c>
      <c r="M926">
        <v>2</v>
      </c>
      <c r="N926">
        <v>100</v>
      </c>
      <c r="O926">
        <v>14</v>
      </c>
      <c r="P926">
        <v>155</v>
      </c>
      <c r="Q926">
        <v>129</v>
      </c>
      <c r="R926">
        <v>3</v>
      </c>
      <c r="S926">
        <v>205</v>
      </c>
      <c r="T926">
        <v>16</v>
      </c>
      <c r="U926">
        <v>124</v>
      </c>
      <c r="V926">
        <v>24</v>
      </c>
      <c r="W926">
        <v>21</v>
      </c>
      <c r="X926">
        <v>13</v>
      </c>
      <c r="Y926">
        <v>1081</v>
      </c>
      <c r="Z926">
        <v>106</v>
      </c>
      <c r="AA926">
        <v>50</v>
      </c>
      <c r="AB926">
        <v>11</v>
      </c>
      <c r="AC926">
        <v>4</v>
      </c>
      <c r="AD926">
        <v>10033</v>
      </c>
      <c r="AE926">
        <v>10085</v>
      </c>
      <c r="AF926">
        <v>1</v>
      </c>
      <c r="AG926">
        <v>10000</v>
      </c>
      <c r="AH926">
        <v>24</v>
      </c>
      <c r="AI926">
        <v>30</v>
      </c>
      <c r="AJ926">
        <v>12</v>
      </c>
      <c r="AK926">
        <v>80</v>
      </c>
      <c r="AL926">
        <v>15</v>
      </c>
      <c r="AM926">
        <v>8</v>
      </c>
      <c r="AN926">
        <v>83</v>
      </c>
      <c r="AO926">
        <v>97</v>
      </c>
      <c r="AP926">
        <v>3</v>
      </c>
      <c r="AQ926">
        <v>61</v>
      </c>
      <c r="AR926">
        <v>18</v>
      </c>
      <c r="AS926">
        <v>18</v>
      </c>
    </row>
    <row r="927" spans="1:45" x14ac:dyDescent="0.25">
      <c r="A927">
        <v>20120714</v>
      </c>
      <c r="B927">
        <f t="shared" si="70"/>
        <v>20160714</v>
      </c>
      <c r="C927">
        <f t="shared" si="71"/>
        <v>2016</v>
      </c>
      <c r="D927">
        <f t="shared" si="72"/>
        <v>7</v>
      </c>
      <c r="E927">
        <f t="shared" si="73"/>
        <v>14</v>
      </c>
      <c r="F927" s="15">
        <f t="shared" si="74"/>
        <v>42565</v>
      </c>
      <c r="G927">
        <v>241</v>
      </c>
      <c r="H927">
        <v>27</v>
      </c>
      <c r="I927">
        <v>33</v>
      </c>
      <c r="J927">
        <v>60</v>
      </c>
      <c r="K927">
        <v>7</v>
      </c>
      <c r="L927">
        <v>10</v>
      </c>
      <c r="M927">
        <v>18</v>
      </c>
      <c r="N927">
        <v>120</v>
      </c>
      <c r="O927">
        <v>7</v>
      </c>
      <c r="P927">
        <v>149</v>
      </c>
      <c r="Q927">
        <v>131</v>
      </c>
      <c r="R927">
        <v>2</v>
      </c>
      <c r="S927">
        <v>178</v>
      </c>
      <c r="T927">
        <v>14</v>
      </c>
      <c r="U927">
        <v>119</v>
      </c>
      <c r="V927">
        <v>6</v>
      </c>
      <c r="W927">
        <v>12</v>
      </c>
      <c r="X927">
        <v>7</v>
      </c>
      <c r="Y927">
        <v>1122</v>
      </c>
      <c r="Z927">
        <v>8</v>
      </c>
      <c r="AA927">
        <v>37</v>
      </c>
      <c r="AB927">
        <v>36</v>
      </c>
      <c r="AC927">
        <v>15</v>
      </c>
      <c r="AD927">
        <v>10039</v>
      </c>
      <c r="AE927">
        <v>10093</v>
      </c>
      <c r="AF927">
        <v>24</v>
      </c>
      <c r="AG927">
        <v>9994</v>
      </c>
      <c r="AH927">
        <v>4</v>
      </c>
      <c r="AI927">
        <v>61</v>
      </c>
      <c r="AJ927">
        <v>17</v>
      </c>
      <c r="AK927">
        <v>75</v>
      </c>
      <c r="AL927">
        <v>7</v>
      </c>
      <c r="AM927">
        <v>8</v>
      </c>
      <c r="AN927">
        <v>85</v>
      </c>
      <c r="AO927">
        <v>91</v>
      </c>
      <c r="AP927">
        <v>24</v>
      </c>
      <c r="AQ927">
        <v>77</v>
      </c>
      <c r="AR927">
        <v>12</v>
      </c>
      <c r="AS927">
        <v>18</v>
      </c>
    </row>
    <row r="928" spans="1:45" x14ac:dyDescent="0.25">
      <c r="A928">
        <v>20120715</v>
      </c>
      <c r="B928">
        <f t="shared" si="70"/>
        <v>20160715</v>
      </c>
      <c r="C928">
        <f t="shared" si="71"/>
        <v>2016</v>
      </c>
      <c r="D928">
        <f t="shared" si="72"/>
        <v>7</v>
      </c>
      <c r="E928">
        <f t="shared" si="73"/>
        <v>15</v>
      </c>
      <c r="F928" s="15">
        <f t="shared" si="74"/>
        <v>42566</v>
      </c>
      <c r="G928">
        <v>272</v>
      </c>
      <c r="H928">
        <v>22</v>
      </c>
      <c r="I928">
        <v>25</v>
      </c>
      <c r="J928">
        <v>50</v>
      </c>
      <c r="K928">
        <v>17</v>
      </c>
      <c r="L928">
        <v>10</v>
      </c>
      <c r="M928">
        <v>3</v>
      </c>
      <c r="N928">
        <v>100</v>
      </c>
      <c r="O928">
        <v>17</v>
      </c>
      <c r="P928">
        <v>153</v>
      </c>
      <c r="Q928">
        <v>118</v>
      </c>
      <c r="R928">
        <v>4</v>
      </c>
      <c r="S928">
        <v>185</v>
      </c>
      <c r="T928">
        <v>16</v>
      </c>
      <c r="U928">
        <v>103</v>
      </c>
      <c r="V928">
        <v>6</v>
      </c>
      <c r="W928">
        <v>70</v>
      </c>
      <c r="X928">
        <v>43</v>
      </c>
      <c r="Y928">
        <v>1639</v>
      </c>
      <c r="Z928">
        <v>4</v>
      </c>
      <c r="AA928">
        <v>2</v>
      </c>
      <c r="AB928">
        <v>2</v>
      </c>
      <c r="AC928">
        <v>13</v>
      </c>
      <c r="AD928">
        <v>10143</v>
      </c>
      <c r="AE928">
        <v>10195</v>
      </c>
      <c r="AF928">
        <v>24</v>
      </c>
      <c r="AG928">
        <v>10093</v>
      </c>
      <c r="AH928">
        <v>1</v>
      </c>
      <c r="AI928">
        <v>62</v>
      </c>
      <c r="AJ928">
        <v>4</v>
      </c>
      <c r="AK928">
        <v>81</v>
      </c>
      <c r="AL928">
        <v>16</v>
      </c>
      <c r="AM928">
        <v>6</v>
      </c>
      <c r="AN928">
        <v>75</v>
      </c>
      <c r="AO928">
        <v>97</v>
      </c>
      <c r="AP928">
        <v>4</v>
      </c>
      <c r="AQ928">
        <v>54</v>
      </c>
      <c r="AR928">
        <v>16</v>
      </c>
      <c r="AS928">
        <v>27</v>
      </c>
    </row>
    <row r="929" spans="1:45" x14ac:dyDescent="0.25">
      <c r="A929">
        <v>20120716</v>
      </c>
      <c r="B929">
        <f t="shared" si="70"/>
        <v>20160716</v>
      </c>
      <c r="C929">
        <f t="shared" si="71"/>
        <v>2016</v>
      </c>
      <c r="D929">
        <f t="shared" si="72"/>
        <v>7</v>
      </c>
      <c r="E929">
        <f t="shared" si="73"/>
        <v>16</v>
      </c>
      <c r="F929" s="15">
        <f t="shared" si="74"/>
        <v>42567</v>
      </c>
      <c r="G929">
        <v>227</v>
      </c>
      <c r="H929">
        <v>47</v>
      </c>
      <c r="I929">
        <v>48</v>
      </c>
      <c r="J929">
        <v>70</v>
      </c>
      <c r="K929">
        <v>21</v>
      </c>
      <c r="L929">
        <v>40</v>
      </c>
      <c r="M929">
        <v>1</v>
      </c>
      <c r="N929">
        <v>120</v>
      </c>
      <c r="O929">
        <v>16</v>
      </c>
      <c r="P929">
        <v>149</v>
      </c>
      <c r="Q929">
        <v>136</v>
      </c>
      <c r="R929">
        <v>12</v>
      </c>
      <c r="S929">
        <v>177</v>
      </c>
      <c r="T929">
        <v>10</v>
      </c>
      <c r="U929">
        <v>131</v>
      </c>
      <c r="V929">
        <v>6</v>
      </c>
      <c r="W929">
        <v>34</v>
      </c>
      <c r="X929">
        <v>21</v>
      </c>
      <c r="Y929">
        <v>881</v>
      </c>
      <c r="Z929">
        <v>133</v>
      </c>
      <c r="AA929">
        <v>207</v>
      </c>
      <c r="AB929">
        <v>47</v>
      </c>
      <c r="AC929">
        <v>13</v>
      </c>
      <c r="AD929">
        <v>10193</v>
      </c>
      <c r="AE929">
        <v>10215</v>
      </c>
      <c r="AF929">
        <v>11</v>
      </c>
      <c r="AG929">
        <v>10158</v>
      </c>
      <c r="AH929">
        <v>23</v>
      </c>
      <c r="AI929">
        <v>31</v>
      </c>
      <c r="AJ929">
        <v>23</v>
      </c>
      <c r="AK929">
        <v>75</v>
      </c>
      <c r="AL929">
        <v>7</v>
      </c>
      <c r="AM929">
        <v>7</v>
      </c>
      <c r="AN929">
        <v>89</v>
      </c>
      <c r="AO929">
        <v>97</v>
      </c>
      <c r="AP929">
        <v>13</v>
      </c>
      <c r="AQ929">
        <v>70</v>
      </c>
      <c r="AR929">
        <v>9</v>
      </c>
      <c r="AS929">
        <v>15</v>
      </c>
    </row>
    <row r="930" spans="1:45" x14ac:dyDescent="0.25">
      <c r="A930">
        <v>20120717</v>
      </c>
      <c r="B930">
        <f t="shared" si="70"/>
        <v>20160717</v>
      </c>
      <c r="C930">
        <f t="shared" si="71"/>
        <v>2016</v>
      </c>
      <c r="D930">
        <f t="shared" si="72"/>
        <v>7</v>
      </c>
      <c r="E930">
        <f t="shared" si="73"/>
        <v>17</v>
      </c>
      <c r="F930" s="15">
        <f t="shared" si="74"/>
        <v>42568</v>
      </c>
      <c r="G930">
        <v>260</v>
      </c>
      <c r="H930">
        <v>35</v>
      </c>
      <c r="I930">
        <v>38</v>
      </c>
      <c r="J930">
        <v>60</v>
      </c>
      <c r="K930">
        <v>24</v>
      </c>
      <c r="L930">
        <v>20</v>
      </c>
      <c r="M930">
        <v>3</v>
      </c>
      <c r="N930">
        <v>120</v>
      </c>
      <c r="O930">
        <v>24</v>
      </c>
      <c r="P930">
        <v>175</v>
      </c>
      <c r="Q930">
        <v>155</v>
      </c>
      <c r="R930">
        <v>4</v>
      </c>
      <c r="S930">
        <v>195</v>
      </c>
      <c r="T930">
        <v>12</v>
      </c>
      <c r="U930">
        <v>146</v>
      </c>
      <c r="V930">
        <v>6</v>
      </c>
      <c r="W930">
        <v>22</v>
      </c>
      <c r="X930">
        <v>14</v>
      </c>
      <c r="Y930">
        <v>1216</v>
      </c>
      <c r="Z930">
        <v>2</v>
      </c>
      <c r="AA930">
        <v>4</v>
      </c>
      <c r="AB930">
        <v>4</v>
      </c>
      <c r="AC930">
        <v>8</v>
      </c>
      <c r="AD930">
        <v>10200</v>
      </c>
      <c r="AE930">
        <v>10223</v>
      </c>
      <c r="AF930">
        <v>14</v>
      </c>
      <c r="AG930">
        <v>10163</v>
      </c>
      <c r="AH930">
        <v>1</v>
      </c>
      <c r="AI930">
        <v>62</v>
      </c>
      <c r="AJ930">
        <v>1</v>
      </c>
      <c r="AK930">
        <v>75</v>
      </c>
      <c r="AL930">
        <v>12</v>
      </c>
      <c r="AM930">
        <v>8</v>
      </c>
      <c r="AN930">
        <v>83</v>
      </c>
      <c r="AO930">
        <v>96</v>
      </c>
      <c r="AP930">
        <v>5</v>
      </c>
      <c r="AQ930">
        <v>70</v>
      </c>
      <c r="AR930">
        <v>18</v>
      </c>
      <c r="AS930">
        <v>21</v>
      </c>
    </row>
    <row r="931" spans="1:45" x14ac:dyDescent="0.25">
      <c r="A931">
        <v>20120718</v>
      </c>
      <c r="B931">
        <f t="shared" si="70"/>
        <v>20160718</v>
      </c>
      <c r="C931">
        <f t="shared" si="71"/>
        <v>2016</v>
      </c>
      <c r="D931">
        <f t="shared" si="72"/>
        <v>7</v>
      </c>
      <c r="E931">
        <f t="shared" si="73"/>
        <v>18</v>
      </c>
      <c r="F931" s="15">
        <f t="shared" si="74"/>
        <v>42569</v>
      </c>
      <c r="G931">
        <v>234</v>
      </c>
      <c r="H931">
        <v>59</v>
      </c>
      <c r="I931">
        <v>59</v>
      </c>
      <c r="J931">
        <v>70</v>
      </c>
      <c r="K931">
        <v>8</v>
      </c>
      <c r="L931">
        <v>40</v>
      </c>
      <c r="M931">
        <v>24</v>
      </c>
      <c r="N931">
        <v>150</v>
      </c>
      <c r="O931">
        <v>9</v>
      </c>
      <c r="P931">
        <v>171</v>
      </c>
      <c r="Q931">
        <v>151</v>
      </c>
      <c r="R931">
        <v>22</v>
      </c>
      <c r="S931">
        <v>192</v>
      </c>
      <c r="T931">
        <v>12</v>
      </c>
      <c r="U931">
        <v>149</v>
      </c>
      <c r="V931">
        <v>24</v>
      </c>
      <c r="W931">
        <v>28</v>
      </c>
      <c r="X931">
        <v>17</v>
      </c>
      <c r="Y931">
        <v>1409</v>
      </c>
      <c r="Z931">
        <v>18</v>
      </c>
      <c r="AA931">
        <v>15</v>
      </c>
      <c r="AB931">
        <v>7</v>
      </c>
      <c r="AC931">
        <v>22</v>
      </c>
      <c r="AD931">
        <v>10125</v>
      </c>
      <c r="AE931">
        <v>10183</v>
      </c>
      <c r="AF931">
        <v>1</v>
      </c>
      <c r="AG931">
        <v>10059</v>
      </c>
      <c r="AH931">
        <v>24</v>
      </c>
      <c r="AI931">
        <v>49</v>
      </c>
      <c r="AJ931">
        <v>22</v>
      </c>
      <c r="AK931">
        <v>81</v>
      </c>
      <c r="AL931">
        <v>15</v>
      </c>
      <c r="AM931">
        <v>8</v>
      </c>
      <c r="AN931">
        <v>80</v>
      </c>
      <c r="AO931">
        <v>96</v>
      </c>
      <c r="AP931">
        <v>22</v>
      </c>
      <c r="AQ931">
        <v>62</v>
      </c>
      <c r="AR931">
        <v>16</v>
      </c>
      <c r="AS931">
        <v>24</v>
      </c>
    </row>
    <row r="932" spans="1:45" x14ac:dyDescent="0.25">
      <c r="A932">
        <v>20120719</v>
      </c>
      <c r="B932">
        <f t="shared" si="70"/>
        <v>20160719</v>
      </c>
      <c r="C932">
        <f t="shared" si="71"/>
        <v>2016</v>
      </c>
      <c r="D932">
        <f t="shared" si="72"/>
        <v>7</v>
      </c>
      <c r="E932">
        <f t="shared" si="73"/>
        <v>19</v>
      </c>
      <c r="F932" s="15">
        <f t="shared" si="74"/>
        <v>42570</v>
      </c>
      <c r="G932">
        <v>264</v>
      </c>
      <c r="H932">
        <v>40</v>
      </c>
      <c r="I932">
        <v>43</v>
      </c>
      <c r="J932">
        <v>70</v>
      </c>
      <c r="K932">
        <v>9</v>
      </c>
      <c r="L932">
        <v>20</v>
      </c>
      <c r="M932">
        <v>21</v>
      </c>
      <c r="N932">
        <v>130</v>
      </c>
      <c r="O932">
        <v>9</v>
      </c>
      <c r="P932">
        <v>153</v>
      </c>
      <c r="Q932">
        <v>114</v>
      </c>
      <c r="R932">
        <v>24</v>
      </c>
      <c r="S932">
        <v>181</v>
      </c>
      <c r="T932">
        <v>10</v>
      </c>
      <c r="U932">
        <v>83</v>
      </c>
      <c r="V932">
        <v>24</v>
      </c>
      <c r="W932">
        <v>44</v>
      </c>
      <c r="X932">
        <v>27</v>
      </c>
      <c r="Y932">
        <v>1426</v>
      </c>
      <c r="Z932">
        <v>42</v>
      </c>
      <c r="AA932">
        <v>90</v>
      </c>
      <c r="AB932">
        <v>30</v>
      </c>
      <c r="AC932">
        <v>11</v>
      </c>
      <c r="AD932">
        <v>10085</v>
      </c>
      <c r="AE932">
        <v>10130</v>
      </c>
      <c r="AF932">
        <v>24</v>
      </c>
      <c r="AG932">
        <v>10041</v>
      </c>
      <c r="AH932">
        <v>3</v>
      </c>
      <c r="AI932">
        <v>56</v>
      </c>
      <c r="AJ932">
        <v>3</v>
      </c>
      <c r="AK932">
        <v>80</v>
      </c>
      <c r="AL932">
        <v>18</v>
      </c>
      <c r="AM932">
        <v>7</v>
      </c>
      <c r="AN932">
        <v>82</v>
      </c>
      <c r="AO932">
        <v>97</v>
      </c>
      <c r="AP932">
        <v>2</v>
      </c>
      <c r="AQ932">
        <v>67</v>
      </c>
      <c r="AR932">
        <v>18</v>
      </c>
      <c r="AS932">
        <v>24</v>
      </c>
    </row>
    <row r="933" spans="1:45" x14ac:dyDescent="0.25">
      <c r="A933">
        <v>20120720</v>
      </c>
      <c r="B933">
        <f t="shared" si="70"/>
        <v>20160720</v>
      </c>
      <c r="C933">
        <f t="shared" si="71"/>
        <v>2016</v>
      </c>
      <c r="D933">
        <f t="shared" si="72"/>
        <v>7</v>
      </c>
      <c r="E933">
        <f t="shared" si="73"/>
        <v>20</v>
      </c>
      <c r="F933" s="15">
        <f t="shared" si="74"/>
        <v>42571</v>
      </c>
      <c r="G933">
        <v>321</v>
      </c>
      <c r="H933">
        <v>16</v>
      </c>
      <c r="I933">
        <v>20</v>
      </c>
      <c r="J933">
        <v>40</v>
      </c>
      <c r="K933">
        <v>14</v>
      </c>
      <c r="L933">
        <v>10</v>
      </c>
      <c r="M933">
        <v>3</v>
      </c>
      <c r="N933">
        <v>70</v>
      </c>
      <c r="O933">
        <v>16</v>
      </c>
      <c r="P933">
        <v>146</v>
      </c>
      <c r="Q933">
        <v>91</v>
      </c>
      <c r="R933">
        <v>24</v>
      </c>
      <c r="S933">
        <v>191</v>
      </c>
      <c r="T933">
        <v>15</v>
      </c>
      <c r="U933">
        <v>51</v>
      </c>
      <c r="V933">
        <v>24</v>
      </c>
      <c r="W933">
        <v>70</v>
      </c>
      <c r="X933">
        <v>43</v>
      </c>
      <c r="Y933">
        <v>1922</v>
      </c>
      <c r="Z933">
        <v>0</v>
      </c>
      <c r="AA933">
        <v>-1</v>
      </c>
      <c r="AB933">
        <v>-1</v>
      </c>
      <c r="AC933">
        <v>5</v>
      </c>
      <c r="AD933">
        <v>10160</v>
      </c>
      <c r="AE933">
        <v>10194</v>
      </c>
      <c r="AF933">
        <v>23</v>
      </c>
      <c r="AG933">
        <v>10131</v>
      </c>
      <c r="AH933">
        <v>1</v>
      </c>
      <c r="AI933">
        <v>65</v>
      </c>
      <c r="AJ933">
        <v>1</v>
      </c>
      <c r="AK933">
        <v>82</v>
      </c>
      <c r="AL933">
        <v>19</v>
      </c>
      <c r="AM933">
        <v>6</v>
      </c>
      <c r="AN933">
        <v>73</v>
      </c>
      <c r="AO933">
        <v>97</v>
      </c>
      <c r="AP933">
        <v>24</v>
      </c>
      <c r="AQ933">
        <v>48</v>
      </c>
      <c r="AR933">
        <v>14</v>
      </c>
      <c r="AS933">
        <v>31</v>
      </c>
    </row>
    <row r="934" spans="1:45" x14ac:dyDescent="0.25">
      <c r="A934">
        <v>20120721</v>
      </c>
      <c r="B934">
        <f t="shared" si="70"/>
        <v>20160721</v>
      </c>
      <c r="C934">
        <f t="shared" si="71"/>
        <v>2016</v>
      </c>
      <c r="D934">
        <f t="shared" si="72"/>
        <v>7</v>
      </c>
      <c r="E934">
        <f t="shared" si="73"/>
        <v>21</v>
      </c>
      <c r="F934" s="15">
        <f t="shared" si="74"/>
        <v>42572</v>
      </c>
      <c r="G934">
        <v>344</v>
      </c>
      <c r="H934">
        <v>19</v>
      </c>
      <c r="I934">
        <v>21</v>
      </c>
      <c r="J934">
        <v>40</v>
      </c>
      <c r="K934">
        <v>15</v>
      </c>
      <c r="L934">
        <v>0</v>
      </c>
      <c r="M934">
        <v>5</v>
      </c>
      <c r="N934">
        <v>70</v>
      </c>
      <c r="O934">
        <v>15</v>
      </c>
      <c r="P934">
        <v>133</v>
      </c>
      <c r="Q934">
        <v>75</v>
      </c>
      <c r="R934">
        <v>4</v>
      </c>
      <c r="S934">
        <v>184</v>
      </c>
      <c r="T934">
        <v>14</v>
      </c>
      <c r="U934">
        <v>45</v>
      </c>
      <c r="V934">
        <v>6</v>
      </c>
      <c r="W934">
        <v>25</v>
      </c>
      <c r="X934">
        <v>16</v>
      </c>
      <c r="Y934">
        <v>1482</v>
      </c>
      <c r="Z934">
        <v>0</v>
      </c>
      <c r="AA934">
        <v>0</v>
      </c>
      <c r="AB934">
        <v>0</v>
      </c>
      <c r="AC934">
        <v>1</v>
      </c>
      <c r="AD934">
        <v>10234</v>
      </c>
      <c r="AE934">
        <v>10271</v>
      </c>
      <c r="AF934">
        <v>24</v>
      </c>
      <c r="AG934">
        <v>10196</v>
      </c>
      <c r="AH934">
        <v>1</v>
      </c>
      <c r="AI934">
        <v>26</v>
      </c>
      <c r="AJ934">
        <v>24</v>
      </c>
      <c r="AK934">
        <v>83</v>
      </c>
      <c r="AL934">
        <v>11</v>
      </c>
      <c r="AM934">
        <v>6</v>
      </c>
      <c r="AN934">
        <v>76</v>
      </c>
      <c r="AO934">
        <v>98</v>
      </c>
      <c r="AP934">
        <v>3</v>
      </c>
      <c r="AQ934">
        <v>50</v>
      </c>
      <c r="AR934">
        <v>10</v>
      </c>
      <c r="AS934">
        <v>24</v>
      </c>
    </row>
    <row r="935" spans="1:45" x14ac:dyDescent="0.25">
      <c r="A935">
        <v>20120722</v>
      </c>
      <c r="B935">
        <f t="shared" si="70"/>
        <v>20160722</v>
      </c>
      <c r="C935">
        <f t="shared" si="71"/>
        <v>2016</v>
      </c>
      <c r="D935">
        <f t="shared" si="72"/>
        <v>7</v>
      </c>
      <c r="E935">
        <f t="shared" si="73"/>
        <v>22</v>
      </c>
      <c r="F935" s="15">
        <f t="shared" si="74"/>
        <v>42573</v>
      </c>
      <c r="G935">
        <v>173</v>
      </c>
      <c r="H935">
        <v>11</v>
      </c>
      <c r="I935">
        <v>13</v>
      </c>
      <c r="J935">
        <v>20</v>
      </c>
      <c r="K935">
        <v>10</v>
      </c>
      <c r="L935">
        <v>0</v>
      </c>
      <c r="M935">
        <v>1</v>
      </c>
      <c r="N935">
        <v>50</v>
      </c>
      <c r="O935">
        <v>13</v>
      </c>
      <c r="P935">
        <v>150</v>
      </c>
      <c r="Q935">
        <v>62</v>
      </c>
      <c r="R935">
        <v>4</v>
      </c>
      <c r="S935">
        <v>209</v>
      </c>
      <c r="T935">
        <v>16</v>
      </c>
      <c r="U935">
        <v>34</v>
      </c>
      <c r="V935">
        <v>6</v>
      </c>
      <c r="W935">
        <v>139</v>
      </c>
      <c r="X935">
        <v>87</v>
      </c>
      <c r="Y935">
        <v>2723</v>
      </c>
      <c r="Z935">
        <v>0</v>
      </c>
      <c r="AA935">
        <v>0</v>
      </c>
      <c r="AB935">
        <v>0</v>
      </c>
      <c r="AC935">
        <v>1</v>
      </c>
      <c r="AD935">
        <v>10278</v>
      </c>
      <c r="AE935">
        <v>10288</v>
      </c>
      <c r="AF935">
        <v>9</v>
      </c>
      <c r="AG935">
        <v>10268</v>
      </c>
      <c r="AH935">
        <v>19</v>
      </c>
      <c r="AI935">
        <v>14</v>
      </c>
      <c r="AJ935">
        <v>1</v>
      </c>
      <c r="AK935">
        <v>82</v>
      </c>
      <c r="AL935">
        <v>16</v>
      </c>
      <c r="AM935">
        <v>1</v>
      </c>
      <c r="AN935">
        <v>74</v>
      </c>
      <c r="AO935">
        <v>98</v>
      </c>
      <c r="AP935">
        <v>1</v>
      </c>
      <c r="AQ935">
        <v>49</v>
      </c>
      <c r="AR935">
        <v>14</v>
      </c>
      <c r="AS935">
        <v>45</v>
      </c>
    </row>
    <row r="936" spans="1:45" x14ac:dyDescent="0.25">
      <c r="A936">
        <v>20120723</v>
      </c>
      <c r="B936">
        <f t="shared" si="70"/>
        <v>20160723</v>
      </c>
      <c r="C936">
        <f t="shared" si="71"/>
        <v>2016</v>
      </c>
      <c r="D936">
        <f t="shared" si="72"/>
        <v>7</v>
      </c>
      <c r="E936">
        <f t="shared" si="73"/>
        <v>23</v>
      </c>
      <c r="F936" s="15">
        <f t="shared" si="74"/>
        <v>42574</v>
      </c>
      <c r="G936">
        <v>173</v>
      </c>
      <c r="H936">
        <v>20</v>
      </c>
      <c r="I936">
        <v>23</v>
      </c>
      <c r="J936">
        <v>40</v>
      </c>
      <c r="K936">
        <v>10</v>
      </c>
      <c r="L936">
        <v>10</v>
      </c>
      <c r="M936">
        <v>21</v>
      </c>
      <c r="N936">
        <v>60</v>
      </c>
      <c r="O936">
        <v>9</v>
      </c>
      <c r="P936">
        <v>188</v>
      </c>
      <c r="Q936">
        <v>104</v>
      </c>
      <c r="R936">
        <v>3</v>
      </c>
      <c r="S936">
        <v>256</v>
      </c>
      <c r="T936">
        <v>15</v>
      </c>
      <c r="U936">
        <v>71</v>
      </c>
      <c r="V936">
        <v>6</v>
      </c>
      <c r="W936">
        <v>147</v>
      </c>
      <c r="X936">
        <v>92</v>
      </c>
      <c r="Y936">
        <v>2687</v>
      </c>
      <c r="Z936">
        <v>0</v>
      </c>
      <c r="AA936">
        <v>0</v>
      </c>
      <c r="AB936">
        <v>0</v>
      </c>
      <c r="AC936">
        <v>1</v>
      </c>
      <c r="AD936">
        <v>10246</v>
      </c>
      <c r="AE936">
        <v>10268</v>
      </c>
      <c r="AF936">
        <v>1</v>
      </c>
      <c r="AG936">
        <v>10222</v>
      </c>
      <c r="AH936">
        <v>24</v>
      </c>
      <c r="AI936">
        <v>58</v>
      </c>
      <c r="AJ936">
        <v>4</v>
      </c>
      <c r="AK936">
        <v>82</v>
      </c>
      <c r="AL936">
        <v>17</v>
      </c>
      <c r="AM936">
        <v>0</v>
      </c>
      <c r="AN936">
        <v>68</v>
      </c>
      <c r="AO936">
        <v>97</v>
      </c>
      <c r="AP936">
        <v>1</v>
      </c>
      <c r="AQ936">
        <v>41</v>
      </c>
      <c r="AR936">
        <v>16</v>
      </c>
      <c r="AS936">
        <v>48</v>
      </c>
    </row>
    <row r="937" spans="1:45" x14ac:dyDescent="0.25">
      <c r="A937">
        <v>20120724</v>
      </c>
      <c r="B937">
        <f t="shared" si="70"/>
        <v>20160724</v>
      </c>
      <c r="C937">
        <f t="shared" si="71"/>
        <v>2016</v>
      </c>
      <c r="D937">
        <f t="shared" si="72"/>
        <v>7</v>
      </c>
      <c r="E937">
        <f t="shared" si="73"/>
        <v>24</v>
      </c>
      <c r="F937" s="15">
        <f t="shared" si="74"/>
        <v>42575</v>
      </c>
      <c r="G937">
        <v>127</v>
      </c>
      <c r="H937">
        <v>10</v>
      </c>
      <c r="I937">
        <v>15</v>
      </c>
      <c r="J937">
        <v>30</v>
      </c>
      <c r="K937">
        <v>12</v>
      </c>
      <c r="L937">
        <v>0</v>
      </c>
      <c r="M937">
        <v>2</v>
      </c>
      <c r="N937">
        <v>70</v>
      </c>
      <c r="O937">
        <v>14</v>
      </c>
      <c r="P937">
        <v>209</v>
      </c>
      <c r="Q937">
        <v>107</v>
      </c>
      <c r="R937">
        <v>4</v>
      </c>
      <c r="S937">
        <v>289</v>
      </c>
      <c r="T937">
        <v>16</v>
      </c>
      <c r="U937">
        <v>80</v>
      </c>
      <c r="V937">
        <v>6</v>
      </c>
      <c r="W937">
        <v>147</v>
      </c>
      <c r="X937">
        <v>92</v>
      </c>
      <c r="Y937">
        <v>2727</v>
      </c>
      <c r="Z937">
        <v>0</v>
      </c>
      <c r="AA937">
        <v>0</v>
      </c>
      <c r="AB937">
        <v>0</v>
      </c>
      <c r="AC937">
        <v>1</v>
      </c>
      <c r="AD937">
        <v>10185</v>
      </c>
      <c r="AE937">
        <v>10217</v>
      </c>
      <c r="AF937">
        <v>1</v>
      </c>
      <c r="AG937">
        <v>10157</v>
      </c>
      <c r="AH937">
        <v>24</v>
      </c>
      <c r="AI937">
        <v>61</v>
      </c>
      <c r="AJ937">
        <v>24</v>
      </c>
      <c r="AK937">
        <v>81</v>
      </c>
      <c r="AL937">
        <v>13</v>
      </c>
      <c r="AM937">
        <v>0</v>
      </c>
      <c r="AN937">
        <v>66</v>
      </c>
      <c r="AO937">
        <v>97</v>
      </c>
      <c r="AP937">
        <v>1</v>
      </c>
      <c r="AQ937">
        <v>32</v>
      </c>
      <c r="AR937">
        <v>15</v>
      </c>
      <c r="AS937">
        <v>50</v>
      </c>
    </row>
    <row r="938" spans="1:45" x14ac:dyDescent="0.25">
      <c r="A938">
        <v>20120725</v>
      </c>
      <c r="B938">
        <f t="shared" si="70"/>
        <v>20160725</v>
      </c>
      <c r="C938">
        <f t="shared" si="71"/>
        <v>2016</v>
      </c>
      <c r="D938">
        <f t="shared" si="72"/>
        <v>7</v>
      </c>
      <c r="E938">
        <f t="shared" si="73"/>
        <v>25</v>
      </c>
      <c r="F938" s="15">
        <f t="shared" si="74"/>
        <v>42576</v>
      </c>
      <c r="G938">
        <v>343</v>
      </c>
      <c r="H938">
        <v>20</v>
      </c>
      <c r="I938">
        <v>22</v>
      </c>
      <c r="J938">
        <v>40</v>
      </c>
      <c r="K938">
        <v>15</v>
      </c>
      <c r="L938">
        <v>0</v>
      </c>
      <c r="M938">
        <v>4</v>
      </c>
      <c r="N938">
        <v>70</v>
      </c>
      <c r="O938">
        <v>16</v>
      </c>
      <c r="P938">
        <v>223</v>
      </c>
      <c r="Q938">
        <v>133</v>
      </c>
      <c r="R938">
        <v>4</v>
      </c>
      <c r="S938">
        <v>287</v>
      </c>
      <c r="T938">
        <v>13</v>
      </c>
      <c r="U938">
        <v>107</v>
      </c>
      <c r="V938">
        <v>6</v>
      </c>
      <c r="W938">
        <v>138</v>
      </c>
      <c r="X938">
        <v>87</v>
      </c>
      <c r="Y938">
        <v>2602</v>
      </c>
      <c r="Z938">
        <v>0</v>
      </c>
      <c r="AA938">
        <v>0</v>
      </c>
      <c r="AB938">
        <v>0</v>
      </c>
      <c r="AC938">
        <v>1</v>
      </c>
      <c r="AD938">
        <v>10158</v>
      </c>
      <c r="AE938">
        <v>10178</v>
      </c>
      <c r="AF938">
        <v>24</v>
      </c>
      <c r="AG938">
        <v>10149</v>
      </c>
      <c r="AH938">
        <v>3</v>
      </c>
      <c r="AI938">
        <v>3</v>
      </c>
      <c r="AJ938">
        <v>4</v>
      </c>
      <c r="AK938">
        <v>81</v>
      </c>
      <c r="AL938">
        <v>17</v>
      </c>
      <c r="AM938">
        <v>0</v>
      </c>
      <c r="AN938">
        <v>67</v>
      </c>
      <c r="AO938">
        <v>99</v>
      </c>
      <c r="AP938">
        <v>4</v>
      </c>
      <c r="AQ938">
        <v>37</v>
      </c>
      <c r="AR938">
        <v>17</v>
      </c>
      <c r="AS938">
        <v>49</v>
      </c>
    </row>
    <row r="939" spans="1:45" x14ac:dyDescent="0.25">
      <c r="A939">
        <v>20120726</v>
      </c>
      <c r="B939">
        <f t="shared" si="70"/>
        <v>20160726</v>
      </c>
      <c r="C939">
        <f t="shared" si="71"/>
        <v>2016</v>
      </c>
      <c r="D939">
        <f t="shared" si="72"/>
        <v>7</v>
      </c>
      <c r="E939">
        <f t="shared" si="73"/>
        <v>26</v>
      </c>
      <c r="F939" s="15">
        <f t="shared" si="74"/>
        <v>42577</v>
      </c>
      <c r="G939">
        <v>39</v>
      </c>
      <c r="H939">
        <v>28</v>
      </c>
      <c r="I939">
        <v>29</v>
      </c>
      <c r="J939">
        <v>40</v>
      </c>
      <c r="K939">
        <v>16</v>
      </c>
      <c r="L939">
        <v>20</v>
      </c>
      <c r="M939">
        <v>1</v>
      </c>
      <c r="N939">
        <v>70</v>
      </c>
      <c r="O939">
        <v>16</v>
      </c>
      <c r="P939">
        <v>212</v>
      </c>
      <c r="Q939">
        <v>157</v>
      </c>
      <c r="R939">
        <v>5</v>
      </c>
      <c r="S939">
        <v>270</v>
      </c>
      <c r="T939">
        <v>15</v>
      </c>
      <c r="U939">
        <v>143</v>
      </c>
      <c r="V939">
        <v>6</v>
      </c>
      <c r="W939">
        <v>136</v>
      </c>
      <c r="X939">
        <v>86</v>
      </c>
      <c r="Y939">
        <v>2613</v>
      </c>
      <c r="Z939">
        <v>0</v>
      </c>
      <c r="AA939">
        <v>0</v>
      </c>
      <c r="AB939">
        <v>0</v>
      </c>
      <c r="AC939">
        <v>1</v>
      </c>
      <c r="AD939">
        <v>10178</v>
      </c>
      <c r="AE939">
        <v>10193</v>
      </c>
      <c r="AF939">
        <v>8</v>
      </c>
      <c r="AG939">
        <v>10162</v>
      </c>
      <c r="AH939">
        <v>24</v>
      </c>
      <c r="AI939">
        <v>50</v>
      </c>
      <c r="AJ939">
        <v>6</v>
      </c>
      <c r="AK939">
        <v>81</v>
      </c>
      <c r="AL939">
        <v>18</v>
      </c>
      <c r="AM939">
        <v>0</v>
      </c>
      <c r="AN939">
        <v>71</v>
      </c>
      <c r="AO939">
        <v>90</v>
      </c>
      <c r="AP939">
        <v>5</v>
      </c>
      <c r="AQ939">
        <v>45</v>
      </c>
      <c r="AR939">
        <v>13</v>
      </c>
      <c r="AS939">
        <v>49</v>
      </c>
    </row>
    <row r="940" spans="1:45" x14ac:dyDescent="0.25">
      <c r="A940">
        <v>20120727</v>
      </c>
      <c r="B940">
        <f t="shared" si="70"/>
        <v>20160727</v>
      </c>
      <c r="C940">
        <f t="shared" si="71"/>
        <v>2016</v>
      </c>
      <c r="D940">
        <f t="shared" si="72"/>
        <v>7</v>
      </c>
      <c r="E940">
        <f t="shared" si="73"/>
        <v>27</v>
      </c>
      <c r="F940" s="15">
        <f t="shared" si="74"/>
        <v>42578</v>
      </c>
      <c r="G940">
        <v>343</v>
      </c>
      <c r="H940">
        <v>14</v>
      </c>
      <c r="I940">
        <v>20</v>
      </c>
      <c r="J940">
        <v>40</v>
      </c>
      <c r="K940">
        <v>17</v>
      </c>
      <c r="L940">
        <v>10</v>
      </c>
      <c r="M940">
        <v>8</v>
      </c>
      <c r="N940">
        <v>90</v>
      </c>
      <c r="O940">
        <v>17</v>
      </c>
      <c r="P940">
        <v>214</v>
      </c>
      <c r="Q940">
        <v>159</v>
      </c>
      <c r="R940">
        <v>4</v>
      </c>
      <c r="S940">
        <v>287</v>
      </c>
      <c r="T940">
        <v>14</v>
      </c>
      <c r="U940">
        <v>148</v>
      </c>
      <c r="V940">
        <v>6</v>
      </c>
      <c r="W940">
        <v>61</v>
      </c>
      <c r="X940">
        <v>39</v>
      </c>
      <c r="Y940">
        <v>1867</v>
      </c>
      <c r="Z940">
        <v>25</v>
      </c>
      <c r="AA940">
        <v>83</v>
      </c>
      <c r="AB940">
        <v>74</v>
      </c>
      <c r="AC940">
        <v>23</v>
      </c>
      <c r="AD940">
        <v>10112</v>
      </c>
      <c r="AE940">
        <v>10155</v>
      </c>
      <c r="AF940">
        <v>1</v>
      </c>
      <c r="AG940">
        <v>10081</v>
      </c>
      <c r="AH940">
        <v>24</v>
      </c>
      <c r="AI940">
        <v>15</v>
      </c>
      <c r="AJ940">
        <v>23</v>
      </c>
      <c r="AK940">
        <v>71</v>
      </c>
      <c r="AL940">
        <v>7</v>
      </c>
      <c r="AM940">
        <v>4</v>
      </c>
      <c r="AN940">
        <v>76</v>
      </c>
      <c r="AO940">
        <v>98</v>
      </c>
      <c r="AP940">
        <v>23</v>
      </c>
      <c r="AQ940">
        <v>48</v>
      </c>
      <c r="AR940">
        <v>13</v>
      </c>
      <c r="AS940">
        <v>35</v>
      </c>
    </row>
    <row r="941" spans="1:45" x14ac:dyDescent="0.25">
      <c r="A941">
        <v>20120728</v>
      </c>
      <c r="B941">
        <f t="shared" si="70"/>
        <v>20160728</v>
      </c>
      <c r="C941">
        <f t="shared" si="71"/>
        <v>2016</v>
      </c>
      <c r="D941">
        <f t="shared" si="72"/>
        <v>7</v>
      </c>
      <c r="E941">
        <f t="shared" si="73"/>
        <v>28</v>
      </c>
      <c r="F941" s="15">
        <f t="shared" si="74"/>
        <v>42579</v>
      </c>
      <c r="G941">
        <v>347</v>
      </c>
      <c r="H941">
        <v>15</v>
      </c>
      <c r="I941">
        <v>20</v>
      </c>
      <c r="J941">
        <v>30</v>
      </c>
      <c r="K941">
        <v>5</v>
      </c>
      <c r="L941">
        <v>10</v>
      </c>
      <c r="M941">
        <v>13</v>
      </c>
      <c r="N941">
        <v>50</v>
      </c>
      <c r="O941">
        <v>2</v>
      </c>
      <c r="P941">
        <v>185</v>
      </c>
      <c r="Q941">
        <v>155</v>
      </c>
      <c r="R941">
        <v>23</v>
      </c>
      <c r="S941">
        <v>221</v>
      </c>
      <c r="T941">
        <v>15</v>
      </c>
      <c r="U941">
        <v>142</v>
      </c>
      <c r="V941">
        <v>24</v>
      </c>
      <c r="W941">
        <v>16</v>
      </c>
      <c r="X941">
        <v>10</v>
      </c>
      <c r="Y941">
        <v>1269</v>
      </c>
      <c r="Z941">
        <v>4</v>
      </c>
      <c r="AA941">
        <v>8</v>
      </c>
      <c r="AB941">
        <v>8</v>
      </c>
      <c r="AC941">
        <v>18</v>
      </c>
      <c r="AD941">
        <v>10086</v>
      </c>
      <c r="AE941">
        <v>10094</v>
      </c>
      <c r="AF941">
        <v>13</v>
      </c>
      <c r="AG941">
        <v>10071</v>
      </c>
      <c r="AH941">
        <v>1</v>
      </c>
      <c r="AI941">
        <v>21</v>
      </c>
      <c r="AJ941">
        <v>1</v>
      </c>
      <c r="AK941">
        <v>81</v>
      </c>
      <c r="AL941">
        <v>16</v>
      </c>
      <c r="AM941">
        <v>7</v>
      </c>
      <c r="AN941">
        <v>84</v>
      </c>
      <c r="AO941">
        <v>98</v>
      </c>
      <c r="AP941">
        <v>1</v>
      </c>
      <c r="AQ941">
        <v>62</v>
      </c>
      <c r="AR941">
        <v>14</v>
      </c>
      <c r="AS941">
        <v>22</v>
      </c>
    </row>
    <row r="942" spans="1:45" x14ac:dyDescent="0.25">
      <c r="A942">
        <v>20120729</v>
      </c>
      <c r="B942">
        <f t="shared" si="70"/>
        <v>20160729</v>
      </c>
      <c r="C942">
        <f t="shared" si="71"/>
        <v>2016</v>
      </c>
      <c r="D942">
        <f t="shared" si="72"/>
        <v>7</v>
      </c>
      <c r="E942">
        <f t="shared" si="73"/>
        <v>29</v>
      </c>
      <c r="F942" s="15">
        <f t="shared" si="74"/>
        <v>42580</v>
      </c>
      <c r="G942">
        <v>247</v>
      </c>
      <c r="H942">
        <v>27</v>
      </c>
      <c r="I942">
        <v>30</v>
      </c>
      <c r="J942">
        <v>50</v>
      </c>
      <c r="K942">
        <v>10</v>
      </c>
      <c r="L942">
        <v>10</v>
      </c>
      <c r="M942">
        <v>21</v>
      </c>
      <c r="N942">
        <v>120</v>
      </c>
      <c r="O942">
        <v>20</v>
      </c>
      <c r="P942">
        <v>164</v>
      </c>
      <c r="Q942">
        <v>114</v>
      </c>
      <c r="R942">
        <v>24</v>
      </c>
      <c r="S942">
        <v>207</v>
      </c>
      <c r="T942">
        <v>15</v>
      </c>
      <c r="U942">
        <v>85</v>
      </c>
      <c r="V942">
        <v>24</v>
      </c>
      <c r="W942">
        <v>98</v>
      </c>
      <c r="X942">
        <v>62</v>
      </c>
      <c r="Y942">
        <v>2045</v>
      </c>
      <c r="Z942">
        <v>11</v>
      </c>
      <c r="AA942">
        <v>49</v>
      </c>
      <c r="AB942">
        <v>39</v>
      </c>
      <c r="AC942">
        <v>20</v>
      </c>
      <c r="AD942">
        <v>10120</v>
      </c>
      <c r="AE942">
        <v>10148</v>
      </c>
      <c r="AF942">
        <v>20</v>
      </c>
      <c r="AG942">
        <v>10093</v>
      </c>
      <c r="AH942">
        <v>1</v>
      </c>
      <c r="AI942">
        <v>46</v>
      </c>
      <c r="AJ942">
        <v>23</v>
      </c>
      <c r="AK942">
        <v>82</v>
      </c>
      <c r="AL942">
        <v>12</v>
      </c>
      <c r="AM942">
        <v>5</v>
      </c>
      <c r="AN942">
        <v>73</v>
      </c>
      <c r="AO942">
        <v>98</v>
      </c>
      <c r="AP942">
        <v>23</v>
      </c>
      <c r="AQ942">
        <v>41</v>
      </c>
      <c r="AR942">
        <v>15</v>
      </c>
      <c r="AS942">
        <v>35</v>
      </c>
    </row>
    <row r="943" spans="1:45" x14ac:dyDescent="0.25">
      <c r="A943">
        <v>20120730</v>
      </c>
      <c r="B943">
        <f t="shared" si="70"/>
        <v>20160730</v>
      </c>
      <c r="C943">
        <f t="shared" si="71"/>
        <v>2016</v>
      </c>
      <c r="D943">
        <f t="shared" si="72"/>
        <v>7</v>
      </c>
      <c r="E943">
        <f t="shared" si="73"/>
        <v>30</v>
      </c>
      <c r="F943" s="15">
        <f t="shared" si="74"/>
        <v>42581</v>
      </c>
      <c r="G943">
        <v>231</v>
      </c>
      <c r="H943">
        <v>35</v>
      </c>
      <c r="I943">
        <v>38</v>
      </c>
      <c r="J943">
        <v>60</v>
      </c>
      <c r="K943">
        <v>12</v>
      </c>
      <c r="L943">
        <v>10</v>
      </c>
      <c r="M943">
        <v>23</v>
      </c>
      <c r="N943">
        <v>130</v>
      </c>
      <c r="O943">
        <v>12</v>
      </c>
      <c r="P943">
        <v>154</v>
      </c>
      <c r="Q943">
        <v>113</v>
      </c>
      <c r="R943">
        <v>5</v>
      </c>
      <c r="S943">
        <v>195</v>
      </c>
      <c r="T943">
        <v>16</v>
      </c>
      <c r="U943">
        <v>96</v>
      </c>
      <c r="V943">
        <v>24</v>
      </c>
      <c r="W943">
        <v>97</v>
      </c>
      <c r="X943">
        <v>62</v>
      </c>
      <c r="Y943">
        <v>2081</v>
      </c>
      <c r="Z943">
        <v>8</v>
      </c>
      <c r="AA943">
        <v>12</v>
      </c>
      <c r="AB943">
        <v>11</v>
      </c>
      <c r="AC943">
        <v>4</v>
      </c>
      <c r="AD943">
        <v>10152</v>
      </c>
      <c r="AE943">
        <v>10171</v>
      </c>
      <c r="AF943">
        <v>23</v>
      </c>
      <c r="AG943">
        <v>10131</v>
      </c>
      <c r="AH943">
        <v>2</v>
      </c>
      <c r="AI943">
        <v>59</v>
      </c>
      <c r="AJ943">
        <v>6</v>
      </c>
      <c r="AK943">
        <v>80</v>
      </c>
      <c r="AL943">
        <v>10</v>
      </c>
      <c r="AM943">
        <v>4</v>
      </c>
      <c r="AN943">
        <v>72</v>
      </c>
      <c r="AO943">
        <v>94</v>
      </c>
      <c r="AP943">
        <v>1</v>
      </c>
      <c r="AQ943">
        <v>45</v>
      </c>
      <c r="AR943">
        <v>16</v>
      </c>
      <c r="AS943">
        <v>35</v>
      </c>
    </row>
    <row r="944" spans="1:45" x14ac:dyDescent="0.25">
      <c r="A944">
        <v>20120731</v>
      </c>
      <c r="B944">
        <f t="shared" si="70"/>
        <v>20160731</v>
      </c>
      <c r="C944">
        <f t="shared" si="71"/>
        <v>2016</v>
      </c>
      <c r="D944">
        <f t="shared" si="72"/>
        <v>7</v>
      </c>
      <c r="E944">
        <f t="shared" si="73"/>
        <v>31</v>
      </c>
      <c r="F944" s="15">
        <f t="shared" si="74"/>
        <v>42582</v>
      </c>
      <c r="G944">
        <v>195</v>
      </c>
      <c r="H944">
        <v>28</v>
      </c>
      <c r="I944">
        <v>30</v>
      </c>
      <c r="J944">
        <v>40</v>
      </c>
      <c r="K944">
        <v>10</v>
      </c>
      <c r="L944">
        <v>20</v>
      </c>
      <c r="M944">
        <v>1</v>
      </c>
      <c r="N944">
        <v>80</v>
      </c>
      <c r="O944">
        <v>13</v>
      </c>
      <c r="P944">
        <v>153</v>
      </c>
      <c r="Q944">
        <v>123</v>
      </c>
      <c r="R944">
        <v>4</v>
      </c>
      <c r="S944">
        <v>179</v>
      </c>
      <c r="T944">
        <v>15</v>
      </c>
      <c r="U944">
        <v>111</v>
      </c>
      <c r="V944">
        <v>6</v>
      </c>
      <c r="W944">
        <v>2</v>
      </c>
      <c r="X944">
        <v>1</v>
      </c>
      <c r="Y944">
        <v>908</v>
      </c>
      <c r="Z944">
        <v>17</v>
      </c>
      <c r="AA944">
        <v>9</v>
      </c>
      <c r="AB944">
        <v>4</v>
      </c>
      <c r="AC944">
        <v>18</v>
      </c>
      <c r="AD944">
        <v>10168</v>
      </c>
      <c r="AE944">
        <v>10175</v>
      </c>
      <c r="AF944">
        <v>12</v>
      </c>
      <c r="AG944">
        <v>10161</v>
      </c>
      <c r="AH944">
        <v>24</v>
      </c>
      <c r="AI944">
        <v>46</v>
      </c>
      <c r="AJ944">
        <v>20</v>
      </c>
      <c r="AK944">
        <v>80</v>
      </c>
      <c r="AL944">
        <v>13</v>
      </c>
      <c r="AM944">
        <v>8</v>
      </c>
      <c r="AN944">
        <v>84</v>
      </c>
      <c r="AO944">
        <v>97</v>
      </c>
      <c r="AP944">
        <v>24</v>
      </c>
      <c r="AQ944">
        <v>60</v>
      </c>
      <c r="AR944">
        <v>15</v>
      </c>
      <c r="AS944">
        <v>15</v>
      </c>
    </row>
    <row r="945" spans="1:45" x14ac:dyDescent="0.25">
      <c r="A945">
        <v>20120801</v>
      </c>
      <c r="B945">
        <f t="shared" si="70"/>
        <v>20160801</v>
      </c>
      <c r="C945">
        <f t="shared" si="71"/>
        <v>2016</v>
      </c>
      <c r="D945">
        <f t="shared" si="72"/>
        <v>8</v>
      </c>
      <c r="E945">
        <f t="shared" si="73"/>
        <v>1</v>
      </c>
      <c r="F945" s="15">
        <f t="shared" si="74"/>
        <v>42583</v>
      </c>
      <c r="G945">
        <v>134</v>
      </c>
      <c r="H945">
        <v>19</v>
      </c>
      <c r="I945">
        <v>30</v>
      </c>
      <c r="J945">
        <v>50</v>
      </c>
      <c r="K945">
        <v>11</v>
      </c>
      <c r="L945">
        <v>10</v>
      </c>
      <c r="M945">
        <v>4</v>
      </c>
      <c r="N945">
        <v>140</v>
      </c>
      <c r="O945">
        <v>22</v>
      </c>
      <c r="P945">
        <v>202</v>
      </c>
      <c r="Q945">
        <v>118</v>
      </c>
      <c r="R945">
        <v>4</v>
      </c>
      <c r="S945">
        <v>269</v>
      </c>
      <c r="T945">
        <v>16</v>
      </c>
      <c r="U945">
        <v>84</v>
      </c>
      <c r="V945">
        <v>6</v>
      </c>
      <c r="W945">
        <v>85</v>
      </c>
      <c r="X945">
        <v>55</v>
      </c>
      <c r="Y945">
        <v>2231</v>
      </c>
      <c r="Z945">
        <v>35</v>
      </c>
      <c r="AA945">
        <v>218</v>
      </c>
      <c r="AB945">
        <v>180</v>
      </c>
      <c r="AC945">
        <v>23</v>
      </c>
      <c r="AD945">
        <v>10119</v>
      </c>
      <c r="AE945">
        <v>10159</v>
      </c>
      <c r="AF945">
        <v>1</v>
      </c>
      <c r="AG945">
        <v>10081</v>
      </c>
      <c r="AH945">
        <v>24</v>
      </c>
      <c r="AI945">
        <v>1</v>
      </c>
      <c r="AJ945">
        <v>4</v>
      </c>
      <c r="AK945">
        <v>81</v>
      </c>
      <c r="AL945">
        <v>16</v>
      </c>
      <c r="AM945">
        <v>4</v>
      </c>
      <c r="AN945">
        <v>77</v>
      </c>
      <c r="AO945">
        <v>99</v>
      </c>
      <c r="AP945">
        <v>2</v>
      </c>
      <c r="AQ945">
        <v>49</v>
      </c>
      <c r="AR945">
        <v>14</v>
      </c>
      <c r="AS945">
        <v>41</v>
      </c>
    </row>
    <row r="946" spans="1:45" x14ac:dyDescent="0.25">
      <c r="A946">
        <v>20120802</v>
      </c>
      <c r="B946">
        <f t="shared" si="70"/>
        <v>20160802</v>
      </c>
      <c r="C946">
        <f t="shared" si="71"/>
        <v>2016</v>
      </c>
      <c r="D946">
        <f t="shared" si="72"/>
        <v>8</v>
      </c>
      <c r="E946">
        <f t="shared" si="73"/>
        <v>2</v>
      </c>
      <c r="F946" s="15">
        <f t="shared" si="74"/>
        <v>42584</v>
      </c>
      <c r="G946">
        <v>239</v>
      </c>
      <c r="H946">
        <v>24</v>
      </c>
      <c r="I946">
        <v>27</v>
      </c>
      <c r="J946">
        <v>50</v>
      </c>
      <c r="K946">
        <v>11</v>
      </c>
      <c r="L946">
        <v>10</v>
      </c>
      <c r="M946">
        <v>1</v>
      </c>
      <c r="N946">
        <v>110</v>
      </c>
      <c r="O946">
        <v>16</v>
      </c>
      <c r="P946">
        <v>176</v>
      </c>
      <c r="Q946">
        <v>126</v>
      </c>
      <c r="R946">
        <v>24</v>
      </c>
      <c r="S946">
        <v>214</v>
      </c>
      <c r="T946">
        <v>16</v>
      </c>
      <c r="U946">
        <v>93</v>
      </c>
      <c r="V946">
        <v>24</v>
      </c>
      <c r="W946">
        <v>65</v>
      </c>
      <c r="X946">
        <v>42</v>
      </c>
      <c r="Y946">
        <v>1351</v>
      </c>
      <c r="Z946">
        <v>11</v>
      </c>
      <c r="AA946">
        <v>10</v>
      </c>
      <c r="AB946">
        <v>3</v>
      </c>
      <c r="AC946">
        <v>1</v>
      </c>
      <c r="AD946">
        <v>10122</v>
      </c>
      <c r="AE946">
        <v>10149</v>
      </c>
      <c r="AF946">
        <v>22</v>
      </c>
      <c r="AG946">
        <v>10078</v>
      </c>
      <c r="AH946">
        <v>1</v>
      </c>
      <c r="AI946">
        <v>43</v>
      </c>
      <c r="AJ946">
        <v>5</v>
      </c>
      <c r="AK946">
        <v>77</v>
      </c>
      <c r="AL946">
        <v>15</v>
      </c>
      <c r="AM946">
        <v>5</v>
      </c>
      <c r="AN946">
        <v>85</v>
      </c>
      <c r="AO946">
        <v>98</v>
      </c>
      <c r="AP946">
        <v>4</v>
      </c>
      <c r="AQ946">
        <v>53</v>
      </c>
      <c r="AR946">
        <v>16</v>
      </c>
      <c r="AS946">
        <v>24</v>
      </c>
    </row>
    <row r="947" spans="1:45" x14ac:dyDescent="0.25">
      <c r="A947">
        <v>20120803</v>
      </c>
      <c r="B947">
        <f t="shared" si="70"/>
        <v>20160803</v>
      </c>
      <c r="C947">
        <f t="shared" si="71"/>
        <v>2016</v>
      </c>
      <c r="D947">
        <f t="shared" si="72"/>
        <v>8</v>
      </c>
      <c r="E947">
        <f t="shared" si="73"/>
        <v>3</v>
      </c>
      <c r="F947" s="15">
        <f t="shared" si="74"/>
        <v>42585</v>
      </c>
      <c r="G947">
        <v>219</v>
      </c>
      <c r="H947">
        <v>19</v>
      </c>
      <c r="I947">
        <v>26</v>
      </c>
      <c r="J947">
        <v>50</v>
      </c>
      <c r="K947">
        <v>11</v>
      </c>
      <c r="L947">
        <v>10</v>
      </c>
      <c r="M947">
        <v>1</v>
      </c>
      <c r="N947">
        <v>110</v>
      </c>
      <c r="O947">
        <v>19</v>
      </c>
      <c r="P947">
        <v>179</v>
      </c>
      <c r="Q947">
        <v>122</v>
      </c>
      <c r="R947">
        <v>1</v>
      </c>
      <c r="S947">
        <v>230</v>
      </c>
      <c r="T947">
        <v>16</v>
      </c>
      <c r="U947">
        <v>94</v>
      </c>
      <c r="V947">
        <v>6</v>
      </c>
      <c r="W947">
        <v>93</v>
      </c>
      <c r="X947">
        <v>60</v>
      </c>
      <c r="Y947">
        <v>2072</v>
      </c>
      <c r="Z947">
        <v>10</v>
      </c>
      <c r="AA947">
        <v>60</v>
      </c>
      <c r="AB947">
        <v>46</v>
      </c>
      <c r="AC947">
        <v>19</v>
      </c>
      <c r="AD947">
        <v>10147</v>
      </c>
      <c r="AE947">
        <v>10155</v>
      </c>
      <c r="AF947">
        <v>12</v>
      </c>
      <c r="AG947">
        <v>10140</v>
      </c>
      <c r="AH947">
        <v>3</v>
      </c>
      <c r="AI947">
        <v>43</v>
      </c>
      <c r="AJ947">
        <v>5</v>
      </c>
      <c r="AK947">
        <v>81</v>
      </c>
      <c r="AL947">
        <v>17</v>
      </c>
      <c r="AM947">
        <v>6</v>
      </c>
      <c r="AN947">
        <v>79</v>
      </c>
      <c r="AO947">
        <v>98</v>
      </c>
      <c r="AP947">
        <v>1</v>
      </c>
      <c r="AQ947">
        <v>50</v>
      </c>
      <c r="AR947">
        <v>13</v>
      </c>
      <c r="AS947">
        <v>36</v>
      </c>
    </row>
    <row r="948" spans="1:45" x14ac:dyDescent="0.25">
      <c r="A948">
        <v>20120804</v>
      </c>
      <c r="B948">
        <f t="shared" si="70"/>
        <v>20160804</v>
      </c>
      <c r="C948">
        <f t="shared" si="71"/>
        <v>2016</v>
      </c>
      <c r="D948">
        <f t="shared" si="72"/>
        <v>8</v>
      </c>
      <c r="E948">
        <f t="shared" si="73"/>
        <v>4</v>
      </c>
      <c r="F948" s="15">
        <f t="shared" si="74"/>
        <v>42586</v>
      </c>
      <c r="G948">
        <v>206</v>
      </c>
      <c r="H948">
        <v>24</v>
      </c>
      <c r="I948">
        <v>29</v>
      </c>
      <c r="J948">
        <v>60</v>
      </c>
      <c r="K948">
        <v>13</v>
      </c>
      <c r="L948">
        <v>10</v>
      </c>
      <c r="M948">
        <v>1</v>
      </c>
      <c r="N948">
        <v>110</v>
      </c>
      <c r="O948">
        <v>13</v>
      </c>
      <c r="P948">
        <v>185</v>
      </c>
      <c r="Q948">
        <v>140</v>
      </c>
      <c r="R948">
        <v>4</v>
      </c>
      <c r="S948">
        <v>237</v>
      </c>
      <c r="T948">
        <v>16</v>
      </c>
      <c r="U948">
        <v>114</v>
      </c>
      <c r="V948">
        <v>6</v>
      </c>
      <c r="W948">
        <v>85</v>
      </c>
      <c r="X948">
        <v>55</v>
      </c>
      <c r="Y948">
        <v>1897</v>
      </c>
      <c r="Z948">
        <v>0</v>
      </c>
      <c r="AA948">
        <v>0</v>
      </c>
      <c r="AB948">
        <v>0</v>
      </c>
      <c r="AC948">
        <v>1</v>
      </c>
      <c r="AD948">
        <v>10125</v>
      </c>
      <c r="AE948">
        <v>10139</v>
      </c>
      <c r="AF948">
        <v>1</v>
      </c>
      <c r="AG948">
        <v>10110</v>
      </c>
      <c r="AH948">
        <v>24</v>
      </c>
      <c r="AI948">
        <v>44</v>
      </c>
      <c r="AJ948">
        <v>1</v>
      </c>
      <c r="AK948">
        <v>80</v>
      </c>
      <c r="AL948">
        <v>16</v>
      </c>
      <c r="AM948">
        <v>5</v>
      </c>
      <c r="AN948">
        <v>78</v>
      </c>
      <c r="AO948">
        <v>98</v>
      </c>
      <c r="AP948">
        <v>1</v>
      </c>
      <c r="AQ948">
        <v>51</v>
      </c>
      <c r="AR948">
        <v>15</v>
      </c>
      <c r="AS948">
        <v>34</v>
      </c>
    </row>
    <row r="949" spans="1:45" x14ac:dyDescent="0.25">
      <c r="A949">
        <v>20120805</v>
      </c>
      <c r="B949">
        <f t="shared" si="70"/>
        <v>20160805</v>
      </c>
      <c r="C949">
        <f t="shared" si="71"/>
        <v>2016</v>
      </c>
      <c r="D949">
        <f t="shared" si="72"/>
        <v>8</v>
      </c>
      <c r="E949">
        <f t="shared" si="73"/>
        <v>5</v>
      </c>
      <c r="F949" s="15">
        <f t="shared" si="74"/>
        <v>42587</v>
      </c>
      <c r="G949">
        <v>99</v>
      </c>
      <c r="H949">
        <v>3</v>
      </c>
      <c r="I949">
        <v>18</v>
      </c>
      <c r="J949">
        <v>40</v>
      </c>
      <c r="K949">
        <v>16</v>
      </c>
      <c r="L949">
        <v>10</v>
      </c>
      <c r="M949">
        <v>1</v>
      </c>
      <c r="N949">
        <v>160</v>
      </c>
      <c r="O949">
        <v>16</v>
      </c>
      <c r="P949">
        <v>179</v>
      </c>
      <c r="Q949">
        <v>131</v>
      </c>
      <c r="R949">
        <v>3</v>
      </c>
      <c r="S949">
        <v>238</v>
      </c>
      <c r="T949">
        <v>14</v>
      </c>
      <c r="U949">
        <v>103</v>
      </c>
      <c r="V949">
        <v>6</v>
      </c>
      <c r="W949">
        <v>39</v>
      </c>
      <c r="X949">
        <v>25</v>
      </c>
      <c r="Y949">
        <v>1463</v>
      </c>
      <c r="Z949">
        <v>28</v>
      </c>
      <c r="AA949">
        <v>37</v>
      </c>
      <c r="AB949">
        <v>15</v>
      </c>
      <c r="AC949">
        <v>19</v>
      </c>
      <c r="AD949">
        <v>10086</v>
      </c>
      <c r="AE949">
        <v>10105</v>
      </c>
      <c r="AF949">
        <v>1</v>
      </c>
      <c r="AG949">
        <v>10070</v>
      </c>
      <c r="AH949">
        <v>24</v>
      </c>
      <c r="AI949">
        <v>50</v>
      </c>
      <c r="AJ949">
        <v>3</v>
      </c>
      <c r="AK949">
        <v>80</v>
      </c>
      <c r="AL949">
        <v>9</v>
      </c>
      <c r="AM949">
        <v>6</v>
      </c>
      <c r="AN949">
        <v>84</v>
      </c>
      <c r="AO949">
        <v>98</v>
      </c>
      <c r="AP949">
        <v>3</v>
      </c>
      <c r="AQ949">
        <v>60</v>
      </c>
      <c r="AR949">
        <v>11</v>
      </c>
      <c r="AS949">
        <v>26</v>
      </c>
    </row>
    <row r="950" spans="1:45" x14ac:dyDescent="0.25">
      <c r="A950">
        <v>20120806</v>
      </c>
      <c r="B950">
        <f t="shared" si="70"/>
        <v>20160806</v>
      </c>
      <c r="C950">
        <f t="shared" si="71"/>
        <v>2016</v>
      </c>
      <c r="D950">
        <f t="shared" si="72"/>
        <v>8</v>
      </c>
      <c r="E950">
        <f t="shared" si="73"/>
        <v>6</v>
      </c>
      <c r="F950" s="15">
        <f t="shared" si="74"/>
        <v>42588</v>
      </c>
      <c r="G950">
        <v>222</v>
      </c>
      <c r="H950">
        <v>40</v>
      </c>
      <c r="I950">
        <v>42</v>
      </c>
      <c r="J950">
        <v>60</v>
      </c>
      <c r="K950">
        <v>8</v>
      </c>
      <c r="L950">
        <v>30</v>
      </c>
      <c r="M950">
        <v>1</v>
      </c>
      <c r="N950">
        <v>110</v>
      </c>
      <c r="O950">
        <v>8</v>
      </c>
      <c r="P950">
        <v>172</v>
      </c>
      <c r="Q950">
        <v>152</v>
      </c>
      <c r="R950">
        <v>3</v>
      </c>
      <c r="S950">
        <v>204</v>
      </c>
      <c r="T950">
        <v>17</v>
      </c>
      <c r="U950">
        <v>139</v>
      </c>
      <c r="V950">
        <v>6</v>
      </c>
      <c r="W950">
        <v>51</v>
      </c>
      <c r="X950">
        <v>33</v>
      </c>
      <c r="Y950">
        <v>1272</v>
      </c>
      <c r="Z950">
        <v>7</v>
      </c>
      <c r="AA950">
        <v>12</v>
      </c>
      <c r="AB950">
        <v>9</v>
      </c>
      <c r="AC950">
        <v>15</v>
      </c>
      <c r="AD950">
        <v>10099</v>
      </c>
      <c r="AE950">
        <v>10144</v>
      </c>
      <c r="AF950">
        <v>24</v>
      </c>
      <c r="AG950">
        <v>10068</v>
      </c>
      <c r="AH950">
        <v>3</v>
      </c>
      <c r="AI950">
        <v>59</v>
      </c>
      <c r="AJ950">
        <v>4</v>
      </c>
      <c r="AK950">
        <v>80</v>
      </c>
      <c r="AL950">
        <v>17</v>
      </c>
      <c r="AM950">
        <v>6</v>
      </c>
      <c r="AN950">
        <v>80</v>
      </c>
      <c r="AO950">
        <v>96</v>
      </c>
      <c r="AP950">
        <v>4</v>
      </c>
      <c r="AQ950">
        <v>67</v>
      </c>
      <c r="AR950">
        <v>13</v>
      </c>
      <c r="AS950">
        <v>22</v>
      </c>
    </row>
    <row r="951" spans="1:45" x14ac:dyDescent="0.25">
      <c r="A951">
        <v>20120807</v>
      </c>
      <c r="B951">
        <f t="shared" si="70"/>
        <v>20160807</v>
      </c>
      <c r="C951">
        <f t="shared" si="71"/>
        <v>2016</v>
      </c>
      <c r="D951">
        <f t="shared" si="72"/>
        <v>8</v>
      </c>
      <c r="E951">
        <f t="shared" si="73"/>
        <v>7</v>
      </c>
      <c r="F951" s="15">
        <f t="shared" si="74"/>
        <v>42589</v>
      </c>
      <c r="G951">
        <v>237</v>
      </c>
      <c r="H951">
        <v>38</v>
      </c>
      <c r="I951">
        <v>41</v>
      </c>
      <c r="J951">
        <v>60</v>
      </c>
      <c r="K951">
        <v>14</v>
      </c>
      <c r="L951">
        <v>20</v>
      </c>
      <c r="M951">
        <v>20</v>
      </c>
      <c r="N951">
        <v>110</v>
      </c>
      <c r="O951">
        <v>11</v>
      </c>
      <c r="P951">
        <v>156</v>
      </c>
      <c r="Q951">
        <v>143</v>
      </c>
      <c r="R951">
        <v>21</v>
      </c>
      <c r="S951">
        <v>192</v>
      </c>
      <c r="T951">
        <v>14</v>
      </c>
      <c r="U951">
        <v>126</v>
      </c>
      <c r="V951">
        <v>24</v>
      </c>
      <c r="W951">
        <v>14</v>
      </c>
      <c r="X951">
        <v>9</v>
      </c>
      <c r="Y951">
        <v>895</v>
      </c>
      <c r="Z951">
        <v>48</v>
      </c>
      <c r="AA951">
        <v>88</v>
      </c>
      <c r="AB951">
        <v>42</v>
      </c>
      <c r="AC951">
        <v>10</v>
      </c>
      <c r="AD951">
        <v>10190</v>
      </c>
      <c r="AE951">
        <v>10222</v>
      </c>
      <c r="AF951">
        <v>24</v>
      </c>
      <c r="AG951">
        <v>10147</v>
      </c>
      <c r="AH951">
        <v>1</v>
      </c>
      <c r="AI951">
        <v>30</v>
      </c>
      <c r="AJ951">
        <v>20</v>
      </c>
      <c r="AK951">
        <v>82</v>
      </c>
      <c r="AL951">
        <v>13</v>
      </c>
      <c r="AM951">
        <v>7</v>
      </c>
      <c r="AN951">
        <v>86</v>
      </c>
      <c r="AO951">
        <v>97</v>
      </c>
      <c r="AP951">
        <v>20</v>
      </c>
      <c r="AQ951">
        <v>58</v>
      </c>
      <c r="AR951">
        <v>13</v>
      </c>
      <c r="AS951">
        <v>15</v>
      </c>
    </row>
    <row r="952" spans="1:45" x14ac:dyDescent="0.25">
      <c r="A952">
        <v>20120808</v>
      </c>
      <c r="B952">
        <f t="shared" si="70"/>
        <v>20160808</v>
      </c>
      <c r="C952">
        <f t="shared" si="71"/>
        <v>2016</v>
      </c>
      <c r="D952">
        <f t="shared" si="72"/>
        <v>8</v>
      </c>
      <c r="E952">
        <f t="shared" si="73"/>
        <v>8</v>
      </c>
      <c r="F952" s="15">
        <f t="shared" si="74"/>
        <v>42590</v>
      </c>
      <c r="G952">
        <v>237</v>
      </c>
      <c r="H952">
        <v>19</v>
      </c>
      <c r="I952">
        <v>23</v>
      </c>
      <c r="J952">
        <v>40</v>
      </c>
      <c r="K952">
        <v>11</v>
      </c>
      <c r="L952">
        <v>10</v>
      </c>
      <c r="M952">
        <v>4</v>
      </c>
      <c r="N952">
        <v>70</v>
      </c>
      <c r="O952">
        <v>11</v>
      </c>
      <c r="P952">
        <v>169</v>
      </c>
      <c r="Q952">
        <v>124</v>
      </c>
      <c r="R952">
        <v>5</v>
      </c>
      <c r="S952">
        <v>207</v>
      </c>
      <c r="T952">
        <v>11</v>
      </c>
      <c r="U952">
        <v>91</v>
      </c>
      <c r="V952">
        <v>6</v>
      </c>
      <c r="W952">
        <v>38</v>
      </c>
      <c r="X952">
        <v>25</v>
      </c>
      <c r="Y952">
        <v>1407</v>
      </c>
      <c r="Z952">
        <v>0</v>
      </c>
      <c r="AA952">
        <v>-1</v>
      </c>
      <c r="AB952">
        <v>-1</v>
      </c>
      <c r="AC952">
        <v>18</v>
      </c>
      <c r="AD952">
        <v>10232</v>
      </c>
      <c r="AE952">
        <v>10241</v>
      </c>
      <c r="AF952">
        <v>23</v>
      </c>
      <c r="AG952">
        <v>10220</v>
      </c>
      <c r="AH952">
        <v>3</v>
      </c>
      <c r="AI952">
        <v>40</v>
      </c>
      <c r="AJ952">
        <v>20</v>
      </c>
      <c r="AK952">
        <v>75</v>
      </c>
      <c r="AL952">
        <v>11</v>
      </c>
      <c r="AM952">
        <v>6</v>
      </c>
      <c r="AN952">
        <v>87</v>
      </c>
      <c r="AO952">
        <v>98</v>
      </c>
      <c r="AP952">
        <v>3</v>
      </c>
      <c r="AQ952">
        <v>69</v>
      </c>
      <c r="AR952">
        <v>10</v>
      </c>
      <c r="AS952">
        <v>24</v>
      </c>
    </row>
    <row r="953" spans="1:45" x14ac:dyDescent="0.25">
      <c r="A953">
        <v>20120809</v>
      </c>
      <c r="B953">
        <f t="shared" si="70"/>
        <v>20160809</v>
      </c>
      <c r="C953">
        <f t="shared" si="71"/>
        <v>2016</v>
      </c>
      <c r="D953">
        <f t="shared" si="72"/>
        <v>8</v>
      </c>
      <c r="E953">
        <f t="shared" si="73"/>
        <v>9</v>
      </c>
      <c r="F953" s="15">
        <f t="shared" si="74"/>
        <v>42591</v>
      </c>
      <c r="G953">
        <v>2</v>
      </c>
      <c r="H953">
        <v>22</v>
      </c>
      <c r="I953">
        <v>24</v>
      </c>
      <c r="J953">
        <v>40</v>
      </c>
      <c r="K953">
        <v>12</v>
      </c>
      <c r="L953">
        <v>10</v>
      </c>
      <c r="M953">
        <v>4</v>
      </c>
      <c r="N953">
        <v>80</v>
      </c>
      <c r="O953">
        <v>15</v>
      </c>
      <c r="P953">
        <v>168</v>
      </c>
      <c r="Q953">
        <v>100</v>
      </c>
      <c r="R953">
        <v>24</v>
      </c>
      <c r="S953">
        <v>219</v>
      </c>
      <c r="T953">
        <v>13</v>
      </c>
      <c r="U953">
        <v>72</v>
      </c>
      <c r="V953">
        <v>24</v>
      </c>
      <c r="W953">
        <v>112</v>
      </c>
      <c r="X953">
        <v>74</v>
      </c>
      <c r="Y953">
        <v>2108</v>
      </c>
      <c r="Z953">
        <v>0</v>
      </c>
      <c r="AA953">
        <v>0</v>
      </c>
      <c r="AB953">
        <v>0</v>
      </c>
      <c r="AC953">
        <v>1</v>
      </c>
      <c r="AD953">
        <v>10262</v>
      </c>
      <c r="AE953">
        <v>10281</v>
      </c>
      <c r="AF953">
        <v>24</v>
      </c>
      <c r="AG953">
        <v>10241</v>
      </c>
      <c r="AH953">
        <v>1</v>
      </c>
      <c r="AI953">
        <v>1</v>
      </c>
      <c r="AJ953">
        <v>5</v>
      </c>
      <c r="AK953">
        <v>83</v>
      </c>
      <c r="AL953">
        <v>18</v>
      </c>
      <c r="AM953">
        <v>2</v>
      </c>
      <c r="AN953">
        <v>75</v>
      </c>
      <c r="AO953">
        <v>99</v>
      </c>
      <c r="AP953">
        <v>3</v>
      </c>
      <c r="AQ953">
        <v>53</v>
      </c>
      <c r="AR953">
        <v>13</v>
      </c>
      <c r="AS953">
        <v>36</v>
      </c>
    </row>
    <row r="954" spans="1:45" x14ac:dyDescent="0.25">
      <c r="A954">
        <v>20120810</v>
      </c>
      <c r="B954">
        <f t="shared" si="70"/>
        <v>20160810</v>
      </c>
      <c r="C954">
        <f t="shared" si="71"/>
        <v>2016</v>
      </c>
      <c r="D954">
        <f t="shared" si="72"/>
        <v>8</v>
      </c>
      <c r="E954">
        <f t="shared" si="73"/>
        <v>10</v>
      </c>
      <c r="F954" s="15">
        <f t="shared" si="74"/>
        <v>42592</v>
      </c>
      <c r="G954">
        <v>42</v>
      </c>
      <c r="H954">
        <v>18</v>
      </c>
      <c r="I954">
        <v>19</v>
      </c>
      <c r="J954">
        <v>30</v>
      </c>
      <c r="K954">
        <v>11</v>
      </c>
      <c r="L954">
        <v>0</v>
      </c>
      <c r="M954">
        <v>3</v>
      </c>
      <c r="N954">
        <v>70</v>
      </c>
      <c r="O954">
        <v>12</v>
      </c>
      <c r="P954">
        <v>157</v>
      </c>
      <c r="Q954">
        <v>76</v>
      </c>
      <c r="R954">
        <v>5</v>
      </c>
      <c r="S954">
        <v>219</v>
      </c>
      <c r="T954">
        <v>15</v>
      </c>
      <c r="U954">
        <v>52</v>
      </c>
      <c r="V954">
        <v>6</v>
      </c>
      <c r="W954">
        <v>131</v>
      </c>
      <c r="X954">
        <v>87</v>
      </c>
      <c r="Y954">
        <v>2303</v>
      </c>
      <c r="Z954">
        <v>0</v>
      </c>
      <c r="AA954">
        <v>0</v>
      </c>
      <c r="AB954">
        <v>0</v>
      </c>
      <c r="AC954">
        <v>1</v>
      </c>
      <c r="AD954">
        <v>10272</v>
      </c>
      <c r="AE954">
        <v>10284</v>
      </c>
      <c r="AF954">
        <v>8</v>
      </c>
      <c r="AG954">
        <v>10258</v>
      </c>
      <c r="AH954">
        <v>18</v>
      </c>
      <c r="AI954">
        <v>7</v>
      </c>
      <c r="AJ954">
        <v>3</v>
      </c>
      <c r="AK954">
        <v>82</v>
      </c>
      <c r="AL954">
        <v>19</v>
      </c>
      <c r="AM954">
        <v>1</v>
      </c>
      <c r="AN954">
        <v>72</v>
      </c>
      <c r="AO954">
        <v>99</v>
      </c>
      <c r="AP954">
        <v>3</v>
      </c>
      <c r="AQ954">
        <v>46</v>
      </c>
      <c r="AR954">
        <v>15</v>
      </c>
      <c r="AS954">
        <v>39</v>
      </c>
    </row>
    <row r="955" spans="1:45" x14ac:dyDescent="0.25">
      <c r="A955">
        <v>20120811</v>
      </c>
      <c r="B955">
        <f t="shared" si="70"/>
        <v>20160811</v>
      </c>
      <c r="C955">
        <f t="shared" si="71"/>
        <v>2016</v>
      </c>
      <c r="D955">
        <f t="shared" si="72"/>
        <v>8</v>
      </c>
      <c r="E955">
        <f t="shared" si="73"/>
        <v>11</v>
      </c>
      <c r="F955" s="15">
        <f t="shared" si="74"/>
        <v>42593</v>
      </c>
      <c r="G955">
        <v>73</v>
      </c>
      <c r="H955">
        <v>21</v>
      </c>
      <c r="I955">
        <v>23</v>
      </c>
      <c r="J955">
        <v>40</v>
      </c>
      <c r="K955">
        <v>13</v>
      </c>
      <c r="L955">
        <v>0</v>
      </c>
      <c r="M955">
        <v>3</v>
      </c>
      <c r="N955">
        <v>80</v>
      </c>
      <c r="O955">
        <v>18</v>
      </c>
      <c r="P955">
        <v>159</v>
      </c>
      <c r="Q955">
        <v>93</v>
      </c>
      <c r="R955">
        <v>4</v>
      </c>
      <c r="S955">
        <v>213</v>
      </c>
      <c r="T955">
        <v>15</v>
      </c>
      <c r="U955">
        <v>71</v>
      </c>
      <c r="V955">
        <v>6</v>
      </c>
      <c r="W955">
        <v>62</v>
      </c>
      <c r="X955">
        <v>41</v>
      </c>
      <c r="Y955">
        <v>1539</v>
      </c>
      <c r="Z955">
        <v>0</v>
      </c>
      <c r="AA955">
        <v>0</v>
      </c>
      <c r="AB955">
        <v>0</v>
      </c>
      <c r="AC955">
        <v>1</v>
      </c>
      <c r="AD955">
        <v>10225</v>
      </c>
      <c r="AE955">
        <v>10258</v>
      </c>
      <c r="AF955">
        <v>1</v>
      </c>
      <c r="AG955">
        <v>10181</v>
      </c>
      <c r="AH955">
        <v>24</v>
      </c>
      <c r="AI955">
        <v>57</v>
      </c>
      <c r="AJ955">
        <v>3</v>
      </c>
      <c r="AK955">
        <v>82</v>
      </c>
      <c r="AL955">
        <v>14</v>
      </c>
      <c r="AM955">
        <v>4</v>
      </c>
      <c r="AN955">
        <v>77</v>
      </c>
      <c r="AO955">
        <v>98</v>
      </c>
      <c r="AP955">
        <v>2</v>
      </c>
      <c r="AQ955">
        <v>56</v>
      </c>
      <c r="AR955">
        <v>15</v>
      </c>
      <c r="AS955">
        <v>26</v>
      </c>
    </row>
    <row r="956" spans="1:45" x14ac:dyDescent="0.25">
      <c r="A956">
        <v>20120812</v>
      </c>
      <c r="B956">
        <f t="shared" si="70"/>
        <v>20160812</v>
      </c>
      <c r="C956">
        <f t="shared" si="71"/>
        <v>2016</v>
      </c>
      <c r="D956">
        <f t="shared" si="72"/>
        <v>8</v>
      </c>
      <c r="E956">
        <f t="shared" si="73"/>
        <v>12</v>
      </c>
      <c r="F956" s="15">
        <f t="shared" si="74"/>
        <v>42594</v>
      </c>
      <c r="G956">
        <v>110</v>
      </c>
      <c r="H956">
        <v>38</v>
      </c>
      <c r="I956">
        <v>41</v>
      </c>
      <c r="J956">
        <v>60</v>
      </c>
      <c r="K956">
        <v>10</v>
      </c>
      <c r="L956">
        <v>30</v>
      </c>
      <c r="M956">
        <v>1</v>
      </c>
      <c r="N956">
        <v>120</v>
      </c>
      <c r="O956">
        <v>12</v>
      </c>
      <c r="P956">
        <v>186</v>
      </c>
      <c r="Q956">
        <v>126</v>
      </c>
      <c r="R956">
        <v>4</v>
      </c>
      <c r="S956">
        <v>241</v>
      </c>
      <c r="T956">
        <v>16</v>
      </c>
      <c r="U956">
        <v>104</v>
      </c>
      <c r="V956">
        <v>6</v>
      </c>
      <c r="W956">
        <v>130</v>
      </c>
      <c r="X956">
        <v>87</v>
      </c>
      <c r="Y956">
        <v>2368</v>
      </c>
      <c r="Z956">
        <v>0</v>
      </c>
      <c r="AA956">
        <v>0</v>
      </c>
      <c r="AB956">
        <v>0</v>
      </c>
      <c r="AC956">
        <v>1</v>
      </c>
      <c r="AD956">
        <v>10151</v>
      </c>
      <c r="AE956">
        <v>10178</v>
      </c>
      <c r="AF956">
        <v>1</v>
      </c>
      <c r="AG956">
        <v>10134</v>
      </c>
      <c r="AH956">
        <v>24</v>
      </c>
      <c r="AI956">
        <v>70</v>
      </c>
      <c r="AJ956">
        <v>1</v>
      </c>
      <c r="AK956">
        <v>83</v>
      </c>
      <c r="AL956">
        <v>19</v>
      </c>
      <c r="AM956">
        <v>1</v>
      </c>
      <c r="AN956">
        <v>63</v>
      </c>
      <c r="AO956">
        <v>85</v>
      </c>
      <c r="AP956">
        <v>1</v>
      </c>
      <c r="AQ956">
        <v>42</v>
      </c>
      <c r="AR956">
        <v>15</v>
      </c>
      <c r="AS956">
        <v>42</v>
      </c>
    </row>
    <row r="957" spans="1:45" x14ac:dyDescent="0.25">
      <c r="A957">
        <v>20120813</v>
      </c>
      <c r="B957">
        <f t="shared" si="70"/>
        <v>20160813</v>
      </c>
      <c r="C957">
        <f t="shared" si="71"/>
        <v>2016</v>
      </c>
      <c r="D957">
        <f t="shared" si="72"/>
        <v>8</v>
      </c>
      <c r="E957">
        <f t="shared" si="73"/>
        <v>13</v>
      </c>
      <c r="F957" s="15">
        <f t="shared" si="74"/>
        <v>42595</v>
      </c>
      <c r="G957">
        <v>127</v>
      </c>
      <c r="H957">
        <v>17</v>
      </c>
      <c r="I957">
        <v>22</v>
      </c>
      <c r="J957">
        <v>40</v>
      </c>
      <c r="K957">
        <v>8</v>
      </c>
      <c r="L957">
        <v>10</v>
      </c>
      <c r="M957">
        <v>14</v>
      </c>
      <c r="N957">
        <v>60</v>
      </c>
      <c r="O957">
        <v>7</v>
      </c>
      <c r="P957">
        <v>186</v>
      </c>
      <c r="Q957">
        <v>140</v>
      </c>
      <c r="R957">
        <v>5</v>
      </c>
      <c r="S957">
        <v>245</v>
      </c>
      <c r="T957">
        <v>14</v>
      </c>
      <c r="U957">
        <v>121</v>
      </c>
      <c r="V957">
        <v>6</v>
      </c>
      <c r="W957">
        <v>53</v>
      </c>
      <c r="X957">
        <v>36</v>
      </c>
      <c r="Y957">
        <v>1423</v>
      </c>
      <c r="Z957">
        <v>0</v>
      </c>
      <c r="AA957">
        <v>-1</v>
      </c>
      <c r="AB957">
        <v>-1</v>
      </c>
      <c r="AC957">
        <v>11</v>
      </c>
      <c r="AD957">
        <v>10131</v>
      </c>
      <c r="AE957">
        <v>10136</v>
      </c>
      <c r="AF957">
        <v>11</v>
      </c>
      <c r="AG957">
        <v>10126</v>
      </c>
      <c r="AH957">
        <v>18</v>
      </c>
      <c r="AI957">
        <v>28</v>
      </c>
      <c r="AJ957">
        <v>24</v>
      </c>
      <c r="AK957">
        <v>75</v>
      </c>
      <c r="AL957">
        <v>1</v>
      </c>
      <c r="AM957">
        <v>6</v>
      </c>
      <c r="AN957">
        <v>78</v>
      </c>
      <c r="AO957">
        <v>97</v>
      </c>
      <c r="AP957">
        <v>22</v>
      </c>
      <c r="AQ957">
        <v>62</v>
      </c>
      <c r="AR957">
        <v>15</v>
      </c>
      <c r="AS957">
        <v>25</v>
      </c>
    </row>
    <row r="958" spans="1:45" x14ac:dyDescent="0.25">
      <c r="A958">
        <v>20120814</v>
      </c>
      <c r="B958">
        <f t="shared" si="70"/>
        <v>20160814</v>
      </c>
      <c r="C958">
        <f t="shared" si="71"/>
        <v>2016</v>
      </c>
      <c r="D958">
        <f t="shared" si="72"/>
        <v>8</v>
      </c>
      <c r="E958">
        <f t="shared" si="73"/>
        <v>14</v>
      </c>
      <c r="F958" s="15">
        <f t="shared" si="74"/>
        <v>42596</v>
      </c>
      <c r="G958">
        <v>79</v>
      </c>
      <c r="H958">
        <v>8</v>
      </c>
      <c r="I958">
        <v>13</v>
      </c>
      <c r="J958">
        <v>20</v>
      </c>
      <c r="K958">
        <v>8</v>
      </c>
      <c r="L958">
        <v>10</v>
      </c>
      <c r="M958">
        <v>1</v>
      </c>
      <c r="N958">
        <v>60</v>
      </c>
      <c r="O958">
        <v>13</v>
      </c>
      <c r="P958">
        <v>199</v>
      </c>
      <c r="Q958">
        <v>152</v>
      </c>
      <c r="R958">
        <v>5</v>
      </c>
      <c r="S958">
        <v>262</v>
      </c>
      <c r="T958">
        <v>12</v>
      </c>
      <c r="U958">
        <v>127</v>
      </c>
      <c r="V958">
        <v>24</v>
      </c>
      <c r="W958">
        <v>61</v>
      </c>
      <c r="X958">
        <v>41</v>
      </c>
      <c r="Y958">
        <v>1336</v>
      </c>
      <c r="Z958">
        <v>6</v>
      </c>
      <c r="AA958">
        <v>7</v>
      </c>
      <c r="AB958">
        <v>4</v>
      </c>
      <c r="AC958">
        <v>14</v>
      </c>
      <c r="AD958">
        <v>10131</v>
      </c>
      <c r="AE958">
        <v>10143</v>
      </c>
      <c r="AF958">
        <v>20</v>
      </c>
      <c r="AG958">
        <v>10123</v>
      </c>
      <c r="AH958">
        <v>4</v>
      </c>
      <c r="AI958">
        <v>2</v>
      </c>
      <c r="AJ958">
        <v>24</v>
      </c>
      <c r="AK958">
        <v>70</v>
      </c>
      <c r="AL958">
        <v>17</v>
      </c>
      <c r="AM958">
        <v>5</v>
      </c>
      <c r="AN958">
        <v>87</v>
      </c>
      <c r="AO958">
        <v>99</v>
      </c>
      <c r="AP958">
        <v>24</v>
      </c>
      <c r="AQ958">
        <v>60</v>
      </c>
      <c r="AR958">
        <v>11</v>
      </c>
      <c r="AS958">
        <v>24</v>
      </c>
    </row>
    <row r="959" spans="1:45" x14ac:dyDescent="0.25">
      <c r="A959">
        <v>20120815</v>
      </c>
      <c r="B959">
        <f t="shared" si="70"/>
        <v>20160815</v>
      </c>
      <c r="C959">
        <f t="shared" si="71"/>
        <v>2016</v>
      </c>
      <c r="D959">
        <f t="shared" si="72"/>
        <v>8</v>
      </c>
      <c r="E959">
        <f t="shared" si="73"/>
        <v>15</v>
      </c>
      <c r="F959" s="15">
        <f t="shared" si="74"/>
        <v>42597</v>
      </c>
      <c r="G959">
        <v>112</v>
      </c>
      <c r="H959">
        <v>18</v>
      </c>
      <c r="I959">
        <v>38</v>
      </c>
      <c r="J959">
        <v>70</v>
      </c>
      <c r="K959">
        <v>13</v>
      </c>
      <c r="L959">
        <v>10</v>
      </c>
      <c r="M959">
        <v>1</v>
      </c>
      <c r="N959">
        <v>140</v>
      </c>
      <c r="O959">
        <v>14</v>
      </c>
      <c r="P959">
        <v>219</v>
      </c>
      <c r="Q959">
        <v>144</v>
      </c>
      <c r="R959">
        <v>2</v>
      </c>
      <c r="S959">
        <v>288</v>
      </c>
      <c r="T959">
        <v>14</v>
      </c>
      <c r="U959">
        <v>119</v>
      </c>
      <c r="V959">
        <v>6</v>
      </c>
      <c r="W959">
        <v>68</v>
      </c>
      <c r="X959">
        <v>46</v>
      </c>
      <c r="Y959">
        <v>1844</v>
      </c>
      <c r="Z959">
        <v>2</v>
      </c>
      <c r="AA959">
        <v>9</v>
      </c>
      <c r="AB959">
        <v>9</v>
      </c>
      <c r="AC959">
        <v>19</v>
      </c>
      <c r="AD959">
        <v>10101</v>
      </c>
      <c r="AE959">
        <v>10134</v>
      </c>
      <c r="AF959">
        <v>24</v>
      </c>
      <c r="AG959">
        <v>10065</v>
      </c>
      <c r="AH959">
        <v>16</v>
      </c>
      <c r="AI959">
        <v>4</v>
      </c>
      <c r="AJ959">
        <v>1</v>
      </c>
      <c r="AK959">
        <v>81</v>
      </c>
      <c r="AL959">
        <v>18</v>
      </c>
      <c r="AM959">
        <v>5</v>
      </c>
      <c r="AN959">
        <v>72</v>
      </c>
      <c r="AO959">
        <v>99</v>
      </c>
      <c r="AP959">
        <v>1</v>
      </c>
      <c r="AQ959">
        <v>46</v>
      </c>
      <c r="AR959">
        <v>13</v>
      </c>
      <c r="AS959">
        <v>35</v>
      </c>
    </row>
    <row r="960" spans="1:45" x14ac:dyDescent="0.25">
      <c r="A960">
        <v>20120816</v>
      </c>
      <c r="B960">
        <f t="shared" si="70"/>
        <v>20160816</v>
      </c>
      <c r="C960">
        <f t="shared" si="71"/>
        <v>2016</v>
      </c>
      <c r="D960">
        <f t="shared" si="72"/>
        <v>8</v>
      </c>
      <c r="E960">
        <f t="shared" si="73"/>
        <v>16</v>
      </c>
      <c r="F960" s="15">
        <f t="shared" si="74"/>
        <v>42598</v>
      </c>
      <c r="G960">
        <v>214</v>
      </c>
      <c r="H960">
        <v>18</v>
      </c>
      <c r="I960">
        <v>23</v>
      </c>
      <c r="J960">
        <v>40</v>
      </c>
      <c r="K960">
        <v>12</v>
      </c>
      <c r="L960">
        <v>10</v>
      </c>
      <c r="M960">
        <v>2</v>
      </c>
      <c r="N960">
        <v>80</v>
      </c>
      <c r="O960">
        <v>12</v>
      </c>
      <c r="P960">
        <v>190</v>
      </c>
      <c r="Q960">
        <v>135</v>
      </c>
      <c r="R960">
        <v>4</v>
      </c>
      <c r="S960">
        <v>241</v>
      </c>
      <c r="T960">
        <v>15</v>
      </c>
      <c r="U960">
        <v>104</v>
      </c>
      <c r="V960">
        <v>6</v>
      </c>
      <c r="W960">
        <v>85</v>
      </c>
      <c r="X960">
        <v>58</v>
      </c>
      <c r="Y960">
        <v>1919</v>
      </c>
      <c r="Z960">
        <v>0</v>
      </c>
      <c r="AA960">
        <v>0</v>
      </c>
      <c r="AB960">
        <v>0</v>
      </c>
      <c r="AC960">
        <v>1</v>
      </c>
      <c r="AD960">
        <v>10174</v>
      </c>
      <c r="AE960">
        <v>10193</v>
      </c>
      <c r="AF960">
        <v>23</v>
      </c>
      <c r="AG960">
        <v>10137</v>
      </c>
      <c r="AH960">
        <v>1</v>
      </c>
      <c r="AI960">
        <v>61</v>
      </c>
      <c r="AJ960">
        <v>4</v>
      </c>
      <c r="AK960">
        <v>78</v>
      </c>
      <c r="AL960">
        <v>13</v>
      </c>
      <c r="AM960">
        <v>4</v>
      </c>
      <c r="AN960">
        <v>75</v>
      </c>
      <c r="AO960">
        <v>97</v>
      </c>
      <c r="AP960">
        <v>4</v>
      </c>
      <c r="AQ960">
        <v>50</v>
      </c>
      <c r="AR960">
        <v>14</v>
      </c>
      <c r="AS960">
        <v>34</v>
      </c>
    </row>
    <row r="961" spans="1:45" x14ac:dyDescent="0.25">
      <c r="A961">
        <v>20120817</v>
      </c>
      <c r="B961">
        <f t="shared" si="70"/>
        <v>20160817</v>
      </c>
      <c r="C961">
        <f t="shared" si="71"/>
        <v>2016</v>
      </c>
      <c r="D961">
        <f t="shared" si="72"/>
        <v>8</v>
      </c>
      <c r="E961">
        <f t="shared" si="73"/>
        <v>17</v>
      </c>
      <c r="F961" s="15">
        <f t="shared" si="74"/>
        <v>42599</v>
      </c>
      <c r="G961">
        <v>155</v>
      </c>
      <c r="H961">
        <v>27</v>
      </c>
      <c r="I961">
        <v>28</v>
      </c>
      <c r="J961">
        <v>40</v>
      </c>
      <c r="K961">
        <v>10</v>
      </c>
      <c r="L961">
        <v>20</v>
      </c>
      <c r="M961">
        <v>1</v>
      </c>
      <c r="N961">
        <v>80</v>
      </c>
      <c r="O961">
        <v>12</v>
      </c>
      <c r="P961">
        <v>216</v>
      </c>
      <c r="Q961">
        <v>151</v>
      </c>
      <c r="R961">
        <v>5</v>
      </c>
      <c r="S961">
        <v>270</v>
      </c>
      <c r="T961">
        <v>16</v>
      </c>
      <c r="U961">
        <v>120</v>
      </c>
      <c r="V961">
        <v>6</v>
      </c>
      <c r="W961">
        <v>81</v>
      </c>
      <c r="X961">
        <v>55</v>
      </c>
      <c r="Y961">
        <v>1839</v>
      </c>
      <c r="Z961">
        <v>0</v>
      </c>
      <c r="AA961">
        <v>0</v>
      </c>
      <c r="AB961">
        <v>0</v>
      </c>
      <c r="AC961">
        <v>1</v>
      </c>
      <c r="AD961">
        <v>10182</v>
      </c>
      <c r="AE961">
        <v>10190</v>
      </c>
      <c r="AF961">
        <v>2</v>
      </c>
      <c r="AG961">
        <v>10171</v>
      </c>
      <c r="AH961">
        <v>18</v>
      </c>
      <c r="AI961">
        <v>67</v>
      </c>
      <c r="AJ961">
        <v>3</v>
      </c>
      <c r="AK961">
        <v>81</v>
      </c>
      <c r="AL961">
        <v>19</v>
      </c>
      <c r="AM961">
        <v>3</v>
      </c>
      <c r="AN961">
        <v>67</v>
      </c>
      <c r="AO961">
        <v>90</v>
      </c>
      <c r="AP961">
        <v>5</v>
      </c>
      <c r="AQ961">
        <v>44</v>
      </c>
      <c r="AR961">
        <v>12</v>
      </c>
      <c r="AS961">
        <v>34</v>
      </c>
    </row>
    <row r="962" spans="1:45" x14ac:dyDescent="0.25">
      <c r="A962">
        <v>20120818</v>
      </c>
      <c r="B962">
        <f t="shared" si="70"/>
        <v>20160818</v>
      </c>
      <c r="C962">
        <f t="shared" si="71"/>
        <v>2016</v>
      </c>
      <c r="D962">
        <f t="shared" si="72"/>
        <v>8</v>
      </c>
      <c r="E962">
        <f t="shared" si="73"/>
        <v>18</v>
      </c>
      <c r="F962" s="15">
        <f t="shared" si="74"/>
        <v>42600</v>
      </c>
      <c r="G962">
        <v>148</v>
      </c>
      <c r="H962">
        <v>22</v>
      </c>
      <c r="I962">
        <v>25</v>
      </c>
      <c r="J962">
        <v>40</v>
      </c>
      <c r="K962">
        <v>8</v>
      </c>
      <c r="L962">
        <v>0</v>
      </c>
      <c r="M962">
        <v>24</v>
      </c>
      <c r="N962">
        <v>80</v>
      </c>
      <c r="O962">
        <v>15</v>
      </c>
      <c r="P962">
        <v>241</v>
      </c>
      <c r="Q962">
        <v>159</v>
      </c>
      <c r="R962">
        <v>3</v>
      </c>
      <c r="S962">
        <v>320</v>
      </c>
      <c r="T962">
        <v>16</v>
      </c>
      <c r="U962">
        <v>127</v>
      </c>
      <c r="V962">
        <v>6</v>
      </c>
      <c r="W962">
        <v>113</v>
      </c>
      <c r="X962">
        <v>78</v>
      </c>
      <c r="Y962">
        <v>2194</v>
      </c>
      <c r="Z962">
        <v>0</v>
      </c>
      <c r="AA962">
        <v>0</v>
      </c>
      <c r="AB962">
        <v>0</v>
      </c>
      <c r="AC962">
        <v>1</v>
      </c>
      <c r="AD962">
        <v>10164</v>
      </c>
      <c r="AE962">
        <v>10176</v>
      </c>
      <c r="AF962">
        <v>1</v>
      </c>
      <c r="AG962">
        <v>10151</v>
      </c>
      <c r="AH962">
        <v>17</v>
      </c>
      <c r="AI962">
        <v>65</v>
      </c>
      <c r="AJ962">
        <v>21</v>
      </c>
      <c r="AK962">
        <v>82</v>
      </c>
      <c r="AL962">
        <v>14</v>
      </c>
      <c r="AM962">
        <v>1</v>
      </c>
      <c r="AN962">
        <v>70</v>
      </c>
      <c r="AO962">
        <v>96</v>
      </c>
      <c r="AP962">
        <v>23</v>
      </c>
      <c r="AQ962">
        <v>43</v>
      </c>
      <c r="AR962">
        <v>14</v>
      </c>
      <c r="AS962">
        <v>43</v>
      </c>
    </row>
    <row r="963" spans="1:45" x14ac:dyDescent="0.25">
      <c r="A963">
        <v>20120819</v>
      </c>
      <c r="B963">
        <f t="shared" ref="B963:B1026" si="75">A963+40000</f>
        <v>20160819</v>
      </c>
      <c r="C963">
        <f t="shared" ref="C963:C1026" si="76">FLOOR(B963/10000,1)</f>
        <v>2016</v>
      </c>
      <c r="D963">
        <f t="shared" ref="D963:D1026" si="77">FLOOR(B963/100 - 100 * C963, 1)</f>
        <v>8</v>
      </c>
      <c r="E963">
        <f t="shared" ref="E963:E1026" si="78">FLOOR(B963-10000*C963-100*D963,1)</f>
        <v>19</v>
      </c>
      <c r="F963" s="15">
        <f t="shared" ref="F963:F1026" si="79">DATE(C963,D963,E963)</f>
        <v>42601</v>
      </c>
      <c r="G963">
        <v>186</v>
      </c>
      <c r="H963">
        <v>13</v>
      </c>
      <c r="I963">
        <v>26</v>
      </c>
      <c r="J963">
        <v>50</v>
      </c>
      <c r="K963">
        <v>13</v>
      </c>
      <c r="L963">
        <v>10</v>
      </c>
      <c r="M963">
        <v>1</v>
      </c>
      <c r="N963">
        <v>90</v>
      </c>
      <c r="O963">
        <v>15</v>
      </c>
      <c r="P963">
        <v>255</v>
      </c>
      <c r="Q963">
        <v>176</v>
      </c>
      <c r="R963">
        <v>4</v>
      </c>
      <c r="S963">
        <v>330</v>
      </c>
      <c r="T963">
        <v>16</v>
      </c>
      <c r="U963">
        <v>149</v>
      </c>
      <c r="V963">
        <v>6</v>
      </c>
      <c r="W963">
        <v>93</v>
      </c>
      <c r="X963">
        <v>64</v>
      </c>
      <c r="Y963">
        <v>1980</v>
      </c>
      <c r="Z963">
        <v>0</v>
      </c>
      <c r="AA963">
        <v>-1</v>
      </c>
      <c r="AB963">
        <v>-1</v>
      </c>
      <c r="AC963">
        <v>17</v>
      </c>
      <c r="AD963">
        <v>10149</v>
      </c>
      <c r="AE963">
        <v>10161</v>
      </c>
      <c r="AF963">
        <v>1</v>
      </c>
      <c r="AG963">
        <v>10133</v>
      </c>
      <c r="AH963">
        <v>17</v>
      </c>
      <c r="AI963">
        <v>38</v>
      </c>
      <c r="AJ963">
        <v>23</v>
      </c>
      <c r="AK963">
        <v>81</v>
      </c>
      <c r="AL963">
        <v>14</v>
      </c>
      <c r="AM963">
        <v>3</v>
      </c>
      <c r="AN963">
        <v>71</v>
      </c>
      <c r="AO963">
        <v>97</v>
      </c>
      <c r="AP963">
        <v>2</v>
      </c>
      <c r="AQ963">
        <v>44</v>
      </c>
      <c r="AR963">
        <v>15</v>
      </c>
      <c r="AS963">
        <v>39</v>
      </c>
    </row>
    <row r="964" spans="1:45" x14ac:dyDescent="0.25">
      <c r="A964">
        <v>20120820</v>
      </c>
      <c r="B964">
        <f t="shared" si="75"/>
        <v>20160820</v>
      </c>
      <c r="C964">
        <f t="shared" si="76"/>
        <v>2016</v>
      </c>
      <c r="D964">
        <f t="shared" si="77"/>
        <v>8</v>
      </c>
      <c r="E964">
        <f t="shared" si="78"/>
        <v>20</v>
      </c>
      <c r="F964" s="15">
        <f t="shared" si="79"/>
        <v>42602</v>
      </c>
      <c r="G964">
        <v>288</v>
      </c>
      <c r="H964">
        <v>18</v>
      </c>
      <c r="I964">
        <v>23</v>
      </c>
      <c r="J964">
        <v>40</v>
      </c>
      <c r="K964">
        <v>11</v>
      </c>
      <c r="L964">
        <v>10</v>
      </c>
      <c r="M964">
        <v>19</v>
      </c>
      <c r="N964">
        <v>90</v>
      </c>
      <c r="O964">
        <v>13</v>
      </c>
      <c r="P964">
        <v>219</v>
      </c>
      <c r="Q964">
        <v>162</v>
      </c>
      <c r="R964">
        <v>24</v>
      </c>
      <c r="S964">
        <v>270</v>
      </c>
      <c r="T964">
        <v>12</v>
      </c>
      <c r="U964">
        <v>133</v>
      </c>
      <c r="V964">
        <v>24</v>
      </c>
      <c r="W964">
        <v>81</v>
      </c>
      <c r="X964">
        <v>56</v>
      </c>
      <c r="Y964">
        <v>1786</v>
      </c>
      <c r="Z964">
        <v>0</v>
      </c>
      <c r="AA964">
        <v>0</v>
      </c>
      <c r="AB964">
        <v>0</v>
      </c>
      <c r="AC964">
        <v>1</v>
      </c>
      <c r="AD964">
        <v>10191</v>
      </c>
      <c r="AE964">
        <v>10208</v>
      </c>
      <c r="AF964">
        <v>14</v>
      </c>
      <c r="AG964">
        <v>10156</v>
      </c>
      <c r="AH964">
        <v>1</v>
      </c>
      <c r="AI964">
        <v>18</v>
      </c>
      <c r="AJ964">
        <v>4</v>
      </c>
      <c r="AK964">
        <v>81</v>
      </c>
      <c r="AL964">
        <v>11</v>
      </c>
      <c r="AM964">
        <v>3</v>
      </c>
      <c r="AN964">
        <v>78</v>
      </c>
      <c r="AO964">
        <v>98</v>
      </c>
      <c r="AP964">
        <v>22</v>
      </c>
      <c r="AQ964">
        <v>56</v>
      </c>
      <c r="AR964">
        <v>11</v>
      </c>
      <c r="AS964">
        <v>34</v>
      </c>
    </row>
    <row r="965" spans="1:45" x14ac:dyDescent="0.25">
      <c r="A965">
        <v>20120821</v>
      </c>
      <c r="B965">
        <f t="shared" si="75"/>
        <v>20160821</v>
      </c>
      <c r="C965">
        <f t="shared" si="76"/>
        <v>2016</v>
      </c>
      <c r="D965">
        <f t="shared" si="77"/>
        <v>8</v>
      </c>
      <c r="E965">
        <f t="shared" si="78"/>
        <v>21</v>
      </c>
      <c r="F965" s="15">
        <f t="shared" si="79"/>
        <v>42603</v>
      </c>
      <c r="G965">
        <v>241</v>
      </c>
      <c r="H965">
        <v>11</v>
      </c>
      <c r="I965">
        <v>20</v>
      </c>
      <c r="J965">
        <v>30</v>
      </c>
      <c r="K965">
        <v>13</v>
      </c>
      <c r="L965">
        <v>10</v>
      </c>
      <c r="M965">
        <v>1</v>
      </c>
      <c r="N965">
        <v>70</v>
      </c>
      <c r="O965">
        <v>15</v>
      </c>
      <c r="P965">
        <v>205</v>
      </c>
      <c r="Q965">
        <v>149</v>
      </c>
      <c r="R965">
        <v>2</v>
      </c>
      <c r="S965">
        <v>267</v>
      </c>
      <c r="T965">
        <v>15</v>
      </c>
      <c r="U965">
        <v>124</v>
      </c>
      <c r="V965">
        <v>6</v>
      </c>
      <c r="W965">
        <v>39</v>
      </c>
      <c r="X965">
        <v>27</v>
      </c>
      <c r="Y965">
        <v>1489</v>
      </c>
      <c r="Z965">
        <v>0</v>
      </c>
      <c r="AA965">
        <v>-1</v>
      </c>
      <c r="AB965">
        <v>-1</v>
      </c>
      <c r="AC965">
        <v>23</v>
      </c>
      <c r="AD965">
        <v>10167</v>
      </c>
      <c r="AE965">
        <v>10204</v>
      </c>
      <c r="AF965">
        <v>1</v>
      </c>
      <c r="AG965">
        <v>10139</v>
      </c>
      <c r="AH965">
        <v>24</v>
      </c>
      <c r="AI965">
        <v>2</v>
      </c>
      <c r="AJ965">
        <v>1</v>
      </c>
      <c r="AK965">
        <v>81</v>
      </c>
      <c r="AL965">
        <v>18</v>
      </c>
      <c r="AM965">
        <v>6</v>
      </c>
      <c r="AN965">
        <v>78</v>
      </c>
      <c r="AO965">
        <v>99</v>
      </c>
      <c r="AP965">
        <v>1</v>
      </c>
      <c r="AQ965">
        <v>51</v>
      </c>
      <c r="AR965">
        <v>15</v>
      </c>
      <c r="AS965">
        <v>27</v>
      </c>
    </row>
    <row r="966" spans="1:45" x14ac:dyDescent="0.25">
      <c r="A966">
        <v>20120822</v>
      </c>
      <c r="B966">
        <f t="shared" si="75"/>
        <v>20160822</v>
      </c>
      <c r="C966">
        <f t="shared" si="76"/>
        <v>2016</v>
      </c>
      <c r="D966">
        <f t="shared" si="77"/>
        <v>8</v>
      </c>
      <c r="E966">
        <f t="shared" si="78"/>
        <v>22</v>
      </c>
      <c r="F966" s="15">
        <f t="shared" si="79"/>
        <v>42604</v>
      </c>
      <c r="G966">
        <v>247</v>
      </c>
      <c r="H966">
        <v>40</v>
      </c>
      <c r="I966">
        <v>41</v>
      </c>
      <c r="J966">
        <v>60</v>
      </c>
      <c r="K966">
        <v>10</v>
      </c>
      <c r="L966">
        <v>20</v>
      </c>
      <c r="M966">
        <v>20</v>
      </c>
      <c r="N966">
        <v>110</v>
      </c>
      <c r="O966">
        <v>14</v>
      </c>
      <c r="P966">
        <v>184</v>
      </c>
      <c r="Q966">
        <v>157</v>
      </c>
      <c r="R966">
        <v>21</v>
      </c>
      <c r="S966">
        <v>221</v>
      </c>
      <c r="T966">
        <v>14</v>
      </c>
      <c r="U966">
        <v>127</v>
      </c>
      <c r="V966">
        <v>24</v>
      </c>
      <c r="W966">
        <v>93</v>
      </c>
      <c r="X966">
        <v>65</v>
      </c>
      <c r="Y966">
        <v>1804</v>
      </c>
      <c r="Z966">
        <v>0</v>
      </c>
      <c r="AA966">
        <v>0</v>
      </c>
      <c r="AB966">
        <v>0</v>
      </c>
      <c r="AC966">
        <v>1</v>
      </c>
      <c r="AD966">
        <v>10162</v>
      </c>
      <c r="AE966">
        <v>10172</v>
      </c>
      <c r="AF966">
        <v>12</v>
      </c>
      <c r="AG966">
        <v>10137</v>
      </c>
      <c r="AH966">
        <v>1</v>
      </c>
      <c r="AI966">
        <v>63</v>
      </c>
      <c r="AJ966">
        <v>4</v>
      </c>
      <c r="AK966">
        <v>80</v>
      </c>
      <c r="AL966">
        <v>12</v>
      </c>
      <c r="AM966">
        <v>4</v>
      </c>
      <c r="AN966">
        <v>72</v>
      </c>
      <c r="AO966">
        <v>90</v>
      </c>
      <c r="AP966">
        <v>4</v>
      </c>
      <c r="AQ966">
        <v>51</v>
      </c>
      <c r="AR966">
        <v>11</v>
      </c>
      <c r="AS966">
        <v>32</v>
      </c>
    </row>
    <row r="967" spans="1:45" x14ac:dyDescent="0.25">
      <c r="A967">
        <v>20120823</v>
      </c>
      <c r="B967">
        <f t="shared" si="75"/>
        <v>20160823</v>
      </c>
      <c r="C967">
        <f t="shared" si="76"/>
        <v>2016</v>
      </c>
      <c r="D967">
        <f t="shared" si="77"/>
        <v>8</v>
      </c>
      <c r="E967">
        <f t="shared" si="78"/>
        <v>23</v>
      </c>
      <c r="F967" s="15">
        <f t="shared" si="79"/>
        <v>42605</v>
      </c>
      <c r="G967">
        <v>248</v>
      </c>
      <c r="H967">
        <v>13</v>
      </c>
      <c r="I967">
        <v>28</v>
      </c>
      <c r="J967">
        <v>40</v>
      </c>
      <c r="K967">
        <v>1</v>
      </c>
      <c r="L967">
        <v>20</v>
      </c>
      <c r="M967">
        <v>4</v>
      </c>
      <c r="N967">
        <v>70</v>
      </c>
      <c r="O967">
        <v>9</v>
      </c>
      <c r="P967">
        <v>181</v>
      </c>
      <c r="Q967">
        <v>135</v>
      </c>
      <c r="R967">
        <v>5</v>
      </c>
      <c r="S967">
        <v>231</v>
      </c>
      <c r="T967">
        <v>14</v>
      </c>
      <c r="U967">
        <v>120</v>
      </c>
      <c r="V967">
        <v>6</v>
      </c>
      <c r="W967">
        <v>63</v>
      </c>
      <c r="X967">
        <v>44</v>
      </c>
      <c r="Y967">
        <v>1691</v>
      </c>
      <c r="Z967">
        <v>0</v>
      </c>
      <c r="AA967">
        <v>-1</v>
      </c>
      <c r="AB967">
        <v>-1</v>
      </c>
      <c r="AC967">
        <v>23</v>
      </c>
      <c r="AD967">
        <v>10142</v>
      </c>
      <c r="AE967">
        <v>10163</v>
      </c>
      <c r="AF967">
        <v>1</v>
      </c>
      <c r="AG967">
        <v>10099</v>
      </c>
      <c r="AH967">
        <v>24</v>
      </c>
      <c r="AI967">
        <v>56</v>
      </c>
      <c r="AJ967">
        <v>7</v>
      </c>
      <c r="AK967">
        <v>81</v>
      </c>
      <c r="AL967">
        <v>13</v>
      </c>
      <c r="AM967">
        <v>6</v>
      </c>
      <c r="AN967">
        <v>73</v>
      </c>
      <c r="AO967">
        <v>95</v>
      </c>
      <c r="AP967">
        <v>5</v>
      </c>
      <c r="AQ967">
        <v>49</v>
      </c>
      <c r="AR967">
        <v>13</v>
      </c>
      <c r="AS967">
        <v>30</v>
      </c>
    </row>
    <row r="968" spans="1:45" x14ac:dyDescent="0.25">
      <c r="A968">
        <v>20120824</v>
      </c>
      <c r="B968">
        <f t="shared" si="75"/>
        <v>20160824</v>
      </c>
      <c r="C968">
        <f t="shared" si="76"/>
        <v>2016</v>
      </c>
      <c r="D968">
        <f t="shared" si="77"/>
        <v>8</v>
      </c>
      <c r="E968">
        <f t="shared" si="78"/>
        <v>24</v>
      </c>
      <c r="F968" s="15">
        <f t="shared" si="79"/>
        <v>42606</v>
      </c>
      <c r="G968">
        <v>189</v>
      </c>
      <c r="H968">
        <v>10</v>
      </c>
      <c r="I968">
        <v>20</v>
      </c>
      <c r="J968">
        <v>30</v>
      </c>
      <c r="K968">
        <v>12</v>
      </c>
      <c r="L968">
        <v>0</v>
      </c>
      <c r="M968">
        <v>6</v>
      </c>
      <c r="N968">
        <v>70</v>
      </c>
      <c r="O968">
        <v>21</v>
      </c>
      <c r="P968">
        <v>184</v>
      </c>
      <c r="Q968">
        <v>130</v>
      </c>
      <c r="R968">
        <v>5</v>
      </c>
      <c r="S968">
        <v>239</v>
      </c>
      <c r="T968">
        <v>14</v>
      </c>
      <c r="U968">
        <v>111</v>
      </c>
      <c r="V968">
        <v>6</v>
      </c>
      <c r="W968">
        <v>45</v>
      </c>
      <c r="X968">
        <v>32</v>
      </c>
      <c r="Y968">
        <v>1516</v>
      </c>
      <c r="Z968">
        <v>25</v>
      </c>
      <c r="AA968">
        <v>58</v>
      </c>
      <c r="AB968">
        <v>32</v>
      </c>
      <c r="AC968">
        <v>21</v>
      </c>
      <c r="AD968">
        <v>10064</v>
      </c>
      <c r="AE968">
        <v>10094</v>
      </c>
      <c r="AF968">
        <v>1</v>
      </c>
      <c r="AG968">
        <v>10044</v>
      </c>
      <c r="AH968">
        <v>20</v>
      </c>
      <c r="AI968">
        <v>34</v>
      </c>
      <c r="AJ968">
        <v>22</v>
      </c>
      <c r="AK968">
        <v>72</v>
      </c>
      <c r="AL968">
        <v>14</v>
      </c>
      <c r="AM968">
        <v>7</v>
      </c>
      <c r="AN968">
        <v>75</v>
      </c>
      <c r="AO968">
        <v>97</v>
      </c>
      <c r="AP968">
        <v>22</v>
      </c>
      <c r="AQ968">
        <v>47</v>
      </c>
      <c r="AR968">
        <v>14</v>
      </c>
      <c r="AS968">
        <v>27</v>
      </c>
    </row>
    <row r="969" spans="1:45" x14ac:dyDescent="0.25">
      <c r="A969">
        <v>20120825</v>
      </c>
      <c r="B969">
        <f t="shared" si="75"/>
        <v>20160825</v>
      </c>
      <c r="C969">
        <f t="shared" si="76"/>
        <v>2016</v>
      </c>
      <c r="D969">
        <f t="shared" si="77"/>
        <v>8</v>
      </c>
      <c r="E969">
        <f t="shared" si="78"/>
        <v>25</v>
      </c>
      <c r="F969" s="15">
        <f t="shared" si="79"/>
        <v>42607</v>
      </c>
      <c r="G969">
        <v>210</v>
      </c>
      <c r="H969">
        <v>48</v>
      </c>
      <c r="I969">
        <v>50</v>
      </c>
      <c r="J969">
        <v>80</v>
      </c>
      <c r="K969">
        <v>15</v>
      </c>
      <c r="L969">
        <v>30</v>
      </c>
      <c r="M969">
        <v>1</v>
      </c>
      <c r="N969">
        <v>160</v>
      </c>
      <c r="O969">
        <v>17</v>
      </c>
      <c r="P969">
        <v>177</v>
      </c>
      <c r="Q969">
        <v>153</v>
      </c>
      <c r="R969">
        <v>4</v>
      </c>
      <c r="S969">
        <v>218</v>
      </c>
      <c r="T969">
        <v>15</v>
      </c>
      <c r="U969">
        <v>146</v>
      </c>
      <c r="V969">
        <v>6</v>
      </c>
      <c r="W969">
        <v>44</v>
      </c>
      <c r="X969">
        <v>31</v>
      </c>
      <c r="Y969">
        <v>1231</v>
      </c>
      <c r="Z969">
        <v>16</v>
      </c>
      <c r="AA969">
        <v>20</v>
      </c>
      <c r="AB969">
        <v>10</v>
      </c>
      <c r="AC969">
        <v>12</v>
      </c>
      <c r="AD969">
        <v>10040</v>
      </c>
      <c r="AE969">
        <v>10047</v>
      </c>
      <c r="AF969">
        <v>20</v>
      </c>
      <c r="AG969">
        <v>10032</v>
      </c>
      <c r="AH969">
        <v>6</v>
      </c>
      <c r="AI969">
        <v>35</v>
      </c>
      <c r="AJ969">
        <v>2</v>
      </c>
      <c r="AK969">
        <v>81</v>
      </c>
      <c r="AL969">
        <v>15</v>
      </c>
      <c r="AM969">
        <v>7</v>
      </c>
      <c r="AN969">
        <v>81</v>
      </c>
      <c r="AO969">
        <v>97</v>
      </c>
      <c r="AP969">
        <v>2</v>
      </c>
      <c r="AQ969">
        <v>61</v>
      </c>
      <c r="AR969">
        <v>15</v>
      </c>
      <c r="AS969">
        <v>21</v>
      </c>
    </row>
    <row r="970" spans="1:45" x14ac:dyDescent="0.25">
      <c r="A970">
        <v>20120826</v>
      </c>
      <c r="B970">
        <f t="shared" si="75"/>
        <v>20160826</v>
      </c>
      <c r="C970">
        <f t="shared" si="76"/>
        <v>2016</v>
      </c>
      <c r="D970">
        <f t="shared" si="77"/>
        <v>8</v>
      </c>
      <c r="E970">
        <f t="shared" si="78"/>
        <v>26</v>
      </c>
      <c r="F970" s="15">
        <f t="shared" si="79"/>
        <v>42608</v>
      </c>
      <c r="G970">
        <v>259</v>
      </c>
      <c r="H970">
        <v>29</v>
      </c>
      <c r="I970">
        <v>36</v>
      </c>
      <c r="J970">
        <v>60</v>
      </c>
      <c r="K970">
        <v>1</v>
      </c>
      <c r="L970">
        <v>10</v>
      </c>
      <c r="M970">
        <v>21</v>
      </c>
      <c r="N970">
        <v>170</v>
      </c>
      <c r="O970">
        <v>12</v>
      </c>
      <c r="P970">
        <v>160</v>
      </c>
      <c r="Q970">
        <v>105</v>
      </c>
      <c r="R970">
        <v>24</v>
      </c>
      <c r="S970">
        <v>196</v>
      </c>
      <c r="T970">
        <v>12</v>
      </c>
      <c r="U970">
        <v>77</v>
      </c>
      <c r="V970">
        <v>24</v>
      </c>
      <c r="W970">
        <v>44</v>
      </c>
      <c r="X970">
        <v>31</v>
      </c>
      <c r="Y970">
        <v>1068</v>
      </c>
      <c r="Z970">
        <v>76</v>
      </c>
      <c r="AA970">
        <v>219</v>
      </c>
      <c r="AB970">
        <v>51</v>
      </c>
      <c r="AC970">
        <v>7</v>
      </c>
      <c r="AD970">
        <v>10118</v>
      </c>
      <c r="AE970">
        <v>10200</v>
      </c>
      <c r="AF970">
        <v>24</v>
      </c>
      <c r="AG970">
        <v>10039</v>
      </c>
      <c r="AH970">
        <v>1</v>
      </c>
      <c r="AI970">
        <v>0</v>
      </c>
      <c r="AJ970">
        <v>24</v>
      </c>
      <c r="AK970">
        <v>75</v>
      </c>
      <c r="AL970">
        <v>15</v>
      </c>
      <c r="AM970">
        <v>6</v>
      </c>
      <c r="AN970">
        <v>90</v>
      </c>
      <c r="AO970">
        <v>100</v>
      </c>
      <c r="AP970">
        <v>23</v>
      </c>
      <c r="AQ970">
        <v>78</v>
      </c>
      <c r="AR970">
        <v>15</v>
      </c>
      <c r="AS970">
        <v>18</v>
      </c>
    </row>
    <row r="971" spans="1:45" x14ac:dyDescent="0.25">
      <c r="A971">
        <v>20120827</v>
      </c>
      <c r="B971">
        <f t="shared" si="75"/>
        <v>20160827</v>
      </c>
      <c r="C971">
        <f t="shared" si="76"/>
        <v>2016</v>
      </c>
      <c r="D971">
        <f t="shared" si="77"/>
        <v>8</v>
      </c>
      <c r="E971">
        <f t="shared" si="78"/>
        <v>27</v>
      </c>
      <c r="F971" s="15">
        <f t="shared" si="79"/>
        <v>42609</v>
      </c>
      <c r="G971">
        <v>157</v>
      </c>
      <c r="H971">
        <v>26</v>
      </c>
      <c r="I971">
        <v>28</v>
      </c>
      <c r="J971">
        <v>50</v>
      </c>
      <c r="K971">
        <v>11</v>
      </c>
      <c r="L971">
        <v>10</v>
      </c>
      <c r="M971">
        <v>1</v>
      </c>
      <c r="N971">
        <v>80</v>
      </c>
      <c r="O971">
        <v>11</v>
      </c>
      <c r="P971">
        <v>169</v>
      </c>
      <c r="Q971">
        <v>97</v>
      </c>
      <c r="R971">
        <v>3</v>
      </c>
      <c r="S971">
        <v>218</v>
      </c>
      <c r="T971">
        <v>14</v>
      </c>
      <c r="U971">
        <v>74</v>
      </c>
      <c r="V971">
        <v>6</v>
      </c>
      <c r="W971">
        <v>80</v>
      </c>
      <c r="X971">
        <v>57</v>
      </c>
      <c r="Y971">
        <v>1851</v>
      </c>
      <c r="Z971">
        <v>0</v>
      </c>
      <c r="AA971">
        <v>-1</v>
      </c>
      <c r="AB971">
        <v>-1</v>
      </c>
      <c r="AC971">
        <v>16</v>
      </c>
      <c r="AD971">
        <v>10177</v>
      </c>
      <c r="AE971">
        <v>10205</v>
      </c>
      <c r="AF971">
        <v>7</v>
      </c>
      <c r="AG971">
        <v>10129</v>
      </c>
      <c r="AH971">
        <v>24</v>
      </c>
      <c r="AI971">
        <v>1</v>
      </c>
      <c r="AJ971">
        <v>3</v>
      </c>
      <c r="AK971">
        <v>81</v>
      </c>
      <c r="AL971">
        <v>14</v>
      </c>
      <c r="AM971">
        <v>5</v>
      </c>
      <c r="AN971">
        <v>75</v>
      </c>
      <c r="AO971">
        <v>100</v>
      </c>
      <c r="AP971">
        <v>3</v>
      </c>
      <c r="AQ971">
        <v>51</v>
      </c>
      <c r="AR971">
        <v>14</v>
      </c>
      <c r="AS971">
        <v>32</v>
      </c>
    </row>
    <row r="972" spans="1:45" x14ac:dyDescent="0.25">
      <c r="A972">
        <v>20120828</v>
      </c>
      <c r="B972">
        <f t="shared" si="75"/>
        <v>20160828</v>
      </c>
      <c r="C972">
        <f t="shared" si="76"/>
        <v>2016</v>
      </c>
      <c r="D972">
        <f t="shared" si="77"/>
        <v>8</v>
      </c>
      <c r="E972">
        <f t="shared" si="78"/>
        <v>28</v>
      </c>
      <c r="F972" s="15">
        <f t="shared" si="79"/>
        <v>42610</v>
      </c>
      <c r="G972">
        <v>223</v>
      </c>
      <c r="H972">
        <v>16</v>
      </c>
      <c r="I972">
        <v>26</v>
      </c>
      <c r="J972">
        <v>40</v>
      </c>
      <c r="K972">
        <v>11</v>
      </c>
      <c r="L972">
        <v>10</v>
      </c>
      <c r="M972">
        <v>20</v>
      </c>
      <c r="N972">
        <v>90</v>
      </c>
      <c r="O972">
        <v>14</v>
      </c>
      <c r="P972">
        <v>177</v>
      </c>
      <c r="Q972">
        <v>116</v>
      </c>
      <c r="R972">
        <v>24</v>
      </c>
      <c r="S972">
        <v>228</v>
      </c>
      <c r="T972">
        <v>14</v>
      </c>
      <c r="U972">
        <v>84</v>
      </c>
      <c r="V972">
        <v>24</v>
      </c>
      <c r="W972">
        <v>52</v>
      </c>
      <c r="X972">
        <v>37</v>
      </c>
      <c r="Y972">
        <v>1308</v>
      </c>
      <c r="Z972">
        <v>10</v>
      </c>
      <c r="AA972">
        <v>17</v>
      </c>
      <c r="AB972">
        <v>16</v>
      </c>
      <c r="AC972">
        <v>2</v>
      </c>
      <c r="AD972">
        <v>10146</v>
      </c>
      <c r="AE972">
        <v>10179</v>
      </c>
      <c r="AF972">
        <v>23</v>
      </c>
      <c r="AG972">
        <v>10115</v>
      </c>
      <c r="AH972">
        <v>4</v>
      </c>
      <c r="AI972">
        <v>14</v>
      </c>
      <c r="AJ972">
        <v>24</v>
      </c>
      <c r="AK972">
        <v>80</v>
      </c>
      <c r="AL972">
        <v>13</v>
      </c>
      <c r="AM972">
        <v>5</v>
      </c>
      <c r="AN972">
        <v>80</v>
      </c>
      <c r="AO972">
        <v>98</v>
      </c>
      <c r="AP972">
        <v>22</v>
      </c>
      <c r="AQ972">
        <v>61</v>
      </c>
      <c r="AR972">
        <v>15</v>
      </c>
      <c r="AS972">
        <v>23</v>
      </c>
    </row>
    <row r="973" spans="1:45" x14ac:dyDescent="0.25">
      <c r="A973">
        <v>20120829</v>
      </c>
      <c r="B973">
        <f t="shared" si="75"/>
        <v>20160829</v>
      </c>
      <c r="C973">
        <f t="shared" si="76"/>
        <v>2016</v>
      </c>
      <c r="D973">
        <f t="shared" si="77"/>
        <v>8</v>
      </c>
      <c r="E973">
        <f t="shared" si="78"/>
        <v>29</v>
      </c>
      <c r="F973" s="15">
        <f t="shared" si="79"/>
        <v>42611</v>
      </c>
      <c r="G973">
        <v>208</v>
      </c>
      <c r="H973">
        <v>20</v>
      </c>
      <c r="I973">
        <v>29</v>
      </c>
      <c r="J973">
        <v>60</v>
      </c>
      <c r="K973">
        <v>13</v>
      </c>
      <c r="L973">
        <v>10</v>
      </c>
      <c r="M973">
        <v>4</v>
      </c>
      <c r="N973">
        <v>110</v>
      </c>
      <c r="O973">
        <v>13</v>
      </c>
      <c r="P973">
        <v>179</v>
      </c>
      <c r="Q973">
        <v>102</v>
      </c>
      <c r="R973">
        <v>5</v>
      </c>
      <c r="S973">
        <v>241</v>
      </c>
      <c r="T973">
        <v>14</v>
      </c>
      <c r="U973">
        <v>72</v>
      </c>
      <c r="V973">
        <v>6</v>
      </c>
      <c r="W973">
        <v>94</v>
      </c>
      <c r="X973">
        <v>68</v>
      </c>
      <c r="Y973">
        <v>1841</v>
      </c>
      <c r="Z973">
        <v>9</v>
      </c>
      <c r="AA973">
        <v>21</v>
      </c>
      <c r="AB973">
        <v>21</v>
      </c>
      <c r="AC973">
        <v>24</v>
      </c>
      <c r="AD973">
        <v>10153</v>
      </c>
      <c r="AE973">
        <v>10176</v>
      </c>
      <c r="AF973">
        <v>1</v>
      </c>
      <c r="AG973">
        <v>10136</v>
      </c>
      <c r="AH973">
        <v>18</v>
      </c>
      <c r="AI973">
        <v>0</v>
      </c>
      <c r="AJ973">
        <v>5</v>
      </c>
      <c r="AK973">
        <v>80</v>
      </c>
      <c r="AL973">
        <v>13</v>
      </c>
      <c r="AM973">
        <v>4</v>
      </c>
      <c r="AN973">
        <v>74</v>
      </c>
      <c r="AO973">
        <v>100</v>
      </c>
      <c r="AP973">
        <v>2</v>
      </c>
      <c r="AQ973">
        <v>45</v>
      </c>
      <c r="AR973">
        <v>13</v>
      </c>
      <c r="AS973">
        <v>32</v>
      </c>
    </row>
    <row r="974" spans="1:45" x14ac:dyDescent="0.25">
      <c r="A974">
        <v>20120830</v>
      </c>
      <c r="B974">
        <f t="shared" si="75"/>
        <v>20160830</v>
      </c>
      <c r="C974">
        <f t="shared" si="76"/>
        <v>2016</v>
      </c>
      <c r="D974">
        <f t="shared" si="77"/>
        <v>8</v>
      </c>
      <c r="E974">
        <f t="shared" si="78"/>
        <v>30</v>
      </c>
      <c r="F974" s="15">
        <f t="shared" si="79"/>
        <v>42612</v>
      </c>
      <c r="G974">
        <v>210</v>
      </c>
      <c r="H974">
        <v>29</v>
      </c>
      <c r="I974">
        <v>30</v>
      </c>
      <c r="J974">
        <v>50</v>
      </c>
      <c r="K974">
        <v>10</v>
      </c>
      <c r="L974">
        <v>10</v>
      </c>
      <c r="M974">
        <v>20</v>
      </c>
      <c r="N974">
        <v>120</v>
      </c>
      <c r="O974">
        <v>15</v>
      </c>
      <c r="P974">
        <v>158</v>
      </c>
      <c r="Q974">
        <v>134</v>
      </c>
      <c r="R974">
        <v>6</v>
      </c>
      <c r="S974">
        <v>210</v>
      </c>
      <c r="T974">
        <v>14</v>
      </c>
      <c r="U974">
        <v>118</v>
      </c>
      <c r="V974">
        <v>24</v>
      </c>
      <c r="W974">
        <v>57</v>
      </c>
      <c r="X974">
        <v>41</v>
      </c>
      <c r="Y974">
        <v>1316</v>
      </c>
      <c r="Z974">
        <v>30</v>
      </c>
      <c r="AA974">
        <v>44</v>
      </c>
      <c r="AB974">
        <v>17</v>
      </c>
      <c r="AC974">
        <v>1</v>
      </c>
      <c r="AD974">
        <v>10153</v>
      </c>
      <c r="AE974">
        <v>10157</v>
      </c>
      <c r="AF974">
        <v>8</v>
      </c>
      <c r="AG974">
        <v>10148</v>
      </c>
      <c r="AH974">
        <v>2</v>
      </c>
      <c r="AI974">
        <v>41</v>
      </c>
      <c r="AJ974">
        <v>23</v>
      </c>
      <c r="AK974">
        <v>79</v>
      </c>
      <c r="AL974">
        <v>13</v>
      </c>
      <c r="AM974">
        <v>6</v>
      </c>
      <c r="AN974">
        <v>86</v>
      </c>
      <c r="AO974">
        <v>98</v>
      </c>
      <c r="AP974">
        <v>22</v>
      </c>
      <c r="AQ974">
        <v>55</v>
      </c>
      <c r="AR974">
        <v>13</v>
      </c>
      <c r="AS974">
        <v>22</v>
      </c>
    </row>
    <row r="975" spans="1:45" x14ac:dyDescent="0.25">
      <c r="A975">
        <v>20120831</v>
      </c>
      <c r="B975">
        <f t="shared" si="75"/>
        <v>20160831</v>
      </c>
      <c r="C975">
        <f t="shared" si="76"/>
        <v>2016</v>
      </c>
      <c r="D975">
        <f t="shared" si="77"/>
        <v>8</v>
      </c>
      <c r="E975">
        <f t="shared" si="78"/>
        <v>31</v>
      </c>
      <c r="F975" s="15">
        <f t="shared" si="79"/>
        <v>42613</v>
      </c>
      <c r="G975">
        <v>340</v>
      </c>
      <c r="H975">
        <v>38</v>
      </c>
      <c r="I975">
        <v>42</v>
      </c>
      <c r="J975">
        <v>70</v>
      </c>
      <c r="K975">
        <v>10</v>
      </c>
      <c r="L975">
        <v>10</v>
      </c>
      <c r="M975">
        <v>21</v>
      </c>
      <c r="N975">
        <v>140</v>
      </c>
      <c r="O975">
        <v>9</v>
      </c>
      <c r="P975">
        <v>135</v>
      </c>
      <c r="Q975">
        <v>91</v>
      </c>
      <c r="R975">
        <v>24</v>
      </c>
      <c r="S975">
        <v>171</v>
      </c>
      <c r="T975">
        <v>14</v>
      </c>
      <c r="U975">
        <v>71</v>
      </c>
      <c r="V975">
        <v>24</v>
      </c>
      <c r="W975">
        <v>34</v>
      </c>
      <c r="X975">
        <v>25</v>
      </c>
      <c r="Y975">
        <v>910</v>
      </c>
      <c r="Z975">
        <v>57</v>
      </c>
      <c r="AA975">
        <v>102</v>
      </c>
      <c r="AB975">
        <v>39</v>
      </c>
      <c r="AC975">
        <v>8</v>
      </c>
      <c r="AD975">
        <v>10219</v>
      </c>
      <c r="AE975">
        <v>10266</v>
      </c>
      <c r="AF975">
        <v>24</v>
      </c>
      <c r="AG975">
        <v>10152</v>
      </c>
      <c r="AH975">
        <v>1</v>
      </c>
      <c r="AI975">
        <v>50</v>
      </c>
      <c r="AJ975">
        <v>8</v>
      </c>
      <c r="AK975">
        <v>81</v>
      </c>
      <c r="AL975">
        <v>16</v>
      </c>
      <c r="AM975">
        <v>7</v>
      </c>
      <c r="AN975">
        <v>82</v>
      </c>
      <c r="AO975">
        <v>97</v>
      </c>
      <c r="AP975">
        <v>2</v>
      </c>
      <c r="AQ975">
        <v>58</v>
      </c>
      <c r="AR975">
        <v>12</v>
      </c>
      <c r="AS975">
        <v>15</v>
      </c>
    </row>
    <row r="976" spans="1:45" x14ac:dyDescent="0.25">
      <c r="A976">
        <v>20120901</v>
      </c>
      <c r="B976">
        <f t="shared" si="75"/>
        <v>20160901</v>
      </c>
      <c r="C976">
        <f t="shared" si="76"/>
        <v>2016</v>
      </c>
      <c r="D976">
        <f t="shared" si="77"/>
        <v>9</v>
      </c>
      <c r="E976">
        <f t="shared" si="78"/>
        <v>1</v>
      </c>
      <c r="F976" s="15">
        <f t="shared" si="79"/>
        <v>42614</v>
      </c>
      <c r="G976">
        <v>224</v>
      </c>
      <c r="H976">
        <v>16</v>
      </c>
      <c r="I976">
        <v>20</v>
      </c>
      <c r="J976">
        <v>30</v>
      </c>
      <c r="K976">
        <v>14</v>
      </c>
      <c r="L976">
        <v>10</v>
      </c>
      <c r="M976">
        <v>3</v>
      </c>
      <c r="N976">
        <v>60</v>
      </c>
      <c r="O976">
        <v>10</v>
      </c>
      <c r="P976">
        <v>139</v>
      </c>
      <c r="Q976">
        <v>66</v>
      </c>
      <c r="R976">
        <v>5</v>
      </c>
      <c r="S976">
        <v>193</v>
      </c>
      <c r="T976">
        <v>14</v>
      </c>
      <c r="U976">
        <v>32</v>
      </c>
      <c r="V976">
        <v>6</v>
      </c>
      <c r="W976">
        <v>107</v>
      </c>
      <c r="X976">
        <v>78</v>
      </c>
      <c r="Y976">
        <v>1810</v>
      </c>
      <c r="Z976">
        <v>0</v>
      </c>
      <c r="AA976">
        <v>0</v>
      </c>
      <c r="AB976">
        <v>0</v>
      </c>
      <c r="AC976">
        <v>1</v>
      </c>
      <c r="AD976">
        <v>10262</v>
      </c>
      <c r="AE976">
        <v>10272</v>
      </c>
      <c r="AF976">
        <v>8</v>
      </c>
      <c r="AG976">
        <v>10249</v>
      </c>
      <c r="AH976">
        <v>24</v>
      </c>
      <c r="AI976">
        <v>58</v>
      </c>
      <c r="AJ976">
        <v>3</v>
      </c>
      <c r="AK976">
        <v>82</v>
      </c>
      <c r="AL976">
        <v>18</v>
      </c>
      <c r="AM976">
        <v>4</v>
      </c>
      <c r="AN976">
        <v>72</v>
      </c>
      <c r="AO976">
        <v>98</v>
      </c>
      <c r="AP976">
        <v>3</v>
      </c>
      <c r="AQ976">
        <v>43</v>
      </c>
      <c r="AR976">
        <v>14</v>
      </c>
      <c r="AS976">
        <v>29</v>
      </c>
    </row>
    <row r="977" spans="1:45" x14ac:dyDescent="0.25">
      <c r="A977">
        <v>20120902</v>
      </c>
      <c r="B977">
        <f t="shared" si="75"/>
        <v>20160902</v>
      </c>
      <c r="C977">
        <f t="shared" si="76"/>
        <v>2016</v>
      </c>
      <c r="D977">
        <f t="shared" si="77"/>
        <v>9</v>
      </c>
      <c r="E977">
        <f t="shared" si="78"/>
        <v>2</v>
      </c>
      <c r="F977" s="15">
        <f t="shared" si="79"/>
        <v>42615</v>
      </c>
      <c r="G977">
        <v>218</v>
      </c>
      <c r="H977">
        <v>18</v>
      </c>
      <c r="I977">
        <v>23</v>
      </c>
      <c r="J977">
        <v>40</v>
      </c>
      <c r="K977">
        <v>10</v>
      </c>
      <c r="L977">
        <v>10</v>
      </c>
      <c r="M977">
        <v>19</v>
      </c>
      <c r="N977">
        <v>60</v>
      </c>
      <c r="O977">
        <v>10</v>
      </c>
      <c r="P977">
        <v>158</v>
      </c>
      <c r="Q977">
        <v>102</v>
      </c>
      <c r="R977">
        <v>5</v>
      </c>
      <c r="S977">
        <v>196</v>
      </c>
      <c r="T977">
        <v>14</v>
      </c>
      <c r="U977">
        <v>80</v>
      </c>
      <c r="V977">
        <v>6</v>
      </c>
      <c r="W977">
        <v>11</v>
      </c>
      <c r="X977">
        <v>8</v>
      </c>
      <c r="Y977">
        <v>877</v>
      </c>
      <c r="Z977">
        <v>0</v>
      </c>
      <c r="AA977">
        <v>0</v>
      </c>
      <c r="AB977">
        <v>0</v>
      </c>
      <c r="AC977">
        <v>1</v>
      </c>
      <c r="AD977">
        <v>10245</v>
      </c>
      <c r="AE977">
        <v>10253</v>
      </c>
      <c r="AF977">
        <v>23</v>
      </c>
      <c r="AG977">
        <v>10237</v>
      </c>
      <c r="AH977">
        <v>14</v>
      </c>
      <c r="AI977">
        <v>59</v>
      </c>
      <c r="AJ977">
        <v>10</v>
      </c>
      <c r="AK977">
        <v>79</v>
      </c>
      <c r="AL977">
        <v>16</v>
      </c>
      <c r="AM977">
        <v>7</v>
      </c>
      <c r="AN977">
        <v>80</v>
      </c>
      <c r="AO977">
        <v>96</v>
      </c>
      <c r="AP977">
        <v>24</v>
      </c>
      <c r="AQ977">
        <v>67</v>
      </c>
      <c r="AR977">
        <v>13</v>
      </c>
      <c r="AS977">
        <v>15</v>
      </c>
    </row>
    <row r="978" spans="1:45" x14ac:dyDescent="0.25">
      <c r="A978">
        <v>20120903</v>
      </c>
      <c r="B978">
        <f t="shared" si="75"/>
        <v>20160903</v>
      </c>
      <c r="C978">
        <f t="shared" si="76"/>
        <v>2016</v>
      </c>
      <c r="D978">
        <f t="shared" si="77"/>
        <v>9</v>
      </c>
      <c r="E978">
        <f t="shared" si="78"/>
        <v>3</v>
      </c>
      <c r="F978" s="15">
        <f t="shared" si="79"/>
        <v>42616</v>
      </c>
      <c r="G978">
        <v>358</v>
      </c>
      <c r="H978">
        <v>11</v>
      </c>
      <c r="I978">
        <v>14</v>
      </c>
      <c r="J978">
        <v>30</v>
      </c>
      <c r="K978">
        <v>13</v>
      </c>
      <c r="L978">
        <v>0</v>
      </c>
      <c r="M978">
        <v>5</v>
      </c>
      <c r="N978">
        <v>80</v>
      </c>
      <c r="O978">
        <v>14</v>
      </c>
      <c r="P978">
        <v>171</v>
      </c>
      <c r="Q978">
        <v>117</v>
      </c>
      <c r="R978">
        <v>24</v>
      </c>
      <c r="S978">
        <v>230</v>
      </c>
      <c r="T978">
        <v>16</v>
      </c>
      <c r="U978">
        <v>88</v>
      </c>
      <c r="V978">
        <v>24</v>
      </c>
      <c r="W978">
        <v>98</v>
      </c>
      <c r="X978">
        <v>72</v>
      </c>
      <c r="Y978">
        <v>1777</v>
      </c>
      <c r="Z978">
        <v>0</v>
      </c>
      <c r="AA978">
        <v>0</v>
      </c>
      <c r="AB978">
        <v>0</v>
      </c>
      <c r="AC978">
        <v>1</v>
      </c>
      <c r="AD978">
        <v>10250</v>
      </c>
      <c r="AE978">
        <v>10257</v>
      </c>
      <c r="AF978">
        <v>7</v>
      </c>
      <c r="AG978">
        <v>10243</v>
      </c>
      <c r="AH978">
        <v>24</v>
      </c>
      <c r="AI978">
        <v>5</v>
      </c>
      <c r="AJ978">
        <v>24</v>
      </c>
      <c r="AK978">
        <v>81</v>
      </c>
      <c r="AL978">
        <v>12</v>
      </c>
      <c r="AM978">
        <v>3</v>
      </c>
      <c r="AN978">
        <v>82</v>
      </c>
      <c r="AO978">
        <v>99</v>
      </c>
      <c r="AP978">
        <v>24</v>
      </c>
      <c r="AQ978">
        <v>52</v>
      </c>
      <c r="AR978">
        <v>14</v>
      </c>
      <c r="AS978">
        <v>31</v>
      </c>
    </row>
    <row r="979" spans="1:45" x14ac:dyDescent="0.25">
      <c r="A979">
        <v>20120904</v>
      </c>
      <c r="B979">
        <f t="shared" si="75"/>
        <v>20160904</v>
      </c>
      <c r="C979">
        <f t="shared" si="76"/>
        <v>2016</v>
      </c>
      <c r="D979">
        <f t="shared" si="77"/>
        <v>9</v>
      </c>
      <c r="E979">
        <f t="shared" si="78"/>
        <v>4</v>
      </c>
      <c r="F979" s="15">
        <f t="shared" si="79"/>
        <v>42617</v>
      </c>
      <c r="G979">
        <v>287</v>
      </c>
      <c r="H979">
        <v>12</v>
      </c>
      <c r="I979">
        <v>19</v>
      </c>
      <c r="J979">
        <v>40</v>
      </c>
      <c r="K979">
        <v>16</v>
      </c>
      <c r="L979">
        <v>0</v>
      </c>
      <c r="M979">
        <v>1</v>
      </c>
      <c r="N979">
        <v>70</v>
      </c>
      <c r="O979">
        <v>15</v>
      </c>
      <c r="P979">
        <v>176</v>
      </c>
      <c r="Q979">
        <v>97</v>
      </c>
      <c r="R979">
        <v>5</v>
      </c>
      <c r="S979">
        <v>247</v>
      </c>
      <c r="T979">
        <v>15</v>
      </c>
      <c r="U979">
        <v>70</v>
      </c>
      <c r="V979">
        <v>6</v>
      </c>
      <c r="W979">
        <v>107</v>
      </c>
      <c r="X979">
        <v>79</v>
      </c>
      <c r="Y979">
        <v>1823</v>
      </c>
      <c r="Z979">
        <v>0</v>
      </c>
      <c r="AA979">
        <v>0</v>
      </c>
      <c r="AB979">
        <v>0</v>
      </c>
      <c r="AC979">
        <v>1</v>
      </c>
      <c r="AD979">
        <v>10226</v>
      </c>
      <c r="AE979">
        <v>10242</v>
      </c>
      <c r="AF979">
        <v>1</v>
      </c>
      <c r="AG979">
        <v>10212</v>
      </c>
      <c r="AH979">
        <v>17</v>
      </c>
      <c r="AI979">
        <v>4</v>
      </c>
      <c r="AJ979">
        <v>1</v>
      </c>
      <c r="AK979">
        <v>81</v>
      </c>
      <c r="AL979">
        <v>15</v>
      </c>
      <c r="AM979">
        <v>3</v>
      </c>
      <c r="AN979">
        <v>80</v>
      </c>
      <c r="AO979">
        <v>99</v>
      </c>
      <c r="AP979">
        <v>1</v>
      </c>
      <c r="AQ979">
        <v>55</v>
      </c>
      <c r="AR979">
        <v>11</v>
      </c>
      <c r="AS979">
        <v>32</v>
      </c>
    </row>
    <row r="980" spans="1:45" x14ac:dyDescent="0.25">
      <c r="A980">
        <v>20120905</v>
      </c>
      <c r="B980">
        <f t="shared" si="75"/>
        <v>20160905</v>
      </c>
      <c r="C980">
        <f t="shared" si="76"/>
        <v>2016</v>
      </c>
      <c r="D980">
        <f t="shared" si="77"/>
        <v>9</v>
      </c>
      <c r="E980">
        <f t="shared" si="78"/>
        <v>5</v>
      </c>
      <c r="F980" s="15">
        <f t="shared" si="79"/>
        <v>42618</v>
      </c>
      <c r="G980">
        <v>342</v>
      </c>
      <c r="H980">
        <v>25</v>
      </c>
      <c r="I980">
        <v>26</v>
      </c>
      <c r="J980">
        <v>40</v>
      </c>
      <c r="K980">
        <v>13</v>
      </c>
      <c r="L980">
        <v>20</v>
      </c>
      <c r="M980">
        <v>1</v>
      </c>
      <c r="N980">
        <v>80</v>
      </c>
      <c r="O980">
        <v>14</v>
      </c>
      <c r="P980">
        <v>159</v>
      </c>
      <c r="Q980">
        <v>125</v>
      </c>
      <c r="R980">
        <v>22</v>
      </c>
      <c r="S980">
        <v>201</v>
      </c>
      <c r="T980">
        <v>13</v>
      </c>
      <c r="U980">
        <v>108</v>
      </c>
      <c r="V980">
        <v>24</v>
      </c>
      <c r="W980">
        <v>49</v>
      </c>
      <c r="X980">
        <v>37</v>
      </c>
      <c r="Y980">
        <v>1225</v>
      </c>
      <c r="Z980">
        <v>0</v>
      </c>
      <c r="AA980">
        <v>0</v>
      </c>
      <c r="AB980">
        <v>0</v>
      </c>
      <c r="AC980">
        <v>1</v>
      </c>
      <c r="AD980">
        <v>10245</v>
      </c>
      <c r="AE980">
        <v>10275</v>
      </c>
      <c r="AF980">
        <v>24</v>
      </c>
      <c r="AG980">
        <v>10223</v>
      </c>
      <c r="AH980">
        <v>1</v>
      </c>
      <c r="AI980">
        <v>61</v>
      </c>
      <c r="AJ980">
        <v>2</v>
      </c>
      <c r="AK980">
        <v>75</v>
      </c>
      <c r="AL980">
        <v>13</v>
      </c>
      <c r="AM980">
        <v>6</v>
      </c>
      <c r="AN980">
        <v>74</v>
      </c>
      <c r="AO980">
        <v>97</v>
      </c>
      <c r="AP980">
        <v>2</v>
      </c>
      <c r="AQ980">
        <v>57</v>
      </c>
      <c r="AR980">
        <v>12</v>
      </c>
      <c r="AS980">
        <v>21</v>
      </c>
    </row>
    <row r="981" spans="1:45" x14ac:dyDescent="0.25">
      <c r="A981">
        <v>20120906</v>
      </c>
      <c r="B981">
        <f t="shared" si="75"/>
        <v>20160906</v>
      </c>
      <c r="C981">
        <f t="shared" si="76"/>
        <v>2016</v>
      </c>
      <c r="D981">
        <f t="shared" si="77"/>
        <v>9</v>
      </c>
      <c r="E981">
        <f t="shared" si="78"/>
        <v>6</v>
      </c>
      <c r="F981" s="15">
        <f t="shared" si="79"/>
        <v>42619</v>
      </c>
      <c r="G981">
        <v>259</v>
      </c>
      <c r="H981">
        <v>17</v>
      </c>
      <c r="I981">
        <v>20</v>
      </c>
      <c r="J981">
        <v>30</v>
      </c>
      <c r="K981">
        <v>13</v>
      </c>
      <c r="L981">
        <v>10</v>
      </c>
      <c r="M981">
        <v>4</v>
      </c>
      <c r="N981">
        <v>70</v>
      </c>
      <c r="O981">
        <v>14</v>
      </c>
      <c r="P981">
        <v>151</v>
      </c>
      <c r="Q981">
        <v>112</v>
      </c>
      <c r="R981">
        <v>3</v>
      </c>
      <c r="S981">
        <v>196</v>
      </c>
      <c r="T981">
        <v>16</v>
      </c>
      <c r="U981">
        <v>86</v>
      </c>
      <c r="V981">
        <v>24</v>
      </c>
      <c r="W981">
        <v>37</v>
      </c>
      <c r="X981">
        <v>28</v>
      </c>
      <c r="Y981">
        <v>1120</v>
      </c>
      <c r="Z981">
        <v>0</v>
      </c>
      <c r="AA981">
        <v>0</v>
      </c>
      <c r="AB981">
        <v>0</v>
      </c>
      <c r="AC981">
        <v>1</v>
      </c>
      <c r="AD981">
        <v>10269</v>
      </c>
      <c r="AE981">
        <v>10287</v>
      </c>
      <c r="AF981">
        <v>9</v>
      </c>
      <c r="AG981">
        <v>10243</v>
      </c>
      <c r="AH981">
        <v>24</v>
      </c>
      <c r="AI981">
        <v>65</v>
      </c>
      <c r="AJ981">
        <v>3</v>
      </c>
      <c r="AK981">
        <v>80</v>
      </c>
      <c r="AL981">
        <v>12</v>
      </c>
      <c r="AM981">
        <v>5</v>
      </c>
      <c r="AN981">
        <v>72</v>
      </c>
      <c r="AO981">
        <v>92</v>
      </c>
      <c r="AP981">
        <v>3</v>
      </c>
      <c r="AQ981">
        <v>54</v>
      </c>
      <c r="AR981">
        <v>14</v>
      </c>
      <c r="AS981">
        <v>19</v>
      </c>
    </row>
    <row r="982" spans="1:45" x14ac:dyDescent="0.25">
      <c r="A982">
        <v>20120907</v>
      </c>
      <c r="B982">
        <f t="shared" si="75"/>
        <v>20160907</v>
      </c>
      <c r="C982">
        <f t="shared" si="76"/>
        <v>2016</v>
      </c>
      <c r="D982">
        <f t="shared" si="77"/>
        <v>9</v>
      </c>
      <c r="E982">
        <f t="shared" si="78"/>
        <v>7</v>
      </c>
      <c r="F982" s="15">
        <f t="shared" si="79"/>
        <v>42620</v>
      </c>
      <c r="G982">
        <v>248</v>
      </c>
      <c r="H982">
        <v>26</v>
      </c>
      <c r="I982">
        <v>30</v>
      </c>
      <c r="J982">
        <v>40</v>
      </c>
      <c r="K982">
        <v>3</v>
      </c>
      <c r="L982">
        <v>10</v>
      </c>
      <c r="M982">
        <v>20</v>
      </c>
      <c r="N982">
        <v>80</v>
      </c>
      <c r="O982">
        <v>9</v>
      </c>
      <c r="P982">
        <v>172</v>
      </c>
      <c r="Q982">
        <v>123</v>
      </c>
      <c r="R982">
        <v>24</v>
      </c>
      <c r="S982">
        <v>232</v>
      </c>
      <c r="T982">
        <v>15</v>
      </c>
      <c r="U982">
        <v>98</v>
      </c>
      <c r="V982">
        <v>24</v>
      </c>
      <c r="W982">
        <v>101</v>
      </c>
      <c r="X982">
        <v>76</v>
      </c>
      <c r="Y982">
        <v>1648</v>
      </c>
      <c r="Z982">
        <v>0</v>
      </c>
      <c r="AA982">
        <v>0</v>
      </c>
      <c r="AB982">
        <v>0</v>
      </c>
      <c r="AC982">
        <v>1</v>
      </c>
      <c r="AD982">
        <v>10232</v>
      </c>
      <c r="AE982">
        <v>10239</v>
      </c>
      <c r="AF982">
        <v>1</v>
      </c>
      <c r="AG982">
        <v>10226</v>
      </c>
      <c r="AH982">
        <v>24</v>
      </c>
      <c r="AI982">
        <v>5</v>
      </c>
      <c r="AJ982">
        <v>24</v>
      </c>
      <c r="AK982">
        <v>77</v>
      </c>
      <c r="AL982">
        <v>15</v>
      </c>
      <c r="AM982">
        <v>2</v>
      </c>
      <c r="AN982">
        <v>81</v>
      </c>
      <c r="AO982">
        <v>99</v>
      </c>
      <c r="AP982">
        <v>23</v>
      </c>
      <c r="AQ982">
        <v>61</v>
      </c>
      <c r="AR982">
        <v>14</v>
      </c>
      <c r="AS982">
        <v>28</v>
      </c>
    </row>
    <row r="983" spans="1:45" x14ac:dyDescent="0.25">
      <c r="A983">
        <v>20120908</v>
      </c>
      <c r="B983">
        <f t="shared" si="75"/>
        <v>20160908</v>
      </c>
      <c r="C983">
        <f t="shared" si="76"/>
        <v>2016</v>
      </c>
      <c r="D983">
        <f t="shared" si="77"/>
        <v>9</v>
      </c>
      <c r="E983">
        <f t="shared" si="78"/>
        <v>8</v>
      </c>
      <c r="F983" s="15">
        <f t="shared" si="79"/>
        <v>42621</v>
      </c>
      <c r="G983">
        <v>107</v>
      </c>
      <c r="H983">
        <v>2</v>
      </c>
      <c r="I983">
        <v>11</v>
      </c>
      <c r="J983">
        <v>20</v>
      </c>
      <c r="K983">
        <v>10</v>
      </c>
      <c r="L983">
        <v>0</v>
      </c>
      <c r="M983">
        <v>18</v>
      </c>
      <c r="N983">
        <v>40</v>
      </c>
      <c r="O983">
        <v>13</v>
      </c>
      <c r="P983">
        <v>177</v>
      </c>
      <c r="Q983">
        <v>118</v>
      </c>
      <c r="R983">
        <v>24</v>
      </c>
      <c r="S983">
        <v>254</v>
      </c>
      <c r="T983">
        <v>15</v>
      </c>
      <c r="U983">
        <v>85</v>
      </c>
      <c r="V983">
        <v>24</v>
      </c>
      <c r="W983">
        <v>88</v>
      </c>
      <c r="X983">
        <v>67</v>
      </c>
      <c r="Y983">
        <v>1637</v>
      </c>
      <c r="Z983">
        <v>0</v>
      </c>
      <c r="AA983">
        <v>0</v>
      </c>
      <c r="AB983">
        <v>0</v>
      </c>
      <c r="AC983">
        <v>1</v>
      </c>
      <c r="AD983">
        <v>10204</v>
      </c>
      <c r="AE983">
        <v>10224</v>
      </c>
      <c r="AF983">
        <v>1</v>
      </c>
      <c r="AG983">
        <v>10179</v>
      </c>
      <c r="AH983">
        <v>24</v>
      </c>
      <c r="AI983">
        <v>1</v>
      </c>
      <c r="AJ983">
        <v>23</v>
      </c>
      <c r="AK983">
        <v>72</v>
      </c>
      <c r="AL983">
        <v>17</v>
      </c>
      <c r="AM983">
        <v>2</v>
      </c>
      <c r="AN983">
        <v>83</v>
      </c>
      <c r="AO983">
        <v>99</v>
      </c>
      <c r="AP983">
        <v>23</v>
      </c>
      <c r="AQ983">
        <v>55</v>
      </c>
      <c r="AR983">
        <v>14</v>
      </c>
      <c r="AS983">
        <v>29</v>
      </c>
    </row>
    <row r="984" spans="1:45" x14ac:dyDescent="0.25">
      <c r="A984">
        <v>20120909</v>
      </c>
      <c r="B984">
        <f t="shared" si="75"/>
        <v>20160909</v>
      </c>
      <c r="C984">
        <f t="shared" si="76"/>
        <v>2016</v>
      </c>
      <c r="D984">
        <f t="shared" si="77"/>
        <v>9</v>
      </c>
      <c r="E984">
        <f t="shared" si="78"/>
        <v>9</v>
      </c>
      <c r="F984" s="15">
        <f t="shared" si="79"/>
        <v>42622</v>
      </c>
      <c r="G984">
        <v>162</v>
      </c>
      <c r="H984">
        <v>19</v>
      </c>
      <c r="I984">
        <v>22</v>
      </c>
      <c r="J984">
        <v>40</v>
      </c>
      <c r="K984">
        <v>15</v>
      </c>
      <c r="L984">
        <v>10</v>
      </c>
      <c r="M984">
        <v>1</v>
      </c>
      <c r="N984">
        <v>60</v>
      </c>
      <c r="O984">
        <v>12</v>
      </c>
      <c r="P984">
        <v>185</v>
      </c>
      <c r="Q984">
        <v>91</v>
      </c>
      <c r="R984">
        <v>5</v>
      </c>
      <c r="S984">
        <v>281</v>
      </c>
      <c r="T984">
        <v>15</v>
      </c>
      <c r="U984">
        <v>58</v>
      </c>
      <c r="V984">
        <v>6</v>
      </c>
      <c r="W984">
        <v>116</v>
      </c>
      <c r="X984">
        <v>88</v>
      </c>
      <c r="Y984">
        <v>1794</v>
      </c>
      <c r="Z984">
        <v>0</v>
      </c>
      <c r="AA984">
        <v>0</v>
      </c>
      <c r="AB984">
        <v>0</v>
      </c>
      <c r="AC984">
        <v>1</v>
      </c>
      <c r="AD984">
        <v>10131</v>
      </c>
      <c r="AE984">
        <v>10174</v>
      </c>
      <c r="AF984">
        <v>1</v>
      </c>
      <c r="AG984">
        <v>10104</v>
      </c>
      <c r="AH984">
        <v>23</v>
      </c>
      <c r="AI984">
        <v>2</v>
      </c>
      <c r="AJ984">
        <v>1</v>
      </c>
      <c r="AK984">
        <v>81</v>
      </c>
      <c r="AL984">
        <v>17</v>
      </c>
      <c r="AM984">
        <v>0</v>
      </c>
      <c r="AN984">
        <v>75</v>
      </c>
      <c r="AO984">
        <v>100</v>
      </c>
      <c r="AP984">
        <v>1</v>
      </c>
      <c r="AQ984">
        <v>40</v>
      </c>
      <c r="AR984">
        <v>16</v>
      </c>
      <c r="AS984">
        <v>32</v>
      </c>
    </row>
    <row r="985" spans="1:45" x14ac:dyDescent="0.25">
      <c r="A985">
        <v>20120910</v>
      </c>
      <c r="B985">
        <f t="shared" si="75"/>
        <v>20160910</v>
      </c>
      <c r="C985">
        <f t="shared" si="76"/>
        <v>2016</v>
      </c>
      <c r="D985">
        <f t="shared" si="77"/>
        <v>9</v>
      </c>
      <c r="E985">
        <f t="shared" si="78"/>
        <v>10</v>
      </c>
      <c r="F985" s="15">
        <f t="shared" si="79"/>
        <v>42623</v>
      </c>
      <c r="G985">
        <v>217</v>
      </c>
      <c r="H985">
        <v>31</v>
      </c>
      <c r="I985">
        <v>32</v>
      </c>
      <c r="J985">
        <v>60</v>
      </c>
      <c r="K985">
        <v>13</v>
      </c>
      <c r="L985">
        <v>10</v>
      </c>
      <c r="M985">
        <v>1</v>
      </c>
      <c r="N985">
        <v>110</v>
      </c>
      <c r="O985">
        <v>14</v>
      </c>
      <c r="P985">
        <v>186</v>
      </c>
      <c r="Q985">
        <v>130</v>
      </c>
      <c r="R985">
        <v>2</v>
      </c>
      <c r="S985">
        <v>233</v>
      </c>
      <c r="T985">
        <v>16</v>
      </c>
      <c r="U985">
        <v>100</v>
      </c>
      <c r="V985">
        <v>6</v>
      </c>
      <c r="W985">
        <v>59</v>
      </c>
      <c r="X985">
        <v>45</v>
      </c>
      <c r="Y985">
        <v>1128</v>
      </c>
      <c r="Z985">
        <v>0</v>
      </c>
      <c r="AA985">
        <v>0</v>
      </c>
      <c r="AB985">
        <v>0</v>
      </c>
      <c r="AC985">
        <v>1</v>
      </c>
      <c r="AD985">
        <v>10123</v>
      </c>
      <c r="AE985">
        <v>10132</v>
      </c>
      <c r="AF985">
        <v>10</v>
      </c>
      <c r="AG985">
        <v>10110</v>
      </c>
      <c r="AH985">
        <v>2</v>
      </c>
      <c r="AI985">
        <v>56</v>
      </c>
      <c r="AJ985">
        <v>6</v>
      </c>
      <c r="AK985">
        <v>77</v>
      </c>
      <c r="AL985">
        <v>17</v>
      </c>
      <c r="AM985">
        <v>5</v>
      </c>
      <c r="AN985">
        <v>81</v>
      </c>
      <c r="AO985">
        <v>98</v>
      </c>
      <c r="AP985">
        <v>23</v>
      </c>
      <c r="AQ985">
        <v>60</v>
      </c>
      <c r="AR985">
        <v>16</v>
      </c>
      <c r="AS985">
        <v>20</v>
      </c>
    </row>
    <row r="986" spans="1:45" x14ac:dyDescent="0.25">
      <c r="A986">
        <v>20120911</v>
      </c>
      <c r="B986">
        <f t="shared" si="75"/>
        <v>20160911</v>
      </c>
      <c r="C986">
        <f t="shared" si="76"/>
        <v>2016</v>
      </c>
      <c r="D986">
        <f t="shared" si="77"/>
        <v>9</v>
      </c>
      <c r="E986">
        <f t="shared" si="78"/>
        <v>11</v>
      </c>
      <c r="F986" s="15">
        <f t="shared" si="79"/>
        <v>42624</v>
      </c>
      <c r="G986">
        <v>249</v>
      </c>
      <c r="H986">
        <v>25</v>
      </c>
      <c r="I986">
        <v>35</v>
      </c>
      <c r="J986">
        <v>60</v>
      </c>
      <c r="K986">
        <v>15</v>
      </c>
      <c r="L986">
        <v>10</v>
      </c>
      <c r="M986">
        <v>20</v>
      </c>
      <c r="N986">
        <v>110</v>
      </c>
      <c r="O986">
        <v>14</v>
      </c>
      <c r="P986">
        <v>156</v>
      </c>
      <c r="Q986">
        <v>93</v>
      </c>
      <c r="R986">
        <v>23</v>
      </c>
      <c r="S986">
        <v>182</v>
      </c>
      <c r="T986">
        <v>4</v>
      </c>
      <c r="U986">
        <v>65</v>
      </c>
      <c r="V986">
        <v>24</v>
      </c>
      <c r="W986">
        <v>36</v>
      </c>
      <c r="X986">
        <v>28</v>
      </c>
      <c r="Y986">
        <v>743</v>
      </c>
      <c r="Z986">
        <v>20</v>
      </c>
      <c r="AA986">
        <v>29</v>
      </c>
      <c r="AB986">
        <v>22</v>
      </c>
      <c r="AC986">
        <v>11</v>
      </c>
      <c r="AD986">
        <v>10113</v>
      </c>
      <c r="AE986">
        <v>10135</v>
      </c>
      <c r="AF986">
        <v>22</v>
      </c>
      <c r="AG986">
        <v>10097</v>
      </c>
      <c r="AH986">
        <v>6</v>
      </c>
      <c r="AI986">
        <v>60</v>
      </c>
      <c r="AJ986">
        <v>11</v>
      </c>
      <c r="AK986">
        <v>83</v>
      </c>
      <c r="AL986">
        <v>18</v>
      </c>
      <c r="AM986">
        <v>7</v>
      </c>
      <c r="AN986">
        <v>80</v>
      </c>
      <c r="AO986">
        <v>97</v>
      </c>
      <c r="AP986">
        <v>20</v>
      </c>
      <c r="AQ986">
        <v>61</v>
      </c>
      <c r="AR986">
        <v>14</v>
      </c>
      <c r="AS986">
        <v>12</v>
      </c>
    </row>
    <row r="987" spans="1:45" x14ac:dyDescent="0.25">
      <c r="A987">
        <v>20120912</v>
      </c>
      <c r="B987">
        <f t="shared" si="75"/>
        <v>20160912</v>
      </c>
      <c r="C987">
        <f t="shared" si="76"/>
        <v>2016</v>
      </c>
      <c r="D987">
        <f t="shared" si="77"/>
        <v>9</v>
      </c>
      <c r="E987">
        <f t="shared" si="78"/>
        <v>12</v>
      </c>
      <c r="F987" s="15">
        <f t="shared" si="79"/>
        <v>42625</v>
      </c>
      <c r="G987">
        <v>246</v>
      </c>
      <c r="H987">
        <v>26</v>
      </c>
      <c r="I987">
        <v>33</v>
      </c>
      <c r="J987">
        <v>50</v>
      </c>
      <c r="K987">
        <v>12</v>
      </c>
      <c r="L987">
        <v>20</v>
      </c>
      <c r="M987">
        <v>3</v>
      </c>
      <c r="N987">
        <v>100</v>
      </c>
      <c r="O987">
        <v>11</v>
      </c>
      <c r="P987">
        <v>133</v>
      </c>
      <c r="Q987">
        <v>90</v>
      </c>
      <c r="R987">
        <v>6</v>
      </c>
      <c r="S987">
        <v>169</v>
      </c>
      <c r="T987">
        <v>16</v>
      </c>
      <c r="U987">
        <v>48</v>
      </c>
      <c r="V987">
        <v>6</v>
      </c>
      <c r="W987">
        <v>89</v>
      </c>
      <c r="X987">
        <v>69</v>
      </c>
      <c r="Y987">
        <v>1431</v>
      </c>
      <c r="Z987">
        <v>23</v>
      </c>
      <c r="AA987">
        <v>33</v>
      </c>
      <c r="AB987">
        <v>16</v>
      </c>
      <c r="AC987">
        <v>2</v>
      </c>
      <c r="AD987">
        <v>10126</v>
      </c>
      <c r="AE987">
        <v>10134</v>
      </c>
      <c r="AF987">
        <v>9</v>
      </c>
      <c r="AG987">
        <v>10109</v>
      </c>
      <c r="AH987">
        <v>24</v>
      </c>
      <c r="AI987">
        <v>58</v>
      </c>
      <c r="AJ987">
        <v>24</v>
      </c>
      <c r="AK987">
        <v>81</v>
      </c>
      <c r="AL987">
        <v>9</v>
      </c>
      <c r="AM987">
        <v>4</v>
      </c>
      <c r="AN987">
        <v>72</v>
      </c>
      <c r="AO987">
        <v>97</v>
      </c>
      <c r="AP987">
        <v>4</v>
      </c>
      <c r="AQ987">
        <v>48</v>
      </c>
      <c r="AR987">
        <v>15</v>
      </c>
      <c r="AS987">
        <v>23</v>
      </c>
    </row>
    <row r="988" spans="1:45" x14ac:dyDescent="0.25">
      <c r="A988">
        <v>20120913</v>
      </c>
      <c r="B988">
        <f t="shared" si="75"/>
        <v>20160913</v>
      </c>
      <c r="C988">
        <f t="shared" si="76"/>
        <v>2016</v>
      </c>
      <c r="D988">
        <f t="shared" si="77"/>
        <v>9</v>
      </c>
      <c r="E988">
        <f t="shared" si="78"/>
        <v>13</v>
      </c>
      <c r="F988" s="15">
        <f t="shared" si="79"/>
        <v>42626</v>
      </c>
      <c r="G988">
        <v>311</v>
      </c>
      <c r="H988">
        <v>6</v>
      </c>
      <c r="I988">
        <v>22</v>
      </c>
      <c r="J988">
        <v>40</v>
      </c>
      <c r="K988">
        <v>23</v>
      </c>
      <c r="L988">
        <v>10</v>
      </c>
      <c r="M988">
        <v>1</v>
      </c>
      <c r="N988">
        <v>80</v>
      </c>
      <c r="O988">
        <v>24</v>
      </c>
      <c r="P988">
        <v>132</v>
      </c>
      <c r="Q988">
        <v>83</v>
      </c>
      <c r="R988">
        <v>3</v>
      </c>
      <c r="S988">
        <v>171</v>
      </c>
      <c r="T988">
        <v>14</v>
      </c>
      <c r="U988">
        <v>57</v>
      </c>
      <c r="V988">
        <v>6</v>
      </c>
      <c r="W988">
        <v>25</v>
      </c>
      <c r="X988">
        <v>19</v>
      </c>
      <c r="Y988">
        <v>931</v>
      </c>
      <c r="Z988">
        <v>12</v>
      </c>
      <c r="AA988">
        <v>4</v>
      </c>
      <c r="AB988">
        <v>2</v>
      </c>
      <c r="AC988">
        <v>1</v>
      </c>
      <c r="AD988">
        <v>10160</v>
      </c>
      <c r="AE988">
        <v>10180</v>
      </c>
      <c r="AF988">
        <v>16</v>
      </c>
      <c r="AG988">
        <v>10110</v>
      </c>
      <c r="AH988">
        <v>1</v>
      </c>
      <c r="AI988">
        <v>2</v>
      </c>
      <c r="AJ988">
        <v>3</v>
      </c>
      <c r="AK988">
        <v>82</v>
      </c>
      <c r="AL988">
        <v>17</v>
      </c>
      <c r="AM988">
        <v>7</v>
      </c>
      <c r="AN988">
        <v>77</v>
      </c>
      <c r="AO988">
        <v>99</v>
      </c>
      <c r="AP988">
        <v>3</v>
      </c>
      <c r="AQ988">
        <v>55</v>
      </c>
      <c r="AR988">
        <v>16</v>
      </c>
      <c r="AS988">
        <v>15</v>
      </c>
    </row>
    <row r="989" spans="1:45" x14ac:dyDescent="0.25">
      <c r="A989">
        <v>20120914</v>
      </c>
      <c r="B989">
        <f t="shared" si="75"/>
        <v>20160914</v>
      </c>
      <c r="C989">
        <f t="shared" si="76"/>
        <v>2016</v>
      </c>
      <c r="D989">
        <f t="shared" si="77"/>
        <v>9</v>
      </c>
      <c r="E989">
        <f t="shared" si="78"/>
        <v>14</v>
      </c>
      <c r="F989" s="15">
        <f t="shared" si="79"/>
        <v>42627</v>
      </c>
      <c r="G989">
        <v>237</v>
      </c>
      <c r="H989">
        <v>36</v>
      </c>
      <c r="I989">
        <v>43</v>
      </c>
      <c r="J989">
        <v>60</v>
      </c>
      <c r="K989">
        <v>8</v>
      </c>
      <c r="L989">
        <v>20</v>
      </c>
      <c r="M989">
        <v>20</v>
      </c>
      <c r="N989">
        <v>140</v>
      </c>
      <c r="O989">
        <v>14</v>
      </c>
      <c r="P989">
        <v>140</v>
      </c>
      <c r="Q989">
        <v>112</v>
      </c>
      <c r="R989">
        <v>2</v>
      </c>
      <c r="S989">
        <v>175</v>
      </c>
      <c r="T989">
        <v>14</v>
      </c>
      <c r="U989">
        <v>102</v>
      </c>
      <c r="V989">
        <v>6</v>
      </c>
      <c r="W989">
        <v>15</v>
      </c>
      <c r="X989">
        <v>12</v>
      </c>
      <c r="Y989">
        <v>462</v>
      </c>
      <c r="Z989">
        <v>29</v>
      </c>
      <c r="AA989">
        <v>20</v>
      </c>
      <c r="AB989">
        <v>7</v>
      </c>
      <c r="AC989">
        <v>14</v>
      </c>
      <c r="AD989">
        <v>10112</v>
      </c>
      <c r="AE989">
        <v>10146</v>
      </c>
      <c r="AF989">
        <v>1</v>
      </c>
      <c r="AG989">
        <v>10086</v>
      </c>
      <c r="AH989">
        <v>13</v>
      </c>
      <c r="AI989">
        <v>32</v>
      </c>
      <c r="AJ989">
        <v>11</v>
      </c>
      <c r="AK989">
        <v>74</v>
      </c>
      <c r="AL989">
        <v>16</v>
      </c>
      <c r="AM989">
        <v>7</v>
      </c>
      <c r="AN989">
        <v>82</v>
      </c>
      <c r="AO989">
        <v>97</v>
      </c>
      <c r="AP989">
        <v>11</v>
      </c>
      <c r="AQ989">
        <v>71</v>
      </c>
      <c r="AR989">
        <v>18</v>
      </c>
      <c r="AS989">
        <v>7</v>
      </c>
    </row>
    <row r="990" spans="1:45" x14ac:dyDescent="0.25">
      <c r="A990">
        <v>20120915</v>
      </c>
      <c r="B990">
        <f t="shared" si="75"/>
        <v>20160915</v>
      </c>
      <c r="C990">
        <f t="shared" si="76"/>
        <v>2016</v>
      </c>
      <c r="D990">
        <f t="shared" si="77"/>
        <v>9</v>
      </c>
      <c r="E990">
        <f t="shared" si="78"/>
        <v>15</v>
      </c>
      <c r="F990" s="15">
        <f t="shared" si="79"/>
        <v>42628</v>
      </c>
      <c r="G990">
        <v>236</v>
      </c>
      <c r="H990">
        <v>22</v>
      </c>
      <c r="I990">
        <v>23</v>
      </c>
      <c r="J990">
        <v>40</v>
      </c>
      <c r="K990">
        <v>14</v>
      </c>
      <c r="L990">
        <v>10</v>
      </c>
      <c r="M990">
        <v>2</v>
      </c>
      <c r="N990">
        <v>70</v>
      </c>
      <c r="O990">
        <v>11</v>
      </c>
      <c r="P990">
        <v>135</v>
      </c>
      <c r="Q990">
        <v>82</v>
      </c>
      <c r="R990">
        <v>4</v>
      </c>
      <c r="S990">
        <v>191</v>
      </c>
      <c r="T990">
        <v>13</v>
      </c>
      <c r="U990">
        <v>47</v>
      </c>
      <c r="V990">
        <v>6</v>
      </c>
      <c r="W990">
        <v>34</v>
      </c>
      <c r="X990">
        <v>27</v>
      </c>
      <c r="Y990">
        <v>968</v>
      </c>
      <c r="Z990">
        <v>0</v>
      </c>
      <c r="AA990">
        <v>0</v>
      </c>
      <c r="AB990">
        <v>0</v>
      </c>
      <c r="AC990">
        <v>1</v>
      </c>
      <c r="AD990">
        <v>10164</v>
      </c>
      <c r="AE990">
        <v>10174</v>
      </c>
      <c r="AF990">
        <v>9</v>
      </c>
      <c r="AG990">
        <v>10141</v>
      </c>
      <c r="AH990">
        <v>1</v>
      </c>
      <c r="AI990">
        <v>59</v>
      </c>
      <c r="AJ990">
        <v>22</v>
      </c>
      <c r="AK990">
        <v>76</v>
      </c>
      <c r="AL990">
        <v>10</v>
      </c>
      <c r="AM990">
        <v>5</v>
      </c>
      <c r="AN990">
        <v>83</v>
      </c>
      <c r="AO990">
        <v>98</v>
      </c>
      <c r="AP990">
        <v>22</v>
      </c>
      <c r="AQ990">
        <v>62</v>
      </c>
      <c r="AR990">
        <v>12</v>
      </c>
      <c r="AS990">
        <v>15</v>
      </c>
    </row>
    <row r="991" spans="1:45" x14ac:dyDescent="0.25">
      <c r="A991">
        <v>20120916</v>
      </c>
      <c r="B991">
        <f t="shared" si="75"/>
        <v>20160916</v>
      </c>
      <c r="C991">
        <f t="shared" si="76"/>
        <v>2016</v>
      </c>
      <c r="D991">
        <f t="shared" si="77"/>
        <v>9</v>
      </c>
      <c r="E991">
        <f t="shared" si="78"/>
        <v>16</v>
      </c>
      <c r="F991" s="15">
        <f t="shared" si="79"/>
        <v>42629</v>
      </c>
      <c r="G991">
        <v>217</v>
      </c>
      <c r="H991">
        <v>27</v>
      </c>
      <c r="I991">
        <v>28</v>
      </c>
      <c r="J991">
        <v>50</v>
      </c>
      <c r="K991">
        <v>12</v>
      </c>
      <c r="L991">
        <v>10</v>
      </c>
      <c r="M991">
        <v>2</v>
      </c>
      <c r="N991">
        <v>100</v>
      </c>
      <c r="O991">
        <v>12</v>
      </c>
      <c r="P991">
        <v>143</v>
      </c>
      <c r="Q991">
        <v>71</v>
      </c>
      <c r="R991">
        <v>2</v>
      </c>
      <c r="S991">
        <v>193</v>
      </c>
      <c r="T991">
        <v>16</v>
      </c>
      <c r="U991">
        <v>32</v>
      </c>
      <c r="V991">
        <v>6</v>
      </c>
      <c r="W991">
        <v>41</v>
      </c>
      <c r="X991">
        <v>32</v>
      </c>
      <c r="Y991">
        <v>981</v>
      </c>
      <c r="Z991">
        <v>0</v>
      </c>
      <c r="AA991">
        <v>0</v>
      </c>
      <c r="AB991">
        <v>0</v>
      </c>
      <c r="AC991">
        <v>1</v>
      </c>
      <c r="AD991">
        <v>10134</v>
      </c>
      <c r="AE991">
        <v>10159</v>
      </c>
      <c r="AF991">
        <v>1</v>
      </c>
      <c r="AG991">
        <v>10108</v>
      </c>
      <c r="AH991">
        <v>23</v>
      </c>
      <c r="AI991">
        <v>2</v>
      </c>
      <c r="AJ991">
        <v>2</v>
      </c>
      <c r="AK991">
        <v>78</v>
      </c>
      <c r="AL991">
        <v>15</v>
      </c>
      <c r="AM991">
        <v>4</v>
      </c>
      <c r="AN991">
        <v>85</v>
      </c>
      <c r="AO991">
        <v>99</v>
      </c>
      <c r="AP991">
        <v>2</v>
      </c>
      <c r="AQ991">
        <v>65</v>
      </c>
      <c r="AR991">
        <v>12</v>
      </c>
      <c r="AS991">
        <v>16</v>
      </c>
    </row>
    <row r="992" spans="1:45" x14ac:dyDescent="0.25">
      <c r="A992">
        <v>20120917</v>
      </c>
      <c r="B992">
        <f t="shared" si="75"/>
        <v>20160917</v>
      </c>
      <c r="C992">
        <f t="shared" si="76"/>
        <v>2016</v>
      </c>
      <c r="D992">
        <f t="shared" si="77"/>
        <v>9</v>
      </c>
      <c r="E992">
        <f t="shared" si="78"/>
        <v>17</v>
      </c>
      <c r="F992" s="15">
        <f t="shared" si="79"/>
        <v>42630</v>
      </c>
      <c r="G992">
        <v>227</v>
      </c>
      <c r="H992">
        <v>34</v>
      </c>
      <c r="I992">
        <v>35</v>
      </c>
      <c r="J992">
        <v>50</v>
      </c>
      <c r="K992">
        <v>12</v>
      </c>
      <c r="L992">
        <v>30</v>
      </c>
      <c r="M992">
        <v>1</v>
      </c>
      <c r="N992">
        <v>90</v>
      </c>
      <c r="O992">
        <v>12</v>
      </c>
      <c r="P992">
        <v>167</v>
      </c>
      <c r="Q992">
        <v>143</v>
      </c>
      <c r="R992">
        <v>24</v>
      </c>
      <c r="S992">
        <v>199</v>
      </c>
      <c r="T992">
        <v>14</v>
      </c>
      <c r="U992">
        <v>127</v>
      </c>
      <c r="V992">
        <v>24</v>
      </c>
      <c r="W992">
        <v>31</v>
      </c>
      <c r="X992">
        <v>25</v>
      </c>
      <c r="Y992">
        <v>967</v>
      </c>
      <c r="Z992">
        <v>0</v>
      </c>
      <c r="AA992">
        <v>-1</v>
      </c>
      <c r="AB992">
        <v>-1</v>
      </c>
      <c r="AC992">
        <v>5</v>
      </c>
      <c r="AD992">
        <v>10122</v>
      </c>
      <c r="AE992">
        <v>10135</v>
      </c>
      <c r="AF992">
        <v>10</v>
      </c>
      <c r="AG992">
        <v>10109</v>
      </c>
      <c r="AH992">
        <v>1</v>
      </c>
      <c r="AI992">
        <v>59</v>
      </c>
      <c r="AJ992">
        <v>5</v>
      </c>
      <c r="AK992">
        <v>80</v>
      </c>
      <c r="AL992">
        <v>14</v>
      </c>
      <c r="AM992">
        <v>7</v>
      </c>
      <c r="AN992">
        <v>81</v>
      </c>
      <c r="AO992">
        <v>94</v>
      </c>
      <c r="AP992">
        <v>7</v>
      </c>
      <c r="AQ992">
        <v>66</v>
      </c>
      <c r="AR992">
        <v>12</v>
      </c>
      <c r="AS992">
        <v>17</v>
      </c>
    </row>
    <row r="993" spans="1:45" x14ac:dyDescent="0.25">
      <c r="A993">
        <v>20120918</v>
      </c>
      <c r="B993">
        <f t="shared" si="75"/>
        <v>20160918</v>
      </c>
      <c r="C993">
        <f t="shared" si="76"/>
        <v>2016</v>
      </c>
      <c r="D993">
        <f t="shared" si="77"/>
        <v>9</v>
      </c>
      <c r="E993">
        <f t="shared" si="78"/>
        <v>18</v>
      </c>
      <c r="F993" s="15">
        <f t="shared" si="79"/>
        <v>42631</v>
      </c>
      <c r="G993">
        <v>248</v>
      </c>
      <c r="H993">
        <v>27</v>
      </c>
      <c r="I993">
        <v>33</v>
      </c>
      <c r="J993">
        <v>50</v>
      </c>
      <c r="K993">
        <v>7</v>
      </c>
      <c r="L993">
        <v>10</v>
      </c>
      <c r="M993">
        <v>21</v>
      </c>
      <c r="N993">
        <v>150</v>
      </c>
      <c r="O993">
        <v>19</v>
      </c>
      <c r="P993">
        <v>128</v>
      </c>
      <c r="Q993">
        <v>83</v>
      </c>
      <c r="R993">
        <v>21</v>
      </c>
      <c r="S993">
        <v>174</v>
      </c>
      <c r="T993">
        <v>11</v>
      </c>
      <c r="U993">
        <v>61</v>
      </c>
      <c r="V993">
        <v>24</v>
      </c>
      <c r="W993">
        <v>41</v>
      </c>
      <c r="X993">
        <v>33</v>
      </c>
      <c r="Y993">
        <v>976</v>
      </c>
      <c r="Z993">
        <v>36</v>
      </c>
      <c r="AA993">
        <v>72</v>
      </c>
      <c r="AB993">
        <v>19</v>
      </c>
      <c r="AC993">
        <v>24</v>
      </c>
      <c r="AD993">
        <v>10116</v>
      </c>
      <c r="AE993">
        <v>10154</v>
      </c>
      <c r="AF993">
        <v>23</v>
      </c>
      <c r="AG993">
        <v>10092</v>
      </c>
      <c r="AH993">
        <v>7</v>
      </c>
      <c r="AI993">
        <v>44</v>
      </c>
      <c r="AJ993">
        <v>19</v>
      </c>
      <c r="AK993">
        <v>80</v>
      </c>
      <c r="AL993">
        <v>13</v>
      </c>
      <c r="AM993">
        <v>6</v>
      </c>
      <c r="AN993">
        <v>85</v>
      </c>
      <c r="AO993">
        <v>98</v>
      </c>
      <c r="AP993">
        <v>21</v>
      </c>
      <c r="AQ993">
        <v>61</v>
      </c>
      <c r="AR993">
        <v>14</v>
      </c>
      <c r="AS993">
        <v>15</v>
      </c>
    </row>
    <row r="994" spans="1:45" x14ac:dyDescent="0.25">
      <c r="A994">
        <v>20120919</v>
      </c>
      <c r="B994">
        <f t="shared" si="75"/>
        <v>20160919</v>
      </c>
      <c r="C994">
        <f t="shared" si="76"/>
        <v>2016</v>
      </c>
      <c r="D994">
        <f t="shared" si="77"/>
        <v>9</v>
      </c>
      <c r="E994">
        <f t="shared" si="78"/>
        <v>19</v>
      </c>
      <c r="F994" s="15">
        <f t="shared" si="79"/>
        <v>42632</v>
      </c>
      <c r="G994">
        <v>245</v>
      </c>
      <c r="H994">
        <v>22</v>
      </c>
      <c r="I994">
        <v>27</v>
      </c>
      <c r="J994">
        <v>50</v>
      </c>
      <c r="K994">
        <v>13</v>
      </c>
      <c r="L994">
        <v>10</v>
      </c>
      <c r="M994">
        <v>1</v>
      </c>
      <c r="N994">
        <v>130</v>
      </c>
      <c r="O994">
        <v>11</v>
      </c>
      <c r="P994">
        <v>93</v>
      </c>
      <c r="Q994">
        <v>48</v>
      </c>
      <c r="R994">
        <v>24</v>
      </c>
      <c r="S994">
        <v>150</v>
      </c>
      <c r="T994">
        <v>14</v>
      </c>
      <c r="U994">
        <v>17</v>
      </c>
      <c r="V994">
        <v>24</v>
      </c>
      <c r="W994">
        <v>49</v>
      </c>
      <c r="X994">
        <v>39</v>
      </c>
      <c r="Y994">
        <v>964</v>
      </c>
      <c r="Z994">
        <v>57</v>
      </c>
      <c r="AA994">
        <v>106</v>
      </c>
      <c r="AB994">
        <v>29</v>
      </c>
      <c r="AC994">
        <v>15</v>
      </c>
      <c r="AD994">
        <v>10190</v>
      </c>
      <c r="AE994">
        <v>10221</v>
      </c>
      <c r="AF994">
        <v>22</v>
      </c>
      <c r="AG994">
        <v>10152</v>
      </c>
      <c r="AH994">
        <v>2</v>
      </c>
      <c r="AI994">
        <v>3</v>
      </c>
      <c r="AJ994">
        <v>24</v>
      </c>
      <c r="AK994">
        <v>82</v>
      </c>
      <c r="AL994">
        <v>12</v>
      </c>
      <c r="AM994">
        <v>5</v>
      </c>
      <c r="AN994">
        <v>88</v>
      </c>
      <c r="AO994">
        <v>99</v>
      </c>
      <c r="AP994">
        <v>24</v>
      </c>
      <c r="AQ994">
        <v>59</v>
      </c>
      <c r="AR994">
        <v>12</v>
      </c>
      <c r="AS994">
        <v>14</v>
      </c>
    </row>
    <row r="995" spans="1:45" x14ac:dyDescent="0.25">
      <c r="A995">
        <v>20120920</v>
      </c>
      <c r="B995">
        <f t="shared" si="75"/>
        <v>20160920</v>
      </c>
      <c r="C995">
        <f t="shared" si="76"/>
        <v>2016</v>
      </c>
      <c r="D995">
        <f t="shared" si="77"/>
        <v>9</v>
      </c>
      <c r="E995">
        <f t="shared" si="78"/>
        <v>20</v>
      </c>
      <c r="F995" s="15">
        <f t="shared" si="79"/>
        <v>42633</v>
      </c>
      <c r="G995">
        <v>203</v>
      </c>
      <c r="H995">
        <v>26</v>
      </c>
      <c r="I995">
        <v>27</v>
      </c>
      <c r="J995">
        <v>40</v>
      </c>
      <c r="K995">
        <v>14</v>
      </c>
      <c r="L995">
        <v>10</v>
      </c>
      <c r="M995">
        <v>1</v>
      </c>
      <c r="N995">
        <v>80</v>
      </c>
      <c r="O995">
        <v>15</v>
      </c>
      <c r="P995">
        <v>110</v>
      </c>
      <c r="Q995">
        <v>46</v>
      </c>
      <c r="R995">
        <v>1</v>
      </c>
      <c r="S995">
        <v>157</v>
      </c>
      <c r="T995">
        <v>14</v>
      </c>
      <c r="U995">
        <v>17</v>
      </c>
      <c r="V995">
        <v>6</v>
      </c>
      <c r="W995">
        <v>27</v>
      </c>
      <c r="X995">
        <v>22</v>
      </c>
      <c r="Y995">
        <v>549</v>
      </c>
      <c r="Z995">
        <v>9</v>
      </c>
      <c r="AA995">
        <v>6</v>
      </c>
      <c r="AB995">
        <v>5</v>
      </c>
      <c r="AC995">
        <v>9</v>
      </c>
      <c r="AD995">
        <v>10210</v>
      </c>
      <c r="AE995">
        <v>10223</v>
      </c>
      <c r="AF995">
        <v>9</v>
      </c>
      <c r="AG995">
        <v>10193</v>
      </c>
      <c r="AH995">
        <v>24</v>
      </c>
      <c r="AI995">
        <v>32</v>
      </c>
      <c r="AJ995">
        <v>4</v>
      </c>
      <c r="AK995">
        <v>80</v>
      </c>
      <c r="AL995">
        <v>14</v>
      </c>
      <c r="AM995">
        <v>6</v>
      </c>
      <c r="AN995">
        <v>83</v>
      </c>
      <c r="AO995">
        <v>98</v>
      </c>
      <c r="AP995">
        <v>1</v>
      </c>
      <c r="AQ995">
        <v>62</v>
      </c>
      <c r="AR995">
        <v>16</v>
      </c>
      <c r="AS995">
        <v>8</v>
      </c>
    </row>
    <row r="996" spans="1:45" x14ac:dyDescent="0.25">
      <c r="A996">
        <v>20120921</v>
      </c>
      <c r="B996">
        <f t="shared" si="75"/>
        <v>20160921</v>
      </c>
      <c r="C996">
        <f t="shared" si="76"/>
        <v>2016</v>
      </c>
      <c r="D996">
        <f t="shared" si="77"/>
        <v>9</v>
      </c>
      <c r="E996">
        <f t="shared" si="78"/>
        <v>21</v>
      </c>
      <c r="F996" s="15">
        <f t="shared" si="79"/>
        <v>42634</v>
      </c>
      <c r="G996">
        <v>203</v>
      </c>
      <c r="H996">
        <v>17</v>
      </c>
      <c r="I996">
        <v>21</v>
      </c>
      <c r="J996">
        <v>30</v>
      </c>
      <c r="K996">
        <v>1</v>
      </c>
      <c r="L996">
        <v>10</v>
      </c>
      <c r="M996">
        <v>15</v>
      </c>
      <c r="N996">
        <v>70</v>
      </c>
      <c r="O996">
        <v>24</v>
      </c>
      <c r="P996">
        <v>125</v>
      </c>
      <c r="Q996">
        <v>97</v>
      </c>
      <c r="R996">
        <v>6</v>
      </c>
      <c r="S996">
        <v>162</v>
      </c>
      <c r="T996">
        <v>13</v>
      </c>
      <c r="U996">
        <v>82</v>
      </c>
      <c r="V996">
        <v>6</v>
      </c>
      <c r="W996">
        <v>4</v>
      </c>
      <c r="X996">
        <v>3</v>
      </c>
      <c r="Y996">
        <v>802</v>
      </c>
      <c r="Z996">
        <v>0</v>
      </c>
      <c r="AA996">
        <v>-1</v>
      </c>
      <c r="AB996">
        <v>-1</v>
      </c>
      <c r="AC996">
        <v>24</v>
      </c>
      <c r="AD996">
        <v>10145</v>
      </c>
      <c r="AE996">
        <v>10189</v>
      </c>
      <c r="AF996">
        <v>1</v>
      </c>
      <c r="AG996">
        <v>10107</v>
      </c>
      <c r="AH996">
        <v>22</v>
      </c>
      <c r="AI996">
        <v>65</v>
      </c>
      <c r="AJ996">
        <v>18</v>
      </c>
      <c r="AK996">
        <v>81</v>
      </c>
      <c r="AL996">
        <v>12</v>
      </c>
      <c r="AM996">
        <v>7</v>
      </c>
      <c r="AN996">
        <v>76</v>
      </c>
      <c r="AO996">
        <v>96</v>
      </c>
      <c r="AP996">
        <v>20</v>
      </c>
      <c r="AQ996">
        <v>55</v>
      </c>
      <c r="AR996">
        <v>13</v>
      </c>
      <c r="AS996">
        <v>13</v>
      </c>
    </row>
    <row r="997" spans="1:45" x14ac:dyDescent="0.25">
      <c r="A997">
        <v>20120922</v>
      </c>
      <c r="B997">
        <f t="shared" si="75"/>
        <v>20160922</v>
      </c>
      <c r="C997">
        <f t="shared" si="76"/>
        <v>2016</v>
      </c>
      <c r="D997">
        <f t="shared" si="77"/>
        <v>9</v>
      </c>
      <c r="E997">
        <f t="shared" si="78"/>
        <v>22</v>
      </c>
      <c r="F997" s="15">
        <f t="shared" si="79"/>
        <v>42635</v>
      </c>
      <c r="G997">
        <v>333</v>
      </c>
      <c r="H997">
        <v>19</v>
      </c>
      <c r="I997">
        <v>21</v>
      </c>
      <c r="J997">
        <v>40</v>
      </c>
      <c r="K997">
        <v>9</v>
      </c>
      <c r="L997">
        <v>0</v>
      </c>
      <c r="M997">
        <v>21</v>
      </c>
      <c r="N997">
        <v>90</v>
      </c>
      <c r="O997">
        <v>14</v>
      </c>
      <c r="P997">
        <v>105</v>
      </c>
      <c r="Q997">
        <v>37</v>
      </c>
      <c r="R997">
        <v>24</v>
      </c>
      <c r="S997">
        <v>161</v>
      </c>
      <c r="T997">
        <v>14</v>
      </c>
      <c r="U997">
        <v>15</v>
      </c>
      <c r="V997">
        <v>24</v>
      </c>
      <c r="W997">
        <v>94</v>
      </c>
      <c r="X997">
        <v>77</v>
      </c>
      <c r="Y997">
        <v>1338</v>
      </c>
      <c r="Z997">
        <v>14</v>
      </c>
      <c r="AA997">
        <v>11</v>
      </c>
      <c r="AB997">
        <v>4</v>
      </c>
      <c r="AC997">
        <v>5</v>
      </c>
      <c r="AD997">
        <v>10173</v>
      </c>
      <c r="AE997">
        <v>10209</v>
      </c>
      <c r="AF997">
        <v>19</v>
      </c>
      <c r="AG997">
        <v>10115</v>
      </c>
      <c r="AH997">
        <v>1</v>
      </c>
      <c r="AI997">
        <v>15</v>
      </c>
      <c r="AJ997">
        <v>24</v>
      </c>
      <c r="AK997">
        <v>82</v>
      </c>
      <c r="AL997">
        <v>17</v>
      </c>
      <c r="AM997">
        <v>3</v>
      </c>
      <c r="AN997">
        <v>82</v>
      </c>
      <c r="AO997">
        <v>98</v>
      </c>
      <c r="AP997">
        <v>21</v>
      </c>
      <c r="AQ997">
        <v>52</v>
      </c>
      <c r="AR997">
        <v>15</v>
      </c>
      <c r="AS997">
        <v>20</v>
      </c>
    </row>
    <row r="998" spans="1:45" x14ac:dyDescent="0.25">
      <c r="A998">
        <v>20120923</v>
      </c>
      <c r="B998">
        <f t="shared" si="75"/>
        <v>20160923</v>
      </c>
      <c r="C998">
        <f t="shared" si="76"/>
        <v>2016</v>
      </c>
      <c r="D998">
        <f t="shared" si="77"/>
        <v>9</v>
      </c>
      <c r="E998">
        <f t="shared" si="78"/>
        <v>23</v>
      </c>
      <c r="F998" s="15">
        <f t="shared" si="79"/>
        <v>42636</v>
      </c>
      <c r="G998">
        <v>84</v>
      </c>
      <c r="H998">
        <v>38</v>
      </c>
      <c r="I998">
        <v>40</v>
      </c>
      <c r="J998">
        <v>70</v>
      </c>
      <c r="K998">
        <v>19</v>
      </c>
      <c r="L998">
        <v>0</v>
      </c>
      <c r="M998">
        <v>2</v>
      </c>
      <c r="N998">
        <v>130</v>
      </c>
      <c r="O998">
        <v>19</v>
      </c>
      <c r="P998">
        <v>88</v>
      </c>
      <c r="Q998">
        <v>22</v>
      </c>
      <c r="R998">
        <v>5</v>
      </c>
      <c r="S998">
        <v>136</v>
      </c>
      <c r="T998">
        <v>12</v>
      </c>
      <c r="U998">
        <v>6</v>
      </c>
      <c r="V998">
        <v>6</v>
      </c>
      <c r="W998">
        <v>24</v>
      </c>
      <c r="X998">
        <v>20</v>
      </c>
      <c r="Y998">
        <v>757</v>
      </c>
      <c r="Z998">
        <v>37</v>
      </c>
      <c r="AA998">
        <v>109</v>
      </c>
      <c r="AB998">
        <v>45</v>
      </c>
      <c r="AC998">
        <v>19</v>
      </c>
      <c r="AD998">
        <v>10126</v>
      </c>
      <c r="AE998">
        <v>10202</v>
      </c>
      <c r="AF998">
        <v>1</v>
      </c>
      <c r="AG998">
        <v>9992</v>
      </c>
      <c r="AH998">
        <v>24</v>
      </c>
      <c r="AI998">
        <v>12</v>
      </c>
      <c r="AJ998">
        <v>4</v>
      </c>
      <c r="AK998">
        <v>82</v>
      </c>
      <c r="AL998">
        <v>14</v>
      </c>
      <c r="AM998">
        <v>8</v>
      </c>
      <c r="AN998">
        <v>85</v>
      </c>
      <c r="AO998">
        <v>98</v>
      </c>
      <c r="AP998">
        <v>2</v>
      </c>
      <c r="AQ998">
        <v>59</v>
      </c>
      <c r="AR998">
        <v>12</v>
      </c>
      <c r="AS998">
        <v>11</v>
      </c>
    </row>
    <row r="999" spans="1:45" x14ac:dyDescent="0.25">
      <c r="A999">
        <v>20120924</v>
      </c>
      <c r="B999">
        <f t="shared" si="75"/>
        <v>20160924</v>
      </c>
      <c r="C999">
        <f t="shared" si="76"/>
        <v>2016</v>
      </c>
      <c r="D999">
        <f t="shared" si="77"/>
        <v>9</v>
      </c>
      <c r="E999">
        <f t="shared" si="78"/>
        <v>24</v>
      </c>
      <c r="F999" s="15">
        <f t="shared" si="79"/>
        <v>42637</v>
      </c>
      <c r="G999">
        <v>178</v>
      </c>
      <c r="H999">
        <v>54</v>
      </c>
      <c r="I999">
        <v>68</v>
      </c>
      <c r="J999">
        <v>120</v>
      </c>
      <c r="K999">
        <v>15</v>
      </c>
      <c r="L999">
        <v>40</v>
      </c>
      <c r="M999">
        <v>5</v>
      </c>
      <c r="N999">
        <v>260</v>
      </c>
      <c r="O999">
        <v>15</v>
      </c>
      <c r="P999">
        <v>142</v>
      </c>
      <c r="Q999">
        <v>97</v>
      </c>
      <c r="R999">
        <v>2</v>
      </c>
      <c r="S999">
        <v>216</v>
      </c>
      <c r="T999">
        <v>13</v>
      </c>
      <c r="U999">
        <v>95</v>
      </c>
      <c r="V999">
        <v>6</v>
      </c>
      <c r="W999">
        <v>9</v>
      </c>
      <c r="X999">
        <v>7</v>
      </c>
      <c r="Y999">
        <v>580</v>
      </c>
      <c r="Z999">
        <v>45</v>
      </c>
      <c r="AA999">
        <v>96</v>
      </c>
      <c r="AB999">
        <v>39</v>
      </c>
      <c r="AC999">
        <v>2</v>
      </c>
      <c r="AD999">
        <v>9921</v>
      </c>
      <c r="AE999">
        <v>9987</v>
      </c>
      <c r="AF999">
        <v>1</v>
      </c>
      <c r="AG999">
        <v>9874</v>
      </c>
      <c r="AH999">
        <v>13</v>
      </c>
      <c r="AI999">
        <v>45</v>
      </c>
      <c r="AJ999">
        <v>1</v>
      </c>
      <c r="AK999">
        <v>75</v>
      </c>
      <c r="AL999">
        <v>12</v>
      </c>
      <c r="AM999">
        <v>7</v>
      </c>
      <c r="AN999">
        <v>86</v>
      </c>
      <c r="AO999">
        <v>97</v>
      </c>
      <c r="AP999">
        <v>4</v>
      </c>
      <c r="AQ999">
        <v>72</v>
      </c>
      <c r="AR999">
        <v>19</v>
      </c>
      <c r="AS999">
        <v>9</v>
      </c>
    </row>
    <row r="1000" spans="1:45" x14ac:dyDescent="0.25">
      <c r="A1000">
        <v>20120925</v>
      </c>
      <c r="B1000">
        <f t="shared" si="75"/>
        <v>20160925</v>
      </c>
      <c r="C1000">
        <f t="shared" si="76"/>
        <v>2016</v>
      </c>
      <c r="D1000">
        <f t="shared" si="77"/>
        <v>9</v>
      </c>
      <c r="E1000">
        <f t="shared" si="78"/>
        <v>25</v>
      </c>
      <c r="F1000" s="15">
        <f t="shared" si="79"/>
        <v>42638</v>
      </c>
      <c r="G1000">
        <v>182</v>
      </c>
      <c r="H1000">
        <v>49</v>
      </c>
      <c r="I1000">
        <v>50</v>
      </c>
      <c r="J1000">
        <v>70</v>
      </c>
      <c r="K1000">
        <v>10</v>
      </c>
      <c r="L1000">
        <v>30</v>
      </c>
      <c r="M1000">
        <v>24</v>
      </c>
      <c r="N1000">
        <v>140</v>
      </c>
      <c r="O1000">
        <v>13</v>
      </c>
      <c r="P1000">
        <v>135</v>
      </c>
      <c r="Q1000">
        <v>112</v>
      </c>
      <c r="R1000">
        <v>6</v>
      </c>
      <c r="S1000">
        <v>168</v>
      </c>
      <c r="T1000">
        <v>14</v>
      </c>
      <c r="U1000">
        <v>102</v>
      </c>
      <c r="V1000">
        <v>6</v>
      </c>
      <c r="W1000">
        <v>65</v>
      </c>
      <c r="X1000">
        <v>54</v>
      </c>
      <c r="Y1000">
        <v>1067</v>
      </c>
      <c r="Z1000">
        <v>17</v>
      </c>
      <c r="AA1000">
        <v>25</v>
      </c>
      <c r="AB1000">
        <v>14</v>
      </c>
      <c r="AC1000">
        <v>1</v>
      </c>
      <c r="AD1000">
        <v>9949</v>
      </c>
      <c r="AE1000">
        <v>9965</v>
      </c>
      <c r="AF1000">
        <v>20</v>
      </c>
      <c r="AG1000">
        <v>9924</v>
      </c>
      <c r="AH1000">
        <v>2</v>
      </c>
      <c r="AI1000">
        <v>65</v>
      </c>
      <c r="AJ1000">
        <v>1</v>
      </c>
      <c r="AK1000">
        <v>81</v>
      </c>
      <c r="AL1000">
        <v>15</v>
      </c>
      <c r="AM1000">
        <v>5</v>
      </c>
      <c r="AN1000">
        <v>81</v>
      </c>
      <c r="AO1000">
        <v>94</v>
      </c>
      <c r="AP1000">
        <v>1</v>
      </c>
      <c r="AQ1000">
        <v>64</v>
      </c>
      <c r="AR1000">
        <v>15</v>
      </c>
      <c r="AS1000">
        <v>17</v>
      </c>
    </row>
    <row r="1001" spans="1:45" x14ac:dyDescent="0.25">
      <c r="A1001">
        <v>20120926</v>
      </c>
      <c r="B1001">
        <f t="shared" si="75"/>
        <v>20160926</v>
      </c>
      <c r="C1001">
        <f t="shared" si="76"/>
        <v>2016</v>
      </c>
      <c r="D1001">
        <f t="shared" si="77"/>
        <v>9</v>
      </c>
      <c r="E1001">
        <f t="shared" si="78"/>
        <v>26</v>
      </c>
      <c r="F1001" s="15">
        <f t="shared" si="79"/>
        <v>42639</v>
      </c>
      <c r="G1001">
        <v>179</v>
      </c>
      <c r="H1001">
        <v>43</v>
      </c>
      <c r="I1001">
        <v>44</v>
      </c>
      <c r="J1001">
        <v>60</v>
      </c>
      <c r="K1001">
        <v>8</v>
      </c>
      <c r="L1001">
        <v>30</v>
      </c>
      <c r="M1001">
        <v>18</v>
      </c>
      <c r="N1001">
        <v>120</v>
      </c>
      <c r="O1001">
        <v>14</v>
      </c>
      <c r="P1001">
        <v>132</v>
      </c>
      <c r="Q1001">
        <v>108</v>
      </c>
      <c r="R1001">
        <v>23</v>
      </c>
      <c r="S1001">
        <v>161</v>
      </c>
      <c r="T1001">
        <v>15</v>
      </c>
      <c r="U1001">
        <v>93</v>
      </c>
      <c r="V1001">
        <v>24</v>
      </c>
      <c r="W1001">
        <v>21</v>
      </c>
      <c r="X1001">
        <v>18</v>
      </c>
      <c r="Y1001">
        <v>649</v>
      </c>
      <c r="Z1001">
        <v>0</v>
      </c>
      <c r="AA1001">
        <v>-1</v>
      </c>
      <c r="AB1001">
        <v>-1</v>
      </c>
      <c r="AC1001">
        <v>1</v>
      </c>
      <c r="AD1001">
        <v>9980</v>
      </c>
      <c r="AE1001">
        <v>10009</v>
      </c>
      <c r="AF1001">
        <v>21</v>
      </c>
      <c r="AG1001">
        <v>9951</v>
      </c>
      <c r="AH1001">
        <v>4</v>
      </c>
      <c r="AI1001">
        <v>64</v>
      </c>
      <c r="AJ1001">
        <v>4</v>
      </c>
      <c r="AK1001">
        <v>80</v>
      </c>
      <c r="AL1001">
        <v>16</v>
      </c>
      <c r="AM1001">
        <v>6</v>
      </c>
      <c r="AN1001">
        <v>84</v>
      </c>
      <c r="AO1001">
        <v>94</v>
      </c>
      <c r="AP1001">
        <v>4</v>
      </c>
      <c r="AQ1001">
        <v>69</v>
      </c>
      <c r="AR1001">
        <v>16</v>
      </c>
      <c r="AS1001">
        <v>10</v>
      </c>
    </row>
    <row r="1002" spans="1:45" x14ac:dyDescent="0.25">
      <c r="A1002">
        <v>20120927</v>
      </c>
      <c r="B1002">
        <f t="shared" si="75"/>
        <v>20160927</v>
      </c>
      <c r="C1002">
        <f t="shared" si="76"/>
        <v>2016</v>
      </c>
      <c r="D1002">
        <f t="shared" si="77"/>
        <v>9</v>
      </c>
      <c r="E1002">
        <f t="shared" si="78"/>
        <v>27</v>
      </c>
      <c r="F1002" s="15">
        <f t="shared" si="79"/>
        <v>42640</v>
      </c>
      <c r="G1002">
        <v>225</v>
      </c>
      <c r="H1002">
        <v>22</v>
      </c>
      <c r="I1002">
        <v>29</v>
      </c>
      <c r="J1002">
        <v>50</v>
      </c>
      <c r="K1002">
        <v>10</v>
      </c>
      <c r="L1002">
        <v>20</v>
      </c>
      <c r="M1002">
        <v>12</v>
      </c>
      <c r="N1002">
        <v>90</v>
      </c>
      <c r="O1002">
        <v>18</v>
      </c>
      <c r="P1002">
        <v>125</v>
      </c>
      <c r="Q1002">
        <v>97</v>
      </c>
      <c r="R1002">
        <v>24</v>
      </c>
      <c r="S1002">
        <v>166</v>
      </c>
      <c r="T1002">
        <v>15</v>
      </c>
      <c r="U1002">
        <v>70</v>
      </c>
      <c r="V1002">
        <v>24</v>
      </c>
      <c r="W1002">
        <v>24</v>
      </c>
      <c r="X1002">
        <v>20</v>
      </c>
      <c r="Y1002">
        <v>603</v>
      </c>
      <c r="Z1002">
        <v>24</v>
      </c>
      <c r="AA1002">
        <v>45</v>
      </c>
      <c r="AB1002">
        <v>14</v>
      </c>
      <c r="AC1002">
        <v>20</v>
      </c>
      <c r="AD1002">
        <v>10055</v>
      </c>
      <c r="AE1002">
        <v>10130</v>
      </c>
      <c r="AF1002">
        <v>24</v>
      </c>
      <c r="AG1002">
        <v>10007</v>
      </c>
      <c r="AH1002">
        <v>1</v>
      </c>
      <c r="AI1002">
        <v>58</v>
      </c>
      <c r="AJ1002">
        <v>10</v>
      </c>
      <c r="AK1002">
        <v>80</v>
      </c>
      <c r="AL1002">
        <v>15</v>
      </c>
      <c r="AM1002">
        <v>6</v>
      </c>
      <c r="AN1002">
        <v>90</v>
      </c>
      <c r="AO1002">
        <v>97</v>
      </c>
      <c r="AP1002">
        <v>21</v>
      </c>
      <c r="AQ1002">
        <v>69</v>
      </c>
      <c r="AR1002">
        <v>15</v>
      </c>
      <c r="AS1002">
        <v>9</v>
      </c>
    </row>
    <row r="1003" spans="1:45" x14ac:dyDescent="0.25">
      <c r="A1003">
        <v>20120928</v>
      </c>
      <c r="B1003">
        <f t="shared" si="75"/>
        <v>20160928</v>
      </c>
      <c r="C1003">
        <f t="shared" si="76"/>
        <v>2016</v>
      </c>
      <c r="D1003">
        <f t="shared" si="77"/>
        <v>9</v>
      </c>
      <c r="E1003">
        <f t="shared" si="78"/>
        <v>28</v>
      </c>
      <c r="F1003" s="15">
        <f t="shared" si="79"/>
        <v>42641</v>
      </c>
      <c r="G1003">
        <v>213</v>
      </c>
      <c r="H1003">
        <v>41</v>
      </c>
      <c r="I1003">
        <v>42</v>
      </c>
      <c r="J1003">
        <v>60</v>
      </c>
      <c r="K1003">
        <v>11</v>
      </c>
      <c r="L1003">
        <v>30</v>
      </c>
      <c r="M1003">
        <v>1</v>
      </c>
      <c r="N1003">
        <v>110</v>
      </c>
      <c r="O1003">
        <v>11</v>
      </c>
      <c r="P1003">
        <v>132</v>
      </c>
      <c r="Q1003">
        <v>98</v>
      </c>
      <c r="R1003">
        <v>1</v>
      </c>
      <c r="S1003">
        <v>171</v>
      </c>
      <c r="T1003">
        <v>14</v>
      </c>
      <c r="U1003">
        <v>81</v>
      </c>
      <c r="V1003">
        <v>6</v>
      </c>
      <c r="W1003">
        <v>42</v>
      </c>
      <c r="X1003">
        <v>35</v>
      </c>
      <c r="Y1003">
        <v>872</v>
      </c>
      <c r="Z1003">
        <v>12</v>
      </c>
      <c r="AA1003">
        <v>4</v>
      </c>
      <c r="AB1003">
        <v>2</v>
      </c>
      <c r="AC1003">
        <v>24</v>
      </c>
      <c r="AD1003">
        <v>10136</v>
      </c>
      <c r="AE1003">
        <v>10145</v>
      </c>
      <c r="AF1003">
        <v>9</v>
      </c>
      <c r="AG1003">
        <v>10128</v>
      </c>
      <c r="AH1003">
        <v>24</v>
      </c>
      <c r="AI1003">
        <v>57</v>
      </c>
      <c r="AJ1003">
        <v>4</v>
      </c>
      <c r="AK1003">
        <v>80</v>
      </c>
      <c r="AL1003">
        <v>13</v>
      </c>
      <c r="AM1003">
        <v>7</v>
      </c>
      <c r="AN1003">
        <v>83</v>
      </c>
      <c r="AO1003">
        <v>95</v>
      </c>
      <c r="AP1003">
        <v>1</v>
      </c>
      <c r="AQ1003">
        <v>62</v>
      </c>
      <c r="AR1003">
        <v>14</v>
      </c>
      <c r="AS1003">
        <v>14</v>
      </c>
    </row>
    <row r="1004" spans="1:45" x14ac:dyDescent="0.25">
      <c r="A1004">
        <v>20120929</v>
      </c>
      <c r="B1004">
        <f t="shared" si="75"/>
        <v>20160929</v>
      </c>
      <c r="C1004">
        <f t="shared" si="76"/>
        <v>2016</v>
      </c>
      <c r="D1004">
        <f t="shared" si="77"/>
        <v>9</v>
      </c>
      <c r="E1004">
        <f t="shared" si="78"/>
        <v>29</v>
      </c>
      <c r="F1004" s="15">
        <f t="shared" si="79"/>
        <v>42642</v>
      </c>
      <c r="G1004">
        <v>247</v>
      </c>
      <c r="H1004">
        <v>33</v>
      </c>
      <c r="I1004">
        <v>37</v>
      </c>
      <c r="J1004">
        <v>60</v>
      </c>
      <c r="K1004">
        <v>13</v>
      </c>
      <c r="L1004">
        <v>20</v>
      </c>
      <c r="M1004">
        <v>21</v>
      </c>
      <c r="N1004">
        <v>110</v>
      </c>
      <c r="O1004">
        <v>12</v>
      </c>
      <c r="P1004">
        <v>128</v>
      </c>
      <c r="Q1004">
        <v>101</v>
      </c>
      <c r="R1004">
        <v>21</v>
      </c>
      <c r="S1004">
        <v>158</v>
      </c>
      <c r="T1004">
        <v>12</v>
      </c>
      <c r="U1004">
        <v>72</v>
      </c>
      <c r="V1004">
        <v>24</v>
      </c>
      <c r="W1004">
        <v>80</v>
      </c>
      <c r="X1004">
        <v>68</v>
      </c>
      <c r="Y1004">
        <v>1082</v>
      </c>
      <c r="Z1004">
        <v>15</v>
      </c>
      <c r="AA1004">
        <v>9</v>
      </c>
      <c r="AB1004">
        <v>5</v>
      </c>
      <c r="AC1004">
        <v>3</v>
      </c>
      <c r="AD1004">
        <v>10160</v>
      </c>
      <c r="AE1004">
        <v>10198</v>
      </c>
      <c r="AF1004">
        <v>24</v>
      </c>
      <c r="AG1004">
        <v>10124</v>
      </c>
      <c r="AH1004">
        <v>4</v>
      </c>
      <c r="AI1004">
        <v>50</v>
      </c>
      <c r="AJ1004">
        <v>3</v>
      </c>
      <c r="AK1004">
        <v>81</v>
      </c>
      <c r="AL1004">
        <v>15</v>
      </c>
      <c r="AM1004">
        <v>5</v>
      </c>
      <c r="AN1004">
        <v>78</v>
      </c>
      <c r="AO1004">
        <v>97</v>
      </c>
      <c r="AP1004">
        <v>3</v>
      </c>
      <c r="AQ1004">
        <v>53</v>
      </c>
      <c r="AR1004">
        <v>14</v>
      </c>
      <c r="AS1004">
        <v>17</v>
      </c>
    </row>
    <row r="1005" spans="1:45" x14ac:dyDescent="0.25">
      <c r="A1005">
        <v>20120930</v>
      </c>
      <c r="B1005">
        <f t="shared" si="75"/>
        <v>20160930</v>
      </c>
      <c r="C1005">
        <f t="shared" si="76"/>
        <v>2016</v>
      </c>
      <c r="D1005">
        <f t="shared" si="77"/>
        <v>9</v>
      </c>
      <c r="E1005">
        <f t="shared" si="78"/>
        <v>30</v>
      </c>
      <c r="F1005" s="15">
        <f t="shared" si="79"/>
        <v>42643</v>
      </c>
      <c r="G1005">
        <v>218</v>
      </c>
      <c r="H1005">
        <v>37</v>
      </c>
      <c r="I1005">
        <v>38</v>
      </c>
      <c r="J1005">
        <v>60</v>
      </c>
      <c r="K1005">
        <v>11</v>
      </c>
      <c r="L1005">
        <v>20</v>
      </c>
      <c r="M1005">
        <v>3</v>
      </c>
      <c r="N1005">
        <v>120</v>
      </c>
      <c r="O1005">
        <v>15</v>
      </c>
      <c r="P1005">
        <v>123</v>
      </c>
      <c r="Q1005">
        <v>79</v>
      </c>
      <c r="R1005">
        <v>5</v>
      </c>
      <c r="S1005">
        <v>165</v>
      </c>
      <c r="T1005">
        <v>14</v>
      </c>
      <c r="U1005">
        <v>47</v>
      </c>
      <c r="V1005">
        <v>6</v>
      </c>
      <c r="W1005">
        <v>104</v>
      </c>
      <c r="X1005">
        <v>89</v>
      </c>
      <c r="Y1005">
        <v>1321</v>
      </c>
      <c r="Z1005">
        <v>0</v>
      </c>
      <c r="AA1005">
        <v>0</v>
      </c>
      <c r="AB1005">
        <v>0</v>
      </c>
      <c r="AC1005">
        <v>1</v>
      </c>
      <c r="AD1005">
        <v>10195</v>
      </c>
      <c r="AE1005">
        <v>10212</v>
      </c>
      <c r="AF1005">
        <v>8</v>
      </c>
      <c r="AG1005">
        <v>10170</v>
      </c>
      <c r="AH1005">
        <v>24</v>
      </c>
      <c r="AI1005">
        <v>65</v>
      </c>
      <c r="AJ1005">
        <v>3</v>
      </c>
      <c r="AK1005">
        <v>77</v>
      </c>
      <c r="AL1005">
        <v>15</v>
      </c>
      <c r="AM1005">
        <v>1</v>
      </c>
      <c r="AN1005">
        <v>77</v>
      </c>
      <c r="AO1005">
        <v>93</v>
      </c>
      <c r="AP1005">
        <v>3</v>
      </c>
      <c r="AQ1005">
        <v>56</v>
      </c>
      <c r="AR1005">
        <v>11</v>
      </c>
      <c r="AS1005">
        <v>21</v>
      </c>
    </row>
    <row r="1006" spans="1:45" x14ac:dyDescent="0.25">
      <c r="A1006">
        <v>20121001</v>
      </c>
      <c r="B1006">
        <f t="shared" si="75"/>
        <v>20161001</v>
      </c>
      <c r="C1006">
        <f t="shared" si="76"/>
        <v>2016</v>
      </c>
      <c r="D1006">
        <f t="shared" si="77"/>
        <v>10</v>
      </c>
      <c r="E1006">
        <f t="shared" si="78"/>
        <v>1</v>
      </c>
      <c r="F1006" s="15">
        <f t="shared" si="79"/>
        <v>42644</v>
      </c>
      <c r="G1006">
        <v>202</v>
      </c>
      <c r="H1006">
        <v>45</v>
      </c>
      <c r="I1006">
        <v>45</v>
      </c>
      <c r="J1006">
        <v>60</v>
      </c>
      <c r="K1006">
        <v>11</v>
      </c>
      <c r="L1006">
        <v>30</v>
      </c>
      <c r="M1006">
        <v>1</v>
      </c>
      <c r="N1006">
        <v>110</v>
      </c>
      <c r="O1006">
        <v>13</v>
      </c>
      <c r="P1006">
        <v>142</v>
      </c>
      <c r="Q1006">
        <v>100</v>
      </c>
      <c r="R1006">
        <v>2</v>
      </c>
      <c r="S1006">
        <v>187</v>
      </c>
      <c r="T1006">
        <v>14</v>
      </c>
      <c r="U1006">
        <v>91</v>
      </c>
      <c r="V1006">
        <v>6</v>
      </c>
      <c r="W1006">
        <v>48</v>
      </c>
      <c r="X1006">
        <v>41</v>
      </c>
      <c r="Y1006">
        <v>979</v>
      </c>
      <c r="Z1006">
        <v>11</v>
      </c>
      <c r="AA1006">
        <v>3</v>
      </c>
      <c r="AB1006">
        <v>2</v>
      </c>
      <c r="AC1006">
        <v>24</v>
      </c>
      <c r="AD1006">
        <v>10144</v>
      </c>
      <c r="AE1006">
        <v>10169</v>
      </c>
      <c r="AF1006">
        <v>1</v>
      </c>
      <c r="AG1006">
        <v>10131</v>
      </c>
      <c r="AH1006">
        <v>18</v>
      </c>
      <c r="AI1006">
        <v>61</v>
      </c>
      <c r="AJ1006">
        <v>24</v>
      </c>
      <c r="AK1006">
        <v>80</v>
      </c>
      <c r="AL1006">
        <v>15</v>
      </c>
      <c r="AM1006">
        <v>7</v>
      </c>
      <c r="AN1006">
        <v>77</v>
      </c>
      <c r="AO1006">
        <v>94</v>
      </c>
      <c r="AP1006">
        <v>24</v>
      </c>
      <c r="AQ1006">
        <v>56</v>
      </c>
      <c r="AR1006">
        <v>13</v>
      </c>
      <c r="AS1006">
        <v>16</v>
      </c>
    </row>
    <row r="1007" spans="1:45" x14ac:dyDescent="0.25">
      <c r="A1007">
        <v>20121002</v>
      </c>
      <c r="B1007">
        <f t="shared" si="75"/>
        <v>20161002</v>
      </c>
      <c r="C1007">
        <f t="shared" si="76"/>
        <v>2016</v>
      </c>
      <c r="D1007">
        <f t="shared" si="77"/>
        <v>10</v>
      </c>
      <c r="E1007">
        <f t="shared" si="78"/>
        <v>2</v>
      </c>
      <c r="F1007" s="15">
        <f t="shared" si="79"/>
        <v>42645</v>
      </c>
      <c r="G1007">
        <v>200</v>
      </c>
      <c r="H1007">
        <v>39</v>
      </c>
      <c r="I1007">
        <v>40</v>
      </c>
      <c r="J1007">
        <v>50</v>
      </c>
      <c r="K1007">
        <v>1</v>
      </c>
      <c r="L1007">
        <v>30</v>
      </c>
      <c r="M1007">
        <v>4</v>
      </c>
      <c r="N1007">
        <v>90</v>
      </c>
      <c r="O1007">
        <v>2</v>
      </c>
      <c r="P1007">
        <v>145</v>
      </c>
      <c r="Q1007">
        <v>128</v>
      </c>
      <c r="R1007">
        <v>7</v>
      </c>
      <c r="S1007">
        <v>178</v>
      </c>
      <c r="T1007">
        <v>15</v>
      </c>
      <c r="U1007">
        <v>114</v>
      </c>
      <c r="V1007">
        <v>24</v>
      </c>
      <c r="W1007">
        <v>40</v>
      </c>
      <c r="X1007">
        <v>34</v>
      </c>
      <c r="Y1007">
        <v>864</v>
      </c>
      <c r="Z1007">
        <v>0</v>
      </c>
      <c r="AA1007">
        <v>-1</v>
      </c>
      <c r="AB1007">
        <v>-1</v>
      </c>
      <c r="AC1007">
        <v>2</v>
      </c>
      <c r="AD1007">
        <v>10127</v>
      </c>
      <c r="AE1007">
        <v>10141</v>
      </c>
      <c r="AF1007">
        <v>10</v>
      </c>
      <c r="AG1007">
        <v>10097</v>
      </c>
      <c r="AH1007">
        <v>24</v>
      </c>
      <c r="AI1007">
        <v>60</v>
      </c>
      <c r="AJ1007">
        <v>2</v>
      </c>
      <c r="AK1007">
        <v>75</v>
      </c>
      <c r="AL1007">
        <v>17</v>
      </c>
      <c r="AM1007">
        <v>6</v>
      </c>
      <c r="AN1007">
        <v>84</v>
      </c>
      <c r="AO1007">
        <v>94</v>
      </c>
      <c r="AP1007">
        <v>2</v>
      </c>
      <c r="AQ1007">
        <v>69</v>
      </c>
      <c r="AR1007">
        <v>13</v>
      </c>
      <c r="AS1007">
        <v>14</v>
      </c>
    </row>
    <row r="1008" spans="1:45" x14ac:dyDescent="0.25">
      <c r="A1008">
        <v>20121003</v>
      </c>
      <c r="B1008">
        <f t="shared" si="75"/>
        <v>20161003</v>
      </c>
      <c r="C1008">
        <f t="shared" si="76"/>
        <v>2016</v>
      </c>
      <c r="D1008">
        <f t="shared" si="77"/>
        <v>10</v>
      </c>
      <c r="E1008">
        <f t="shared" si="78"/>
        <v>3</v>
      </c>
      <c r="F1008" s="15">
        <f t="shared" si="79"/>
        <v>42646</v>
      </c>
      <c r="G1008">
        <v>205</v>
      </c>
      <c r="H1008">
        <v>49</v>
      </c>
      <c r="I1008">
        <v>50</v>
      </c>
      <c r="J1008">
        <v>60</v>
      </c>
      <c r="K1008">
        <v>4</v>
      </c>
      <c r="L1008">
        <v>40</v>
      </c>
      <c r="M1008">
        <v>11</v>
      </c>
      <c r="N1008">
        <v>130</v>
      </c>
      <c r="O1008">
        <v>9</v>
      </c>
      <c r="P1008">
        <v>128</v>
      </c>
      <c r="Q1008">
        <v>104</v>
      </c>
      <c r="R1008">
        <v>24</v>
      </c>
      <c r="S1008">
        <v>150</v>
      </c>
      <c r="T1008">
        <v>13</v>
      </c>
      <c r="U1008">
        <v>97</v>
      </c>
      <c r="V1008">
        <v>24</v>
      </c>
      <c r="W1008">
        <v>3</v>
      </c>
      <c r="X1008">
        <v>3</v>
      </c>
      <c r="Y1008">
        <v>341</v>
      </c>
      <c r="Z1008">
        <v>81</v>
      </c>
      <c r="AA1008">
        <v>55</v>
      </c>
      <c r="AB1008">
        <v>15</v>
      </c>
      <c r="AC1008">
        <v>10</v>
      </c>
      <c r="AD1008">
        <v>10074</v>
      </c>
      <c r="AE1008">
        <v>10093</v>
      </c>
      <c r="AF1008">
        <v>1</v>
      </c>
      <c r="AG1008">
        <v>10060</v>
      </c>
      <c r="AH1008">
        <v>24</v>
      </c>
      <c r="AI1008">
        <v>59</v>
      </c>
      <c r="AJ1008">
        <v>24</v>
      </c>
      <c r="AK1008">
        <v>75</v>
      </c>
      <c r="AL1008">
        <v>13</v>
      </c>
      <c r="AM1008">
        <v>8</v>
      </c>
      <c r="AN1008">
        <v>89</v>
      </c>
      <c r="AO1008">
        <v>95</v>
      </c>
      <c r="AP1008">
        <v>24</v>
      </c>
      <c r="AQ1008">
        <v>79</v>
      </c>
      <c r="AR1008">
        <v>13</v>
      </c>
      <c r="AS1008">
        <v>5</v>
      </c>
    </row>
    <row r="1009" spans="1:45" x14ac:dyDescent="0.25">
      <c r="A1009">
        <v>20121004</v>
      </c>
      <c r="B1009">
        <f t="shared" si="75"/>
        <v>20161004</v>
      </c>
      <c r="C1009">
        <f t="shared" si="76"/>
        <v>2016</v>
      </c>
      <c r="D1009">
        <f t="shared" si="77"/>
        <v>10</v>
      </c>
      <c r="E1009">
        <f t="shared" si="78"/>
        <v>4</v>
      </c>
      <c r="F1009" s="15">
        <f t="shared" si="79"/>
        <v>42647</v>
      </c>
      <c r="G1009">
        <v>228</v>
      </c>
      <c r="H1009">
        <v>34</v>
      </c>
      <c r="I1009">
        <v>40</v>
      </c>
      <c r="J1009">
        <v>70</v>
      </c>
      <c r="K1009">
        <v>13</v>
      </c>
      <c r="L1009">
        <v>30</v>
      </c>
      <c r="M1009">
        <v>5</v>
      </c>
      <c r="N1009">
        <v>120</v>
      </c>
      <c r="O1009">
        <v>12</v>
      </c>
      <c r="P1009">
        <v>116</v>
      </c>
      <c r="Q1009">
        <v>100</v>
      </c>
      <c r="R1009">
        <v>8</v>
      </c>
      <c r="S1009">
        <v>151</v>
      </c>
      <c r="T1009">
        <v>14</v>
      </c>
      <c r="U1009">
        <v>93</v>
      </c>
      <c r="V1009">
        <v>24</v>
      </c>
      <c r="W1009">
        <v>46</v>
      </c>
      <c r="X1009">
        <v>40</v>
      </c>
      <c r="Y1009">
        <v>777</v>
      </c>
      <c r="Z1009">
        <v>52</v>
      </c>
      <c r="AA1009">
        <v>90</v>
      </c>
      <c r="AB1009">
        <v>30</v>
      </c>
      <c r="AC1009">
        <v>6</v>
      </c>
      <c r="AD1009">
        <v>10082</v>
      </c>
      <c r="AE1009">
        <v>10129</v>
      </c>
      <c r="AF1009">
        <v>21</v>
      </c>
      <c r="AG1009">
        <v>10041</v>
      </c>
      <c r="AH1009">
        <v>5</v>
      </c>
      <c r="AI1009">
        <v>45</v>
      </c>
      <c r="AJ1009">
        <v>5</v>
      </c>
      <c r="AK1009">
        <v>82</v>
      </c>
      <c r="AL1009">
        <v>13</v>
      </c>
      <c r="AM1009">
        <v>7</v>
      </c>
      <c r="AN1009">
        <v>83</v>
      </c>
      <c r="AO1009">
        <v>98</v>
      </c>
      <c r="AP1009">
        <v>5</v>
      </c>
      <c r="AQ1009">
        <v>61</v>
      </c>
      <c r="AR1009">
        <v>12</v>
      </c>
      <c r="AS1009">
        <v>12</v>
      </c>
    </row>
    <row r="1010" spans="1:45" x14ac:dyDescent="0.25">
      <c r="A1010">
        <v>20121005</v>
      </c>
      <c r="B1010">
        <f t="shared" si="75"/>
        <v>20161005</v>
      </c>
      <c r="C1010">
        <f t="shared" si="76"/>
        <v>2016</v>
      </c>
      <c r="D1010">
        <f t="shared" si="77"/>
        <v>10</v>
      </c>
      <c r="E1010">
        <f t="shared" si="78"/>
        <v>5</v>
      </c>
      <c r="F1010" s="15">
        <f t="shared" si="79"/>
        <v>42648</v>
      </c>
      <c r="G1010">
        <v>234</v>
      </c>
      <c r="H1010">
        <v>37</v>
      </c>
      <c r="I1010">
        <v>45</v>
      </c>
      <c r="J1010">
        <v>100</v>
      </c>
      <c r="K1010">
        <v>10</v>
      </c>
      <c r="L1010">
        <v>10</v>
      </c>
      <c r="M1010">
        <v>23</v>
      </c>
      <c r="N1010">
        <v>210</v>
      </c>
      <c r="O1010">
        <v>10</v>
      </c>
      <c r="P1010">
        <v>128</v>
      </c>
      <c r="Q1010">
        <v>98</v>
      </c>
      <c r="R1010">
        <v>24</v>
      </c>
      <c r="S1010">
        <v>164</v>
      </c>
      <c r="T1010">
        <v>14</v>
      </c>
      <c r="U1010">
        <v>93</v>
      </c>
      <c r="V1010">
        <v>6</v>
      </c>
      <c r="W1010">
        <v>18</v>
      </c>
      <c r="X1010">
        <v>16</v>
      </c>
      <c r="Y1010">
        <v>539</v>
      </c>
      <c r="Z1010">
        <v>111</v>
      </c>
      <c r="AA1010">
        <v>129</v>
      </c>
      <c r="AB1010">
        <v>33</v>
      </c>
      <c r="AC1010">
        <v>6</v>
      </c>
      <c r="AD1010">
        <v>10075</v>
      </c>
      <c r="AE1010">
        <v>10112</v>
      </c>
      <c r="AF1010">
        <v>20</v>
      </c>
      <c r="AG1010">
        <v>10013</v>
      </c>
      <c r="AH1010">
        <v>8</v>
      </c>
      <c r="AI1010">
        <v>32</v>
      </c>
      <c r="AJ1010">
        <v>6</v>
      </c>
      <c r="AK1010">
        <v>80</v>
      </c>
      <c r="AL1010">
        <v>14</v>
      </c>
      <c r="AM1010">
        <v>8</v>
      </c>
      <c r="AN1010">
        <v>86</v>
      </c>
      <c r="AO1010">
        <v>98</v>
      </c>
      <c r="AP1010">
        <v>6</v>
      </c>
      <c r="AQ1010">
        <v>67</v>
      </c>
      <c r="AR1010">
        <v>14</v>
      </c>
      <c r="AS1010">
        <v>8</v>
      </c>
    </row>
    <row r="1011" spans="1:45" x14ac:dyDescent="0.25">
      <c r="A1011">
        <v>20121006</v>
      </c>
      <c r="B1011">
        <f t="shared" si="75"/>
        <v>20161006</v>
      </c>
      <c r="C1011">
        <f t="shared" si="76"/>
        <v>2016</v>
      </c>
      <c r="D1011">
        <f t="shared" si="77"/>
        <v>10</v>
      </c>
      <c r="E1011">
        <f t="shared" si="78"/>
        <v>6</v>
      </c>
      <c r="F1011" s="15">
        <f t="shared" si="79"/>
        <v>42649</v>
      </c>
      <c r="G1011">
        <v>316</v>
      </c>
      <c r="H1011">
        <v>15</v>
      </c>
      <c r="I1011">
        <v>18</v>
      </c>
      <c r="J1011">
        <v>30</v>
      </c>
      <c r="K1011">
        <v>6</v>
      </c>
      <c r="L1011">
        <v>0</v>
      </c>
      <c r="M1011">
        <v>21</v>
      </c>
      <c r="N1011">
        <v>70</v>
      </c>
      <c r="O1011">
        <v>8</v>
      </c>
      <c r="P1011">
        <v>96</v>
      </c>
      <c r="Q1011">
        <v>33</v>
      </c>
      <c r="R1011">
        <v>24</v>
      </c>
      <c r="S1011">
        <v>153</v>
      </c>
      <c r="T1011">
        <v>15</v>
      </c>
      <c r="U1011">
        <v>6</v>
      </c>
      <c r="V1011">
        <v>24</v>
      </c>
      <c r="W1011">
        <v>45</v>
      </c>
      <c r="X1011">
        <v>40</v>
      </c>
      <c r="Y1011">
        <v>708</v>
      </c>
      <c r="Z1011">
        <v>96</v>
      </c>
      <c r="AA1011">
        <v>183</v>
      </c>
      <c r="AB1011">
        <v>47</v>
      </c>
      <c r="AC1011">
        <v>6</v>
      </c>
      <c r="AD1011">
        <v>10114</v>
      </c>
      <c r="AE1011">
        <v>10158</v>
      </c>
      <c r="AF1011">
        <v>24</v>
      </c>
      <c r="AG1011">
        <v>10058</v>
      </c>
      <c r="AH1011">
        <v>5</v>
      </c>
      <c r="AI1011">
        <v>4</v>
      </c>
      <c r="AJ1011">
        <v>20</v>
      </c>
      <c r="AK1011">
        <v>80</v>
      </c>
      <c r="AL1011">
        <v>13</v>
      </c>
      <c r="AM1011">
        <v>5</v>
      </c>
      <c r="AN1011">
        <v>91</v>
      </c>
      <c r="AO1011">
        <v>99</v>
      </c>
      <c r="AP1011">
        <v>20</v>
      </c>
      <c r="AQ1011">
        <v>65</v>
      </c>
      <c r="AR1011">
        <v>15</v>
      </c>
      <c r="AS1011">
        <v>10</v>
      </c>
    </row>
    <row r="1012" spans="1:45" x14ac:dyDescent="0.25">
      <c r="A1012">
        <v>20121007</v>
      </c>
      <c r="B1012">
        <f t="shared" si="75"/>
        <v>20161007</v>
      </c>
      <c r="C1012">
        <f t="shared" si="76"/>
        <v>2016</v>
      </c>
      <c r="D1012">
        <f t="shared" si="77"/>
        <v>10</v>
      </c>
      <c r="E1012">
        <f t="shared" si="78"/>
        <v>7</v>
      </c>
      <c r="F1012" s="15">
        <f t="shared" si="79"/>
        <v>42650</v>
      </c>
      <c r="G1012">
        <v>313</v>
      </c>
      <c r="H1012">
        <v>13</v>
      </c>
      <c r="I1012">
        <v>16</v>
      </c>
      <c r="J1012">
        <v>40</v>
      </c>
      <c r="K1012">
        <v>12</v>
      </c>
      <c r="L1012">
        <v>0</v>
      </c>
      <c r="M1012">
        <v>2</v>
      </c>
      <c r="N1012">
        <v>80</v>
      </c>
      <c r="O1012">
        <v>12</v>
      </c>
      <c r="P1012">
        <v>78</v>
      </c>
      <c r="Q1012">
        <v>26</v>
      </c>
      <c r="R1012">
        <v>24</v>
      </c>
      <c r="S1012">
        <v>153</v>
      </c>
      <c r="T1012">
        <v>13</v>
      </c>
      <c r="U1012">
        <v>5</v>
      </c>
      <c r="V1012">
        <v>6</v>
      </c>
      <c r="W1012">
        <v>89</v>
      </c>
      <c r="X1012">
        <v>79</v>
      </c>
      <c r="Y1012">
        <v>1116</v>
      </c>
      <c r="Z1012">
        <v>0</v>
      </c>
      <c r="AA1012">
        <v>0</v>
      </c>
      <c r="AB1012">
        <v>0</v>
      </c>
      <c r="AC1012">
        <v>1</v>
      </c>
      <c r="AD1012">
        <v>10208</v>
      </c>
      <c r="AE1012">
        <v>10241</v>
      </c>
      <c r="AF1012">
        <v>22</v>
      </c>
      <c r="AG1012">
        <v>10158</v>
      </c>
      <c r="AH1012">
        <v>1</v>
      </c>
      <c r="AI1012">
        <v>5</v>
      </c>
      <c r="AJ1012">
        <v>2</v>
      </c>
      <c r="AK1012">
        <v>82</v>
      </c>
      <c r="AL1012">
        <v>13</v>
      </c>
      <c r="AM1012">
        <v>2</v>
      </c>
      <c r="AN1012">
        <v>84</v>
      </c>
      <c r="AO1012">
        <v>99</v>
      </c>
      <c r="AP1012">
        <v>2</v>
      </c>
      <c r="AQ1012">
        <v>56</v>
      </c>
      <c r="AR1012">
        <v>13</v>
      </c>
      <c r="AS1012">
        <v>15</v>
      </c>
    </row>
    <row r="1013" spans="1:45" x14ac:dyDescent="0.25">
      <c r="A1013">
        <v>20121008</v>
      </c>
      <c r="B1013">
        <f t="shared" si="75"/>
        <v>20161008</v>
      </c>
      <c r="C1013">
        <f t="shared" si="76"/>
        <v>2016</v>
      </c>
      <c r="D1013">
        <f t="shared" si="77"/>
        <v>10</v>
      </c>
      <c r="E1013">
        <f t="shared" si="78"/>
        <v>8</v>
      </c>
      <c r="F1013" s="15">
        <f t="shared" si="79"/>
        <v>42651</v>
      </c>
      <c r="G1013">
        <v>124</v>
      </c>
      <c r="H1013">
        <v>14</v>
      </c>
      <c r="I1013">
        <v>18</v>
      </c>
      <c r="J1013">
        <v>40</v>
      </c>
      <c r="K1013">
        <v>13</v>
      </c>
      <c r="L1013">
        <v>10</v>
      </c>
      <c r="M1013">
        <v>1</v>
      </c>
      <c r="N1013">
        <v>70</v>
      </c>
      <c r="O1013">
        <v>12</v>
      </c>
      <c r="P1013">
        <v>78</v>
      </c>
      <c r="Q1013">
        <v>15</v>
      </c>
      <c r="R1013">
        <v>6</v>
      </c>
      <c r="S1013">
        <v>138</v>
      </c>
      <c r="T1013">
        <v>12</v>
      </c>
      <c r="U1013">
        <v>-7</v>
      </c>
      <c r="V1013">
        <v>6</v>
      </c>
      <c r="W1013">
        <v>35</v>
      </c>
      <c r="X1013">
        <v>31</v>
      </c>
      <c r="Y1013">
        <v>779</v>
      </c>
      <c r="Z1013">
        <v>0</v>
      </c>
      <c r="AA1013">
        <v>-1</v>
      </c>
      <c r="AB1013">
        <v>-1</v>
      </c>
      <c r="AC1013">
        <v>19</v>
      </c>
      <c r="AD1013">
        <v>10174</v>
      </c>
      <c r="AE1013">
        <v>10235</v>
      </c>
      <c r="AF1013">
        <v>1</v>
      </c>
      <c r="AG1013">
        <v>10119</v>
      </c>
      <c r="AH1013">
        <v>24</v>
      </c>
      <c r="AI1013">
        <v>2</v>
      </c>
      <c r="AJ1013">
        <v>5</v>
      </c>
      <c r="AK1013">
        <v>80</v>
      </c>
      <c r="AL1013">
        <v>13</v>
      </c>
      <c r="AM1013">
        <v>5</v>
      </c>
      <c r="AN1013">
        <v>86</v>
      </c>
      <c r="AO1013">
        <v>100</v>
      </c>
      <c r="AP1013">
        <v>6</v>
      </c>
      <c r="AQ1013">
        <v>61</v>
      </c>
      <c r="AR1013">
        <v>13</v>
      </c>
      <c r="AS1013">
        <v>11</v>
      </c>
    </row>
    <row r="1014" spans="1:45" x14ac:dyDescent="0.25">
      <c r="A1014">
        <v>20121009</v>
      </c>
      <c r="B1014">
        <f t="shared" si="75"/>
        <v>20161009</v>
      </c>
      <c r="C1014">
        <f t="shared" si="76"/>
        <v>2016</v>
      </c>
      <c r="D1014">
        <f t="shared" si="77"/>
        <v>10</v>
      </c>
      <c r="E1014">
        <f t="shared" si="78"/>
        <v>9</v>
      </c>
      <c r="F1014" s="15">
        <f t="shared" si="79"/>
        <v>42652</v>
      </c>
      <c r="G1014">
        <v>343</v>
      </c>
      <c r="H1014">
        <v>14</v>
      </c>
      <c r="I1014">
        <v>15</v>
      </c>
      <c r="J1014">
        <v>40</v>
      </c>
      <c r="K1014">
        <v>12</v>
      </c>
      <c r="L1014">
        <v>0</v>
      </c>
      <c r="M1014">
        <v>18</v>
      </c>
      <c r="N1014">
        <v>70</v>
      </c>
      <c r="O1014">
        <v>12</v>
      </c>
      <c r="P1014">
        <v>75</v>
      </c>
      <c r="Q1014">
        <v>20</v>
      </c>
      <c r="R1014">
        <v>5</v>
      </c>
      <c r="S1014">
        <v>142</v>
      </c>
      <c r="T1014">
        <v>14</v>
      </c>
      <c r="U1014">
        <v>1</v>
      </c>
      <c r="V1014">
        <v>6</v>
      </c>
      <c r="W1014">
        <v>54</v>
      </c>
      <c r="X1014">
        <v>48</v>
      </c>
      <c r="Y1014">
        <v>954</v>
      </c>
      <c r="Z1014">
        <v>0</v>
      </c>
      <c r="AA1014">
        <v>0</v>
      </c>
      <c r="AB1014">
        <v>0</v>
      </c>
      <c r="AC1014">
        <v>1</v>
      </c>
      <c r="AD1014">
        <v>10155</v>
      </c>
      <c r="AE1014">
        <v>10173</v>
      </c>
      <c r="AF1014">
        <v>21</v>
      </c>
      <c r="AG1014">
        <v>10119</v>
      </c>
      <c r="AH1014">
        <v>2</v>
      </c>
      <c r="AI1014">
        <v>3</v>
      </c>
      <c r="AJ1014">
        <v>2</v>
      </c>
      <c r="AK1014">
        <v>80</v>
      </c>
      <c r="AL1014">
        <v>12</v>
      </c>
      <c r="AM1014">
        <v>4</v>
      </c>
      <c r="AN1014">
        <v>82</v>
      </c>
      <c r="AO1014">
        <v>99</v>
      </c>
      <c r="AP1014">
        <v>2</v>
      </c>
      <c r="AQ1014">
        <v>47</v>
      </c>
      <c r="AR1014">
        <v>13</v>
      </c>
      <c r="AS1014">
        <v>13</v>
      </c>
    </row>
    <row r="1015" spans="1:45" x14ac:dyDescent="0.25">
      <c r="A1015">
        <v>20121010</v>
      </c>
      <c r="B1015">
        <f t="shared" si="75"/>
        <v>20161010</v>
      </c>
      <c r="C1015">
        <f t="shared" si="76"/>
        <v>2016</v>
      </c>
      <c r="D1015">
        <f t="shared" si="77"/>
        <v>10</v>
      </c>
      <c r="E1015">
        <f t="shared" si="78"/>
        <v>10</v>
      </c>
      <c r="F1015" s="15">
        <f t="shared" si="79"/>
        <v>42653</v>
      </c>
      <c r="G1015">
        <v>42</v>
      </c>
      <c r="H1015">
        <v>7</v>
      </c>
      <c r="I1015">
        <v>11</v>
      </c>
      <c r="J1015">
        <v>20</v>
      </c>
      <c r="K1015">
        <v>12</v>
      </c>
      <c r="L1015">
        <v>0</v>
      </c>
      <c r="M1015">
        <v>1</v>
      </c>
      <c r="N1015">
        <v>40</v>
      </c>
      <c r="O1015">
        <v>3</v>
      </c>
      <c r="P1015">
        <v>81</v>
      </c>
      <c r="Q1015">
        <v>20</v>
      </c>
      <c r="R1015">
        <v>24</v>
      </c>
      <c r="S1015">
        <v>145</v>
      </c>
      <c r="T1015">
        <v>14</v>
      </c>
      <c r="U1015">
        <v>-4</v>
      </c>
      <c r="V1015">
        <v>24</v>
      </c>
      <c r="W1015">
        <v>52</v>
      </c>
      <c r="X1015">
        <v>47</v>
      </c>
      <c r="Y1015">
        <v>875</v>
      </c>
      <c r="Z1015">
        <v>0</v>
      </c>
      <c r="AA1015">
        <v>0</v>
      </c>
      <c r="AB1015">
        <v>0</v>
      </c>
      <c r="AC1015">
        <v>1</v>
      </c>
      <c r="AD1015">
        <v>10162</v>
      </c>
      <c r="AE1015">
        <v>10170</v>
      </c>
      <c r="AF1015">
        <v>1</v>
      </c>
      <c r="AG1015">
        <v>10154</v>
      </c>
      <c r="AH1015">
        <v>24</v>
      </c>
      <c r="AI1015">
        <v>57</v>
      </c>
      <c r="AJ1015">
        <v>22</v>
      </c>
      <c r="AK1015">
        <v>81</v>
      </c>
      <c r="AL1015">
        <v>12</v>
      </c>
      <c r="AM1015">
        <v>4</v>
      </c>
      <c r="AN1015">
        <v>84</v>
      </c>
      <c r="AO1015">
        <v>98</v>
      </c>
      <c r="AP1015">
        <v>22</v>
      </c>
      <c r="AQ1015">
        <v>54</v>
      </c>
      <c r="AR1015">
        <v>15</v>
      </c>
      <c r="AS1015">
        <v>12</v>
      </c>
    </row>
    <row r="1016" spans="1:45" x14ac:dyDescent="0.25">
      <c r="A1016">
        <v>20121011</v>
      </c>
      <c r="B1016">
        <f t="shared" si="75"/>
        <v>20161011</v>
      </c>
      <c r="C1016">
        <f t="shared" si="76"/>
        <v>2016</v>
      </c>
      <c r="D1016">
        <f t="shared" si="77"/>
        <v>10</v>
      </c>
      <c r="E1016">
        <f t="shared" si="78"/>
        <v>11</v>
      </c>
      <c r="F1016" s="15">
        <f t="shared" si="79"/>
        <v>42654</v>
      </c>
      <c r="G1016">
        <v>118</v>
      </c>
      <c r="H1016">
        <v>35</v>
      </c>
      <c r="I1016">
        <v>36</v>
      </c>
      <c r="J1016">
        <v>60</v>
      </c>
      <c r="K1016">
        <v>14</v>
      </c>
      <c r="L1016">
        <v>20</v>
      </c>
      <c r="M1016">
        <v>1</v>
      </c>
      <c r="N1016">
        <v>100</v>
      </c>
      <c r="O1016">
        <v>15</v>
      </c>
      <c r="P1016">
        <v>89</v>
      </c>
      <c r="Q1016">
        <v>17</v>
      </c>
      <c r="R1016">
        <v>2</v>
      </c>
      <c r="S1016">
        <v>143</v>
      </c>
      <c r="T1016">
        <v>15</v>
      </c>
      <c r="U1016">
        <v>-9</v>
      </c>
      <c r="V1016">
        <v>6</v>
      </c>
      <c r="W1016">
        <v>92</v>
      </c>
      <c r="X1016">
        <v>84</v>
      </c>
      <c r="Y1016">
        <v>1103</v>
      </c>
      <c r="Z1016">
        <v>9</v>
      </c>
      <c r="AA1016">
        <v>23</v>
      </c>
      <c r="AB1016">
        <v>23</v>
      </c>
      <c r="AC1016">
        <v>24</v>
      </c>
      <c r="AD1016">
        <v>10095</v>
      </c>
      <c r="AE1016">
        <v>10147</v>
      </c>
      <c r="AF1016">
        <v>1</v>
      </c>
      <c r="AG1016">
        <v>10043</v>
      </c>
      <c r="AH1016">
        <v>24</v>
      </c>
      <c r="AI1016">
        <v>49</v>
      </c>
      <c r="AJ1016">
        <v>2</v>
      </c>
      <c r="AK1016">
        <v>75</v>
      </c>
      <c r="AL1016">
        <v>16</v>
      </c>
      <c r="AM1016">
        <v>2</v>
      </c>
      <c r="AN1016">
        <v>80</v>
      </c>
      <c r="AO1016">
        <v>98</v>
      </c>
      <c r="AP1016">
        <v>1</v>
      </c>
      <c r="AQ1016">
        <v>56</v>
      </c>
      <c r="AR1016">
        <v>14</v>
      </c>
      <c r="AS1016">
        <v>16</v>
      </c>
    </row>
    <row r="1017" spans="1:45" x14ac:dyDescent="0.25">
      <c r="A1017">
        <v>20121012</v>
      </c>
      <c r="B1017">
        <f t="shared" si="75"/>
        <v>20161012</v>
      </c>
      <c r="C1017">
        <f t="shared" si="76"/>
        <v>2016</v>
      </c>
      <c r="D1017">
        <f t="shared" si="77"/>
        <v>10</v>
      </c>
      <c r="E1017">
        <f t="shared" si="78"/>
        <v>12</v>
      </c>
      <c r="F1017" s="15">
        <f t="shared" si="79"/>
        <v>42655</v>
      </c>
      <c r="G1017">
        <v>213</v>
      </c>
      <c r="H1017">
        <v>36</v>
      </c>
      <c r="I1017">
        <v>46</v>
      </c>
      <c r="J1017">
        <v>70</v>
      </c>
      <c r="K1017">
        <v>12</v>
      </c>
      <c r="L1017">
        <v>30</v>
      </c>
      <c r="M1017">
        <v>5</v>
      </c>
      <c r="N1017">
        <v>140</v>
      </c>
      <c r="O1017">
        <v>12</v>
      </c>
      <c r="P1017">
        <v>112</v>
      </c>
      <c r="Q1017">
        <v>82</v>
      </c>
      <c r="R1017">
        <v>24</v>
      </c>
      <c r="S1017">
        <v>144</v>
      </c>
      <c r="T1017">
        <v>11</v>
      </c>
      <c r="U1017">
        <v>74</v>
      </c>
      <c r="V1017">
        <v>24</v>
      </c>
      <c r="W1017">
        <v>10</v>
      </c>
      <c r="X1017">
        <v>9</v>
      </c>
      <c r="Y1017">
        <v>382</v>
      </c>
      <c r="Z1017">
        <v>66</v>
      </c>
      <c r="AA1017">
        <v>164</v>
      </c>
      <c r="AB1017">
        <v>45</v>
      </c>
      <c r="AC1017">
        <v>4</v>
      </c>
      <c r="AD1017">
        <v>10052</v>
      </c>
      <c r="AE1017">
        <v>10100</v>
      </c>
      <c r="AF1017">
        <v>24</v>
      </c>
      <c r="AG1017">
        <v>10014</v>
      </c>
      <c r="AH1017">
        <v>6</v>
      </c>
      <c r="AI1017">
        <v>36</v>
      </c>
      <c r="AJ1017">
        <v>6</v>
      </c>
      <c r="AK1017">
        <v>75</v>
      </c>
      <c r="AL1017">
        <v>11</v>
      </c>
      <c r="AM1017">
        <v>7</v>
      </c>
      <c r="AN1017">
        <v>88</v>
      </c>
      <c r="AO1017">
        <v>98</v>
      </c>
      <c r="AP1017">
        <v>5</v>
      </c>
      <c r="AQ1017">
        <v>77</v>
      </c>
      <c r="AR1017">
        <v>22</v>
      </c>
      <c r="AS1017">
        <v>6</v>
      </c>
    </row>
    <row r="1018" spans="1:45" x14ac:dyDescent="0.25">
      <c r="A1018">
        <v>20121013</v>
      </c>
      <c r="B1018">
        <f t="shared" si="75"/>
        <v>20161013</v>
      </c>
      <c r="C1018">
        <f t="shared" si="76"/>
        <v>2016</v>
      </c>
      <c r="D1018">
        <f t="shared" si="77"/>
        <v>10</v>
      </c>
      <c r="E1018">
        <f t="shared" si="78"/>
        <v>13</v>
      </c>
      <c r="F1018" s="15">
        <f t="shared" si="79"/>
        <v>42656</v>
      </c>
      <c r="G1018">
        <v>195</v>
      </c>
      <c r="H1018">
        <v>35</v>
      </c>
      <c r="I1018">
        <v>37</v>
      </c>
      <c r="J1018">
        <v>50</v>
      </c>
      <c r="K1018">
        <v>10</v>
      </c>
      <c r="L1018">
        <v>30</v>
      </c>
      <c r="M1018">
        <v>1</v>
      </c>
      <c r="N1018">
        <v>100</v>
      </c>
      <c r="O1018">
        <v>14</v>
      </c>
      <c r="P1018">
        <v>89</v>
      </c>
      <c r="Q1018">
        <v>75</v>
      </c>
      <c r="R1018">
        <v>1</v>
      </c>
      <c r="S1018">
        <v>113</v>
      </c>
      <c r="T1018">
        <v>14</v>
      </c>
      <c r="U1018">
        <v>66</v>
      </c>
      <c r="V1018">
        <v>6</v>
      </c>
      <c r="W1018">
        <v>6</v>
      </c>
      <c r="X1018">
        <v>6</v>
      </c>
      <c r="Y1018">
        <v>282</v>
      </c>
      <c r="Z1018">
        <v>57</v>
      </c>
      <c r="AA1018">
        <v>44</v>
      </c>
      <c r="AB1018">
        <v>15</v>
      </c>
      <c r="AC1018">
        <v>11</v>
      </c>
      <c r="AD1018">
        <v>10049</v>
      </c>
      <c r="AE1018">
        <v>10101</v>
      </c>
      <c r="AF1018">
        <v>1</v>
      </c>
      <c r="AG1018">
        <v>10006</v>
      </c>
      <c r="AH1018">
        <v>23</v>
      </c>
      <c r="AI1018">
        <v>56</v>
      </c>
      <c r="AJ1018">
        <v>12</v>
      </c>
      <c r="AK1018">
        <v>70</v>
      </c>
      <c r="AL1018">
        <v>4</v>
      </c>
      <c r="AM1018">
        <v>8</v>
      </c>
      <c r="AN1018">
        <v>92</v>
      </c>
      <c r="AO1018">
        <v>97</v>
      </c>
      <c r="AP1018">
        <v>12</v>
      </c>
      <c r="AQ1018">
        <v>84</v>
      </c>
      <c r="AR1018">
        <v>10</v>
      </c>
      <c r="AS1018">
        <v>4</v>
      </c>
    </row>
    <row r="1019" spans="1:45" x14ac:dyDescent="0.25">
      <c r="A1019">
        <v>20121014</v>
      </c>
      <c r="B1019">
        <f t="shared" si="75"/>
        <v>20161014</v>
      </c>
      <c r="C1019">
        <f t="shared" si="76"/>
        <v>2016</v>
      </c>
      <c r="D1019">
        <f t="shared" si="77"/>
        <v>10</v>
      </c>
      <c r="E1019">
        <f t="shared" si="78"/>
        <v>14</v>
      </c>
      <c r="F1019" s="15">
        <f t="shared" si="79"/>
        <v>42657</v>
      </c>
      <c r="G1019">
        <v>217</v>
      </c>
      <c r="H1019">
        <v>40</v>
      </c>
      <c r="I1019">
        <v>41</v>
      </c>
      <c r="J1019">
        <v>60</v>
      </c>
      <c r="K1019">
        <v>11</v>
      </c>
      <c r="L1019">
        <v>30</v>
      </c>
      <c r="M1019">
        <v>15</v>
      </c>
      <c r="N1019">
        <v>110</v>
      </c>
      <c r="O1019">
        <v>12</v>
      </c>
      <c r="P1019">
        <v>86</v>
      </c>
      <c r="Q1019">
        <v>63</v>
      </c>
      <c r="R1019">
        <v>6</v>
      </c>
      <c r="S1019">
        <v>118</v>
      </c>
      <c r="T1019">
        <v>14</v>
      </c>
      <c r="U1019">
        <v>55</v>
      </c>
      <c r="V1019">
        <v>6</v>
      </c>
      <c r="W1019">
        <v>49</v>
      </c>
      <c r="X1019">
        <v>45</v>
      </c>
      <c r="Y1019">
        <v>732</v>
      </c>
      <c r="Z1019">
        <v>11</v>
      </c>
      <c r="AA1019">
        <v>15</v>
      </c>
      <c r="AB1019">
        <v>7</v>
      </c>
      <c r="AC1019">
        <v>8</v>
      </c>
      <c r="AD1019">
        <v>9984</v>
      </c>
      <c r="AE1019">
        <v>10005</v>
      </c>
      <c r="AF1019">
        <v>1</v>
      </c>
      <c r="AG1019">
        <v>9966</v>
      </c>
      <c r="AH1019">
        <v>22</v>
      </c>
      <c r="AI1019">
        <v>57</v>
      </c>
      <c r="AJ1019">
        <v>7</v>
      </c>
      <c r="AK1019">
        <v>75</v>
      </c>
      <c r="AL1019">
        <v>12</v>
      </c>
      <c r="AM1019">
        <v>6</v>
      </c>
      <c r="AN1019">
        <v>86</v>
      </c>
      <c r="AO1019">
        <v>94</v>
      </c>
      <c r="AP1019">
        <v>6</v>
      </c>
      <c r="AQ1019">
        <v>71</v>
      </c>
      <c r="AR1019">
        <v>14</v>
      </c>
      <c r="AS1019">
        <v>10</v>
      </c>
    </row>
    <row r="1020" spans="1:45" x14ac:dyDescent="0.25">
      <c r="A1020">
        <v>20121015</v>
      </c>
      <c r="B1020">
        <f t="shared" si="75"/>
        <v>20161015</v>
      </c>
      <c r="C1020">
        <f t="shared" si="76"/>
        <v>2016</v>
      </c>
      <c r="D1020">
        <f t="shared" si="77"/>
        <v>10</v>
      </c>
      <c r="E1020">
        <f t="shared" si="78"/>
        <v>15</v>
      </c>
      <c r="F1020" s="15">
        <f t="shared" si="79"/>
        <v>42658</v>
      </c>
      <c r="G1020">
        <v>217</v>
      </c>
      <c r="H1020">
        <v>32</v>
      </c>
      <c r="I1020">
        <v>37</v>
      </c>
      <c r="J1020">
        <v>60</v>
      </c>
      <c r="K1020">
        <v>14</v>
      </c>
      <c r="L1020">
        <v>20</v>
      </c>
      <c r="M1020">
        <v>1</v>
      </c>
      <c r="N1020">
        <v>110</v>
      </c>
      <c r="O1020">
        <v>13</v>
      </c>
      <c r="P1020">
        <v>104</v>
      </c>
      <c r="Q1020">
        <v>74</v>
      </c>
      <c r="R1020">
        <v>7</v>
      </c>
      <c r="S1020">
        <v>135</v>
      </c>
      <c r="T1020">
        <v>14</v>
      </c>
      <c r="U1020">
        <v>48</v>
      </c>
      <c r="V1020">
        <v>6</v>
      </c>
      <c r="W1020">
        <v>64</v>
      </c>
      <c r="X1020">
        <v>60</v>
      </c>
      <c r="Y1020">
        <v>793</v>
      </c>
      <c r="Z1020">
        <v>5</v>
      </c>
      <c r="AA1020">
        <v>3</v>
      </c>
      <c r="AB1020">
        <v>2</v>
      </c>
      <c r="AC1020">
        <v>2</v>
      </c>
      <c r="AD1020">
        <v>10029</v>
      </c>
      <c r="AE1020">
        <v>10052</v>
      </c>
      <c r="AF1020">
        <v>21</v>
      </c>
      <c r="AG1020">
        <v>9972</v>
      </c>
      <c r="AH1020">
        <v>1</v>
      </c>
      <c r="AI1020">
        <v>58</v>
      </c>
      <c r="AJ1020">
        <v>1</v>
      </c>
      <c r="AK1020">
        <v>82</v>
      </c>
      <c r="AL1020">
        <v>14</v>
      </c>
      <c r="AM1020">
        <v>6</v>
      </c>
      <c r="AN1020">
        <v>77</v>
      </c>
      <c r="AO1020">
        <v>97</v>
      </c>
      <c r="AP1020">
        <v>2</v>
      </c>
      <c r="AQ1020">
        <v>56</v>
      </c>
      <c r="AR1020">
        <v>13</v>
      </c>
      <c r="AS1020">
        <v>12</v>
      </c>
    </row>
    <row r="1021" spans="1:45" x14ac:dyDescent="0.25">
      <c r="A1021">
        <v>20121016</v>
      </c>
      <c r="B1021">
        <f t="shared" si="75"/>
        <v>20161016</v>
      </c>
      <c r="C1021">
        <f t="shared" si="76"/>
        <v>2016</v>
      </c>
      <c r="D1021">
        <f t="shared" si="77"/>
        <v>10</v>
      </c>
      <c r="E1021">
        <f t="shared" si="78"/>
        <v>16</v>
      </c>
      <c r="F1021" s="15">
        <f t="shared" si="79"/>
        <v>42659</v>
      </c>
      <c r="G1021">
        <v>204</v>
      </c>
      <c r="H1021">
        <v>52</v>
      </c>
      <c r="I1021">
        <v>56</v>
      </c>
      <c r="J1021">
        <v>80</v>
      </c>
      <c r="K1021">
        <v>15</v>
      </c>
      <c r="L1021">
        <v>30</v>
      </c>
      <c r="M1021">
        <v>22</v>
      </c>
      <c r="N1021">
        <v>160</v>
      </c>
      <c r="O1021">
        <v>15</v>
      </c>
      <c r="P1021">
        <v>110</v>
      </c>
      <c r="Q1021">
        <v>88</v>
      </c>
      <c r="R1021">
        <v>23</v>
      </c>
      <c r="S1021">
        <v>150</v>
      </c>
      <c r="T1021">
        <v>14</v>
      </c>
      <c r="U1021">
        <v>74</v>
      </c>
      <c r="V1021">
        <v>24</v>
      </c>
      <c r="W1021">
        <v>48</v>
      </c>
      <c r="X1021">
        <v>45</v>
      </c>
      <c r="Y1021">
        <v>585</v>
      </c>
      <c r="Z1021">
        <v>23</v>
      </c>
      <c r="AA1021">
        <v>14</v>
      </c>
      <c r="AB1021">
        <v>9</v>
      </c>
      <c r="AC1021">
        <v>8</v>
      </c>
      <c r="AD1021">
        <v>10043</v>
      </c>
      <c r="AE1021">
        <v>10086</v>
      </c>
      <c r="AF1021">
        <v>24</v>
      </c>
      <c r="AG1021">
        <v>10016</v>
      </c>
      <c r="AH1021">
        <v>7</v>
      </c>
      <c r="AI1021">
        <v>58</v>
      </c>
      <c r="AJ1021">
        <v>8</v>
      </c>
      <c r="AK1021">
        <v>76</v>
      </c>
      <c r="AL1021">
        <v>14</v>
      </c>
      <c r="AM1021">
        <v>5</v>
      </c>
      <c r="AN1021">
        <v>79</v>
      </c>
      <c r="AO1021">
        <v>93</v>
      </c>
      <c r="AP1021">
        <v>8</v>
      </c>
      <c r="AQ1021">
        <v>59</v>
      </c>
      <c r="AR1021">
        <v>15</v>
      </c>
      <c r="AS1021">
        <v>9</v>
      </c>
    </row>
    <row r="1022" spans="1:45" x14ac:dyDescent="0.25">
      <c r="A1022">
        <v>20121017</v>
      </c>
      <c r="B1022">
        <f t="shared" si="75"/>
        <v>20161017</v>
      </c>
      <c r="C1022">
        <f t="shared" si="76"/>
        <v>2016</v>
      </c>
      <c r="D1022">
        <f t="shared" si="77"/>
        <v>10</v>
      </c>
      <c r="E1022">
        <f t="shared" si="78"/>
        <v>17</v>
      </c>
      <c r="F1022" s="15">
        <f t="shared" si="79"/>
        <v>42660</v>
      </c>
      <c r="G1022">
        <v>167</v>
      </c>
      <c r="H1022">
        <v>40</v>
      </c>
      <c r="I1022">
        <v>42</v>
      </c>
      <c r="J1022">
        <v>60</v>
      </c>
      <c r="K1022">
        <v>9</v>
      </c>
      <c r="L1022">
        <v>30</v>
      </c>
      <c r="M1022">
        <v>1</v>
      </c>
      <c r="N1022">
        <v>130</v>
      </c>
      <c r="O1022">
        <v>10</v>
      </c>
      <c r="P1022">
        <v>117</v>
      </c>
      <c r="Q1022">
        <v>70</v>
      </c>
      <c r="R1022">
        <v>2</v>
      </c>
      <c r="S1022">
        <v>157</v>
      </c>
      <c r="T1022">
        <v>14</v>
      </c>
      <c r="U1022">
        <v>54</v>
      </c>
      <c r="V1022">
        <v>6</v>
      </c>
      <c r="W1022">
        <v>4</v>
      </c>
      <c r="X1022">
        <v>4</v>
      </c>
      <c r="Y1022">
        <v>363</v>
      </c>
      <c r="Z1022">
        <v>33</v>
      </c>
      <c r="AA1022">
        <v>19</v>
      </c>
      <c r="AB1022">
        <v>8</v>
      </c>
      <c r="AC1022">
        <v>8</v>
      </c>
      <c r="AD1022">
        <v>10052</v>
      </c>
      <c r="AE1022">
        <v>10083</v>
      </c>
      <c r="AF1022">
        <v>1</v>
      </c>
      <c r="AG1022">
        <v>10034</v>
      </c>
      <c r="AH1022">
        <v>11</v>
      </c>
      <c r="AI1022">
        <v>50</v>
      </c>
      <c r="AJ1022">
        <v>8</v>
      </c>
      <c r="AK1022">
        <v>75</v>
      </c>
      <c r="AL1022">
        <v>14</v>
      </c>
      <c r="AM1022">
        <v>7</v>
      </c>
      <c r="AN1022">
        <v>91</v>
      </c>
      <c r="AO1022">
        <v>97</v>
      </c>
      <c r="AP1022">
        <v>2</v>
      </c>
      <c r="AQ1022">
        <v>80</v>
      </c>
      <c r="AR1022">
        <v>14</v>
      </c>
      <c r="AS1022">
        <v>6</v>
      </c>
    </row>
    <row r="1023" spans="1:45" x14ac:dyDescent="0.25">
      <c r="A1023">
        <v>20121018</v>
      </c>
      <c r="B1023">
        <f t="shared" si="75"/>
        <v>20161018</v>
      </c>
      <c r="C1023">
        <f t="shared" si="76"/>
        <v>2016</v>
      </c>
      <c r="D1023">
        <f t="shared" si="77"/>
        <v>10</v>
      </c>
      <c r="E1023">
        <f t="shared" si="78"/>
        <v>18</v>
      </c>
      <c r="F1023" s="15">
        <f t="shared" si="79"/>
        <v>42661</v>
      </c>
      <c r="G1023">
        <v>174</v>
      </c>
      <c r="H1023">
        <v>23</v>
      </c>
      <c r="I1023">
        <v>29</v>
      </c>
      <c r="J1023">
        <v>40</v>
      </c>
      <c r="K1023">
        <v>1</v>
      </c>
      <c r="L1023">
        <v>10</v>
      </c>
      <c r="M1023">
        <v>18</v>
      </c>
      <c r="N1023">
        <v>70</v>
      </c>
      <c r="O1023">
        <v>2</v>
      </c>
      <c r="P1023">
        <v>152</v>
      </c>
      <c r="Q1023">
        <v>130</v>
      </c>
      <c r="R1023">
        <v>21</v>
      </c>
      <c r="S1023">
        <v>186</v>
      </c>
      <c r="T1023">
        <v>13</v>
      </c>
      <c r="U1023">
        <v>115</v>
      </c>
      <c r="V1023">
        <v>24</v>
      </c>
      <c r="W1023">
        <v>2</v>
      </c>
      <c r="X1023">
        <v>2</v>
      </c>
      <c r="Y1023">
        <v>220</v>
      </c>
      <c r="Z1023">
        <v>31</v>
      </c>
      <c r="AA1023">
        <v>80</v>
      </c>
      <c r="AB1023">
        <v>56</v>
      </c>
      <c r="AC1023">
        <v>24</v>
      </c>
      <c r="AD1023">
        <v>10066</v>
      </c>
      <c r="AE1023">
        <v>10092</v>
      </c>
      <c r="AF1023">
        <v>24</v>
      </c>
      <c r="AG1023">
        <v>10043</v>
      </c>
      <c r="AH1023">
        <v>5</v>
      </c>
      <c r="AI1023">
        <v>56</v>
      </c>
      <c r="AJ1023">
        <v>19</v>
      </c>
      <c r="AK1023">
        <v>75</v>
      </c>
      <c r="AL1023">
        <v>11</v>
      </c>
      <c r="AM1023">
        <v>8</v>
      </c>
      <c r="AN1023">
        <v>88</v>
      </c>
      <c r="AO1023">
        <v>98</v>
      </c>
      <c r="AP1023">
        <v>19</v>
      </c>
      <c r="AQ1023">
        <v>75</v>
      </c>
      <c r="AR1023">
        <v>12</v>
      </c>
      <c r="AS1023">
        <v>4</v>
      </c>
    </row>
    <row r="1024" spans="1:45" x14ac:dyDescent="0.25">
      <c r="A1024">
        <v>20121019</v>
      </c>
      <c r="B1024">
        <f t="shared" si="75"/>
        <v>20161019</v>
      </c>
      <c r="C1024">
        <f t="shared" si="76"/>
        <v>2016</v>
      </c>
      <c r="D1024">
        <f t="shared" si="77"/>
        <v>10</v>
      </c>
      <c r="E1024">
        <f t="shared" si="78"/>
        <v>19</v>
      </c>
      <c r="F1024" s="15">
        <f t="shared" si="79"/>
        <v>42662</v>
      </c>
      <c r="G1024">
        <v>162</v>
      </c>
      <c r="H1024">
        <v>24</v>
      </c>
      <c r="I1024">
        <v>25</v>
      </c>
      <c r="J1024">
        <v>40</v>
      </c>
      <c r="K1024">
        <v>11</v>
      </c>
      <c r="L1024">
        <v>10</v>
      </c>
      <c r="M1024">
        <v>2</v>
      </c>
      <c r="N1024">
        <v>70</v>
      </c>
      <c r="O1024">
        <v>13</v>
      </c>
      <c r="P1024">
        <v>168</v>
      </c>
      <c r="Q1024">
        <v>131</v>
      </c>
      <c r="R1024">
        <v>3</v>
      </c>
      <c r="S1024">
        <v>212</v>
      </c>
      <c r="T1024">
        <v>14</v>
      </c>
      <c r="U1024">
        <v>119</v>
      </c>
      <c r="V1024">
        <v>6</v>
      </c>
      <c r="W1024">
        <v>48</v>
      </c>
      <c r="X1024">
        <v>46</v>
      </c>
      <c r="Y1024">
        <v>692</v>
      </c>
      <c r="Z1024">
        <v>16</v>
      </c>
      <c r="AA1024">
        <v>6</v>
      </c>
      <c r="AB1024">
        <v>4</v>
      </c>
      <c r="AC1024">
        <v>2</v>
      </c>
      <c r="AD1024">
        <v>10100</v>
      </c>
      <c r="AE1024">
        <v>10117</v>
      </c>
      <c r="AF1024">
        <v>20</v>
      </c>
      <c r="AG1024">
        <v>10077</v>
      </c>
      <c r="AH1024">
        <v>6</v>
      </c>
      <c r="AI1024">
        <v>20</v>
      </c>
      <c r="AJ1024">
        <v>3</v>
      </c>
      <c r="AK1024">
        <v>80</v>
      </c>
      <c r="AL1024">
        <v>15</v>
      </c>
      <c r="AM1024">
        <v>7</v>
      </c>
      <c r="AN1024">
        <v>82</v>
      </c>
      <c r="AO1024">
        <v>98</v>
      </c>
      <c r="AP1024">
        <v>1</v>
      </c>
      <c r="AQ1024">
        <v>59</v>
      </c>
      <c r="AR1024">
        <v>13</v>
      </c>
      <c r="AS1024">
        <v>12</v>
      </c>
    </row>
    <row r="1025" spans="1:45" x14ac:dyDescent="0.25">
      <c r="A1025">
        <v>20121020</v>
      </c>
      <c r="B1025">
        <f t="shared" si="75"/>
        <v>20161020</v>
      </c>
      <c r="C1025">
        <f t="shared" si="76"/>
        <v>2016</v>
      </c>
      <c r="D1025">
        <f t="shared" si="77"/>
        <v>10</v>
      </c>
      <c r="E1025">
        <f t="shared" si="78"/>
        <v>20</v>
      </c>
      <c r="F1025" s="15">
        <f t="shared" si="79"/>
        <v>42663</v>
      </c>
      <c r="G1025">
        <v>235</v>
      </c>
      <c r="H1025">
        <v>4</v>
      </c>
      <c r="I1025">
        <v>21</v>
      </c>
      <c r="J1025">
        <v>30</v>
      </c>
      <c r="K1025">
        <v>9</v>
      </c>
      <c r="L1025">
        <v>10</v>
      </c>
      <c r="M1025">
        <v>14</v>
      </c>
      <c r="N1025">
        <v>80</v>
      </c>
      <c r="O1025">
        <v>9</v>
      </c>
      <c r="P1025">
        <v>149</v>
      </c>
      <c r="Q1025">
        <v>134</v>
      </c>
      <c r="R1025">
        <v>22</v>
      </c>
      <c r="S1025">
        <v>164</v>
      </c>
      <c r="T1025">
        <v>10</v>
      </c>
      <c r="U1025">
        <v>132</v>
      </c>
      <c r="V1025">
        <v>24</v>
      </c>
      <c r="W1025">
        <v>4</v>
      </c>
      <c r="X1025">
        <v>4</v>
      </c>
      <c r="Y1025">
        <v>306</v>
      </c>
      <c r="Z1025">
        <v>10</v>
      </c>
      <c r="AA1025">
        <v>3</v>
      </c>
      <c r="AB1025">
        <v>2</v>
      </c>
      <c r="AC1025">
        <v>5</v>
      </c>
      <c r="AD1025">
        <v>10165</v>
      </c>
      <c r="AE1025">
        <v>10189</v>
      </c>
      <c r="AF1025">
        <v>20</v>
      </c>
      <c r="AG1025">
        <v>10117</v>
      </c>
      <c r="AH1025">
        <v>1</v>
      </c>
      <c r="AI1025">
        <v>56</v>
      </c>
      <c r="AJ1025">
        <v>8</v>
      </c>
      <c r="AK1025">
        <v>75</v>
      </c>
      <c r="AL1025">
        <v>13</v>
      </c>
      <c r="AM1025">
        <v>8</v>
      </c>
      <c r="AN1025">
        <v>88</v>
      </c>
      <c r="AO1025">
        <v>96</v>
      </c>
      <c r="AP1025">
        <v>6</v>
      </c>
      <c r="AQ1025">
        <v>77</v>
      </c>
      <c r="AR1025">
        <v>14</v>
      </c>
      <c r="AS1025">
        <v>5</v>
      </c>
    </row>
    <row r="1026" spans="1:45" x14ac:dyDescent="0.25">
      <c r="A1026">
        <v>20121021</v>
      </c>
      <c r="B1026">
        <f t="shared" si="75"/>
        <v>20161021</v>
      </c>
      <c r="C1026">
        <f t="shared" si="76"/>
        <v>2016</v>
      </c>
      <c r="D1026">
        <f t="shared" si="77"/>
        <v>10</v>
      </c>
      <c r="E1026">
        <f t="shared" si="78"/>
        <v>21</v>
      </c>
      <c r="F1026" s="15">
        <f t="shared" si="79"/>
        <v>42664</v>
      </c>
      <c r="G1026">
        <v>37</v>
      </c>
      <c r="H1026">
        <v>32</v>
      </c>
      <c r="I1026">
        <v>35</v>
      </c>
      <c r="J1026">
        <v>50</v>
      </c>
      <c r="K1026">
        <v>6</v>
      </c>
      <c r="L1026">
        <v>20</v>
      </c>
      <c r="M1026">
        <v>1</v>
      </c>
      <c r="N1026">
        <v>110</v>
      </c>
      <c r="O1026">
        <v>7</v>
      </c>
      <c r="P1026">
        <v>135</v>
      </c>
      <c r="Q1026">
        <v>115</v>
      </c>
      <c r="R1026">
        <v>7</v>
      </c>
      <c r="S1026">
        <v>148</v>
      </c>
      <c r="T1026">
        <v>15</v>
      </c>
      <c r="U1026">
        <v>114</v>
      </c>
      <c r="V1026">
        <v>12</v>
      </c>
      <c r="W1026">
        <v>0</v>
      </c>
      <c r="X1026">
        <v>0</v>
      </c>
      <c r="Y1026">
        <v>243</v>
      </c>
      <c r="Z1026">
        <v>0</v>
      </c>
      <c r="AA1026">
        <v>-1</v>
      </c>
      <c r="AB1026">
        <v>-1</v>
      </c>
      <c r="AC1026">
        <v>2</v>
      </c>
      <c r="AD1026">
        <v>10176</v>
      </c>
      <c r="AE1026">
        <v>10184</v>
      </c>
      <c r="AF1026">
        <v>8</v>
      </c>
      <c r="AG1026">
        <v>10166</v>
      </c>
      <c r="AH1026">
        <v>15</v>
      </c>
      <c r="AI1026">
        <v>4</v>
      </c>
      <c r="AJ1026">
        <v>24</v>
      </c>
      <c r="AK1026">
        <v>65</v>
      </c>
      <c r="AL1026">
        <v>5</v>
      </c>
      <c r="AM1026">
        <v>8</v>
      </c>
      <c r="AN1026">
        <v>95</v>
      </c>
      <c r="AO1026">
        <v>99</v>
      </c>
      <c r="AP1026">
        <v>23</v>
      </c>
      <c r="AQ1026">
        <v>92</v>
      </c>
      <c r="AR1026">
        <v>5</v>
      </c>
      <c r="AS1026">
        <v>4</v>
      </c>
    </row>
    <row r="1027" spans="1:45" x14ac:dyDescent="0.25">
      <c r="A1027">
        <v>20121022</v>
      </c>
      <c r="B1027">
        <f t="shared" ref="B1027:B1090" si="80">A1027+40000</f>
        <v>20161022</v>
      </c>
      <c r="C1027">
        <f t="shared" ref="C1027:C1090" si="81">FLOOR(B1027/10000,1)</f>
        <v>2016</v>
      </c>
      <c r="D1027">
        <f t="shared" ref="D1027:D1090" si="82">FLOOR(B1027/100 - 100 * C1027, 1)</f>
        <v>10</v>
      </c>
      <c r="E1027">
        <f t="shared" ref="E1027:E1090" si="83">FLOOR(B1027-10000*C1027-100*D1027,1)</f>
        <v>22</v>
      </c>
      <c r="F1027" s="15">
        <f t="shared" ref="F1027:F1090" si="84">DATE(C1027,D1027,E1027)</f>
        <v>42665</v>
      </c>
      <c r="G1027">
        <v>72</v>
      </c>
      <c r="H1027">
        <v>16</v>
      </c>
      <c r="I1027">
        <v>16</v>
      </c>
      <c r="J1027">
        <v>30</v>
      </c>
      <c r="K1027">
        <v>21</v>
      </c>
      <c r="L1027">
        <v>10</v>
      </c>
      <c r="M1027">
        <v>1</v>
      </c>
      <c r="N1027">
        <v>40</v>
      </c>
      <c r="O1027">
        <v>20</v>
      </c>
      <c r="P1027">
        <v>162</v>
      </c>
      <c r="Q1027">
        <v>123</v>
      </c>
      <c r="R1027">
        <v>7</v>
      </c>
      <c r="S1027">
        <v>220</v>
      </c>
      <c r="T1027">
        <v>14</v>
      </c>
      <c r="U1027">
        <v>123</v>
      </c>
      <c r="V1027">
        <v>12</v>
      </c>
      <c r="W1027">
        <v>65</v>
      </c>
      <c r="X1027">
        <v>63</v>
      </c>
      <c r="Y1027">
        <v>750</v>
      </c>
      <c r="Z1027">
        <v>0</v>
      </c>
      <c r="AA1027">
        <v>0</v>
      </c>
      <c r="AB1027">
        <v>0</v>
      </c>
      <c r="AC1027">
        <v>1</v>
      </c>
      <c r="AD1027">
        <v>10209</v>
      </c>
      <c r="AE1027">
        <v>10230</v>
      </c>
      <c r="AF1027">
        <v>23</v>
      </c>
      <c r="AG1027">
        <v>10185</v>
      </c>
      <c r="AH1027">
        <v>2</v>
      </c>
      <c r="AI1027">
        <v>1</v>
      </c>
      <c r="AJ1027">
        <v>1</v>
      </c>
      <c r="AK1027">
        <v>67</v>
      </c>
      <c r="AL1027">
        <v>15</v>
      </c>
      <c r="AM1027">
        <v>6</v>
      </c>
      <c r="AN1027">
        <v>87</v>
      </c>
      <c r="AO1027">
        <v>100</v>
      </c>
      <c r="AP1027">
        <v>1</v>
      </c>
      <c r="AQ1027">
        <v>63</v>
      </c>
      <c r="AR1027">
        <v>14</v>
      </c>
      <c r="AS1027">
        <v>13</v>
      </c>
    </row>
    <row r="1028" spans="1:45" x14ac:dyDescent="0.25">
      <c r="A1028">
        <v>20121023</v>
      </c>
      <c r="B1028">
        <f t="shared" si="80"/>
        <v>20161023</v>
      </c>
      <c r="C1028">
        <f t="shared" si="81"/>
        <v>2016</v>
      </c>
      <c r="D1028">
        <f t="shared" si="82"/>
        <v>10</v>
      </c>
      <c r="E1028">
        <f t="shared" si="83"/>
        <v>23</v>
      </c>
      <c r="F1028" s="15">
        <f t="shared" si="84"/>
        <v>42666</v>
      </c>
      <c r="G1028">
        <v>73</v>
      </c>
      <c r="H1028">
        <v>24</v>
      </c>
      <c r="I1028">
        <v>25</v>
      </c>
      <c r="J1028">
        <v>30</v>
      </c>
      <c r="K1028">
        <v>7</v>
      </c>
      <c r="L1028">
        <v>10</v>
      </c>
      <c r="M1028">
        <v>2</v>
      </c>
      <c r="N1028">
        <v>60</v>
      </c>
      <c r="O1028">
        <v>19</v>
      </c>
      <c r="P1028">
        <v>143</v>
      </c>
      <c r="Q1028">
        <v>117</v>
      </c>
      <c r="R1028">
        <v>24</v>
      </c>
      <c r="S1028">
        <v>182</v>
      </c>
      <c r="T1028">
        <v>15</v>
      </c>
      <c r="U1028">
        <v>104</v>
      </c>
      <c r="V1028">
        <v>6</v>
      </c>
      <c r="W1028">
        <v>37</v>
      </c>
      <c r="X1028">
        <v>36</v>
      </c>
      <c r="Y1028">
        <v>549</v>
      </c>
      <c r="Z1028">
        <v>0</v>
      </c>
      <c r="AA1028">
        <v>0</v>
      </c>
      <c r="AB1028">
        <v>0</v>
      </c>
      <c r="AC1028">
        <v>1</v>
      </c>
      <c r="AD1028">
        <v>10237</v>
      </c>
      <c r="AE1028">
        <v>10246</v>
      </c>
      <c r="AF1028">
        <v>9</v>
      </c>
      <c r="AG1028">
        <v>10229</v>
      </c>
      <c r="AH1028">
        <v>1</v>
      </c>
      <c r="AI1028">
        <v>19</v>
      </c>
      <c r="AJ1028">
        <v>5</v>
      </c>
      <c r="AK1028">
        <v>58</v>
      </c>
      <c r="AL1028">
        <v>14</v>
      </c>
      <c r="AM1028">
        <v>7</v>
      </c>
      <c r="AN1028">
        <v>89</v>
      </c>
      <c r="AO1028">
        <v>98</v>
      </c>
      <c r="AP1028">
        <v>4</v>
      </c>
      <c r="AQ1028">
        <v>68</v>
      </c>
      <c r="AR1028">
        <v>14</v>
      </c>
      <c r="AS1028">
        <v>9</v>
      </c>
    </row>
    <row r="1029" spans="1:45" x14ac:dyDescent="0.25">
      <c r="A1029">
        <v>20121024</v>
      </c>
      <c r="B1029">
        <f t="shared" si="80"/>
        <v>20161024</v>
      </c>
      <c r="C1029">
        <f t="shared" si="81"/>
        <v>2016</v>
      </c>
      <c r="D1029">
        <f t="shared" si="82"/>
        <v>10</v>
      </c>
      <c r="E1029">
        <f t="shared" si="83"/>
        <v>24</v>
      </c>
      <c r="F1029" s="15">
        <f t="shared" si="84"/>
        <v>42667</v>
      </c>
      <c r="G1029">
        <v>64</v>
      </c>
      <c r="H1029">
        <v>24</v>
      </c>
      <c r="I1029">
        <v>26</v>
      </c>
      <c r="J1029">
        <v>40</v>
      </c>
      <c r="K1029">
        <v>20</v>
      </c>
      <c r="L1029">
        <v>20</v>
      </c>
      <c r="M1029">
        <v>1</v>
      </c>
      <c r="N1029">
        <v>60</v>
      </c>
      <c r="O1029">
        <v>4</v>
      </c>
      <c r="P1029">
        <v>119</v>
      </c>
      <c r="Q1029">
        <v>107</v>
      </c>
      <c r="R1029">
        <v>6</v>
      </c>
      <c r="S1029">
        <v>137</v>
      </c>
      <c r="T1029">
        <v>11</v>
      </c>
      <c r="U1029">
        <v>102</v>
      </c>
      <c r="V1029">
        <v>6</v>
      </c>
      <c r="W1029">
        <v>2</v>
      </c>
      <c r="X1029">
        <v>2</v>
      </c>
      <c r="Y1029">
        <v>289</v>
      </c>
      <c r="Z1029">
        <v>2</v>
      </c>
      <c r="AA1029">
        <v>1</v>
      </c>
      <c r="AB1029">
        <v>1</v>
      </c>
      <c r="AC1029">
        <v>3</v>
      </c>
      <c r="AD1029">
        <v>10208</v>
      </c>
      <c r="AE1029">
        <v>10231</v>
      </c>
      <c r="AF1029">
        <v>1</v>
      </c>
      <c r="AG1029">
        <v>10188</v>
      </c>
      <c r="AH1029">
        <v>24</v>
      </c>
      <c r="AI1029">
        <v>15</v>
      </c>
      <c r="AJ1029">
        <v>8</v>
      </c>
      <c r="AK1029">
        <v>50</v>
      </c>
      <c r="AL1029">
        <v>20</v>
      </c>
      <c r="AM1029">
        <v>8</v>
      </c>
      <c r="AN1029">
        <v>94</v>
      </c>
      <c r="AO1029">
        <v>98</v>
      </c>
      <c r="AP1029">
        <v>8</v>
      </c>
      <c r="AQ1029">
        <v>91</v>
      </c>
      <c r="AR1029">
        <v>9</v>
      </c>
      <c r="AS1029">
        <v>4</v>
      </c>
    </row>
    <row r="1030" spans="1:45" x14ac:dyDescent="0.25">
      <c r="A1030">
        <v>20121025</v>
      </c>
      <c r="B1030">
        <f t="shared" si="80"/>
        <v>20161025</v>
      </c>
      <c r="C1030">
        <f t="shared" si="81"/>
        <v>2016</v>
      </c>
      <c r="D1030">
        <f t="shared" si="82"/>
        <v>10</v>
      </c>
      <c r="E1030">
        <f t="shared" si="83"/>
        <v>25</v>
      </c>
      <c r="F1030" s="15">
        <f t="shared" si="84"/>
        <v>42668</v>
      </c>
      <c r="G1030">
        <v>11</v>
      </c>
      <c r="H1030">
        <v>22</v>
      </c>
      <c r="I1030">
        <v>24</v>
      </c>
      <c r="J1030">
        <v>40</v>
      </c>
      <c r="K1030">
        <v>15</v>
      </c>
      <c r="L1030">
        <v>10</v>
      </c>
      <c r="M1030">
        <v>3</v>
      </c>
      <c r="N1030">
        <v>90</v>
      </c>
      <c r="O1030">
        <v>17</v>
      </c>
      <c r="P1030">
        <v>107</v>
      </c>
      <c r="Q1030">
        <v>86</v>
      </c>
      <c r="R1030">
        <v>24</v>
      </c>
      <c r="S1030">
        <v>133</v>
      </c>
      <c r="T1030">
        <v>13</v>
      </c>
      <c r="U1030">
        <v>78</v>
      </c>
      <c r="V1030">
        <v>24</v>
      </c>
      <c r="W1030">
        <v>12</v>
      </c>
      <c r="X1030">
        <v>12</v>
      </c>
      <c r="Y1030">
        <v>273</v>
      </c>
      <c r="Z1030">
        <v>0</v>
      </c>
      <c r="AA1030">
        <v>-1</v>
      </c>
      <c r="AB1030">
        <v>-1</v>
      </c>
      <c r="AC1030">
        <v>19</v>
      </c>
      <c r="AD1030">
        <v>10167</v>
      </c>
      <c r="AE1030">
        <v>10192</v>
      </c>
      <c r="AF1030">
        <v>1</v>
      </c>
      <c r="AG1030">
        <v>10155</v>
      </c>
      <c r="AH1030">
        <v>15</v>
      </c>
      <c r="AI1030">
        <v>17</v>
      </c>
      <c r="AJ1030">
        <v>8</v>
      </c>
      <c r="AK1030">
        <v>80</v>
      </c>
      <c r="AL1030">
        <v>13</v>
      </c>
      <c r="AM1030">
        <v>8</v>
      </c>
      <c r="AN1030">
        <v>83</v>
      </c>
      <c r="AO1030">
        <v>98</v>
      </c>
      <c r="AP1030">
        <v>3</v>
      </c>
      <c r="AQ1030">
        <v>66</v>
      </c>
      <c r="AR1030">
        <v>13</v>
      </c>
      <c r="AS1030">
        <v>4</v>
      </c>
    </row>
    <row r="1031" spans="1:45" x14ac:dyDescent="0.25">
      <c r="A1031">
        <v>20121026</v>
      </c>
      <c r="B1031">
        <f t="shared" si="80"/>
        <v>20161026</v>
      </c>
      <c r="C1031">
        <f t="shared" si="81"/>
        <v>2016</v>
      </c>
      <c r="D1031">
        <f t="shared" si="82"/>
        <v>10</v>
      </c>
      <c r="E1031">
        <f t="shared" si="83"/>
        <v>26</v>
      </c>
      <c r="F1031" s="15">
        <f t="shared" si="84"/>
        <v>42669</v>
      </c>
      <c r="G1031">
        <v>45</v>
      </c>
      <c r="H1031">
        <v>29</v>
      </c>
      <c r="I1031">
        <v>30</v>
      </c>
      <c r="J1031">
        <v>40</v>
      </c>
      <c r="K1031">
        <v>4</v>
      </c>
      <c r="L1031">
        <v>20</v>
      </c>
      <c r="M1031">
        <v>6</v>
      </c>
      <c r="N1031">
        <v>90</v>
      </c>
      <c r="O1031">
        <v>1</v>
      </c>
      <c r="P1031">
        <v>50</v>
      </c>
      <c r="Q1031">
        <v>1</v>
      </c>
      <c r="R1031">
        <v>23</v>
      </c>
      <c r="S1031">
        <v>86</v>
      </c>
      <c r="T1031">
        <v>1</v>
      </c>
      <c r="U1031">
        <v>-26</v>
      </c>
      <c r="V1031">
        <v>24</v>
      </c>
      <c r="W1031">
        <v>19</v>
      </c>
      <c r="X1031">
        <v>19</v>
      </c>
      <c r="Y1031">
        <v>474</v>
      </c>
      <c r="Z1031">
        <v>3</v>
      </c>
      <c r="AA1031">
        <v>1</v>
      </c>
      <c r="AB1031">
        <v>1</v>
      </c>
      <c r="AC1031">
        <v>1</v>
      </c>
      <c r="AD1031">
        <v>10114</v>
      </c>
      <c r="AE1031">
        <v>10165</v>
      </c>
      <c r="AF1031">
        <v>1</v>
      </c>
      <c r="AG1031">
        <v>10057</v>
      </c>
      <c r="AH1031">
        <v>24</v>
      </c>
      <c r="AI1031">
        <v>65</v>
      </c>
      <c r="AJ1031">
        <v>1</v>
      </c>
      <c r="AK1031">
        <v>82</v>
      </c>
      <c r="AL1031">
        <v>14</v>
      </c>
      <c r="AM1031">
        <v>7</v>
      </c>
      <c r="AN1031">
        <v>69</v>
      </c>
      <c r="AO1031">
        <v>91</v>
      </c>
      <c r="AP1031">
        <v>1</v>
      </c>
      <c r="AQ1031">
        <v>49</v>
      </c>
      <c r="AR1031">
        <v>12</v>
      </c>
      <c r="AS1031">
        <v>6</v>
      </c>
    </row>
    <row r="1032" spans="1:45" x14ac:dyDescent="0.25">
      <c r="A1032">
        <v>20121027</v>
      </c>
      <c r="B1032">
        <f t="shared" si="80"/>
        <v>20161027</v>
      </c>
      <c r="C1032">
        <f t="shared" si="81"/>
        <v>2016</v>
      </c>
      <c r="D1032">
        <f t="shared" si="82"/>
        <v>10</v>
      </c>
      <c r="E1032">
        <f t="shared" si="83"/>
        <v>27</v>
      </c>
      <c r="F1032" s="15">
        <f t="shared" si="84"/>
        <v>42670</v>
      </c>
      <c r="G1032">
        <v>11</v>
      </c>
      <c r="H1032">
        <v>27</v>
      </c>
      <c r="I1032">
        <v>28</v>
      </c>
      <c r="J1032">
        <v>50</v>
      </c>
      <c r="K1032">
        <v>11</v>
      </c>
      <c r="L1032">
        <v>10</v>
      </c>
      <c r="M1032">
        <v>6</v>
      </c>
      <c r="N1032">
        <v>100</v>
      </c>
      <c r="O1032">
        <v>16</v>
      </c>
      <c r="P1032">
        <v>29</v>
      </c>
      <c r="Q1032">
        <v>-16</v>
      </c>
      <c r="R1032">
        <v>6</v>
      </c>
      <c r="S1032">
        <v>82</v>
      </c>
      <c r="T1032">
        <v>12</v>
      </c>
      <c r="U1032">
        <v>-44</v>
      </c>
      <c r="V1032">
        <v>12</v>
      </c>
      <c r="W1032">
        <v>77</v>
      </c>
      <c r="X1032">
        <v>77</v>
      </c>
      <c r="Y1032">
        <v>792</v>
      </c>
      <c r="Z1032">
        <v>0</v>
      </c>
      <c r="AA1032">
        <v>-1</v>
      </c>
      <c r="AB1032">
        <v>-1</v>
      </c>
      <c r="AC1032">
        <v>21</v>
      </c>
      <c r="AD1032">
        <v>10104</v>
      </c>
      <c r="AE1032">
        <v>10159</v>
      </c>
      <c r="AF1032">
        <v>24</v>
      </c>
      <c r="AG1032">
        <v>10052</v>
      </c>
      <c r="AH1032">
        <v>3</v>
      </c>
      <c r="AI1032">
        <v>61</v>
      </c>
      <c r="AJ1032">
        <v>6</v>
      </c>
      <c r="AK1032">
        <v>82</v>
      </c>
      <c r="AL1032">
        <v>12</v>
      </c>
      <c r="AM1032">
        <v>2</v>
      </c>
      <c r="AN1032">
        <v>81</v>
      </c>
      <c r="AO1032">
        <v>97</v>
      </c>
      <c r="AP1032">
        <v>5</v>
      </c>
      <c r="AQ1032">
        <v>56</v>
      </c>
      <c r="AR1032">
        <v>14</v>
      </c>
      <c r="AS1032">
        <v>9</v>
      </c>
    </row>
    <row r="1033" spans="1:45" x14ac:dyDescent="0.25">
      <c r="A1033">
        <v>20121028</v>
      </c>
      <c r="B1033">
        <f t="shared" si="80"/>
        <v>20161028</v>
      </c>
      <c r="C1033">
        <f t="shared" si="81"/>
        <v>2016</v>
      </c>
      <c r="D1033">
        <f t="shared" si="82"/>
        <v>10</v>
      </c>
      <c r="E1033">
        <f t="shared" si="83"/>
        <v>28</v>
      </c>
      <c r="F1033" s="15">
        <f t="shared" si="84"/>
        <v>42671</v>
      </c>
      <c r="G1033">
        <v>204</v>
      </c>
      <c r="H1033">
        <v>27</v>
      </c>
      <c r="I1033">
        <v>30</v>
      </c>
      <c r="J1033">
        <v>60</v>
      </c>
      <c r="K1033">
        <v>24</v>
      </c>
      <c r="L1033">
        <v>10</v>
      </c>
      <c r="M1033">
        <v>1</v>
      </c>
      <c r="N1033">
        <v>100</v>
      </c>
      <c r="O1033">
        <v>15</v>
      </c>
      <c r="P1033">
        <v>47</v>
      </c>
      <c r="Q1033">
        <v>-28</v>
      </c>
      <c r="R1033">
        <v>6</v>
      </c>
      <c r="S1033">
        <v>102</v>
      </c>
      <c r="T1033">
        <v>14</v>
      </c>
      <c r="U1033">
        <v>-54</v>
      </c>
      <c r="V1033">
        <v>6</v>
      </c>
      <c r="W1033">
        <v>54</v>
      </c>
      <c r="X1033">
        <v>55</v>
      </c>
      <c r="Y1033">
        <v>625</v>
      </c>
      <c r="Z1033">
        <v>0</v>
      </c>
      <c r="AA1033">
        <v>-1</v>
      </c>
      <c r="AB1033">
        <v>-1</v>
      </c>
      <c r="AC1033">
        <v>21</v>
      </c>
      <c r="AD1033">
        <v>10147</v>
      </c>
      <c r="AE1033">
        <v>10160</v>
      </c>
      <c r="AF1033">
        <v>8</v>
      </c>
      <c r="AG1033">
        <v>10128</v>
      </c>
      <c r="AH1033">
        <v>24</v>
      </c>
      <c r="AI1033">
        <v>11</v>
      </c>
      <c r="AJ1033">
        <v>2</v>
      </c>
      <c r="AK1033">
        <v>80</v>
      </c>
      <c r="AL1033">
        <v>11</v>
      </c>
      <c r="AM1033">
        <v>5</v>
      </c>
      <c r="AN1033">
        <v>78</v>
      </c>
      <c r="AO1033">
        <v>98</v>
      </c>
      <c r="AP1033">
        <v>2</v>
      </c>
      <c r="AQ1033">
        <v>59</v>
      </c>
      <c r="AR1033">
        <v>14</v>
      </c>
      <c r="AS1033">
        <v>8</v>
      </c>
    </row>
    <row r="1034" spans="1:45" x14ac:dyDescent="0.25">
      <c r="A1034">
        <v>20121029</v>
      </c>
      <c r="B1034">
        <f t="shared" si="80"/>
        <v>20161029</v>
      </c>
      <c r="C1034">
        <f t="shared" si="81"/>
        <v>2016</v>
      </c>
      <c r="D1034">
        <f t="shared" si="82"/>
        <v>10</v>
      </c>
      <c r="E1034">
        <f t="shared" si="83"/>
        <v>29</v>
      </c>
      <c r="F1034" s="15">
        <f t="shared" si="84"/>
        <v>42672</v>
      </c>
      <c r="G1034">
        <v>207</v>
      </c>
      <c r="H1034">
        <v>52</v>
      </c>
      <c r="I1034">
        <v>53</v>
      </c>
      <c r="J1034">
        <v>60</v>
      </c>
      <c r="K1034">
        <v>1</v>
      </c>
      <c r="L1034">
        <v>40</v>
      </c>
      <c r="M1034">
        <v>9</v>
      </c>
      <c r="N1034">
        <v>110</v>
      </c>
      <c r="O1034">
        <v>4</v>
      </c>
      <c r="P1034">
        <v>75</v>
      </c>
      <c r="Q1034">
        <v>54</v>
      </c>
      <c r="R1034">
        <v>6</v>
      </c>
      <c r="S1034">
        <v>95</v>
      </c>
      <c r="T1034">
        <v>14</v>
      </c>
      <c r="U1034">
        <v>51</v>
      </c>
      <c r="V1034">
        <v>6</v>
      </c>
      <c r="W1034">
        <v>0</v>
      </c>
      <c r="X1034">
        <v>0</v>
      </c>
      <c r="Y1034">
        <v>203</v>
      </c>
      <c r="Z1034">
        <v>95</v>
      </c>
      <c r="AA1034">
        <v>145</v>
      </c>
      <c r="AB1034">
        <v>33</v>
      </c>
      <c r="AC1034">
        <v>18</v>
      </c>
      <c r="AD1034">
        <v>10085</v>
      </c>
      <c r="AE1034">
        <v>10125</v>
      </c>
      <c r="AF1034">
        <v>1</v>
      </c>
      <c r="AG1034">
        <v>10039</v>
      </c>
      <c r="AH1034">
        <v>24</v>
      </c>
      <c r="AI1034">
        <v>35</v>
      </c>
      <c r="AJ1034">
        <v>24</v>
      </c>
      <c r="AK1034">
        <v>79</v>
      </c>
      <c r="AL1034">
        <v>1</v>
      </c>
      <c r="AM1034">
        <v>8</v>
      </c>
      <c r="AN1034">
        <v>90</v>
      </c>
      <c r="AO1034">
        <v>97</v>
      </c>
      <c r="AP1034">
        <v>18</v>
      </c>
      <c r="AQ1034">
        <v>67</v>
      </c>
      <c r="AR1034">
        <v>1</v>
      </c>
      <c r="AS1034">
        <v>3</v>
      </c>
    </row>
    <row r="1035" spans="1:45" x14ac:dyDescent="0.25">
      <c r="A1035">
        <v>20121030</v>
      </c>
      <c r="B1035">
        <f t="shared" si="80"/>
        <v>20161030</v>
      </c>
      <c r="C1035">
        <f t="shared" si="81"/>
        <v>2016</v>
      </c>
      <c r="D1035">
        <f t="shared" si="82"/>
        <v>10</v>
      </c>
      <c r="E1035">
        <f t="shared" si="83"/>
        <v>30</v>
      </c>
      <c r="F1035" s="15">
        <f t="shared" si="84"/>
        <v>42673</v>
      </c>
      <c r="G1035">
        <v>221</v>
      </c>
      <c r="H1035">
        <v>13</v>
      </c>
      <c r="I1035">
        <v>20</v>
      </c>
      <c r="J1035">
        <v>40</v>
      </c>
      <c r="K1035">
        <v>24</v>
      </c>
      <c r="L1035">
        <v>10</v>
      </c>
      <c r="M1035">
        <v>2</v>
      </c>
      <c r="N1035">
        <v>70</v>
      </c>
      <c r="O1035">
        <v>1</v>
      </c>
      <c r="P1035">
        <v>69</v>
      </c>
      <c r="Q1035">
        <v>32</v>
      </c>
      <c r="R1035">
        <v>7</v>
      </c>
      <c r="S1035">
        <v>96</v>
      </c>
      <c r="T1035">
        <v>14</v>
      </c>
      <c r="U1035">
        <v>11</v>
      </c>
      <c r="V1035">
        <v>12</v>
      </c>
      <c r="W1035">
        <v>6</v>
      </c>
      <c r="X1035">
        <v>6</v>
      </c>
      <c r="Y1035">
        <v>321</v>
      </c>
      <c r="Z1035">
        <v>26</v>
      </c>
      <c r="AA1035">
        <v>49</v>
      </c>
      <c r="AB1035">
        <v>40</v>
      </c>
      <c r="AC1035">
        <v>1</v>
      </c>
      <c r="AD1035">
        <v>10030</v>
      </c>
      <c r="AE1035">
        <v>10044</v>
      </c>
      <c r="AF1035">
        <v>9</v>
      </c>
      <c r="AG1035">
        <v>10012</v>
      </c>
      <c r="AH1035">
        <v>24</v>
      </c>
      <c r="AI1035">
        <v>4</v>
      </c>
      <c r="AJ1035">
        <v>6</v>
      </c>
      <c r="AK1035">
        <v>75</v>
      </c>
      <c r="AL1035">
        <v>14</v>
      </c>
      <c r="AM1035">
        <v>6</v>
      </c>
      <c r="AN1035">
        <v>92</v>
      </c>
      <c r="AO1035">
        <v>100</v>
      </c>
      <c r="AP1035">
        <v>7</v>
      </c>
      <c r="AQ1035">
        <v>77</v>
      </c>
      <c r="AR1035">
        <v>14</v>
      </c>
      <c r="AS1035">
        <v>4</v>
      </c>
    </row>
    <row r="1036" spans="1:45" x14ac:dyDescent="0.25">
      <c r="A1036">
        <v>20121031</v>
      </c>
      <c r="B1036">
        <f t="shared" si="80"/>
        <v>20161031</v>
      </c>
      <c r="C1036">
        <f t="shared" si="81"/>
        <v>2016</v>
      </c>
      <c r="D1036">
        <f t="shared" si="82"/>
        <v>10</v>
      </c>
      <c r="E1036">
        <f t="shared" si="83"/>
        <v>31</v>
      </c>
      <c r="F1036" s="15">
        <f t="shared" si="84"/>
        <v>42674</v>
      </c>
      <c r="G1036">
        <v>173</v>
      </c>
      <c r="H1036">
        <v>40</v>
      </c>
      <c r="I1036">
        <v>41</v>
      </c>
      <c r="J1036">
        <v>60</v>
      </c>
      <c r="K1036">
        <v>11</v>
      </c>
      <c r="L1036">
        <v>30</v>
      </c>
      <c r="M1036">
        <v>1</v>
      </c>
      <c r="N1036">
        <v>120</v>
      </c>
      <c r="O1036">
        <v>13</v>
      </c>
      <c r="P1036">
        <v>77</v>
      </c>
      <c r="Q1036">
        <v>35</v>
      </c>
      <c r="R1036">
        <v>6</v>
      </c>
      <c r="S1036">
        <v>125</v>
      </c>
      <c r="T1036">
        <v>13</v>
      </c>
      <c r="U1036">
        <v>22</v>
      </c>
      <c r="V1036">
        <v>6</v>
      </c>
      <c r="W1036">
        <v>53</v>
      </c>
      <c r="X1036">
        <v>55</v>
      </c>
      <c r="Y1036">
        <v>562</v>
      </c>
      <c r="Z1036">
        <v>0</v>
      </c>
      <c r="AA1036">
        <v>0</v>
      </c>
      <c r="AB1036">
        <v>0</v>
      </c>
      <c r="AC1036">
        <v>1</v>
      </c>
      <c r="AD1036">
        <v>9955</v>
      </c>
      <c r="AE1036">
        <v>10006</v>
      </c>
      <c r="AF1036">
        <v>1</v>
      </c>
      <c r="AG1036">
        <v>9890</v>
      </c>
      <c r="AH1036">
        <v>24</v>
      </c>
      <c r="AI1036">
        <v>41</v>
      </c>
      <c r="AJ1036">
        <v>7</v>
      </c>
      <c r="AK1036">
        <v>81</v>
      </c>
      <c r="AL1036">
        <v>14</v>
      </c>
      <c r="AM1036">
        <v>3</v>
      </c>
      <c r="AN1036">
        <v>80</v>
      </c>
      <c r="AO1036">
        <v>96</v>
      </c>
      <c r="AP1036">
        <v>6</v>
      </c>
      <c r="AQ1036">
        <v>61</v>
      </c>
      <c r="AR1036">
        <v>14</v>
      </c>
      <c r="AS1036">
        <v>8</v>
      </c>
    </row>
    <row r="1037" spans="1:45" x14ac:dyDescent="0.25">
      <c r="A1037">
        <v>20121101</v>
      </c>
      <c r="B1037">
        <f t="shared" si="80"/>
        <v>20161101</v>
      </c>
      <c r="C1037">
        <f t="shared" si="81"/>
        <v>2016</v>
      </c>
      <c r="D1037">
        <f t="shared" si="82"/>
        <v>11</v>
      </c>
      <c r="E1037">
        <f t="shared" si="83"/>
        <v>1</v>
      </c>
      <c r="F1037" s="15">
        <f t="shared" si="84"/>
        <v>42675</v>
      </c>
      <c r="G1037">
        <v>185</v>
      </c>
      <c r="H1037">
        <v>47</v>
      </c>
      <c r="I1037">
        <v>54</v>
      </c>
      <c r="J1037">
        <v>70</v>
      </c>
      <c r="K1037">
        <v>9</v>
      </c>
      <c r="L1037">
        <v>40</v>
      </c>
      <c r="M1037">
        <v>14</v>
      </c>
      <c r="N1037">
        <v>120</v>
      </c>
      <c r="O1037">
        <v>8</v>
      </c>
      <c r="P1037">
        <v>78</v>
      </c>
      <c r="Q1037">
        <v>62</v>
      </c>
      <c r="R1037">
        <v>1</v>
      </c>
      <c r="S1037">
        <v>106</v>
      </c>
      <c r="T1037">
        <v>13</v>
      </c>
      <c r="U1037">
        <v>49</v>
      </c>
      <c r="V1037">
        <v>6</v>
      </c>
      <c r="W1037">
        <v>7</v>
      </c>
      <c r="X1037">
        <v>7</v>
      </c>
      <c r="Y1037">
        <v>144</v>
      </c>
      <c r="Z1037">
        <v>18</v>
      </c>
      <c r="AA1037">
        <v>35</v>
      </c>
      <c r="AB1037">
        <v>25</v>
      </c>
      <c r="AC1037">
        <v>14</v>
      </c>
      <c r="AD1037">
        <v>9834</v>
      </c>
      <c r="AE1037">
        <v>9881</v>
      </c>
      <c r="AF1037">
        <v>1</v>
      </c>
      <c r="AG1037">
        <v>9799</v>
      </c>
      <c r="AH1037">
        <v>12</v>
      </c>
      <c r="AI1037">
        <v>57</v>
      </c>
      <c r="AJ1037">
        <v>13</v>
      </c>
      <c r="AK1037">
        <v>75</v>
      </c>
      <c r="AL1037">
        <v>6</v>
      </c>
      <c r="AM1037">
        <v>6</v>
      </c>
      <c r="AN1037">
        <v>83</v>
      </c>
      <c r="AO1037">
        <v>91</v>
      </c>
      <c r="AP1037">
        <v>13</v>
      </c>
      <c r="AQ1037">
        <v>73</v>
      </c>
      <c r="AR1037">
        <v>16</v>
      </c>
      <c r="AS1037">
        <v>2</v>
      </c>
    </row>
    <row r="1038" spans="1:45" x14ac:dyDescent="0.25">
      <c r="A1038">
        <v>20121102</v>
      </c>
      <c r="B1038">
        <f t="shared" si="80"/>
        <v>20161102</v>
      </c>
      <c r="C1038">
        <f t="shared" si="81"/>
        <v>2016</v>
      </c>
      <c r="D1038">
        <f t="shared" si="82"/>
        <v>11</v>
      </c>
      <c r="E1038">
        <f t="shared" si="83"/>
        <v>2</v>
      </c>
      <c r="F1038" s="15">
        <f t="shared" si="84"/>
        <v>42676</v>
      </c>
      <c r="G1038">
        <v>207</v>
      </c>
      <c r="H1038">
        <v>58</v>
      </c>
      <c r="I1038">
        <v>58</v>
      </c>
      <c r="J1038">
        <v>70</v>
      </c>
      <c r="K1038">
        <v>4</v>
      </c>
      <c r="L1038">
        <v>40</v>
      </c>
      <c r="M1038">
        <v>19</v>
      </c>
      <c r="N1038">
        <v>150</v>
      </c>
      <c r="O1038">
        <v>11</v>
      </c>
      <c r="P1038">
        <v>67</v>
      </c>
      <c r="Q1038">
        <v>48</v>
      </c>
      <c r="R1038">
        <v>22</v>
      </c>
      <c r="S1038">
        <v>100</v>
      </c>
      <c r="T1038">
        <v>14</v>
      </c>
      <c r="U1038">
        <v>35</v>
      </c>
      <c r="V1038">
        <v>24</v>
      </c>
      <c r="W1038">
        <v>37</v>
      </c>
      <c r="X1038">
        <v>39</v>
      </c>
      <c r="Y1038">
        <v>422</v>
      </c>
      <c r="Z1038">
        <v>17</v>
      </c>
      <c r="AA1038">
        <v>14</v>
      </c>
      <c r="AB1038">
        <v>10</v>
      </c>
      <c r="AC1038">
        <v>18</v>
      </c>
      <c r="AD1038">
        <v>9934</v>
      </c>
      <c r="AE1038">
        <v>9977</v>
      </c>
      <c r="AF1038">
        <v>24</v>
      </c>
      <c r="AG1038">
        <v>9884</v>
      </c>
      <c r="AH1038">
        <v>1</v>
      </c>
      <c r="AI1038">
        <v>65</v>
      </c>
      <c r="AJ1038">
        <v>18</v>
      </c>
      <c r="AK1038">
        <v>80</v>
      </c>
      <c r="AL1038">
        <v>13</v>
      </c>
      <c r="AM1038">
        <v>6</v>
      </c>
      <c r="AN1038">
        <v>83</v>
      </c>
      <c r="AO1038">
        <v>93</v>
      </c>
      <c r="AP1038">
        <v>19</v>
      </c>
      <c r="AQ1038">
        <v>67</v>
      </c>
      <c r="AR1038">
        <v>14</v>
      </c>
      <c r="AS1038">
        <v>6</v>
      </c>
    </row>
    <row r="1039" spans="1:45" x14ac:dyDescent="0.25">
      <c r="A1039">
        <v>20121103</v>
      </c>
      <c r="B1039">
        <f t="shared" si="80"/>
        <v>20161103</v>
      </c>
      <c r="C1039">
        <f t="shared" si="81"/>
        <v>2016</v>
      </c>
      <c r="D1039">
        <f t="shared" si="82"/>
        <v>11</v>
      </c>
      <c r="E1039">
        <f t="shared" si="83"/>
        <v>3</v>
      </c>
      <c r="F1039" s="15">
        <f t="shared" si="84"/>
        <v>42677</v>
      </c>
      <c r="G1039">
        <v>201</v>
      </c>
      <c r="H1039">
        <v>35</v>
      </c>
      <c r="I1039">
        <v>38</v>
      </c>
      <c r="J1039">
        <v>60</v>
      </c>
      <c r="K1039">
        <v>15</v>
      </c>
      <c r="L1039">
        <v>30</v>
      </c>
      <c r="M1039">
        <v>2</v>
      </c>
      <c r="N1039">
        <v>110</v>
      </c>
      <c r="O1039">
        <v>15</v>
      </c>
      <c r="P1039">
        <v>62</v>
      </c>
      <c r="Q1039">
        <v>33</v>
      </c>
      <c r="R1039">
        <v>4</v>
      </c>
      <c r="S1039">
        <v>89</v>
      </c>
      <c r="T1039">
        <v>15</v>
      </c>
      <c r="U1039">
        <v>15</v>
      </c>
      <c r="V1039">
        <v>6</v>
      </c>
      <c r="W1039">
        <v>13</v>
      </c>
      <c r="X1039">
        <v>14</v>
      </c>
      <c r="Y1039">
        <v>182</v>
      </c>
      <c r="Z1039">
        <v>29</v>
      </c>
      <c r="AA1039">
        <v>30</v>
      </c>
      <c r="AB1039">
        <v>15</v>
      </c>
      <c r="AC1039">
        <v>11</v>
      </c>
      <c r="AD1039">
        <v>9981</v>
      </c>
      <c r="AE1039">
        <v>10018</v>
      </c>
      <c r="AF1039">
        <v>24</v>
      </c>
      <c r="AG1039">
        <v>9956</v>
      </c>
      <c r="AH1039">
        <v>13</v>
      </c>
      <c r="AI1039">
        <v>59</v>
      </c>
      <c r="AJ1039">
        <v>10</v>
      </c>
      <c r="AK1039">
        <v>75</v>
      </c>
      <c r="AL1039">
        <v>15</v>
      </c>
      <c r="AM1039">
        <v>5</v>
      </c>
      <c r="AN1039">
        <v>89</v>
      </c>
      <c r="AO1039">
        <v>95</v>
      </c>
      <c r="AP1039">
        <v>3</v>
      </c>
      <c r="AQ1039">
        <v>79</v>
      </c>
      <c r="AR1039">
        <v>17</v>
      </c>
      <c r="AS1039">
        <v>2</v>
      </c>
    </row>
    <row r="1040" spans="1:45" x14ac:dyDescent="0.25">
      <c r="A1040">
        <v>20121104</v>
      </c>
      <c r="B1040">
        <f t="shared" si="80"/>
        <v>20161104</v>
      </c>
      <c r="C1040">
        <f t="shared" si="81"/>
        <v>2016</v>
      </c>
      <c r="D1040">
        <f t="shared" si="82"/>
        <v>11</v>
      </c>
      <c r="E1040">
        <f t="shared" si="83"/>
        <v>4</v>
      </c>
      <c r="F1040" s="15">
        <f t="shared" si="84"/>
        <v>42678</v>
      </c>
      <c r="G1040">
        <v>188</v>
      </c>
      <c r="H1040">
        <v>32</v>
      </c>
      <c r="I1040">
        <v>42</v>
      </c>
      <c r="J1040">
        <v>70</v>
      </c>
      <c r="K1040">
        <v>22</v>
      </c>
      <c r="L1040">
        <v>20</v>
      </c>
      <c r="M1040">
        <v>2</v>
      </c>
      <c r="N1040">
        <v>140</v>
      </c>
      <c r="O1040">
        <v>23</v>
      </c>
      <c r="P1040">
        <v>61</v>
      </c>
      <c r="Q1040">
        <v>12</v>
      </c>
      <c r="R1040">
        <v>6</v>
      </c>
      <c r="S1040">
        <v>93</v>
      </c>
      <c r="T1040">
        <v>18</v>
      </c>
      <c r="U1040">
        <v>-24</v>
      </c>
      <c r="V1040">
        <v>6</v>
      </c>
      <c r="W1040">
        <v>20</v>
      </c>
      <c r="X1040">
        <v>21</v>
      </c>
      <c r="Y1040">
        <v>295</v>
      </c>
      <c r="Z1040">
        <v>22</v>
      </c>
      <c r="AA1040">
        <v>37</v>
      </c>
      <c r="AB1040">
        <v>18</v>
      </c>
      <c r="AC1040">
        <v>14</v>
      </c>
      <c r="AD1040">
        <v>9969</v>
      </c>
      <c r="AE1040">
        <v>10020</v>
      </c>
      <c r="AF1040">
        <v>3</v>
      </c>
      <c r="AG1040">
        <v>9922</v>
      </c>
      <c r="AH1040">
        <v>17</v>
      </c>
      <c r="AI1040">
        <v>47</v>
      </c>
      <c r="AJ1040">
        <v>7</v>
      </c>
      <c r="AK1040">
        <v>75</v>
      </c>
      <c r="AL1040">
        <v>18</v>
      </c>
      <c r="AM1040">
        <v>5</v>
      </c>
      <c r="AN1040">
        <v>88</v>
      </c>
      <c r="AO1040">
        <v>98</v>
      </c>
      <c r="AP1040">
        <v>4</v>
      </c>
      <c r="AQ1040">
        <v>75</v>
      </c>
      <c r="AR1040">
        <v>18</v>
      </c>
      <c r="AS1040">
        <v>4</v>
      </c>
    </row>
    <row r="1041" spans="1:45" x14ac:dyDescent="0.25">
      <c r="A1041">
        <v>20121105</v>
      </c>
      <c r="B1041">
        <f t="shared" si="80"/>
        <v>20161105</v>
      </c>
      <c r="C1041">
        <f t="shared" si="81"/>
        <v>2016</v>
      </c>
      <c r="D1041">
        <f t="shared" si="82"/>
        <v>11</v>
      </c>
      <c r="E1041">
        <f t="shared" si="83"/>
        <v>5</v>
      </c>
      <c r="F1041" s="15">
        <f t="shared" si="84"/>
        <v>42679</v>
      </c>
      <c r="G1041">
        <v>255</v>
      </c>
      <c r="H1041">
        <v>23</v>
      </c>
      <c r="I1041">
        <v>29</v>
      </c>
      <c r="J1041">
        <v>70</v>
      </c>
      <c r="K1041">
        <v>1</v>
      </c>
      <c r="L1041">
        <v>10</v>
      </c>
      <c r="M1041">
        <v>9</v>
      </c>
      <c r="N1041">
        <v>120</v>
      </c>
      <c r="O1041">
        <v>2</v>
      </c>
      <c r="P1041">
        <v>68</v>
      </c>
      <c r="Q1041">
        <v>34</v>
      </c>
      <c r="R1041">
        <v>24</v>
      </c>
      <c r="S1041">
        <v>104</v>
      </c>
      <c r="T1041">
        <v>12</v>
      </c>
      <c r="U1041">
        <v>3</v>
      </c>
      <c r="V1041">
        <v>24</v>
      </c>
      <c r="W1041">
        <v>42</v>
      </c>
      <c r="X1041">
        <v>45</v>
      </c>
      <c r="Y1041">
        <v>456</v>
      </c>
      <c r="Z1041">
        <v>16</v>
      </c>
      <c r="AA1041">
        <v>21</v>
      </c>
      <c r="AB1041">
        <v>15</v>
      </c>
      <c r="AC1041">
        <v>12</v>
      </c>
      <c r="AD1041">
        <v>10025</v>
      </c>
      <c r="AE1041">
        <v>10111</v>
      </c>
      <c r="AF1041">
        <v>24</v>
      </c>
      <c r="AG1041">
        <v>9949</v>
      </c>
      <c r="AH1041">
        <v>1</v>
      </c>
      <c r="AI1041">
        <v>56</v>
      </c>
      <c r="AJ1041">
        <v>12</v>
      </c>
      <c r="AK1041">
        <v>75</v>
      </c>
      <c r="AL1041">
        <v>14</v>
      </c>
      <c r="AM1041">
        <v>5</v>
      </c>
      <c r="AN1041">
        <v>88</v>
      </c>
      <c r="AO1041">
        <v>96</v>
      </c>
      <c r="AP1041">
        <v>8</v>
      </c>
      <c r="AQ1041">
        <v>74</v>
      </c>
      <c r="AR1041">
        <v>15</v>
      </c>
      <c r="AS1041">
        <v>6</v>
      </c>
    </row>
    <row r="1042" spans="1:45" x14ac:dyDescent="0.25">
      <c r="A1042">
        <v>20121106</v>
      </c>
      <c r="B1042">
        <f t="shared" si="80"/>
        <v>20161106</v>
      </c>
      <c r="C1042">
        <f t="shared" si="81"/>
        <v>2016</v>
      </c>
      <c r="D1042">
        <f t="shared" si="82"/>
        <v>11</v>
      </c>
      <c r="E1042">
        <f t="shared" si="83"/>
        <v>6</v>
      </c>
      <c r="F1042" s="15">
        <f t="shared" si="84"/>
        <v>42680</v>
      </c>
      <c r="G1042">
        <v>252</v>
      </c>
      <c r="H1042">
        <v>35</v>
      </c>
      <c r="I1042">
        <v>37</v>
      </c>
      <c r="J1042">
        <v>60</v>
      </c>
      <c r="K1042">
        <v>13</v>
      </c>
      <c r="L1042">
        <v>10</v>
      </c>
      <c r="M1042">
        <v>6</v>
      </c>
      <c r="N1042">
        <v>120</v>
      </c>
      <c r="O1042">
        <v>19</v>
      </c>
      <c r="P1042">
        <v>67</v>
      </c>
      <c r="Q1042">
        <v>-3</v>
      </c>
      <c r="R1042">
        <v>7</v>
      </c>
      <c r="S1042">
        <v>113</v>
      </c>
      <c r="T1042">
        <v>13</v>
      </c>
      <c r="U1042">
        <v>-31</v>
      </c>
      <c r="V1042">
        <v>6</v>
      </c>
      <c r="W1042">
        <v>47</v>
      </c>
      <c r="X1042">
        <v>50</v>
      </c>
      <c r="Y1042">
        <v>536</v>
      </c>
      <c r="Z1042">
        <v>80</v>
      </c>
      <c r="AA1042">
        <v>61</v>
      </c>
      <c r="AB1042">
        <v>12</v>
      </c>
      <c r="AC1042">
        <v>19</v>
      </c>
      <c r="AD1042">
        <v>10158</v>
      </c>
      <c r="AE1042">
        <v>10175</v>
      </c>
      <c r="AF1042">
        <v>11</v>
      </c>
      <c r="AG1042">
        <v>10118</v>
      </c>
      <c r="AH1042">
        <v>1</v>
      </c>
      <c r="AI1042">
        <v>27</v>
      </c>
      <c r="AJ1042">
        <v>23</v>
      </c>
      <c r="AK1042">
        <v>79</v>
      </c>
      <c r="AL1042">
        <v>15</v>
      </c>
      <c r="AM1042">
        <v>5</v>
      </c>
      <c r="AN1042">
        <v>88</v>
      </c>
      <c r="AO1042">
        <v>98</v>
      </c>
      <c r="AP1042">
        <v>7</v>
      </c>
      <c r="AQ1042">
        <v>60</v>
      </c>
      <c r="AR1042">
        <v>13</v>
      </c>
      <c r="AS1042">
        <v>7</v>
      </c>
    </row>
    <row r="1043" spans="1:45" x14ac:dyDescent="0.25">
      <c r="A1043">
        <v>20121107</v>
      </c>
      <c r="B1043">
        <f t="shared" si="80"/>
        <v>20161107</v>
      </c>
      <c r="C1043">
        <f t="shared" si="81"/>
        <v>2016</v>
      </c>
      <c r="D1043">
        <f t="shared" si="82"/>
        <v>11</v>
      </c>
      <c r="E1043">
        <f t="shared" si="83"/>
        <v>7</v>
      </c>
      <c r="F1043" s="15">
        <f t="shared" si="84"/>
        <v>42681</v>
      </c>
      <c r="G1043">
        <v>248</v>
      </c>
      <c r="H1043">
        <v>39</v>
      </c>
      <c r="I1043">
        <v>41</v>
      </c>
      <c r="J1043">
        <v>60</v>
      </c>
      <c r="K1043">
        <v>24</v>
      </c>
      <c r="L1043">
        <v>30</v>
      </c>
      <c r="M1043">
        <v>3</v>
      </c>
      <c r="N1043">
        <v>110</v>
      </c>
      <c r="O1043">
        <v>23</v>
      </c>
      <c r="P1043">
        <v>103</v>
      </c>
      <c r="Q1043">
        <v>94</v>
      </c>
      <c r="R1043">
        <v>24</v>
      </c>
      <c r="S1043">
        <v>108</v>
      </c>
      <c r="T1043">
        <v>4</v>
      </c>
      <c r="U1043">
        <v>89</v>
      </c>
      <c r="V1043">
        <v>18</v>
      </c>
      <c r="W1043">
        <v>0</v>
      </c>
      <c r="X1043">
        <v>0</v>
      </c>
      <c r="Y1043">
        <v>156</v>
      </c>
      <c r="Z1043">
        <v>44</v>
      </c>
      <c r="AA1043">
        <v>9</v>
      </c>
      <c r="AB1043">
        <v>2</v>
      </c>
      <c r="AC1043">
        <v>1</v>
      </c>
      <c r="AD1043">
        <v>10214</v>
      </c>
      <c r="AE1043">
        <v>10229</v>
      </c>
      <c r="AF1043">
        <v>13</v>
      </c>
      <c r="AG1043">
        <v>10177</v>
      </c>
      <c r="AH1043">
        <v>1</v>
      </c>
      <c r="AI1043">
        <v>27</v>
      </c>
      <c r="AJ1043">
        <v>2</v>
      </c>
      <c r="AK1043">
        <v>66</v>
      </c>
      <c r="AL1043">
        <v>15</v>
      </c>
      <c r="AM1043">
        <v>8</v>
      </c>
      <c r="AN1043">
        <v>88</v>
      </c>
      <c r="AO1043">
        <v>98</v>
      </c>
      <c r="AP1043">
        <v>1</v>
      </c>
      <c r="AQ1043">
        <v>75</v>
      </c>
      <c r="AR1043">
        <v>15</v>
      </c>
      <c r="AS1043">
        <v>2</v>
      </c>
    </row>
    <row r="1044" spans="1:45" x14ac:dyDescent="0.25">
      <c r="A1044">
        <v>20121108</v>
      </c>
      <c r="B1044">
        <f t="shared" si="80"/>
        <v>20161108</v>
      </c>
      <c r="C1044">
        <f t="shared" si="81"/>
        <v>2016</v>
      </c>
      <c r="D1044">
        <f t="shared" si="82"/>
        <v>11</v>
      </c>
      <c r="E1044">
        <f t="shared" si="83"/>
        <v>8</v>
      </c>
      <c r="F1044" s="15">
        <f t="shared" si="84"/>
        <v>42682</v>
      </c>
      <c r="G1044">
        <v>235</v>
      </c>
      <c r="H1044">
        <v>45</v>
      </c>
      <c r="I1044">
        <v>46</v>
      </c>
      <c r="J1044">
        <v>60</v>
      </c>
      <c r="K1044">
        <v>1</v>
      </c>
      <c r="L1044">
        <v>20</v>
      </c>
      <c r="M1044">
        <v>21</v>
      </c>
      <c r="N1044">
        <v>120</v>
      </c>
      <c r="O1044">
        <v>2</v>
      </c>
      <c r="P1044">
        <v>99</v>
      </c>
      <c r="Q1044">
        <v>90</v>
      </c>
      <c r="R1044">
        <v>6</v>
      </c>
      <c r="S1044">
        <v>117</v>
      </c>
      <c r="T1044">
        <v>13</v>
      </c>
      <c r="U1044">
        <v>86</v>
      </c>
      <c r="V1044">
        <v>24</v>
      </c>
      <c r="W1044">
        <v>7</v>
      </c>
      <c r="X1044">
        <v>8</v>
      </c>
      <c r="Y1044">
        <v>204</v>
      </c>
      <c r="Z1044">
        <v>13</v>
      </c>
      <c r="AA1044">
        <v>8</v>
      </c>
      <c r="AB1044">
        <v>6</v>
      </c>
      <c r="AC1044">
        <v>19</v>
      </c>
      <c r="AD1044">
        <v>10171</v>
      </c>
      <c r="AE1044">
        <v>10197</v>
      </c>
      <c r="AF1044">
        <v>1</v>
      </c>
      <c r="AG1044">
        <v>10158</v>
      </c>
      <c r="AH1044">
        <v>15</v>
      </c>
      <c r="AI1044">
        <v>56</v>
      </c>
      <c r="AJ1044">
        <v>19</v>
      </c>
      <c r="AK1044">
        <v>75</v>
      </c>
      <c r="AL1044">
        <v>14</v>
      </c>
      <c r="AM1044">
        <v>8</v>
      </c>
      <c r="AN1044">
        <v>86</v>
      </c>
      <c r="AO1044">
        <v>95</v>
      </c>
      <c r="AP1044">
        <v>20</v>
      </c>
      <c r="AQ1044">
        <v>79</v>
      </c>
      <c r="AR1044">
        <v>14</v>
      </c>
      <c r="AS1044">
        <v>3</v>
      </c>
    </row>
    <row r="1045" spans="1:45" x14ac:dyDescent="0.25">
      <c r="A1045">
        <v>20121109</v>
      </c>
      <c r="B1045">
        <f t="shared" si="80"/>
        <v>20161109</v>
      </c>
      <c r="C1045">
        <f t="shared" si="81"/>
        <v>2016</v>
      </c>
      <c r="D1045">
        <f t="shared" si="82"/>
        <v>11</v>
      </c>
      <c r="E1045">
        <f t="shared" si="83"/>
        <v>9</v>
      </c>
      <c r="F1045" s="15">
        <f t="shared" si="84"/>
        <v>42683</v>
      </c>
      <c r="G1045">
        <v>183</v>
      </c>
      <c r="H1045">
        <v>30</v>
      </c>
      <c r="I1045">
        <v>33</v>
      </c>
      <c r="J1045">
        <v>40</v>
      </c>
      <c r="K1045">
        <v>13</v>
      </c>
      <c r="L1045">
        <v>30</v>
      </c>
      <c r="M1045">
        <v>1</v>
      </c>
      <c r="N1045">
        <v>80</v>
      </c>
      <c r="O1045">
        <v>24</v>
      </c>
      <c r="P1045">
        <v>92</v>
      </c>
      <c r="Q1045">
        <v>79</v>
      </c>
      <c r="R1045">
        <v>21</v>
      </c>
      <c r="S1045">
        <v>107</v>
      </c>
      <c r="T1045">
        <v>14</v>
      </c>
      <c r="U1045">
        <v>65</v>
      </c>
      <c r="V1045">
        <v>18</v>
      </c>
      <c r="W1045">
        <v>8</v>
      </c>
      <c r="X1045">
        <v>9</v>
      </c>
      <c r="Y1045">
        <v>188</v>
      </c>
      <c r="Z1045">
        <v>0</v>
      </c>
      <c r="AA1045">
        <v>-1</v>
      </c>
      <c r="AB1045">
        <v>-1</v>
      </c>
      <c r="AC1045">
        <v>1</v>
      </c>
      <c r="AD1045">
        <v>10122</v>
      </c>
      <c r="AE1045">
        <v>10165</v>
      </c>
      <c r="AF1045">
        <v>1</v>
      </c>
      <c r="AG1045">
        <v>10049</v>
      </c>
      <c r="AH1045">
        <v>24</v>
      </c>
      <c r="AI1045">
        <v>57</v>
      </c>
      <c r="AJ1045">
        <v>5</v>
      </c>
      <c r="AK1045">
        <v>70</v>
      </c>
      <c r="AL1045">
        <v>1</v>
      </c>
      <c r="AM1045">
        <v>8</v>
      </c>
      <c r="AN1045">
        <v>83</v>
      </c>
      <c r="AO1045">
        <v>94</v>
      </c>
      <c r="AP1045">
        <v>5</v>
      </c>
      <c r="AQ1045">
        <v>77</v>
      </c>
      <c r="AR1045">
        <v>15</v>
      </c>
      <c r="AS1045">
        <v>3</v>
      </c>
    </row>
    <row r="1046" spans="1:45" x14ac:dyDescent="0.25">
      <c r="A1046">
        <v>20121110</v>
      </c>
      <c r="B1046">
        <f t="shared" si="80"/>
        <v>20161110</v>
      </c>
      <c r="C1046">
        <f t="shared" si="81"/>
        <v>2016</v>
      </c>
      <c r="D1046">
        <f t="shared" si="82"/>
        <v>11</v>
      </c>
      <c r="E1046">
        <f t="shared" si="83"/>
        <v>10</v>
      </c>
      <c r="F1046" s="15">
        <f t="shared" si="84"/>
        <v>42684</v>
      </c>
      <c r="G1046">
        <v>176</v>
      </c>
      <c r="H1046">
        <v>30</v>
      </c>
      <c r="I1046">
        <v>33</v>
      </c>
      <c r="J1046">
        <v>50</v>
      </c>
      <c r="K1046">
        <v>24</v>
      </c>
      <c r="L1046">
        <v>20</v>
      </c>
      <c r="M1046">
        <v>16</v>
      </c>
      <c r="N1046">
        <v>110</v>
      </c>
      <c r="O1046">
        <v>24</v>
      </c>
      <c r="P1046">
        <v>100</v>
      </c>
      <c r="Q1046">
        <v>80</v>
      </c>
      <c r="R1046">
        <v>1</v>
      </c>
      <c r="S1046">
        <v>113</v>
      </c>
      <c r="T1046">
        <v>16</v>
      </c>
      <c r="U1046">
        <v>78</v>
      </c>
      <c r="V1046">
        <v>6</v>
      </c>
      <c r="W1046">
        <v>2</v>
      </c>
      <c r="X1046">
        <v>2</v>
      </c>
      <c r="Y1046">
        <v>105</v>
      </c>
      <c r="Z1046">
        <v>45</v>
      </c>
      <c r="AA1046">
        <v>32</v>
      </c>
      <c r="AB1046">
        <v>13</v>
      </c>
      <c r="AC1046">
        <v>23</v>
      </c>
      <c r="AD1046">
        <v>9996</v>
      </c>
      <c r="AE1046">
        <v>10041</v>
      </c>
      <c r="AF1046">
        <v>1</v>
      </c>
      <c r="AG1046">
        <v>9971</v>
      </c>
      <c r="AH1046">
        <v>21</v>
      </c>
      <c r="AI1046">
        <v>25</v>
      </c>
      <c r="AJ1046">
        <v>13</v>
      </c>
      <c r="AK1046">
        <v>65</v>
      </c>
      <c r="AL1046">
        <v>24</v>
      </c>
      <c r="AM1046">
        <v>8</v>
      </c>
      <c r="AN1046">
        <v>96</v>
      </c>
      <c r="AO1046">
        <v>98</v>
      </c>
      <c r="AP1046">
        <v>7</v>
      </c>
      <c r="AQ1046">
        <v>93</v>
      </c>
      <c r="AR1046">
        <v>1</v>
      </c>
      <c r="AS1046">
        <v>2</v>
      </c>
    </row>
    <row r="1047" spans="1:45" x14ac:dyDescent="0.25">
      <c r="A1047">
        <v>20121111</v>
      </c>
      <c r="B1047">
        <f t="shared" si="80"/>
        <v>20161111</v>
      </c>
      <c r="C1047">
        <f t="shared" si="81"/>
        <v>2016</v>
      </c>
      <c r="D1047">
        <f t="shared" si="82"/>
        <v>11</v>
      </c>
      <c r="E1047">
        <f t="shared" si="83"/>
        <v>11</v>
      </c>
      <c r="F1047" s="15">
        <f t="shared" si="84"/>
        <v>42685</v>
      </c>
      <c r="G1047">
        <v>227</v>
      </c>
      <c r="H1047">
        <v>35</v>
      </c>
      <c r="I1047">
        <v>35</v>
      </c>
      <c r="J1047">
        <v>50</v>
      </c>
      <c r="K1047">
        <v>21</v>
      </c>
      <c r="L1047">
        <v>30</v>
      </c>
      <c r="M1047">
        <v>2</v>
      </c>
      <c r="N1047">
        <v>80</v>
      </c>
      <c r="O1047">
        <v>3</v>
      </c>
      <c r="P1047">
        <v>83</v>
      </c>
      <c r="Q1047">
        <v>67</v>
      </c>
      <c r="R1047">
        <v>8</v>
      </c>
      <c r="S1047">
        <v>115</v>
      </c>
      <c r="T1047">
        <v>14</v>
      </c>
      <c r="U1047">
        <v>57</v>
      </c>
      <c r="V1047">
        <v>12</v>
      </c>
      <c r="W1047">
        <v>48</v>
      </c>
      <c r="X1047">
        <v>53</v>
      </c>
      <c r="Y1047">
        <v>466</v>
      </c>
      <c r="Z1047">
        <v>6</v>
      </c>
      <c r="AA1047">
        <v>3</v>
      </c>
      <c r="AB1047">
        <v>2</v>
      </c>
      <c r="AC1047">
        <v>2</v>
      </c>
      <c r="AD1047">
        <v>10114</v>
      </c>
      <c r="AE1047">
        <v>10195</v>
      </c>
      <c r="AF1047">
        <v>24</v>
      </c>
      <c r="AG1047">
        <v>10013</v>
      </c>
      <c r="AH1047">
        <v>1</v>
      </c>
      <c r="AI1047">
        <v>26</v>
      </c>
      <c r="AJ1047">
        <v>9</v>
      </c>
      <c r="AK1047">
        <v>69</v>
      </c>
      <c r="AL1047">
        <v>13</v>
      </c>
      <c r="AM1047">
        <v>6</v>
      </c>
      <c r="AN1047">
        <v>92</v>
      </c>
      <c r="AO1047">
        <v>97</v>
      </c>
      <c r="AP1047">
        <v>7</v>
      </c>
      <c r="AQ1047">
        <v>77</v>
      </c>
      <c r="AR1047">
        <v>14</v>
      </c>
      <c r="AS1047">
        <v>7</v>
      </c>
    </row>
    <row r="1048" spans="1:45" x14ac:dyDescent="0.25">
      <c r="A1048">
        <v>20121112</v>
      </c>
      <c r="B1048">
        <f t="shared" si="80"/>
        <v>20161112</v>
      </c>
      <c r="C1048">
        <f t="shared" si="81"/>
        <v>2016</v>
      </c>
      <c r="D1048">
        <f t="shared" si="82"/>
        <v>11</v>
      </c>
      <c r="E1048">
        <f t="shared" si="83"/>
        <v>12</v>
      </c>
      <c r="F1048" s="15">
        <f t="shared" si="84"/>
        <v>42686</v>
      </c>
      <c r="G1048">
        <v>199</v>
      </c>
      <c r="H1048">
        <v>39</v>
      </c>
      <c r="I1048">
        <v>40</v>
      </c>
      <c r="J1048">
        <v>50</v>
      </c>
      <c r="K1048">
        <v>20</v>
      </c>
      <c r="L1048">
        <v>30</v>
      </c>
      <c r="M1048">
        <v>3</v>
      </c>
      <c r="N1048">
        <v>90</v>
      </c>
      <c r="O1048">
        <v>18</v>
      </c>
      <c r="P1048">
        <v>66</v>
      </c>
      <c r="Q1048">
        <v>46</v>
      </c>
      <c r="R1048">
        <v>7</v>
      </c>
      <c r="S1048">
        <v>77</v>
      </c>
      <c r="T1048">
        <v>24</v>
      </c>
      <c r="U1048">
        <v>37</v>
      </c>
      <c r="V1048">
        <v>6</v>
      </c>
      <c r="W1048">
        <v>2</v>
      </c>
      <c r="X1048">
        <v>2</v>
      </c>
      <c r="Y1048">
        <v>236</v>
      </c>
      <c r="Z1048">
        <v>0</v>
      </c>
      <c r="AA1048">
        <v>0</v>
      </c>
      <c r="AB1048">
        <v>0</v>
      </c>
      <c r="AC1048">
        <v>1</v>
      </c>
      <c r="AD1048">
        <v>10237</v>
      </c>
      <c r="AE1048">
        <v>10261</v>
      </c>
      <c r="AF1048">
        <v>24</v>
      </c>
      <c r="AG1048">
        <v>10198</v>
      </c>
      <c r="AH1048">
        <v>1</v>
      </c>
      <c r="AI1048">
        <v>20</v>
      </c>
      <c r="AJ1048">
        <v>8</v>
      </c>
      <c r="AK1048">
        <v>65</v>
      </c>
      <c r="AL1048">
        <v>20</v>
      </c>
      <c r="AM1048">
        <v>7</v>
      </c>
      <c r="AN1048">
        <v>91</v>
      </c>
      <c r="AO1048">
        <v>98</v>
      </c>
      <c r="AP1048">
        <v>8</v>
      </c>
      <c r="AQ1048">
        <v>83</v>
      </c>
      <c r="AR1048">
        <v>21</v>
      </c>
      <c r="AS1048">
        <v>3</v>
      </c>
    </row>
    <row r="1049" spans="1:45" x14ac:dyDescent="0.25">
      <c r="A1049">
        <v>20121113</v>
      </c>
      <c r="B1049">
        <f t="shared" si="80"/>
        <v>20161113</v>
      </c>
      <c r="C1049">
        <f t="shared" si="81"/>
        <v>2016</v>
      </c>
      <c r="D1049">
        <f t="shared" si="82"/>
        <v>11</v>
      </c>
      <c r="E1049">
        <f t="shared" si="83"/>
        <v>13</v>
      </c>
      <c r="F1049" s="15">
        <f t="shared" si="84"/>
        <v>42687</v>
      </c>
      <c r="G1049">
        <v>185</v>
      </c>
      <c r="H1049">
        <v>34</v>
      </c>
      <c r="I1049">
        <v>35</v>
      </c>
      <c r="J1049">
        <v>50</v>
      </c>
      <c r="K1049">
        <v>1</v>
      </c>
      <c r="L1049">
        <v>20</v>
      </c>
      <c r="M1049">
        <v>18</v>
      </c>
      <c r="N1049">
        <v>90</v>
      </c>
      <c r="O1049">
        <v>4</v>
      </c>
      <c r="P1049">
        <v>87</v>
      </c>
      <c r="Q1049">
        <v>71</v>
      </c>
      <c r="R1049">
        <v>2</v>
      </c>
      <c r="S1049">
        <v>104</v>
      </c>
      <c r="T1049">
        <v>14</v>
      </c>
      <c r="U1049">
        <v>70</v>
      </c>
      <c r="V1049">
        <v>6</v>
      </c>
      <c r="W1049">
        <v>0</v>
      </c>
      <c r="X1049">
        <v>0</v>
      </c>
      <c r="Y1049">
        <v>149</v>
      </c>
      <c r="Z1049">
        <v>8</v>
      </c>
      <c r="AA1049">
        <v>2</v>
      </c>
      <c r="AB1049">
        <v>1</v>
      </c>
      <c r="AC1049">
        <v>2</v>
      </c>
      <c r="AD1049">
        <v>10290</v>
      </c>
      <c r="AE1049">
        <v>10306</v>
      </c>
      <c r="AF1049">
        <v>22</v>
      </c>
      <c r="AG1049">
        <v>10261</v>
      </c>
      <c r="AH1049">
        <v>1</v>
      </c>
      <c r="AI1049">
        <v>10</v>
      </c>
      <c r="AJ1049">
        <v>9</v>
      </c>
      <c r="AK1049">
        <v>59</v>
      </c>
      <c r="AL1049">
        <v>1</v>
      </c>
      <c r="AM1049">
        <v>8</v>
      </c>
      <c r="AN1049">
        <v>95</v>
      </c>
      <c r="AO1049">
        <v>98</v>
      </c>
      <c r="AP1049">
        <v>8</v>
      </c>
      <c r="AQ1049">
        <v>87</v>
      </c>
      <c r="AR1049">
        <v>1</v>
      </c>
      <c r="AS1049">
        <v>2</v>
      </c>
    </row>
    <row r="1050" spans="1:45" x14ac:dyDescent="0.25">
      <c r="A1050">
        <v>20121114</v>
      </c>
      <c r="B1050">
        <f t="shared" si="80"/>
        <v>20161114</v>
      </c>
      <c r="C1050">
        <f t="shared" si="81"/>
        <v>2016</v>
      </c>
      <c r="D1050">
        <f t="shared" si="82"/>
        <v>11</v>
      </c>
      <c r="E1050">
        <f t="shared" si="83"/>
        <v>14</v>
      </c>
      <c r="F1050" s="15">
        <f t="shared" si="84"/>
        <v>42688</v>
      </c>
      <c r="G1050">
        <v>125</v>
      </c>
      <c r="H1050">
        <v>17</v>
      </c>
      <c r="I1050">
        <v>20</v>
      </c>
      <c r="J1050">
        <v>30</v>
      </c>
      <c r="K1050">
        <v>9</v>
      </c>
      <c r="L1050">
        <v>10</v>
      </c>
      <c r="M1050">
        <v>18</v>
      </c>
      <c r="N1050">
        <v>60</v>
      </c>
      <c r="O1050">
        <v>11</v>
      </c>
      <c r="P1050">
        <v>74</v>
      </c>
      <c r="Q1050">
        <v>10</v>
      </c>
      <c r="R1050">
        <v>23</v>
      </c>
      <c r="S1050">
        <v>126</v>
      </c>
      <c r="T1050">
        <v>13</v>
      </c>
      <c r="U1050">
        <v>-28</v>
      </c>
      <c r="V1050">
        <v>24</v>
      </c>
      <c r="W1050">
        <v>64</v>
      </c>
      <c r="X1050">
        <v>72</v>
      </c>
      <c r="Y1050">
        <v>542</v>
      </c>
      <c r="Z1050">
        <v>0</v>
      </c>
      <c r="AA1050">
        <v>0</v>
      </c>
      <c r="AB1050">
        <v>0</v>
      </c>
      <c r="AC1050">
        <v>1</v>
      </c>
      <c r="AD1050">
        <v>10282</v>
      </c>
      <c r="AE1050">
        <v>10306</v>
      </c>
      <c r="AF1050">
        <v>1</v>
      </c>
      <c r="AG1050">
        <v>10256</v>
      </c>
      <c r="AH1050">
        <v>24</v>
      </c>
      <c r="AI1050">
        <v>3</v>
      </c>
      <c r="AJ1050">
        <v>23</v>
      </c>
      <c r="AK1050">
        <v>75</v>
      </c>
      <c r="AL1050">
        <v>14</v>
      </c>
      <c r="AM1050">
        <v>3</v>
      </c>
      <c r="AN1050">
        <v>85</v>
      </c>
      <c r="AO1050">
        <v>100</v>
      </c>
      <c r="AP1050">
        <v>23</v>
      </c>
      <c r="AQ1050">
        <v>57</v>
      </c>
      <c r="AR1050">
        <v>11</v>
      </c>
      <c r="AS1050">
        <v>7</v>
      </c>
    </row>
    <row r="1051" spans="1:45" x14ac:dyDescent="0.25">
      <c r="A1051">
        <v>20121115</v>
      </c>
      <c r="B1051">
        <f t="shared" si="80"/>
        <v>20161115</v>
      </c>
      <c r="C1051">
        <f t="shared" si="81"/>
        <v>2016</v>
      </c>
      <c r="D1051">
        <f t="shared" si="82"/>
        <v>11</v>
      </c>
      <c r="E1051">
        <f t="shared" si="83"/>
        <v>15</v>
      </c>
      <c r="F1051" s="15">
        <f t="shared" si="84"/>
        <v>42689</v>
      </c>
      <c r="G1051">
        <v>145</v>
      </c>
      <c r="H1051">
        <v>18</v>
      </c>
      <c r="I1051">
        <v>21</v>
      </c>
      <c r="J1051">
        <v>30</v>
      </c>
      <c r="K1051">
        <v>9</v>
      </c>
      <c r="L1051">
        <v>10</v>
      </c>
      <c r="M1051">
        <v>2</v>
      </c>
      <c r="N1051">
        <v>50</v>
      </c>
      <c r="O1051">
        <v>10</v>
      </c>
      <c r="P1051">
        <v>39</v>
      </c>
      <c r="Q1051">
        <v>0</v>
      </c>
      <c r="R1051">
        <v>3</v>
      </c>
      <c r="S1051">
        <v>55</v>
      </c>
      <c r="T1051">
        <v>14</v>
      </c>
      <c r="U1051">
        <v>-33</v>
      </c>
      <c r="V1051">
        <v>6</v>
      </c>
      <c r="W1051">
        <v>5</v>
      </c>
      <c r="X1051">
        <v>6</v>
      </c>
      <c r="Y1051">
        <v>221</v>
      </c>
      <c r="Z1051">
        <v>0</v>
      </c>
      <c r="AA1051">
        <v>0</v>
      </c>
      <c r="AB1051">
        <v>0</v>
      </c>
      <c r="AC1051">
        <v>1</v>
      </c>
      <c r="AD1051">
        <v>10237</v>
      </c>
      <c r="AE1051">
        <v>10253</v>
      </c>
      <c r="AF1051">
        <v>1</v>
      </c>
      <c r="AG1051">
        <v>10211</v>
      </c>
      <c r="AH1051">
        <v>24</v>
      </c>
      <c r="AI1051">
        <v>1</v>
      </c>
      <c r="AJ1051">
        <v>3</v>
      </c>
      <c r="AK1051">
        <v>57</v>
      </c>
      <c r="AL1051">
        <v>15</v>
      </c>
      <c r="AM1051">
        <v>7</v>
      </c>
      <c r="AN1051">
        <v>89</v>
      </c>
      <c r="AO1051">
        <v>100</v>
      </c>
      <c r="AP1051">
        <v>3</v>
      </c>
      <c r="AQ1051">
        <v>81</v>
      </c>
      <c r="AR1051">
        <v>17</v>
      </c>
      <c r="AS1051">
        <v>3</v>
      </c>
    </row>
    <row r="1052" spans="1:45" x14ac:dyDescent="0.25">
      <c r="A1052">
        <v>20121116</v>
      </c>
      <c r="B1052">
        <f t="shared" si="80"/>
        <v>20161116</v>
      </c>
      <c r="C1052">
        <f t="shared" si="81"/>
        <v>2016</v>
      </c>
      <c r="D1052">
        <f t="shared" si="82"/>
        <v>11</v>
      </c>
      <c r="E1052">
        <f t="shared" si="83"/>
        <v>16</v>
      </c>
      <c r="F1052" s="15">
        <f t="shared" si="84"/>
        <v>42690</v>
      </c>
      <c r="G1052">
        <v>166</v>
      </c>
      <c r="H1052">
        <v>24</v>
      </c>
      <c r="I1052">
        <v>25</v>
      </c>
      <c r="J1052">
        <v>30</v>
      </c>
      <c r="K1052">
        <v>8</v>
      </c>
      <c r="L1052">
        <v>20</v>
      </c>
      <c r="M1052">
        <v>1</v>
      </c>
      <c r="N1052">
        <v>70</v>
      </c>
      <c r="O1052">
        <v>9</v>
      </c>
      <c r="P1052">
        <v>38</v>
      </c>
      <c r="Q1052">
        <v>18</v>
      </c>
      <c r="R1052">
        <v>23</v>
      </c>
      <c r="S1052">
        <v>51</v>
      </c>
      <c r="T1052">
        <v>13</v>
      </c>
      <c r="U1052">
        <v>0</v>
      </c>
      <c r="V1052">
        <v>24</v>
      </c>
      <c r="W1052">
        <v>0</v>
      </c>
      <c r="X1052">
        <v>0</v>
      </c>
      <c r="Y1052">
        <v>137</v>
      </c>
      <c r="Z1052">
        <v>0</v>
      </c>
      <c r="AA1052">
        <v>0</v>
      </c>
      <c r="AB1052">
        <v>0</v>
      </c>
      <c r="AC1052">
        <v>1</v>
      </c>
      <c r="AD1052">
        <v>10175</v>
      </c>
      <c r="AE1052">
        <v>10209</v>
      </c>
      <c r="AF1052">
        <v>1</v>
      </c>
      <c r="AG1052">
        <v>10130</v>
      </c>
      <c r="AH1052">
        <v>24</v>
      </c>
      <c r="AI1052">
        <v>30</v>
      </c>
      <c r="AJ1052">
        <v>22</v>
      </c>
      <c r="AK1052">
        <v>56</v>
      </c>
      <c r="AL1052">
        <v>8</v>
      </c>
      <c r="AM1052">
        <v>6</v>
      </c>
      <c r="AN1052">
        <v>85</v>
      </c>
      <c r="AO1052">
        <v>93</v>
      </c>
      <c r="AP1052">
        <v>22</v>
      </c>
      <c r="AQ1052">
        <v>81</v>
      </c>
      <c r="AR1052">
        <v>9</v>
      </c>
      <c r="AS1052">
        <v>2</v>
      </c>
    </row>
    <row r="1053" spans="1:45" x14ac:dyDescent="0.25">
      <c r="A1053">
        <v>20121117</v>
      </c>
      <c r="B1053">
        <f t="shared" si="80"/>
        <v>20161117</v>
      </c>
      <c r="C1053">
        <f t="shared" si="81"/>
        <v>2016</v>
      </c>
      <c r="D1053">
        <f t="shared" si="82"/>
        <v>11</v>
      </c>
      <c r="E1053">
        <f t="shared" si="83"/>
        <v>17</v>
      </c>
      <c r="F1053" s="15">
        <f t="shared" si="84"/>
        <v>42691</v>
      </c>
      <c r="G1053">
        <v>186</v>
      </c>
      <c r="H1053">
        <v>34</v>
      </c>
      <c r="I1053">
        <v>36</v>
      </c>
      <c r="J1053">
        <v>50</v>
      </c>
      <c r="K1053">
        <v>10</v>
      </c>
      <c r="L1053">
        <v>30</v>
      </c>
      <c r="M1053">
        <v>1</v>
      </c>
      <c r="N1053">
        <v>110</v>
      </c>
      <c r="O1053">
        <v>10</v>
      </c>
      <c r="P1053">
        <v>52</v>
      </c>
      <c r="Q1053">
        <v>19</v>
      </c>
      <c r="R1053">
        <v>1</v>
      </c>
      <c r="S1053">
        <v>84</v>
      </c>
      <c r="T1053">
        <v>24</v>
      </c>
      <c r="U1053">
        <v>9</v>
      </c>
      <c r="V1053">
        <v>6</v>
      </c>
      <c r="W1053">
        <v>11</v>
      </c>
      <c r="X1053">
        <v>13</v>
      </c>
      <c r="Y1053">
        <v>164</v>
      </c>
      <c r="Z1053">
        <v>22</v>
      </c>
      <c r="AA1053">
        <v>13</v>
      </c>
      <c r="AB1053">
        <v>11</v>
      </c>
      <c r="AC1053">
        <v>24</v>
      </c>
      <c r="AD1053">
        <v>10096</v>
      </c>
      <c r="AE1053">
        <v>10123</v>
      </c>
      <c r="AF1053">
        <v>1</v>
      </c>
      <c r="AG1053">
        <v>10086</v>
      </c>
      <c r="AH1053">
        <v>16</v>
      </c>
      <c r="AI1053">
        <v>13</v>
      </c>
      <c r="AJ1053">
        <v>18</v>
      </c>
      <c r="AK1053">
        <v>58</v>
      </c>
      <c r="AL1053">
        <v>9</v>
      </c>
      <c r="AM1053">
        <v>6</v>
      </c>
      <c r="AN1053">
        <v>95</v>
      </c>
      <c r="AO1053">
        <v>98</v>
      </c>
      <c r="AP1053">
        <v>12</v>
      </c>
      <c r="AQ1053">
        <v>83</v>
      </c>
      <c r="AR1053">
        <v>9</v>
      </c>
      <c r="AS1053">
        <v>2</v>
      </c>
    </row>
    <row r="1054" spans="1:45" x14ac:dyDescent="0.25">
      <c r="A1054">
        <v>20121118</v>
      </c>
      <c r="B1054">
        <f t="shared" si="80"/>
        <v>20161118</v>
      </c>
      <c r="C1054">
        <f t="shared" si="81"/>
        <v>2016</v>
      </c>
      <c r="D1054">
        <f t="shared" si="82"/>
        <v>11</v>
      </c>
      <c r="E1054">
        <f t="shared" si="83"/>
        <v>18</v>
      </c>
      <c r="F1054" s="15">
        <f t="shared" si="84"/>
        <v>42692</v>
      </c>
      <c r="G1054">
        <v>330</v>
      </c>
      <c r="H1054">
        <v>7</v>
      </c>
      <c r="I1054">
        <v>11</v>
      </c>
      <c r="J1054">
        <v>20</v>
      </c>
      <c r="K1054">
        <v>1</v>
      </c>
      <c r="L1054">
        <v>0</v>
      </c>
      <c r="M1054">
        <v>17</v>
      </c>
      <c r="N1054">
        <v>40</v>
      </c>
      <c r="O1054">
        <v>1</v>
      </c>
      <c r="P1054">
        <v>55</v>
      </c>
      <c r="Q1054">
        <v>-12</v>
      </c>
      <c r="R1054">
        <v>24</v>
      </c>
      <c r="S1054">
        <v>103</v>
      </c>
      <c r="T1054">
        <v>13</v>
      </c>
      <c r="U1054">
        <v>-40</v>
      </c>
      <c r="V1054">
        <v>24</v>
      </c>
      <c r="W1054">
        <v>24</v>
      </c>
      <c r="X1054">
        <v>28</v>
      </c>
      <c r="Y1054">
        <v>249</v>
      </c>
      <c r="Z1054">
        <v>68</v>
      </c>
      <c r="AA1054">
        <v>26</v>
      </c>
      <c r="AB1054">
        <v>6</v>
      </c>
      <c r="AC1054">
        <v>5</v>
      </c>
      <c r="AD1054">
        <v>10140</v>
      </c>
      <c r="AE1054">
        <v>10180</v>
      </c>
      <c r="AF1054">
        <v>22</v>
      </c>
      <c r="AG1054">
        <v>10092</v>
      </c>
      <c r="AH1054">
        <v>1</v>
      </c>
      <c r="AI1054">
        <v>1</v>
      </c>
      <c r="AJ1054">
        <v>24</v>
      </c>
      <c r="AK1054">
        <v>75</v>
      </c>
      <c r="AL1054">
        <v>13</v>
      </c>
      <c r="AM1054">
        <v>4</v>
      </c>
      <c r="AN1054">
        <v>95</v>
      </c>
      <c r="AO1054">
        <v>100</v>
      </c>
      <c r="AP1054">
        <v>23</v>
      </c>
      <c r="AQ1054">
        <v>71</v>
      </c>
      <c r="AR1054">
        <v>14</v>
      </c>
      <c r="AS1054">
        <v>3</v>
      </c>
    </row>
    <row r="1055" spans="1:45" x14ac:dyDescent="0.25">
      <c r="A1055">
        <v>20121119</v>
      </c>
      <c r="B1055">
        <f t="shared" si="80"/>
        <v>20161119</v>
      </c>
      <c r="C1055">
        <f t="shared" si="81"/>
        <v>2016</v>
      </c>
      <c r="D1055">
        <f t="shared" si="82"/>
        <v>11</v>
      </c>
      <c r="E1055">
        <f t="shared" si="83"/>
        <v>19</v>
      </c>
      <c r="F1055" s="15">
        <f t="shared" si="84"/>
        <v>42693</v>
      </c>
      <c r="G1055">
        <v>166</v>
      </c>
      <c r="H1055">
        <v>25</v>
      </c>
      <c r="I1055">
        <v>27</v>
      </c>
      <c r="J1055">
        <v>40</v>
      </c>
      <c r="K1055">
        <v>12</v>
      </c>
      <c r="L1055">
        <v>10</v>
      </c>
      <c r="M1055">
        <v>1</v>
      </c>
      <c r="N1055">
        <v>80</v>
      </c>
      <c r="O1055">
        <v>20</v>
      </c>
      <c r="P1055">
        <v>46</v>
      </c>
      <c r="Q1055">
        <v>-15</v>
      </c>
      <c r="R1055">
        <v>5</v>
      </c>
      <c r="S1055">
        <v>102</v>
      </c>
      <c r="T1055">
        <v>23</v>
      </c>
      <c r="U1055">
        <v>-40</v>
      </c>
      <c r="V1055">
        <v>6</v>
      </c>
      <c r="W1055">
        <v>0</v>
      </c>
      <c r="X1055">
        <v>0</v>
      </c>
      <c r="Y1055">
        <v>180</v>
      </c>
      <c r="Z1055">
        <v>0</v>
      </c>
      <c r="AA1055">
        <v>0</v>
      </c>
      <c r="AB1055">
        <v>0</v>
      </c>
      <c r="AC1055">
        <v>1</v>
      </c>
      <c r="AD1055">
        <v>10157</v>
      </c>
      <c r="AE1055">
        <v>10179</v>
      </c>
      <c r="AF1055">
        <v>1</v>
      </c>
      <c r="AG1055">
        <v>10143</v>
      </c>
      <c r="AH1055">
        <v>15</v>
      </c>
      <c r="AI1055">
        <v>0</v>
      </c>
      <c r="AJ1055">
        <v>3</v>
      </c>
      <c r="AK1055">
        <v>56</v>
      </c>
      <c r="AL1055">
        <v>20</v>
      </c>
      <c r="AM1055">
        <v>8</v>
      </c>
      <c r="AN1055">
        <v>98</v>
      </c>
      <c r="AO1055">
        <v>100</v>
      </c>
      <c r="AP1055">
        <v>1</v>
      </c>
      <c r="AQ1055">
        <v>94</v>
      </c>
      <c r="AR1055">
        <v>20</v>
      </c>
      <c r="AS1055">
        <v>2</v>
      </c>
    </row>
    <row r="1056" spans="1:45" x14ac:dyDescent="0.25">
      <c r="A1056">
        <v>20121120</v>
      </c>
      <c r="B1056">
        <f t="shared" si="80"/>
        <v>20161120</v>
      </c>
      <c r="C1056">
        <f t="shared" si="81"/>
        <v>2016</v>
      </c>
      <c r="D1056">
        <f t="shared" si="82"/>
        <v>11</v>
      </c>
      <c r="E1056">
        <f t="shared" si="83"/>
        <v>20</v>
      </c>
      <c r="F1056" s="15">
        <f t="shared" si="84"/>
        <v>42694</v>
      </c>
      <c r="G1056">
        <v>166</v>
      </c>
      <c r="H1056">
        <v>41</v>
      </c>
      <c r="I1056">
        <v>41</v>
      </c>
      <c r="J1056">
        <v>60</v>
      </c>
      <c r="K1056">
        <v>12</v>
      </c>
      <c r="L1056">
        <v>30</v>
      </c>
      <c r="M1056">
        <v>1</v>
      </c>
      <c r="N1056">
        <v>100</v>
      </c>
      <c r="O1056">
        <v>12</v>
      </c>
      <c r="P1056">
        <v>90</v>
      </c>
      <c r="Q1056">
        <v>60</v>
      </c>
      <c r="R1056">
        <v>24</v>
      </c>
      <c r="S1056">
        <v>123</v>
      </c>
      <c r="T1056">
        <v>14</v>
      </c>
      <c r="U1056">
        <v>52</v>
      </c>
      <c r="V1056">
        <v>24</v>
      </c>
      <c r="W1056">
        <v>36</v>
      </c>
      <c r="X1056">
        <v>42</v>
      </c>
      <c r="Y1056">
        <v>371</v>
      </c>
      <c r="Z1056">
        <v>0</v>
      </c>
      <c r="AA1056">
        <v>0</v>
      </c>
      <c r="AB1056">
        <v>0</v>
      </c>
      <c r="AC1056">
        <v>1</v>
      </c>
      <c r="AD1056">
        <v>10153</v>
      </c>
      <c r="AE1056">
        <v>10160</v>
      </c>
      <c r="AF1056">
        <v>10</v>
      </c>
      <c r="AG1056">
        <v>10146</v>
      </c>
      <c r="AH1056">
        <v>24</v>
      </c>
      <c r="AI1056">
        <v>30</v>
      </c>
      <c r="AJ1056">
        <v>5</v>
      </c>
      <c r="AK1056">
        <v>66</v>
      </c>
      <c r="AL1056">
        <v>14</v>
      </c>
      <c r="AM1056">
        <v>7</v>
      </c>
      <c r="AN1056">
        <v>90</v>
      </c>
      <c r="AO1056">
        <v>98</v>
      </c>
      <c r="AP1056">
        <v>4</v>
      </c>
      <c r="AQ1056">
        <v>76</v>
      </c>
      <c r="AR1056">
        <v>14</v>
      </c>
      <c r="AS1056">
        <v>5</v>
      </c>
    </row>
    <row r="1057" spans="1:45" x14ac:dyDescent="0.25">
      <c r="A1057">
        <v>20121121</v>
      </c>
      <c r="B1057">
        <f t="shared" si="80"/>
        <v>20161121</v>
      </c>
      <c r="C1057">
        <f t="shared" si="81"/>
        <v>2016</v>
      </c>
      <c r="D1057">
        <f t="shared" si="82"/>
        <v>11</v>
      </c>
      <c r="E1057">
        <f t="shared" si="83"/>
        <v>21</v>
      </c>
      <c r="F1057" s="15">
        <f t="shared" si="84"/>
        <v>42695</v>
      </c>
      <c r="G1057">
        <v>180</v>
      </c>
      <c r="H1057">
        <v>44</v>
      </c>
      <c r="I1057">
        <v>56</v>
      </c>
      <c r="J1057">
        <v>100</v>
      </c>
      <c r="K1057">
        <v>20</v>
      </c>
      <c r="L1057">
        <v>40</v>
      </c>
      <c r="M1057">
        <v>1</v>
      </c>
      <c r="N1057">
        <v>210</v>
      </c>
      <c r="O1057">
        <v>20</v>
      </c>
      <c r="P1057">
        <v>65</v>
      </c>
      <c r="Q1057">
        <v>33</v>
      </c>
      <c r="R1057">
        <v>4</v>
      </c>
      <c r="S1057">
        <v>106</v>
      </c>
      <c r="T1057">
        <v>20</v>
      </c>
      <c r="U1057">
        <v>26</v>
      </c>
      <c r="V1057">
        <v>6</v>
      </c>
      <c r="W1057">
        <v>8</v>
      </c>
      <c r="X1057">
        <v>9</v>
      </c>
      <c r="Y1057">
        <v>259</v>
      </c>
      <c r="Z1057">
        <v>24</v>
      </c>
      <c r="AA1057">
        <v>6</v>
      </c>
      <c r="AB1057">
        <v>3</v>
      </c>
      <c r="AC1057">
        <v>22</v>
      </c>
      <c r="AD1057">
        <v>10120</v>
      </c>
      <c r="AE1057">
        <v>10165</v>
      </c>
      <c r="AF1057">
        <v>24</v>
      </c>
      <c r="AG1057">
        <v>10095</v>
      </c>
      <c r="AH1057">
        <v>14</v>
      </c>
      <c r="AI1057">
        <v>27</v>
      </c>
      <c r="AJ1057">
        <v>5</v>
      </c>
      <c r="AK1057">
        <v>74</v>
      </c>
      <c r="AL1057">
        <v>19</v>
      </c>
      <c r="AM1057">
        <v>7</v>
      </c>
      <c r="AN1057">
        <v>89</v>
      </c>
      <c r="AO1057">
        <v>98</v>
      </c>
      <c r="AP1057">
        <v>5</v>
      </c>
      <c r="AQ1057">
        <v>80</v>
      </c>
      <c r="AR1057">
        <v>19</v>
      </c>
      <c r="AS1057">
        <v>3</v>
      </c>
    </row>
    <row r="1058" spans="1:45" x14ac:dyDescent="0.25">
      <c r="A1058">
        <v>20121122</v>
      </c>
      <c r="B1058">
        <f t="shared" si="80"/>
        <v>20161122</v>
      </c>
      <c r="C1058">
        <f t="shared" si="81"/>
        <v>2016</v>
      </c>
      <c r="D1058">
        <f t="shared" si="82"/>
        <v>11</v>
      </c>
      <c r="E1058">
        <f t="shared" si="83"/>
        <v>22</v>
      </c>
      <c r="F1058" s="15">
        <f t="shared" si="84"/>
        <v>42696</v>
      </c>
      <c r="G1058">
        <v>188</v>
      </c>
      <c r="H1058">
        <v>45</v>
      </c>
      <c r="I1058">
        <v>48</v>
      </c>
      <c r="J1058">
        <v>60</v>
      </c>
      <c r="K1058">
        <v>13</v>
      </c>
      <c r="L1058">
        <v>40</v>
      </c>
      <c r="M1058">
        <v>2</v>
      </c>
      <c r="N1058">
        <v>110</v>
      </c>
      <c r="O1058">
        <v>1</v>
      </c>
      <c r="P1058">
        <v>79</v>
      </c>
      <c r="Q1058">
        <v>58</v>
      </c>
      <c r="R1058">
        <v>7</v>
      </c>
      <c r="S1058">
        <v>113</v>
      </c>
      <c r="T1058">
        <v>14</v>
      </c>
      <c r="U1058">
        <v>46</v>
      </c>
      <c r="V1058">
        <v>6</v>
      </c>
      <c r="W1058">
        <v>72</v>
      </c>
      <c r="X1058">
        <v>85</v>
      </c>
      <c r="Y1058">
        <v>460</v>
      </c>
      <c r="Z1058">
        <v>0</v>
      </c>
      <c r="AA1058">
        <v>0</v>
      </c>
      <c r="AB1058">
        <v>0</v>
      </c>
      <c r="AC1058">
        <v>1</v>
      </c>
      <c r="AD1058">
        <v>10181</v>
      </c>
      <c r="AE1058">
        <v>10201</v>
      </c>
      <c r="AF1058">
        <v>9</v>
      </c>
      <c r="AG1058">
        <v>10153</v>
      </c>
      <c r="AH1058">
        <v>24</v>
      </c>
      <c r="AI1058">
        <v>60</v>
      </c>
      <c r="AJ1058">
        <v>8</v>
      </c>
      <c r="AK1058">
        <v>75</v>
      </c>
      <c r="AL1058">
        <v>15</v>
      </c>
      <c r="AM1058">
        <v>2</v>
      </c>
      <c r="AN1058">
        <v>84</v>
      </c>
      <c r="AO1058">
        <v>96</v>
      </c>
      <c r="AP1058">
        <v>6</v>
      </c>
      <c r="AQ1058">
        <v>71</v>
      </c>
      <c r="AR1058">
        <v>13</v>
      </c>
      <c r="AS1058">
        <v>6</v>
      </c>
    </row>
    <row r="1059" spans="1:45" x14ac:dyDescent="0.25">
      <c r="A1059">
        <v>20121123</v>
      </c>
      <c r="B1059">
        <f t="shared" si="80"/>
        <v>20161123</v>
      </c>
      <c r="C1059">
        <f t="shared" si="81"/>
        <v>2016</v>
      </c>
      <c r="D1059">
        <f t="shared" si="82"/>
        <v>11</v>
      </c>
      <c r="E1059">
        <f t="shared" si="83"/>
        <v>23</v>
      </c>
      <c r="F1059" s="15">
        <f t="shared" si="84"/>
        <v>42697</v>
      </c>
      <c r="G1059">
        <v>184</v>
      </c>
      <c r="H1059">
        <v>31</v>
      </c>
      <c r="I1059">
        <v>34</v>
      </c>
      <c r="J1059">
        <v>60</v>
      </c>
      <c r="K1059">
        <v>5</v>
      </c>
      <c r="L1059">
        <v>10</v>
      </c>
      <c r="M1059">
        <v>19</v>
      </c>
      <c r="N1059">
        <v>110</v>
      </c>
      <c r="O1059">
        <v>5</v>
      </c>
      <c r="P1059">
        <v>62</v>
      </c>
      <c r="Q1059">
        <v>29</v>
      </c>
      <c r="R1059">
        <v>20</v>
      </c>
      <c r="S1059">
        <v>82</v>
      </c>
      <c r="T1059">
        <v>13</v>
      </c>
      <c r="U1059">
        <v>-3</v>
      </c>
      <c r="V1059">
        <v>24</v>
      </c>
      <c r="W1059">
        <v>0</v>
      </c>
      <c r="X1059">
        <v>0</v>
      </c>
      <c r="Y1059">
        <v>86</v>
      </c>
      <c r="Z1059">
        <v>40</v>
      </c>
      <c r="AA1059">
        <v>43</v>
      </c>
      <c r="AB1059">
        <v>14</v>
      </c>
      <c r="AC1059">
        <v>10</v>
      </c>
      <c r="AD1059">
        <v>10146</v>
      </c>
      <c r="AE1059">
        <v>10177</v>
      </c>
      <c r="AF1059">
        <v>23</v>
      </c>
      <c r="AG1059">
        <v>10117</v>
      </c>
      <c r="AH1059">
        <v>6</v>
      </c>
      <c r="AI1059">
        <v>0</v>
      </c>
      <c r="AJ1059">
        <v>21</v>
      </c>
      <c r="AK1059">
        <v>75</v>
      </c>
      <c r="AL1059">
        <v>7</v>
      </c>
      <c r="AM1059">
        <v>8</v>
      </c>
      <c r="AN1059">
        <v>92</v>
      </c>
      <c r="AO1059">
        <v>100</v>
      </c>
      <c r="AP1059">
        <v>21</v>
      </c>
      <c r="AQ1059">
        <v>79</v>
      </c>
      <c r="AR1059">
        <v>8</v>
      </c>
      <c r="AS1059">
        <v>1</v>
      </c>
    </row>
    <row r="1060" spans="1:45" x14ac:dyDescent="0.25">
      <c r="A1060">
        <v>20121124</v>
      </c>
      <c r="B1060">
        <f t="shared" si="80"/>
        <v>20161124</v>
      </c>
      <c r="C1060">
        <f t="shared" si="81"/>
        <v>2016</v>
      </c>
      <c r="D1060">
        <f t="shared" si="82"/>
        <v>11</v>
      </c>
      <c r="E1060">
        <f t="shared" si="83"/>
        <v>24</v>
      </c>
      <c r="F1060" s="15">
        <f t="shared" si="84"/>
        <v>42698</v>
      </c>
      <c r="G1060">
        <v>109</v>
      </c>
      <c r="H1060">
        <v>24</v>
      </c>
      <c r="I1060">
        <v>25</v>
      </c>
      <c r="J1060">
        <v>60</v>
      </c>
      <c r="K1060">
        <v>24</v>
      </c>
      <c r="L1060">
        <v>10</v>
      </c>
      <c r="M1060">
        <v>1</v>
      </c>
      <c r="N1060">
        <v>100</v>
      </c>
      <c r="O1060">
        <v>24</v>
      </c>
      <c r="P1060">
        <v>52</v>
      </c>
      <c r="Q1060">
        <v>6</v>
      </c>
      <c r="R1060">
        <v>8</v>
      </c>
      <c r="S1060">
        <v>93</v>
      </c>
      <c r="T1060">
        <v>24</v>
      </c>
      <c r="U1060">
        <v>7</v>
      </c>
      <c r="V1060">
        <v>6</v>
      </c>
      <c r="W1060">
        <v>2</v>
      </c>
      <c r="X1060">
        <v>2</v>
      </c>
      <c r="Y1060">
        <v>178</v>
      </c>
      <c r="Z1060">
        <v>56</v>
      </c>
      <c r="AA1060">
        <v>46</v>
      </c>
      <c r="AB1060">
        <v>13</v>
      </c>
      <c r="AC1060">
        <v>18</v>
      </c>
      <c r="AD1060">
        <v>10153</v>
      </c>
      <c r="AE1060">
        <v>10192</v>
      </c>
      <c r="AF1060">
        <v>10</v>
      </c>
      <c r="AG1060">
        <v>10054</v>
      </c>
      <c r="AH1060">
        <v>24</v>
      </c>
      <c r="AI1060">
        <v>0</v>
      </c>
      <c r="AJ1060">
        <v>1</v>
      </c>
      <c r="AK1060">
        <v>57</v>
      </c>
      <c r="AL1060">
        <v>24</v>
      </c>
      <c r="AM1060">
        <v>8</v>
      </c>
      <c r="AN1060">
        <v>98</v>
      </c>
      <c r="AO1060">
        <v>100</v>
      </c>
      <c r="AP1060">
        <v>2</v>
      </c>
      <c r="AQ1060">
        <v>93</v>
      </c>
      <c r="AR1060">
        <v>23</v>
      </c>
      <c r="AS1060">
        <v>2</v>
      </c>
    </row>
    <row r="1061" spans="1:45" x14ac:dyDescent="0.25">
      <c r="A1061">
        <v>20121125</v>
      </c>
      <c r="B1061">
        <f t="shared" si="80"/>
        <v>20161125</v>
      </c>
      <c r="C1061">
        <f t="shared" si="81"/>
        <v>2016</v>
      </c>
      <c r="D1061">
        <f t="shared" si="82"/>
        <v>11</v>
      </c>
      <c r="E1061">
        <f t="shared" si="83"/>
        <v>25</v>
      </c>
      <c r="F1061" s="15">
        <f t="shared" si="84"/>
        <v>42699</v>
      </c>
      <c r="G1061">
        <v>214</v>
      </c>
      <c r="H1061">
        <v>77</v>
      </c>
      <c r="I1061">
        <v>85</v>
      </c>
      <c r="J1061">
        <v>110</v>
      </c>
      <c r="K1061">
        <v>7</v>
      </c>
      <c r="L1061">
        <v>40</v>
      </c>
      <c r="M1061">
        <v>24</v>
      </c>
      <c r="N1061">
        <v>220</v>
      </c>
      <c r="O1061">
        <v>6</v>
      </c>
      <c r="P1061">
        <v>105</v>
      </c>
      <c r="Q1061">
        <v>75</v>
      </c>
      <c r="R1061">
        <v>24</v>
      </c>
      <c r="S1061">
        <v>131</v>
      </c>
      <c r="T1061">
        <v>6</v>
      </c>
      <c r="U1061">
        <v>62</v>
      </c>
      <c r="V1061">
        <v>24</v>
      </c>
      <c r="W1061">
        <v>14</v>
      </c>
      <c r="X1061">
        <v>17</v>
      </c>
      <c r="Y1061">
        <v>195</v>
      </c>
      <c r="Z1061">
        <v>12</v>
      </c>
      <c r="AA1061">
        <v>7</v>
      </c>
      <c r="AB1061">
        <v>3</v>
      </c>
      <c r="AC1061">
        <v>10</v>
      </c>
      <c r="AD1061">
        <v>10053</v>
      </c>
      <c r="AE1061">
        <v>10092</v>
      </c>
      <c r="AF1061">
        <v>23</v>
      </c>
      <c r="AG1061">
        <v>10002</v>
      </c>
      <c r="AH1061">
        <v>5</v>
      </c>
      <c r="AI1061">
        <v>57</v>
      </c>
      <c r="AJ1061">
        <v>4</v>
      </c>
      <c r="AK1061">
        <v>75</v>
      </c>
      <c r="AL1061">
        <v>5</v>
      </c>
      <c r="AM1061">
        <v>7</v>
      </c>
      <c r="AN1061">
        <v>76</v>
      </c>
      <c r="AO1061">
        <v>92</v>
      </c>
      <c r="AP1061">
        <v>4</v>
      </c>
      <c r="AQ1061">
        <v>62</v>
      </c>
      <c r="AR1061">
        <v>12</v>
      </c>
      <c r="AS1061">
        <v>3</v>
      </c>
    </row>
    <row r="1062" spans="1:45" x14ac:dyDescent="0.25">
      <c r="A1062">
        <v>20121126</v>
      </c>
      <c r="B1062">
        <f t="shared" si="80"/>
        <v>20161126</v>
      </c>
      <c r="C1062">
        <f t="shared" si="81"/>
        <v>2016</v>
      </c>
      <c r="D1062">
        <f t="shared" si="82"/>
        <v>11</v>
      </c>
      <c r="E1062">
        <f t="shared" si="83"/>
        <v>26</v>
      </c>
      <c r="F1062" s="15">
        <f t="shared" si="84"/>
        <v>42700</v>
      </c>
      <c r="G1062">
        <v>167</v>
      </c>
      <c r="H1062">
        <v>34</v>
      </c>
      <c r="I1062">
        <v>36</v>
      </c>
      <c r="J1062">
        <v>50</v>
      </c>
      <c r="K1062">
        <v>10</v>
      </c>
      <c r="L1062">
        <v>20</v>
      </c>
      <c r="M1062">
        <v>20</v>
      </c>
      <c r="N1062">
        <v>90</v>
      </c>
      <c r="O1062">
        <v>10</v>
      </c>
      <c r="P1062">
        <v>77</v>
      </c>
      <c r="Q1062">
        <v>52</v>
      </c>
      <c r="R1062">
        <v>4</v>
      </c>
      <c r="S1062">
        <v>99</v>
      </c>
      <c r="T1062">
        <v>15</v>
      </c>
      <c r="U1062">
        <v>31</v>
      </c>
      <c r="V1062">
        <v>6</v>
      </c>
      <c r="W1062">
        <v>6</v>
      </c>
      <c r="X1062">
        <v>7</v>
      </c>
      <c r="Y1062">
        <v>215</v>
      </c>
      <c r="Z1062">
        <v>3</v>
      </c>
      <c r="AA1062">
        <v>1</v>
      </c>
      <c r="AB1062">
        <v>1</v>
      </c>
      <c r="AC1062">
        <v>20</v>
      </c>
      <c r="AD1062">
        <v>10032</v>
      </c>
      <c r="AE1062">
        <v>10085</v>
      </c>
      <c r="AF1062">
        <v>1</v>
      </c>
      <c r="AG1062">
        <v>10003</v>
      </c>
      <c r="AH1062">
        <v>17</v>
      </c>
      <c r="AI1062">
        <v>63</v>
      </c>
      <c r="AJ1062">
        <v>20</v>
      </c>
      <c r="AK1062">
        <v>75</v>
      </c>
      <c r="AL1062">
        <v>22</v>
      </c>
      <c r="AM1062">
        <v>7</v>
      </c>
      <c r="AN1062">
        <v>87</v>
      </c>
      <c r="AO1062">
        <v>93</v>
      </c>
      <c r="AP1062">
        <v>17</v>
      </c>
      <c r="AQ1062">
        <v>79</v>
      </c>
      <c r="AR1062">
        <v>24</v>
      </c>
      <c r="AS1062">
        <v>3</v>
      </c>
    </row>
    <row r="1063" spans="1:45" x14ac:dyDescent="0.25">
      <c r="A1063">
        <v>20121127</v>
      </c>
      <c r="B1063">
        <f t="shared" si="80"/>
        <v>20161127</v>
      </c>
      <c r="C1063">
        <f t="shared" si="81"/>
        <v>2016</v>
      </c>
      <c r="D1063">
        <f t="shared" si="82"/>
        <v>11</v>
      </c>
      <c r="E1063">
        <f t="shared" si="83"/>
        <v>27</v>
      </c>
      <c r="F1063" s="15">
        <f t="shared" si="84"/>
        <v>42701</v>
      </c>
      <c r="G1063">
        <v>171</v>
      </c>
      <c r="H1063">
        <v>20</v>
      </c>
      <c r="I1063">
        <v>22</v>
      </c>
      <c r="J1063">
        <v>40</v>
      </c>
      <c r="K1063">
        <v>3</v>
      </c>
      <c r="L1063">
        <v>0</v>
      </c>
      <c r="M1063">
        <v>24</v>
      </c>
      <c r="N1063">
        <v>70</v>
      </c>
      <c r="O1063">
        <v>3</v>
      </c>
      <c r="P1063">
        <v>67</v>
      </c>
      <c r="Q1063">
        <v>20</v>
      </c>
      <c r="R1063">
        <v>24</v>
      </c>
      <c r="S1063">
        <v>87</v>
      </c>
      <c r="T1063">
        <v>13</v>
      </c>
      <c r="U1063">
        <v>-1</v>
      </c>
      <c r="V1063">
        <v>24</v>
      </c>
      <c r="W1063">
        <v>0</v>
      </c>
      <c r="X1063">
        <v>0</v>
      </c>
      <c r="Y1063">
        <v>183</v>
      </c>
      <c r="Z1063">
        <v>5</v>
      </c>
      <c r="AA1063">
        <v>1</v>
      </c>
      <c r="AB1063">
        <v>1</v>
      </c>
      <c r="AC1063">
        <v>20</v>
      </c>
      <c r="AD1063">
        <v>10035</v>
      </c>
      <c r="AE1063">
        <v>10065</v>
      </c>
      <c r="AF1063">
        <v>23</v>
      </c>
      <c r="AG1063">
        <v>10004</v>
      </c>
      <c r="AH1063">
        <v>2</v>
      </c>
      <c r="AI1063">
        <v>8</v>
      </c>
      <c r="AJ1063">
        <v>22</v>
      </c>
      <c r="AK1063">
        <v>75</v>
      </c>
      <c r="AL1063">
        <v>1</v>
      </c>
      <c r="AM1063">
        <v>7</v>
      </c>
      <c r="AN1063">
        <v>89</v>
      </c>
      <c r="AO1063">
        <v>99</v>
      </c>
      <c r="AP1063">
        <v>22</v>
      </c>
      <c r="AQ1063">
        <v>79</v>
      </c>
      <c r="AR1063">
        <v>1</v>
      </c>
      <c r="AS1063">
        <v>2</v>
      </c>
    </row>
    <row r="1064" spans="1:45" x14ac:dyDescent="0.25">
      <c r="A1064">
        <v>20121128</v>
      </c>
      <c r="B1064">
        <f t="shared" si="80"/>
        <v>20161128</v>
      </c>
      <c r="C1064">
        <f t="shared" si="81"/>
        <v>2016</v>
      </c>
      <c r="D1064">
        <f t="shared" si="82"/>
        <v>11</v>
      </c>
      <c r="E1064">
        <f t="shared" si="83"/>
        <v>28</v>
      </c>
      <c r="F1064" s="15">
        <f t="shared" si="84"/>
        <v>42702</v>
      </c>
      <c r="G1064">
        <v>341</v>
      </c>
      <c r="H1064">
        <v>18</v>
      </c>
      <c r="I1064">
        <v>18</v>
      </c>
      <c r="J1064">
        <v>30</v>
      </c>
      <c r="K1064">
        <v>18</v>
      </c>
      <c r="L1064">
        <v>10</v>
      </c>
      <c r="M1064">
        <v>1</v>
      </c>
      <c r="N1064">
        <v>60</v>
      </c>
      <c r="O1064">
        <v>23</v>
      </c>
      <c r="P1064">
        <v>53</v>
      </c>
      <c r="Q1064">
        <v>-3</v>
      </c>
      <c r="R1064">
        <v>5</v>
      </c>
      <c r="S1064">
        <v>93</v>
      </c>
      <c r="T1064">
        <v>14</v>
      </c>
      <c r="U1064">
        <v>-22</v>
      </c>
      <c r="V1064">
        <v>6</v>
      </c>
      <c r="W1064">
        <v>30</v>
      </c>
      <c r="X1064">
        <v>36</v>
      </c>
      <c r="Y1064">
        <v>302</v>
      </c>
      <c r="Z1064">
        <v>5</v>
      </c>
      <c r="AA1064">
        <v>5</v>
      </c>
      <c r="AB1064">
        <v>5</v>
      </c>
      <c r="AC1064">
        <v>23</v>
      </c>
      <c r="AD1064">
        <v>10068</v>
      </c>
      <c r="AE1064">
        <v>10076</v>
      </c>
      <c r="AF1064">
        <v>8</v>
      </c>
      <c r="AG1064">
        <v>10060</v>
      </c>
      <c r="AH1064">
        <v>14</v>
      </c>
      <c r="AI1064">
        <v>2</v>
      </c>
      <c r="AJ1064">
        <v>3</v>
      </c>
      <c r="AK1064">
        <v>80</v>
      </c>
      <c r="AL1064">
        <v>13</v>
      </c>
      <c r="AM1064">
        <v>6</v>
      </c>
      <c r="AN1064">
        <v>91</v>
      </c>
      <c r="AO1064">
        <v>100</v>
      </c>
      <c r="AP1064">
        <v>5</v>
      </c>
      <c r="AQ1064">
        <v>69</v>
      </c>
      <c r="AR1064">
        <v>13</v>
      </c>
      <c r="AS1064">
        <v>4</v>
      </c>
    </row>
    <row r="1065" spans="1:45" x14ac:dyDescent="0.25">
      <c r="A1065">
        <v>20121129</v>
      </c>
      <c r="B1065">
        <f t="shared" si="80"/>
        <v>20161129</v>
      </c>
      <c r="C1065">
        <f t="shared" si="81"/>
        <v>2016</v>
      </c>
      <c r="D1065">
        <f t="shared" si="82"/>
        <v>11</v>
      </c>
      <c r="E1065">
        <f t="shared" si="83"/>
        <v>29</v>
      </c>
      <c r="F1065" s="15">
        <f t="shared" si="84"/>
        <v>42703</v>
      </c>
      <c r="G1065">
        <v>340</v>
      </c>
      <c r="H1065">
        <v>24</v>
      </c>
      <c r="I1065">
        <v>25</v>
      </c>
      <c r="J1065">
        <v>50</v>
      </c>
      <c r="K1065">
        <v>12</v>
      </c>
      <c r="L1065">
        <v>10</v>
      </c>
      <c r="M1065">
        <v>20</v>
      </c>
      <c r="N1065">
        <v>90</v>
      </c>
      <c r="O1065">
        <v>13</v>
      </c>
      <c r="P1065">
        <v>42</v>
      </c>
      <c r="Q1065">
        <v>10</v>
      </c>
      <c r="R1065">
        <v>22</v>
      </c>
      <c r="S1065">
        <v>70</v>
      </c>
      <c r="T1065">
        <v>12</v>
      </c>
      <c r="U1065">
        <v>-15</v>
      </c>
      <c r="V1065">
        <v>24</v>
      </c>
      <c r="W1065">
        <v>49</v>
      </c>
      <c r="X1065">
        <v>60</v>
      </c>
      <c r="Y1065">
        <v>334</v>
      </c>
      <c r="Z1065">
        <v>0</v>
      </c>
      <c r="AA1065">
        <v>-1</v>
      </c>
      <c r="AB1065">
        <v>-1</v>
      </c>
      <c r="AC1065">
        <v>1</v>
      </c>
      <c r="AD1065">
        <v>10066</v>
      </c>
      <c r="AE1065">
        <v>10077</v>
      </c>
      <c r="AF1065">
        <v>24</v>
      </c>
      <c r="AG1065">
        <v>10053</v>
      </c>
      <c r="AH1065">
        <v>6</v>
      </c>
      <c r="AI1065">
        <v>63</v>
      </c>
      <c r="AJ1065">
        <v>4</v>
      </c>
      <c r="AK1065">
        <v>80</v>
      </c>
      <c r="AL1065">
        <v>11</v>
      </c>
      <c r="AM1065">
        <v>5</v>
      </c>
      <c r="AN1065">
        <v>89</v>
      </c>
      <c r="AO1065">
        <v>97</v>
      </c>
      <c r="AP1065">
        <v>6</v>
      </c>
      <c r="AQ1065">
        <v>66</v>
      </c>
      <c r="AR1065">
        <v>12</v>
      </c>
      <c r="AS1065">
        <v>4</v>
      </c>
    </row>
    <row r="1066" spans="1:45" x14ac:dyDescent="0.25">
      <c r="A1066">
        <v>20121130</v>
      </c>
      <c r="B1066">
        <f t="shared" si="80"/>
        <v>20161130</v>
      </c>
      <c r="C1066">
        <f t="shared" si="81"/>
        <v>2016</v>
      </c>
      <c r="D1066">
        <f t="shared" si="82"/>
        <v>11</v>
      </c>
      <c r="E1066">
        <f t="shared" si="83"/>
        <v>30</v>
      </c>
      <c r="F1066" s="15">
        <f t="shared" si="84"/>
        <v>42704</v>
      </c>
      <c r="G1066">
        <v>218</v>
      </c>
      <c r="H1066">
        <v>13</v>
      </c>
      <c r="I1066">
        <v>19</v>
      </c>
      <c r="J1066">
        <v>30</v>
      </c>
      <c r="K1066">
        <v>13</v>
      </c>
      <c r="L1066">
        <v>0</v>
      </c>
      <c r="M1066">
        <v>6</v>
      </c>
      <c r="N1066">
        <v>60</v>
      </c>
      <c r="O1066">
        <v>15</v>
      </c>
      <c r="P1066">
        <v>23</v>
      </c>
      <c r="Q1066">
        <v>-28</v>
      </c>
      <c r="R1066">
        <v>8</v>
      </c>
      <c r="S1066">
        <v>70</v>
      </c>
      <c r="T1066">
        <v>14</v>
      </c>
      <c r="U1066">
        <v>-61</v>
      </c>
      <c r="V1066">
        <v>12</v>
      </c>
      <c r="W1066">
        <v>41</v>
      </c>
      <c r="X1066">
        <v>50</v>
      </c>
      <c r="Y1066">
        <v>361</v>
      </c>
      <c r="Z1066">
        <v>17</v>
      </c>
      <c r="AA1066">
        <v>8</v>
      </c>
      <c r="AB1066">
        <v>5</v>
      </c>
      <c r="AC1066">
        <v>22</v>
      </c>
      <c r="AD1066">
        <v>10095</v>
      </c>
      <c r="AE1066">
        <v>10116</v>
      </c>
      <c r="AF1066">
        <v>24</v>
      </c>
      <c r="AG1066">
        <v>10078</v>
      </c>
      <c r="AH1066">
        <v>1</v>
      </c>
      <c r="AI1066">
        <v>26</v>
      </c>
      <c r="AJ1066">
        <v>6</v>
      </c>
      <c r="AK1066">
        <v>78</v>
      </c>
      <c r="AL1066">
        <v>13</v>
      </c>
      <c r="AM1066">
        <v>5</v>
      </c>
      <c r="AN1066">
        <v>92</v>
      </c>
      <c r="AO1066">
        <v>98</v>
      </c>
      <c r="AP1066">
        <v>3</v>
      </c>
      <c r="AQ1066">
        <v>67</v>
      </c>
      <c r="AR1066">
        <v>13</v>
      </c>
      <c r="AS1066">
        <v>4</v>
      </c>
    </row>
    <row r="1067" spans="1:45" x14ac:dyDescent="0.25">
      <c r="A1067">
        <v>20121201</v>
      </c>
      <c r="B1067">
        <f t="shared" si="80"/>
        <v>20161201</v>
      </c>
      <c r="C1067">
        <f t="shared" si="81"/>
        <v>2016</v>
      </c>
      <c r="D1067">
        <f t="shared" si="82"/>
        <v>12</v>
      </c>
      <c r="E1067">
        <f t="shared" si="83"/>
        <v>1</v>
      </c>
      <c r="F1067" s="15">
        <f t="shared" si="84"/>
        <v>42705</v>
      </c>
      <c r="G1067">
        <v>222</v>
      </c>
      <c r="H1067">
        <v>35</v>
      </c>
      <c r="I1067">
        <v>38</v>
      </c>
      <c r="J1067">
        <v>60</v>
      </c>
      <c r="K1067">
        <v>15</v>
      </c>
      <c r="L1067">
        <v>10</v>
      </c>
      <c r="M1067">
        <v>3</v>
      </c>
      <c r="N1067">
        <v>110</v>
      </c>
      <c r="O1067">
        <v>16</v>
      </c>
      <c r="P1067">
        <v>36</v>
      </c>
      <c r="Q1067">
        <v>26</v>
      </c>
      <c r="R1067">
        <v>18</v>
      </c>
      <c r="S1067">
        <v>52</v>
      </c>
      <c r="T1067">
        <v>12</v>
      </c>
      <c r="U1067">
        <v>11</v>
      </c>
      <c r="V1067">
        <v>6</v>
      </c>
      <c r="W1067">
        <v>2</v>
      </c>
      <c r="X1067">
        <v>2</v>
      </c>
      <c r="Y1067">
        <v>163</v>
      </c>
      <c r="Z1067">
        <v>65</v>
      </c>
      <c r="AA1067">
        <v>68</v>
      </c>
      <c r="AB1067">
        <v>13</v>
      </c>
      <c r="AC1067">
        <v>17</v>
      </c>
      <c r="AD1067">
        <v>10099</v>
      </c>
      <c r="AE1067">
        <v>10122</v>
      </c>
      <c r="AF1067">
        <v>9</v>
      </c>
      <c r="AG1067">
        <v>10067</v>
      </c>
      <c r="AH1067">
        <v>22</v>
      </c>
      <c r="AI1067">
        <v>36</v>
      </c>
      <c r="AJ1067">
        <v>17</v>
      </c>
      <c r="AK1067">
        <v>65</v>
      </c>
      <c r="AL1067">
        <v>4</v>
      </c>
      <c r="AM1067">
        <v>8</v>
      </c>
      <c r="AN1067">
        <v>94</v>
      </c>
      <c r="AO1067">
        <v>98</v>
      </c>
      <c r="AP1067">
        <v>1</v>
      </c>
      <c r="AQ1067">
        <v>85</v>
      </c>
      <c r="AR1067">
        <v>12</v>
      </c>
      <c r="AS1067">
        <v>2</v>
      </c>
    </row>
    <row r="1068" spans="1:45" x14ac:dyDescent="0.25">
      <c r="A1068">
        <v>20121202</v>
      </c>
      <c r="B1068">
        <f t="shared" si="80"/>
        <v>20161202</v>
      </c>
      <c r="C1068">
        <f t="shared" si="81"/>
        <v>2016</v>
      </c>
      <c r="D1068">
        <f t="shared" si="82"/>
        <v>12</v>
      </c>
      <c r="E1068">
        <f t="shared" si="83"/>
        <v>2</v>
      </c>
      <c r="F1068" s="15">
        <f t="shared" si="84"/>
        <v>42706</v>
      </c>
      <c r="G1068">
        <v>293</v>
      </c>
      <c r="H1068">
        <v>16</v>
      </c>
      <c r="I1068">
        <v>21</v>
      </c>
      <c r="J1068">
        <v>40</v>
      </c>
      <c r="K1068">
        <v>11</v>
      </c>
      <c r="L1068">
        <v>0</v>
      </c>
      <c r="M1068">
        <v>20</v>
      </c>
      <c r="N1068">
        <v>120</v>
      </c>
      <c r="O1068">
        <v>11</v>
      </c>
      <c r="P1068">
        <v>23</v>
      </c>
      <c r="Q1068">
        <v>-15</v>
      </c>
      <c r="R1068">
        <v>21</v>
      </c>
      <c r="S1068">
        <v>58</v>
      </c>
      <c r="T1068">
        <v>11</v>
      </c>
      <c r="U1068">
        <v>-47</v>
      </c>
      <c r="V1068">
        <v>24</v>
      </c>
      <c r="W1068">
        <v>33</v>
      </c>
      <c r="X1068">
        <v>41</v>
      </c>
      <c r="Y1068">
        <v>235</v>
      </c>
      <c r="Z1068">
        <v>39</v>
      </c>
      <c r="AA1068">
        <v>74</v>
      </c>
      <c r="AB1068">
        <v>16</v>
      </c>
      <c r="AC1068">
        <v>4</v>
      </c>
      <c r="AD1068">
        <v>10111</v>
      </c>
      <c r="AE1068">
        <v>10149</v>
      </c>
      <c r="AF1068">
        <v>22</v>
      </c>
      <c r="AG1068">
        <v>10069</v>
      </c>
      <c r="AH1068">
        <v>1</v>
      </c>
      <c r="AI1068">
        <v>3</v>
      </c>
      <c r="AJ1068">
        <v>19</v>
      </c>
      <c r="AK1068">
        <v>75</v>
      </c>
      <c r="AL1068">
        <v>10</v>
      </c>
      <c r="AM1068">
        <v>5</v>
      </c>
      <c r="AN1068">
        <v>92</v>
      </c>
      <c r="AO1068">
        <v>99</v>
      </c>
      <c r="AP1068">
        <v>19</v>
      </c>
      <c r="AQ1068">
        <v>79</v>
      </c>
      <c r="AR1068">
        <v>10</v>
      </c>
      <c r="AS1068">
        <v>3</v>
      </c>
    </row>
    <row r="1069" spans="1:45" x14ac:dyDescent="0.25">
      <c r="A1069">
        <v>20121203</v>
      </c>
      <c r="B1069">
        <f t="shared" si="80"/>
        <v>20161203</v>
      </c>
      <c r="C1069">
        <f t="shared" si="81"/>
        <v>2016</v>
      </c>
      <c r="D1069">
        <f t="shared" si="82"/>
        <v>12</v>
      </c>
      <c r="E1069">
        <f t="shared" si="83"/>
        <v>3</v>
      </c>
      <c r="F1069" s="15">
        <f t="shared" si="84"/>
        <v>42707</v>
      </c>
      <c r="G1069">
        <v>207</v>
      </c>
      <c r="H1069">
        <v>33</v>
      </c>
      <c r="I1069">
        <v>40</v>
      </c>
      <c r="J1069">
        <v>60</v>
      </c>
      <c r="K1069">
        <v>11</v>
      </c>
      <c r="L1069">
        <v>10</v>
      </c>
      <c r="M1069">
        <v>1</v>
      </c>
      <c r="N1069">
        <v>100</v>
      </c>
      <c r="O1069">
        <v>11</v>
      </c>
      <c r="P1069">
        <v>27</v>
      </c>
      <c r="Q1069">
        <v>-11</v>
      </c>
      <c r="R1069">
        <v>1</v>
      </c>
      <c r="S1069">
        <v>72</v>
      </c>
      <c r="T1069">
        <v>19</v>
      </c>
      <c r="U1069">
        <v>-37</v>
      </c>
      <c r="V1069">
        <v>6</v>
      </c>
      <c r="W1069">
        <v>0</v>
      </c>
      <c r="X1069">
        <v>0</v>
      </c>
      <c r="Y1069">
        <v>52</v>
      </c>
      <c r="Z1069">
        <v>54</v>
      </c>
      <c r="AA1069">
        <v>49</v>
      </c>
      <c r="AB1069">
        <v>15</v>
      </c>
      <c r="AC1069">
        <v>10</v>
      </c>
      <c r="AD1069">
        <v>10065</v>
      </c>
      <c r="AE1069">
        <v>10144</v>
      </c>
      <c r="AF1069">
        <v>1</v>
      </c>
      <c r="AG1069">
        <v>10005</v>
      </c>
      <c r="AH1069">
        <v>24</v>
      </c>
      <c r="AI1069">
        <v>22</v>
      </c>
      <c r="AJ1069">
        <v>15</v>
      </c>
      <c r="AK1069">
        <v>73</v>
      </c>
      <c r="AL1069">
        <v>20</v>
      </c>
      <c r="AM1069">
        <v>6</v>
      </c>
      <c r="AN1069">
        <v>93</v>
      </c>
      <c r="AO1069">
        <v>98</v>
      </c>
      <c r="AP1069">
        <v>1</v>
      </c>
      <c r="AQ1069">
        <v>78</v>
      </c>
      <c r="AR1069">
        <v>21</v>
      </c>
      <c r="AS1069">
        <v>1</v>
      </c>
    </row>
    <row r="1070" spans="1:45" x14ac:dyDescent="0.25">
      <c r="A1070">
        <v>20121204</v>
      </c>
      <c r="B1070">
        <f t="shared" si="80"/>
        <v>20161204</v>
      </c>
      <c r="C1070">
        <f t="shared" si="81"/>
        <v>2016</v>
      </c>
      <c r="D1070">
        <f t="shared" si="82"/>
        <v>12</v>
      </c>
      <c r="E1070">
        <f t="shared" si="83"/>
        <v>4</v>
      </c>
      <c r="F1070" s="15">
        <f t="shared" si="84"/>
        <v>42708</v>
      </c>
      <c r="G1070">
        <v>260</v>
      </c>
      <c r="H1070">
        <v>31</v>
      </c>
      <c r="I1070">
        <v>35</v>
      </c>
      <c r="J1070">
        <v>70</v>
      </c>
      <c r="K1070">
        <v>12</v>
      </c>
      <c r="L1070">
        <v>10</v>
      </c>
      <c r="M1070">
        <v>23</v>
      </c>
      <c r="N1070">
        <v>150</v>
      </c>
      <c r="O1070">
        <v>12</v>
      </c>
      <c r="P1070">
        <v>43</v>
      </c>
      <c r="Q1070">
        <v>-1</v>
      </c>
      <c r="R1070">
        <v>24</v>
      </c>
      <c r="S1070">
        <v>67</v>
      </c>
      <c r="T1070">
        <v>11</v>
      </c>
      <c r="U1070">
        <v>-23</v>
      </c>
      <c r="V1070">
        <v>24</v>
      </c>
      <c r="W1070">
        <v>0</v>
      </c>
      <c r="X1070">
        <v>0</v>
      </c>
      <c r="Y1070">
        <v>109</v>
      </c>
      <c r="Z1070">
        <v>21</v>
      </c>
      <c r="AA1070">
        <v>46</v>
      </c>
      <c r="AB1070">
        <v>32</v>
      </c>
      <c r="AC1070">
        <v>12</v>
      </c>
      <c r="AD1070">
        <v>9980</v>
      </c>
      <c r="AE1070">
        <v>10006</v>
      </c>
      <c r="AF1070">
        <v>24</v>
      </c>
      <c r="AG1070">
        <v>9959</v>
      </c>
      <c r="AH1070">
        <v>11</v>
      </c>
      <c r="AI1070">
        <v>56</v>
      </c>
      <c r="AJ1070">
        <v>12</v>
      </c>
      <c r="AK1070">
        <v>75</v>
      </c>
      <c r="AL1070">
        <v>15</v>
      </c>
      <c r="AM1070">
        <v>6</v>
      </c>
      <c r="AN1070">
        <v>86</v>
      </c>
      <c r="AO1070">
        <v>97</v>
      </c>
      <c r="AP1070">
        <v>24</v>
      </c>
      <c r="AQ1070">
        <v>76</v>
      </c>
      <c r="AR1070">
        <v>18</v>
      </c>
      <c r="AS1070">
        <v>1</v>
      </c>
    </row>
    <row r="1071" spans="1:45" x14ac:dyDescent="0.25">
      <c r="A1071">
        <v>20121205</v>
      </c>
      <c r="B1071">
        <f t="shared" si="80"/>
        <v>20161205</v>
      </c>
      <c r="C1071">
        <f t="shared" si="81"/>
        <v>2016</v>
      </c>
      <c r="D1071">
        <f t="shared" si="82"/>
        <v>12</v>
      </c>
      <c r="E1071">
        <f t="shared" si="83"/>
        <v>5</v>
      </c>
      <c r="F1071" s="15">
        <f t="shared" si="84"/>
        <v>42709</v>
      </c>
      <c r="G1071">
        <v>278</v>
      </c>
      <c r="H1071">
        <v>14</v>
      </c>
      <c r="I1071">
        <v>20</v>
      </c>
      <c r="J1071">
        <v>40</v>
      </c>
      <c r="K1071">
        <v>14</v>
      </c>
      <c r="L1071">
        <v>0</v>
      </c>
      <c r="M1071">
        <v>8</v>
      </c>
      <c r="N1071">
        <v>130</v>
      </c>
      <c r="O1071">
        <v>20</v>
      </c>
      <c r="P1071">
        <v>12</v>
      </c>
      <c r="Q1071">
        <v>-12</v>
      </c>
      <c r="R1071">
        <v>8</v>
      </c>
      <c r="S1071">
        <v>37</v>
      </c>
      <c r="T1071">
        <v>11</v>
      </c>
      <c r="U1071">
        <v>-33</v>
      </c>
      <c r="V1071">
        <v>12</v>
      </c>
      <c r="W1071">
        <v>16</v>
      </c>
      <c r="X1071">
        <v>20</v>
      </c>
      <c r="Y1071">
        <v>221</v>
      </c>
      <c r="Z1071">
        <v>29</v>
      </c>
      <c r="AA1071">
        <v>38</v>
      </c>
      <c r="AB1071">
        <v>9</v>
      </c>
      <c r="AC1071">
        <v>19</v>
      </c>
      <c r="AD1071">
        <v>10035</v>
      </c>
      <c r="AE1071">
        <v>10081</v>
      </c>
      <c r="AF1071">
        <v>24</v>
      </c>
      <c r="AG1071">
        <v>10008</v>
      </c>
      <c r="AH1071">
        <v>1</v>
      </c>
      <c r="AI1071">
        <v>27</v>
      </c>
      <c r="AJ1071">
        <v>21</v>
      </c>
      <c r="AK1071">
        <v>75</v>
      </c>
      <c r="AL1071">
        <v>11</v>
      </c>
      <c r="AM1071">
        <v>7</v>
      </c>
      <c r="AN1071">
        <v>91</v>
      </c>
      <c r="AO1071">
        <v>98</v>
      </c>
      <c r="AP1071">
        <v>3</v>
      </c>
      <c r="AQ1071">
        <v>71</v>
      </c>
      <c r="AR1071">
        <v>11</v>
      </c>
      <c r="AS1071">
        <v>2</v>
      </c>
    </row>
    <row r="1072" spans="1:45" x14ac:dyDescent="0.25">
      <c r="A1072">
        <v>20121206</v>
      </c>
      <c r="B1072">
        <f t="shared" si="80"/>
        <v>20161206</v>
      </c>
      <c r="C1072">
        <f t="shared" si="81"/>
        <v>2016</v>
      </c>
      <c r="D1072">
        <f t="shared" si="82"/>
        <v>12</v>
      </c>
      <c r="E1072">
        <f t="shared" si="83"/>
        <v>6</v>
      </c>
      <c r="F1072" s="15">
        <f t="shared" si="84"/>
        <v>42710</v>
      </c>
      <c r="G1072">
        <v>218</v>
      </c>
      <c r="H1072">
        <v>25</v>
      </c>
      <c r="I1072">
        <v>32</v>
      </c>
      <c r="J1072">
        <v>60</v>
      </c>
      <c r="K1072">
        <v>22</v>
      </c>
      <c r="L1072">
        <v>20</v>
      </c>
      <c r="M1072">
        <v>1</v>
      </c>
      <c r="N1072">
        <v>100</v>
      </c>
      <c r="O1072">
        <v>22</v>
      </c>
      <c r="P1072">
        <v>6</v>
      </c>
      <c r="Q1072">
        <v>-31</v>
      </c>
      <c r="R1072">
        <v>8</v>
      </c>
      <c r="S1072">
        <v>36</v>
      </c>
      <c r="T1072">
        <v>12</v>
      </c>
      <c r="U1072">
        <v>-70</v>
      </c>
      <c r="V1072">
        <v>12</v>
      </c>
      <c r="W1072">
        <v>58</v>
      </c>
      <c r="X1072">
        <v>73</v>
      </c>
      <c r="Y1072">
        <v>388</v>
      </c>
      <c r="Z1072">
        <v>5</v>
      </c>
      <c r="AA1072">
        <v>8</v>
      </c>
      <c r="AB1072">
        <v>6</v>
      </c>
      <c r="AC1072">
        <v>6</v>
      </c>
      <c r="AD1072">
        <v>10124</v>
      </c>
      <c r="AE1072">
        <v>10153</v>
      </c>
      <c r="AF1072">
        <v>10</v>
      </c>
      <c r="AG1072">
        <v>10067</v>
      </c>
      <c r="AH1072">
        <v>24</v>
      </c>
      <c r="AI1072">
        <v>61</v>
      </c>
      <c r="AJ1072">
        <v>8</v>
      </c>
      <c r="AK1072">
        <v>71</v>
      </c>
      <c r="AL1072">
        <v>13</v>
      </c>
      <c r="AM1072">
        <v>5</v>
      </c>
      <c r="AN1072">
        <v>88</v>
      </c>
      <c r="AO1072">
        <v>97</v>
      </c>
      <c r="AP1072">
        <v>1</v>
      </c>
      <c r="AQ1072">
        <v>74</v>
      </c>
      <c r="AR1072">
        <v>12</v>
      </c>
      <c r="AS1072">
        <v>4</v>
      </c>
    </row>
    <row r="1073" spans="1:45" x14ac:dyDescent="0.25">
      <c r="A1073">
        <v>20121207</v>
      </c>
      <c r="B1073">
        <f t="shared" si="80"/>
        <v>20161207</v>
      </c>
      <c r="C1073">
        <f t="shared" si="81"/>
        <v>2016</v>
      </c>
      <c r="D1073">
        <f t="shared" si="82"/>
        <v>12</v>
      </c>
      <c r="E1073">
        <f t="shared" si="83"/>
        <v>7</v>
      </c>
      <c r="F1073" s="15">
        <f t="shared" si="84"/>
        <v>42711</v>
      </c>
      <c r="G1073">
        <v>136</v>
      </c>
      <c r="H1073">
        <v>47</v>
      </c>
      <c r="I1073">
        <v>55</v>
      </c>
      <c r="J1073">
        <v>80</v>
      </c>
      <c r="K1073">
        <v>7</v>
      </c>
      <c r="L1073">
        <v>30</v>
      </c>
      <c r="M1073">
        <v>20</v>
      </c>
      <c r="N1073">
        <v>150</v>
      </c>
      <c r="O1073">
        <v>8</v>
      </c>
      <c r="P1073">
        <v>3</v>
      </c>
      <c r="Q1073">
        <v>-12</v>
      </c>
      <c r="R1073">
        <v>24</v>
      </c>
      <c r="S1073">
        <v>16</v>
      </c>
      <c r="T1073">
        <v>4</v>
      </c>
      <c r="U1073">
        <v>-25</v>
      </c>
      <c r="V1073">
        <v>24</v>
      </c>
      <c r="W1073">
        <v>0</v>
      </c>
      <c r="X1073">
        <v>0</v>
      </c>
      <c r="Y1073">
        <v>82</v>
      </c>
      <c r="Z1073">
        <v>80</v>
      </c>
      <c r="AA1073">
        <v>44</v>
      </c>
      <c r="AB1073">
        <v>8</v>
      </c>
      <c r="AC1073">
        <v>6</v>
      </c>
      <c r="AD1073">
        <v>10025</v>
      </c>
      <c r="AE1073">
        <v>10132</v>
      </c>
      <c r="AF1073">
        <v>24</v>
      </c>
      <c r="AG1073">
        <v>9973</v>
      </c>
      <c r="AH1073">
        <v>11</v>
      </c>
      <c r="AI1073">
        <v>8</v>
      </c>
      <c r="AJ1073">
        <v>6</v>
      </c>
      <c r="AK1073">
        <v>75</v>
      </c>
      <c r="AL1073">
        <v>1</v>
      </c>
      <c r="AM1073">
        <v>8</v>
      </c>
      <c r="AN1073">
        <v>93</v>
      </c>
      <c r="AO1073">
        <v>99</v>
      </c>
      <c r="AP1073">
        <v>6</v>
      </c>
      <c r="AQ1073">
        <v>79</v>
      </c>
      <c r="AR1073">
        <v>1</v>
      </c>
      <c r="AS1073">
        <v>1</v>
      </c>
    </row>
    <row r="1074" spans="1:45" x14ac:dyDescent="0.25">
      <c r="A1074">
        <v>20121208</v>
      </c>
      <c r="B1074">
        <f t="shared" si="80"/>
        <v>20161208</v>
      </c>
      <c r="C1074">
        <f t="shared" si="81"/>
        <v>2016</v>
      </c>
      <c r="D1074">
        <f t="shared" si="82"/>
        <v>12</v>
      </c>
      <c r="E1074">
        <f t="shared" si="83"/>
        <v>8</v>
      </c>
      <c r="F1074" s="15">
        <f t="shared" si="84"/>
        <v>42712</v>
      </c>
      <c r="G1074">
        <v>221</v>
      </c>
      <c r="H1074">
        <v>13</v>
      </c>
      <c r="I1074">
        <v>23</v>
      </c>
      <c r="J1074">
        <v>50</v>
      </c>
      <c r="K1074">
        <v>21</v>
      </c>
      <c r="L1074">
        <v>0</v>
      </c>
      <c r="M1074">
        <v>11</v>
      </c>
      <c r="N1074">
        <v>100</v>
      </c>
      <c r="O1074">
        <v>22</v>
      </c>
      <c r="P1074">
        <v>-18</v>
      </c>
      <c r="Q1074">
        <v>-83</v>
      </c>
      <c r="R1074">
        <v>8</v>
      </c>
      <c r="S1074">
        <v>20</v>
      </c>
      <c r="T1074">
        <v>24</v>
      </c>
      <c r="U1074">
        <v>-110</v>
      </c>
      <c r="V1074">
        <v>12</v>
      </c>
      <c r="W1074">
        <v>68</v>
      </c>
      <c r="X1074">
        <v>86</v>
      </c>
      <c r="Y1074">
        <v>546</v>
      </c>
      <c r="Z1074">
        <v>8</v>
      </c>
      <c r="AA1074">
        <v>1</v>
      </c>
      <c r="AB1074">
        <v>1</v>
      </c>
      <c r="AC1074">
        <v>24</v>
      </c>
      <c r="AD1074">
        <v>10213</v>
      </c>
      <c r="AE1074">
        <v>10242</v>
      </c>
      <c r="AF1074">
        <v>17</v>
      </c>
      <c r="AG1074">
        <v>10143</v>
      </c>
      <c r="AH1074">
        <v>1</v>
      </c>
      <c r="AI1074">
        <v>1</v>
      </c>
      <c r="AJ1074">
        <v>6</v>
      </c>
      <c r="AK1074">
        <v>62</v>
      </c>
      <c r="AL1074">
        <v>14</v>
      </c>
      <c r="AM1074">
        <v>3</v>
      </c>
      <c r="AN1074">
        <v>89</v>
      </c>
      <c r="AO1074">
        <v>99</v>
      </c>
      <c r="AP1074">
        <v>6</v>
      </c>
      <c r="AQ1074">
        <v>73</v>
      </c>
      <c r="AR1074">
        <v>14</v>
      </c>
      <c r="AS1074">
        <v>5</v>
      </c>
    </row>
    <row r="1075" spans="1:45" x14ac:dyDescent="0.25">
      <c r="A1075">
        <v>20121209</v>
      </c>
      <c r="B1075">
        <f t="shared" si="80"/>
        <v>20161209</v>
      </c>
      <c r="C1075">
        <f t="shared" si="81"/>
        <v>2016</v>
      </c>
      <c r="D1075">
        <f t="shared" si="82"/>
        <v>12</v>
      </c>
      <c r="E1075">
        <f t="shared" si="83"/>
        <v>9</v>
      </c>
      <c r="F1075" s="15">
        <f t="shared" si="84"/>
        <v>42713</v>
      </c>
      <c r="G1075">
        <v>263</v>
      </c>
      <c r="H1075">
        <v>49</v>
      </c>
      <c r="I1075">
        <v>55</v>
      </c>
      <c r="J1075">
        <v>70</v>
      </c>
      <c r="K1075">
        <v>14</v>
      </c>
      <c r="L1075">
        <v>40</v>
      </c>
      <c r="M1075">
        <v>21</v>
      </c>
      <c r="N1075">
        <v>160</v>
      </c>
      <c r="O1075">
        <v>22</v>
      </c>
      <c r="P1075">
        <v>53</v>
      </c>
      <c r="Q1075">
        <v>18</v>
      </c>
      <c r="R1075">
        <v>1</v>
      </c>
      <c r="S1075">
        <v>84</v>
      </c>
      <c r="T1075">
        <v>14</v>
      </c>
      <c r="U1075">
        <v>13</v>
      </c>
      <c r="V1075">
        <v>6</v>
      </c>
      <c r="W1075">
        <v>7</v>
      </c>
      <c r="X1075">
        <v>9</v>
      </c>
      <c r="Y1075">
        <v>101</v>
      </c>
      <c r="Z1075">
        <v>125</v>
      </c>
      <c r="AA1075">
        <v>115</v>
      </c>
      <c r="AB1075">
        <v>15</v>
      </c>
      <c r="AC1075">
        <v>7</v>
      </c>
      <c r="AD1075">
        <v>10108</v>
      </c>
      <c r="AE1075">
        <v>10203</v>
      </c>
      <c r="AF1075">
        <v>1</v>
      </c>
      <c r="AG1075">
        <v>10052</v>
      </c>
      <c r="AH1075">
        <v>22</v>
      </c>
      <c r="AI1075">
        <v>20</v>
      </c>
      <c r="AJ1075">
        <v>4</v>
      </c>
      <c r="AK1075">
        <v>75</v>
      </c>
      <c r="AL1075">
        <v>14</v>
      </c>
      <c r="AM1075">
        <v>7</v>
      </c>
      <c r="AN1075">
        <v>88</v>
      </c>
      <c r="AO1075">
        <v>98</v>
      </c>
      <c r="AP1075">
        <v>5</v>
      </c>
      <c r="AQ1075">
        <v>72</v>
      </c>
      <c r="AR1075">
        <v>21</v>
      </c>
      <c r="AS1075">
        <v>1</v>
      </c>
    </row>
    <row r="1076" spans="1:45" x14ac:dyDescent="0.25">
      <c r="A1076">
        <v>20121210</v>
      </c>
      <c r="B1076">
        <f t="shared" si="80"/>
        <v>20161210</v>
      </c>
      <c r="C1076">
        <f t="shared" si="81"/>
        <v>2016</v>
      </c>
      <c r="D1076">
        <f t="shared" si="82"/>
        <v>12</v>
      </c>
      <c r="E1076">
        <f t="shared" si="83"/>
        <v>10</v>
      </c>
      <c r="F1076" s="15">
        <f t="shared" si="84"/>
        <v>42714</v>
      </c>
      <c r="G1076">
        <v>347</v>
      </c>
      <c r="H1076">
        <v>38</v>
      </c>
      <c r="I1076">
        <v>41</v>
      </c>
      <c r="J1076">
        <v>60</v>
      </c>
      <c r="K1076">
        <v>5</v>
      </c>
      <c r="L1076">
        <v>20</v>
      </c>
      <c r="M1076">
        <v>20</v>
      </c>
      <c r="N1076">
        <v>140</v>
      </c>
      <c r="O1076">
        <v>6</v>
      </c>
      <c r="P1076">
        <v>32</v>
      </c>
      <c r="Q1076">
        <v>-3</v>
      </c>
      <c r="R1076">
        <v>24</v>
      </c>
      <c r="S1076">
        <v>62</v>
      </c>
      <c r="T1076">
        <v>1</v>
      </c>
      <c r="U1076">
        <v>-23</v>
      </c>
      <c r="V1076">
        <v>24</v>
      </c>
      <c r="W1076">
        <v>0</v>
      </c>
      <c r="X1076">
        <v>0</v>
      </c>
      <c r="Y1076">
        <v>112</v>
      </c>
      <c r="Z1076">
        <v>6</v>
      </c>
      <c r="AA1076">
        <v>9</v>
      </c>
      <c r="AB1076">
        <v>9</v>
      </c>
      <c r="AC1076">
        <v>12</v>
      </c>
      <c r="AD1076">
        <v>10147</v>
      </c>
      <c r="AE1076">
        <v>10229</v>
      </c>
      <c r="AF1076">
        <v>24</v>
      </c>
      <c r="AG1076">
        <v>10060</v>
      </c>
      <c r="AH1076">
        <v>1</v>
      </c>
      <c r="AI1076">
        <v>58</v>
      </c>
      <c r="AJ1076">
        <v>12</v>
      </c>
      <c r="AK1076">
        <v>75</v>
      </c>
      <c r="AL1076">
        <v>14</v>
      </c>
      <c r="AM1076">
        <v>7</v>
      </c>
      <c r="AN1076">
        <v>79</v>
      </c>
      <c r="AO1076">
        <v>92</v>
      </c>
      <c r="AP1076">
        <v>12</v>
      </c>
      <c r="AQ1076">
        <v>69</v>
      </c>
      <c r="AR1076">
        <v>18</v>
      </c>
      <c r="AS1076">
        <v>1</v>
      </c>
    </row>
    <row r="1077" spans="1:45" x14ac:dyDescent="0.25">
      <c r="A1077">
        <v>20121211</v>
      </c>
      <c r="B1077">
        <f t="shared" si="80"/>
        <v>20161211</v>
      </c>
      <c r="C1077">
        <f t="shared" si="81"/>
        <v>2016</v>
      </c>
      <c r="D1077">
        <f t="shared" si="82"/>
        <v>12</v>
      </c>
      <c r="E1077">
        <f t="shared" si="83"/>
        <v>11</v>
      </c>
      <c r="F1077" s="15">
        <f t="shared" si="84"/>
        <v>42715</v>
      </c>
      <c r="G1077">
        <v>289</v>
      </c>
      <c r="H1077">
        <v>16</v>
      </c>
      <c r="I1077">
        <v>24</v>
      </c>
      <c r="J1077">
        <v>40</v>
      </c>
      <c r="K1077">
        <v>22</v>
      </c>
      <c r="L1077">
        <v>10</v>
      </c>
      <c r="M1077">
        <v>13</v>
      </c>
      <c r="N1077">
        <v>80</v>
      </c>
      <c r="O1077">
        <v>24</v>
      </c>
      <c r="P1077">
        <v>6</v>
      </c>
      <c r="Q1077">
        <v>-19</v>
      </c>
      <c r="R1077">
        <v>2</v>
      </c>
      <c r="S1077">
        <v>33</v>
      </c>
      <c r="T1077">
        <v>13</v>
      </c>
      <c r="U1077">
        <v>-45</v>
      </c>
      <c r="V1077">
        <v>6</v>
      </c>
      <c r="W1077">
        <v>58</v>
      </c>
      <c r="X1077">
        <v>74</v>
      </c>
      <c r="Y1077">
        <v>334</v>
      </c>
      <c r="Z1077">
        <v>0</v>
      </c>
      <c r="AA1077">
        <v>0</v>
      </c>
      <c r="AB1077">
        <v>0</v>
      </c>
      <c r="AC1077">
        <v>1</v>
      </c>
      <c r="AD1077">
        <v>10260</v>
      </c>
      <c r="AE1077">
        <v>10279</v>
      </c>
      <c r="AF1077">
        <v>10</v>
      </c>
      <c r="AG1077">
        <v>10233</v>
      </c>
      <c r="AH1077">
        <v>1</v>
      </c>
      <c r="AI1077">
        <v>57</v>
      </c>
      <c r="AJ1077">
        <v>24</v>
      </c>
      <c r="AK1077">
        <v>79</v>
      </c>
      <c r="AL1077">
        <v>13</v>
      </c>
      <c r="AM1077">
        <v>4</v>
      </c>
      <c r="AN1077">
        <v>83</v>
      </c>
      <c r="AO1077">
        <v>94</v>
      </c>
      <c r="AP1077">
        <v>8</v>
      </c>
      <c r="AQ1077">
        <v>66</v>
      </c>
      <c r="AR1077">
        <v>14</v>
      </c>
      <c r="AS1077">
        <v>4</v>
      </c>
    </row>
    <row r="1078" spans="1:45" x14ac:dyDescent="0.25">
      <c r="A1078">
        <v>20121212</v>
      </c>
      <c r="B1078">
        <f t="shared" si="80"/>
        <v>20161212</v>
      </c>
      <c r="C1078">
        <f t="shared" si="81"/>
        <v>2016</v>
      </c>
      <c r="D1078">
        <f t="shared" si="82"/>
        <v>12</v>
      </c>
      <c r="E1078">
        <f t="shared" si="83"/>
        <v>12</v>
      </c>
      <c r="F1078" s="15">
        <f t="shared" si="84"/>
        <v>42716</v>
      </c>
      <c r="G1078">
        <v>227</v>
      </c>
      <c r="H1078">
        <v>30</v>
      </c>
      <c r="I1078">
        <v>32</v>
      </c>
      <c r="J1078">
        <v>50</v>
      </c>
      <c r="K1078">
        <v>1</v>
      </c>
      <c r="L1078">
        <v>0</v>
      </c>
      <c r="M1078">
        <v>9</v>
      </c>
      <c r="N1078">
        <v>90</v>
      </c>
      <c r="O1078">
        <v>13</v>
      </c>
      <c r="P1078">
        <v>15</v>
      </c>
      <c r="Q1078">
        <v>-5</v>
      </c>
      <c r="R1078">
        <v>24</v>
      </c>
      <c r="S1078">
        <v>42</v>
      </c>
      <c r="T1078">
        <v>11</v>
      </c>
      <c r="U1078">
        <v>-12</v>
      </c>
      <c r="V1078">
        <v>24</v>
      </c>
      <c r="W1078">
        <v>13</v>
      </c>
      <c r="X1078">
        <v>17</v>
      </c>
      <c r="Y1078">
        <v>169</v>
      </c>
      <c r="Z1078">
        <v>55</v>
      </c>
      <c r="AA1078">
        <v>61</v>
      </c>
      <c r="AB1078">
        <v>25</v>
      </c>
      <c r="AC1078">
        <v>5</v>
      </c>
      <c r="AD1078">
        <v>10192</v>
      </c>
      <c r="AE1078">
        <v>10233</v>
      </c>
      <c r="AF1078">
        <v>1</v>
      </c>
      <c r="AG1078">
        <v>10155</v>
      </c>
      <c r="AH1078">
        <v>24</v>
      </c>
      <c r="AI1078">
        <v>22</v>
      </c>
      <c r="AJ1078">
        <v>5</v>
      </c>
      <c r="AK1078">
        <v>68</v>
      </c>
      <c r="AL1078">
        <v>10</v>
      </c>
      <c r="AM1078">
        <v>8</v>
      </c>
      <c r="AN1078">
        <v>87</v>
      </c>
      <c r="AO1078">
        <v>98</v>
      </c>
      <c r="AP1078">
        <v>5</v>
      </c>
      <c r="AQ1078">
        <v>74</v>
      </c>
      <c r="AR1078">
        <v>21</v>
      </c>
      <c r="AS1078">
        <v>2</v>
      </c>
    </row>
    <row r="1079" spans="1:45" x14ac:dyDescent="0.25">
      <c r="A1079">
        <v>20121213</v>
      </c>
      <c r="B1079">
        <f t="shared" si="80"/>
        <v>20161213</v>
      </c>
      <c r="C1079">
        <f t="shared" si="81"/>
        <v>2016</v>
      </c>
      <c r="D1079">
        <f t="shared" si="82"/>
        <v>12</v>
      </c>
      <c r="E1079">
        <f t="shared" si="83"/>
        <v>13</v>
      </c>
      <c r="F1079" s="15">
        <f t="shared" si="84"/>
        <v>42717</v>
      </c>
      <c r="G1079">
        <v>134</v>
      </c>
      <c r="H1079">
        <v>26</v>
      </c>
      <c r="I1079">
        <v>28</v>
      </c>
      <c r="J1079">
        <v>40</v>
      </c>
      <c r="K1079">
        <v>2</v>
      </c>
      <c r="L1079">
        <v>20</v>
      </c>
      <c r="M1079">
        <v>4</v>
      </c>
      <c r="N1079">
        <v>70</v>
      </c>
      <c r="O1079">
        <v>2</v>
      </c>
      <c r="P1079">
        <v>-10</v>
      </c>
      <c r="Q1079">
        <v>-26</v>
      </c>
      <c r="R1079">
        <v>8</v>
      </c>
      <c r="S1079">
        <v>5</v>
      </c>
      <c r="T1079">
        <v>24</v>
      </c>
      <c r="U1079">
        <v>-52</v>
      </c>
      <c r="V1079">
        <v>12</v>
      </c>
      <c r="W1079">
        <v>0</v>
      </c>
      <c r="X1079">
        <v>0</v>
      </c>
      <c r="Y1079">
        <v>166</v>
      </c>
      <c r="Z1079">
        <v>0</v>
      </c>
      <c r="AA1079">
        <v>0</v>
      </c>
      <c r="AB1079">
        <v>0</v>
      </c>
      <c r="AC1079">
        <v>1</v>
      </c>
      <c r="AD1079">
        <v>10089</v>
      </c>
      <c r="AE1079">
        <v>10148</v>
      </c>
      <c r="AF1079">
        <v>1</v>
      </c>
      <c r="AG1079">
        <v>10048</v>
      </c>
      <c r="AH1079">
        <v>24</v>
      </c>
      <c r="AI1079">
        <v>58</v>
      </c>
      <c r="AJ1079">
        <v>24</v>
      </c>
      <c r="AK1079">
        <v>74</v>
      </c>
      <c r="AL1079">
        <v>14</v>
      </c>
      <c r="AM1079">
        <v>8</v>
      </c>
      <c r="AN1079">
        <v>79</v>
      </c>
      <c r="AO1079">
        <v>92</v>
      </c>
      <c r="AP1079">
        <v>24</v>
      </c>
      <c r="AQ1079">
        <v>70</v>
      </c>
      <c r="AR1079">
        <v>14</v>
      </c>
      <c r="AS1079">
        <v>2</v>
      </c>
    </row>
    <row r="1080" spans="1:45" x14ac:dyDescent="0.25">
      <c r="A1080">
        <v>20121214</v>
      </c>
      <c r="B1080">
        <f t="shared" si="80"/>
        <v>20161214</v>
      </c>
      <c r="C1080">
        <f t="shared" si="81"/>
        <v>2016</v>
      </c>
      <c r="D1080">
        <f t="shared" si="82"/>
        <v>12</v>
      </c>
      <c r="E1080">
        <f t="shared" si="83"/>
        <v>14</v>
      </c>
      <c r="F1080" s="15">
        <f t="shared" si="84"/>
        <v>42718</v>
      </c>
      <c r="G1080">
        <v>151</v>
      </c>
      <c r="H1080">
        <v>51</v>
      </c>
      <c r="I1080">
        <v>56</v>
      </c>
      <c r="J1080">
        <v>80</v>
      </c>
      <c r="K1080">
        <v>14</v>
      </c>
      <c r="L1080">
        <v>30</v>
      </c>
      <c r="M1080">
        <v>1</v>
      </c>
      <c r="N1080">
        <v>140</v>
      </c>
      <c r="O1080">
        <v>15</v>
      </c>
      <c r="P1080">
        <v>50</v>
      </c>
      <c r="Q1080">
        <v>3</v>
      </c>
      <c r="R1080">
        <v>1</v>
      </c>
      <c r="S1080">
        <v>96</v>
      </c>
      <c r="T1080">
        <v>21</v>
      </c>
      <c r="U1080">
        <v>2</v>
      </c>
      <c r="V1080">
        <v>6</v>
      </c>
      <c r="W1080">
        <v>0</v>
      </c>
      <c r="X1080">
        <v>0</v>
      </c>
      <c r="Y1080">
        <v>125</v>
      </c>
      <c r="Z1080">
        <v>47</v>
      </c>
      <c r="AA1080">
        <v>87</v>
      </c>
      <c r="AB1080">
        <v>26</v>
      </c>
      <c r="AC1080">
        <v>16</v>
      </c>
      <c r="AD1080">
        <v>9945</v>
      </c>
      <c r="AE1080">
        <v>10042</v>
      </c>
      <c r="AF1080">
        <v>1</v>
      </c>
      <c r="AG1080">
        <v>9854</v>
      </c>
      <c r="AH1080">
        <v>19</v>
      </c>
      <c r="AI1080">
        <v>24</v>
      </c>
      <c r="AJ1080">
        <v>1</v>
      </c>
      <c r="AK1080">
        <v>70</v>
      </c>
      <c r="AL1080">
        <v>22</v>
      </c>
      <c r="AM1080">
        <v>7</v>
      </c>
      <c r="AN1080">
        <v>92</v>
      </c>
      <c r="AO1080">
        <v>98</v>
      </c>
      <c r="AP1080">
        <v>1</v>
      </c>
      <c r="AQ1080">
        <v>84</v>
      </c>
      <c r="AR1080">
        <v>14</v>
      </c>
      <c r="AS1080">
        <v>2</v>
      </c>
    </row>
    <row r="1081" spans="1:45" x14ac:dyDescent="0.25">
      <c r="A1081">
        <v>20121215</v>
      </c>
      <c r="B1081">
        <f t="shared" si="80"/>
        <v>20161215</v>
      </c>
      <c r="C1081">
        <f t="shared" si="81"/>
        <v>2016</v>
      </c>
      <c r="D1081">
        <f t="shared" si="82"/>
        <v>12</v>
      </c>
      <c r="E1081">
        <f t="shared" si="83"/>
        <v>15</v>
      </c>
      <c r="F1081" s="15">
        <f t="shared" si="84"/>
        <v>42719</v>
      </c>
      <c r="G1081">
        <v>199</v>
      </c>
      <c r="H1081">
        <v>51</v>
      </c>
      <c r="I1081">
        <v>52</v>
      </c>
      <c r="J1081">
        <v>70</v>
      </c>
      <c r="K1081">
        <v>2</v>
      </c>
      <c r="L1081">
        <v>30</v>
      </c>
      <c r="M1081">
        <v>20</v>
      </c>
      <c r="N1081">
        <v>120</v>
      </c>
      <c r="O1081">
        <v>2</v>
      </c>
      <c r="P1081">
        <v>84</v>
      </c>
      <c r="Q1081">
        <v>69</v>
      </c>
      <c r="R1081">
        <v>8</v>
      </c>
      <c r="S1081">
        <v>97</v>
      </c>
      <c r="T1081">
        <v>2</v>
      </c>
      <c r="U1081">
        <v>58</v>
      </c>
      <c r="V1081">
        <v>12</v>
      </c>
      <c r="W1081">
        <v>14</v>
      </c>
      <c r="X1081">
        <v>18</v>
      </c>
      <c r="Y1081">
        <v>148</v>
      </c>
      <c r="Z1081">
        <v>27</v>
      </c>
      <c r="AA1081">
        <v>21</v>
      </c>
      <c r="AB1081">
        <v>12</v>
      </c>
      <c r="AC1081">
        <v>24</v>
      </c>
      <c r="AD1081">
        <v>9959</v>
      </c>
      <c r="AE1081">
        <v>9993</v>
      </c>
      <c r="AF1081">
        <v>20</v>
      </c>
      <c r="AG1081">
        <v>9890</v>
      </c>
      <c r="AH1081">
        <v>1</v>
      </c>
      <c r="AI1081">
        <v>60</v>
      </c>
      <c r="AJ1081">
        <v>14</v>
      </c>
      <c r="AK1081">
        <v>74</v>
      </c>
      <c r="AL1081">
        <v>2</v>
      </c>
      <c r="AM1081">
        <v>7</v>
      </c>
      <c r="AN1081">
        <v>87</v>
      </c>
      <c r="AO1081">
        <v>96</v>
      </c>
      <c r="AP1081">
        <v>24</v>
      </c>
      <c r="AQ1081">
        <v>79</v>
      </c>
      <c r="AR1081">
        <v>3</v>
      </c>
      <c r="AS1081">
        <v>2</v>
      </c>
    </row>
    <row r="1082" spans="1:45" x14ac:dyDescent="0.25">
      <c r="A1082">
        <v>20121216</v>
      </c>
      <c r="B1082">
        <f t="shared" si="80"/>
        <v>20161216</v>
      </c>
      <c r="C1082">
        <f t="shared" si="81"/>
        <v>2016</v>
      </c>
      <c r="D1082">
        <f t="shared" si="82"/>
        <v>12</v>
      </c>
      <c r="E1082">
        <f t="shared" si="83"/>
        <v>16</v>
      </c>
      <c r="F1082" s="15">
        <f t="shared" si="84"/>
        <v>42720</v>
      </c>
      <c r="G1082">
        <v>213</v>
      </c>
      <c r="H1082">
        <v>40</v>
      </c>
      <c r="I1082">
        <v>41</v>
      </c>
      <c r="J1082">
        <v>50</v>
      </c>
      <c r="K1082">
        <v>2</v>
      </c>
      <c r="L1082">
        <v>20</v>
      </c>
      <c r="M1082">
        <v>24</v>
      </c>
      <c r="N1082">
        <v>100</v>
      </c>
      <c r="O1082">
        <v>2</v>
      </c>
      <c r="P1082">
        <v>72</v>
      </c>
      <c r="Q1082">
        <v>45</v>
      </c>
      <c r="R1082">
        <v>24</v>
      </c>
      <c r="S1082">
        <v>80</v>
      </c>
      <c r="T1082">
        <v>1</v>
      </c>
      <c r="U1082">
        <v>11</v>
      </c>
      <c r="V1082">
        <v>24</v>
      </c>
      <c r="W1082">
        <v>0</v>
      </c>
      <c r="X1082">
        <v>0</v>
      </c>
      <c r="Y1082">
        <v>96</v>
      </c>
      <c r="Z1082">
        <v>33</v>
      </c>
      <c r="AA1082">
        <v>25</v>
      </c>
      <c r="AB1082">
        <v>9</v>
      </c>
      <c r="AC1082">
        <v>3</v>
      </c>
      <c r="AD1082">
        <v>10018</v>
      </c>
      <c r="AE1082">
        <v>10030</v>
      </c>
      <c r="AF1082">
        <v>18</v>
      </c>
      <c r="AG1082">
        <v>9990</v>
      </c>
      <c r="AH1082">
        <v>1</v>
      </c>
      <c r="AI1082">
        <v>42</v>
      </c>
      <c r="AJ1082">
        <v>24</v>
      </c>
      <c r="AK1082">
        <v>70</v>
      </c>
      <c r="AL1082">
        <v>5</v>
      </c>
      <c r="AM1082">
        <v>7</v>
      </c>
      <c r="AN1082">
        <v>92</v>
      </c>
      <c r="AO1082">
        <v>98</v>
      </c>
      <c r="AP1082">
        <v>24</v>
      </c>
      <c r="AQ1082">
        <v>89</v>
      </c>
      <c r="AR1082">
        <v>6</v>
      </c>
      <c r="AS1082">
        <v>1</v>
      </c>
    </row>
    <row r="1083" spans="1:45" x14ac:dyDescent="0.25">
      <c r="A1083">
        <v>20121217</v>
      </c>
      <c r="B1083">
        <f t="shared" si="80"/>
        <v>20161217</v>
      </c>
      <c r="C1083">
        <f t="shared" si="81"/>
        <v>2016</v>
      </c>
      <c r="D1083">
        <f t="shared" si="82"/>
        <v>12</v>
      </c>
      <c r="E1083">
        <f t="shared" si="83"/>
        <v>17</v>
      </c>
      <c r="F1083" s="15">
        <f t="shared" si="84"/>
        <v>42721</v>
      </c>
      <c r="G1083">
        <v>200</v>
      </c>
      <c r="H1083">
        <v>26</v>
      </c>
      <c r="I1083">
        <v>29</v>
      </c>
      <c r="J1083">
        <v>40</v>
      </c>
      <c r="K1083">
        <v>10</v>
      </c>
      <c r="L1083">
        <v>20</v>
      </c>
      <c r="M1083">
        <v>1</v>
      </c>
      <c r="N1083">
        <v>70</v>
      </c>
      <c r="O1083">
        <v>12</v>
      </c>
      <c r="P1083">
        <v>62</v>
      </c>
      <c r="Q1083">
        <v>42</v>
      </c>
      <c r="R1083">
        <v>4</v>
      </c>
      <c r="S1083">
        <v>78</v>
      </c>
      <c r="T1083">
        <v>15</v>
      </c>
      <c r="U1083">
        <v>18</v>
      </c>
      <c r="V1083">
        <v>6</v>
      </c>
      <c r="W1083">
        <v>0</v>
      </c>
      <c r="X1083">
        <v>0</v>
      </c>
      <c r="Y1083">
        <v>76</v>
      </c>
      <c r="Z1083">
        <v>27</v>
      </c>
      <c r="AA1083">
        <v>26</v>
      </c>
      <c r="AB1083">
        <v>18</v>
      </c>
      <c r="AC1083">
        <v>12</v>
      </c>
      <c r="AD1083">
        <v>10029</v>
      </c>
      <c r="AE1083">
        <v>10064</v>
      </c>
      <c r="AF1083">
        <v>24</v>
      </c>
      <c r="AG1083">
        <v>10016</v>
      </c>
      <c r="AH1083">
        <v>6</v>
      </c>
      <c r="AI1083">
        <v>32</v>
      </c>
      <c r="AJ1083">
        <v>1</v>
      </c>
      <c r="AK1083">
        <v>65</v>
      </c>
      <c r="AL1083">
        <v>20</v>
      </c>
      <c r="AM1083">
        <v>8</v>
      </c>
      <c r="AN1083">
        <v>96</v>
      </c>
      <c r="AO1083">
        <v>98</v>
      </c>
      <c r="AP1083">
        <v>1</v>
      </c>
      <c r="AQ1083">
        <v>93</v>
      </c>
      <c r="AR1083">
        <v>10</v>
      </c>
      <c r="AS1083">
        <v>1</v>
      </c>
    </row>
    <row r="1084" spans="1:45" x14ac:dyDescent="0.25">
      <c r="A1084">
        <v>20121218</v>
      </c>
      <c r="B1084">
        <f t="shared" si="80"/>
        <v>20161218</v>
      </c>
      <c r="C1084">
        <f t="shared" si="81"/>
        <v>2016</v>
      </c>
      <c r="D1084">
        <f t="shared" si="82"/>
        <v>12</v>
      </c>
      <c r="E1084">
        <f t="shared" si="83"/>
        <v>18</v>
      </c>
      <c r="F1084" s="15">
        <f t="shared" si="84"/>
        <v>42722</v>
      </c>
      <c r="G1084">
        <v>205</v>
      </c>
      <c r="H1084">
        <v>14</v>
      </c>
      <c r="I1084">
        <v>18</v>
      </c>
      <c r="J1084">
        <v>30</v>
      </c>
      <c r="K1084">
        <v>1</v>
      </c>
      <c r="L1084">
        <v>0</v>
      </c>
      <c r="M1084">
        <v>24</v>
      </c>
      <c r="N1084">
        <v>50</v>
      </c>
      <c r="O1084">
        <v>1</v>
      </c>
      <c r="P1084">
        <v>57</v>
      </c>
      <c r="Q1084">
        <v>41</v>
      </c>
      <c r="R1084">
        <v>2</v>
      </c>
      <c r="S1084">
        <v>71</v>
      </c>
      <c r="T1084">
        <v>14</v>
      </c>
      <c r="U1084">
        <v>27</v>
      </c>
      <c r="V1084">
        <v>6</v>
      </c>
      <c r="W1084">
        <v>0</v>
      </c>
      <c r="X1084">
        <v>0</v>
      </c>
      <c r="Y1084">
        <v>104</v>
      </c>
      <c r="Z1084">
        <v>38</v>
      </c>
      <c r="AA1084">
        <v>46</v>
      </c>
      <c r="AB1084">
        <v>19</v>
      </c>
      <c r="AC1084">
        <v>9</v>
      </c>
      <c r="AD1084">
        <v>10131</v>
      </c>
      <c r="AE1084">
        <v>10200</v>
      </c>
      <c r="AF1084">
        <v>24</v>
      </c>
      <c r="AG1084">
        <v>10066</v>
      </c>
      <c r="AH1084">
        <v>1</v>
      </c>
      <c r="AI1084">
        <v>3</v>
      </c>
      <c r="AJ1084">
        <v>21</v>
      </c>
      <c r="AK1084">
        <v>59</v>
      </c>
      <c r="AL1084">
        <v>13</v>
      </c>
      <c r="AM1084">
        <v>8</v>
      </c>
      <c r="AN1084">
        <v>97</v>
      </c>
      <c r="AO1084">
        <v>100</v>
      </c>
      <c r="AP1084">
        <v>21</v>
      </c>
      <c r="AQ1084">
        <v>92</v>
      </c>
      <c r="AR1084">
        <v>13</v>
      </c>
      <c r="AS1084">
        <v>1</v>
      </c>
    </row>
    <row r="1085" spans="1:45" x14ac:dyDescent="0.25">
      <c r="A1085">
        <v>20121219</v>
      </c>
      <c r="B1085">
        <f t="shared" si="80"/>
        <v>20161219</v>
      </c>
      <c r="C1085">
        <f t="shared" si="81"/>
        <v>2016</v>
      </c>
      <c r="D1085">
        <f t="shared" si="82"/>
        <v>12</v>
      </c>
      <c r="E1085">
        <f t="shared" si="83"/>
        <v>19</v>
      </c>
      <c r="F1085" s="15">
        <f t="shared" si="84"/>
        <v>42723</v>
      </c>
      <c r="G1085">
        <v>115</v>
      </c>
      <c r="H1085">
        <v>23</v>
      </c>
      <c r="I1085">
        <v>25</v>
      </c>
      <c r="J1085">
        <v>50</v>
      </c>
      <c r="K1085">
        <v>22</v>
      </c>
      <c r="L1085">
        <v>0</v>
      </c>
      <c r="M1085">
        <v>2</v>
      </c>
      <c r="N1085">
        <v>90</v>
      </c>
      <c r="O1085">
        <v>22</v>
      </c>
      <c r="P1085">
        <v>54</v>
      </c>
      <c r="Q1085">
        <v>41</v>
      </c>
      <c r="R1085">
        <v>24</v>
      </c>
      <c r="S1085">
        <v>61</v>
      </c>
      <c r="T1085">
        <v>13</v>
      </c>
      <c r="U1085">
        <v>33</v>
      </c>
      <c r="V1085">
        <v>24</v>
      </c>
      <c r="W1085">
        <v>0</v>
      </c>
      <c r="X1085">
        <v>0</v>
      </c>
      <c r="Y1085">
        <v>87</v>
      </c>
      <c r="Z1085">
        <v>0</v>
      </c>
      <c r="AA1085">
        <v>0</v>
      </c>
      <c r="AB1085">
        <v>0</v>
      </c>
      <c r="AC1085">
        <v>1</v>
      </c>
      <c r="AD1085">
        <v>10218</v>
      </c>
      <c r="AE1085">
        <v>10233</v>
      </c>
      <c r="AF1085">
        <v>10</v>
      </c>
      <c r="AG1085">
        <v>10201</v>
      </c>
      <c r="AH1085">
        <v>24</v>
      </c>
      <c r="AI1085">
        <v>3</v>
      </c>
      <c r="AJ1085">
        <v>1</v>
      </c>
      <c r="AK1085">
        <v>56</v>
      </c>
      <c r="AL1085">
        <v>15</v>
      </c>
      <c r="AM1085">
        <v>8</v>
      </c>
      <c r="AN1085">
        <v>96</v>
      </c>
      <c r="AO1085">
        <v>100</v>
      </c>
      <c r="AP1085">
        <v>4</v>
      </c>
      <c r="AQ1085">
        <v>93</v>
      </c>
      <c r="AR1085">
        <v>14</v>
      </c>
      <c r="AS1085">
        <v>1</v>
      </c>
    </row>
    <row r="1086" spans="1:45" x14ac:dyDescent="0.25">
      <c r="A1086">
        <v>20121220</v>
      </c>
      <c r="B1086">
        <f t="shared" si="80"/>
        <v>20161220</v>
      </c>
      <c r="C1086">
        <f t="shared" si="81"/>
        <v>2016</v>
      </c>
      <c r="D1086">
        <f t="shared" si="82"/>
        <v>12</v>
      </c>
      <c r="E1086">
        <f t="shared" si="83"/>
        <v>20</v>
      </c>
      <c r="F1086" s="15">
        <f t="shared" si="84"/>
        <v>42724</v>
      </c>
      <c r="G1086">
        <v>117</v>
      </c>
      <c r="H1086">
        <v>66</v>
      </c>
      <c r="I1086">
        <v>67</v>
      </c>
      <c r="J1086">
        <v>80</v>
      </c>
      <c r="K1086">
        <v>8</v>
      </c>
      <c r="L1086">
        <v>50</v>
      </c>
      <c r="M1086">
        <v>1</v>
      </c>
      <c r="N1086">
        <v>140</v>
      </c>
      <c r="O1086">
        <v>10</v>
      </c>
      <c r="P1086">
        <v>32</v>
      </c>
      <c r="Q1086">
        <v>26</v>
      </c>
      <c r="R1086">
        <v>5</v>
      </c>
      <c r="S1086">
        <v>42</v>
      </c>
      <c r="T1086">
        <v>1</v>
      </c>
      <c r="U1086">
        <v>16</v>
      </c>
      <c r="V1086">
        <v>6</v>
      </c>
      <c r="W1086">
        <v>3</v>
      </c>
      <c r="X1086">
        <v>4</v>
      </c>
      <c r="Y1086">
        <v>129</v>
      </c>
      <c r="Z1086">
        <v>100</v>
      </c>
      <c r="AA1086">
        <v>58</v>
      </c>
      <c r="AB1086">
        <v>8</v>
      </c>
      <c r="AC1086">
        <v>18</v>
      </c>
      <c r="AD1086">
        <v>10118</v>
      </c>
      <c r="AE1086">
        <v>10197</v>
      </c>
      <c r="AF1086">
        <v>1</v>
      </c>
      <c r="AG1086">
        <v>10068</v>
      </c>
      <c r="AH1086">
        <v>24</v>
      </c>
      <c r="AI1086">
        <v>42</v>
      </c>
      <c r="AJ1086">
        <v>23</v>
      </c>
      <c r="AK1086">
        <v>66</v>
      </c>
      <c r="AL1086">
        <v>9</v>
      </c>
      <c r="AM1086">
        <v>6</v>
      </c>
      <c r="AN1086">
        <v>89</v>
      </c>
      <c r="AO1086">
        <v>96</v>
      </c>
      <c r="AP1086">
        <v>23</v>
      </c>
      <c r="AQ1086">
        <v>78</v>
      </c>
      <c r="AR1086">
        <v>11</v>
      </c>
      <c r="AS1086">
        <v>2</v>
      </c>
    </row>
    <row r="1087" spans="1:45" x14ac:dyDescent="0.25">
      <c r="A1087">
        <v>20121221</v>
      </c>
      <c r="B1087">
        <f t="shared" si="80"/>
        <v>20161221</v>
      </c>
      <c r="C1087">
        <f t="shared" si="81"/>
        <v>2016</v>
      </c>
      <c r="D1087">
        <f t="shared" si="82"/>
        <v>12</v>
      </c>
      <c r="E1087">
        <f t="shared" si="83"/>
        <v>21</v>
      </c>
      <c r="F1087" s="15">
        <f t="shared" si="84"/>
        <v>42725</v>
      </c>
      <c r="G1087">
        <v>145</v>
      </c>
      <c r="H1087">
        <v>22</v>
      </c>
      <c r="I1087">
        <v>29</v>
      </c>
      <c r="J1087">
        <v>60</v>
      </c>
      <c r="K1087">
        <v>1</v>
      </c>
      <c r="L1087">
        <v>10</v>
      </c>
      <c r="M1087">
        <v>14</v>
      </c>
      <c r="N1087">
        <v>80</v>
      </c>
      <c r="O1087">
        <v>1</v>
      </c>
      <c r="P1087">
        <v>49</v>
      </c>
      <c r="Q1087">
        <v>26</v>
      </c>
      <c r="R1087">
        <v>1</v>
      </c>
      <c r="S1087">
        <v>79</v>
      </c>
      <c r="T1087">
        <v>24</v>
      </c>
      <c r="U1087">
        <v>24</v>
      </c>
      <c r="V1087">
        <v>6</v>
      </c>
      <c r="W1087">
        <v>0</v>
      </c>
      <c r="X1087">
        <v>0</v>
      </c>
      <c r="Y1087">
        <v>86</v>
      </c>
      <c r="Z1087">
        <v>65</v>
      </c>
      <c r="AA1087">
        <v>36</v>
      </c>
      <c r="AB1087">
        <v>9</v>
      </c>
      <c r="AC1087">
        <v>20</v>
      </c>
      <c r="AD1087">
        <v>10101</v>
      </c>
      <c r="AE1087">
        <v>10145</v>
      </c>
      <c r="AF1087">
        <v>24</v>
      </c>
      <c r="AG1087">
        <v>10065</v>
      </c>
      <c r="AH1087">
        <v>4</v>
      </c>
      <c r="AI1087">
        <v>2</v>
      </c>
      <c r="AJ1087">
        <v>11</v>
      </c>
      <c r="AK1087">
        <v>56</v>
      </c>
      <c r="AL1087">
        <v>22</v>
      </c>
      <c r="AM1087">
        <v>8</v>
      </c>
      <c r="AN1087">
        <v>98</v>
      </c>
      <c r="AO1087">
        <v>100</v>
      </c>
      <c r="AP1087">
        <v>10</v>
      </c>
      <c r="AQ1087">
        <v>96</v>
      </c>
      <c r="AR1087">
        <v>1</v>
      </c>
      <c r="AS1087">
        <v>1</v>
      </c>
    </row>
    <row r="1088" spans="1:45" x14ac:dyDescent="0.25">
      <c r="A1088">
        <v>20121222</v>
      </c>
      <c r="B1088">
        <f t="shared" si="80"/>
        <v>20161222</v>
      </c>
      <c r="C1088">
        <f t="shared" si="81"/>
        <v>2016</v>
      </c>
      <c r="D1088">
        <f t="shared" si="82"/>
        <v>12</v>
      </c>
      <c r="E1088">
        <f t="shared" si="83"/>
        <v>22</v>
      </c>
      <c r="F1088" s="15">
        <f t="shared" si="84"/>
        <v>42726</v>
      </c>
      <c r="G1088">
        <v>175</v>
      </c>
      <c r="H1088">
        <v>37</v>
      </c>
      <c r="I1088">
        <v>43</v>
      </c>
      <c r="J1088">
        <v>60</v>
      </c>
      <c r="K1088">
        <v>16</v>
      </c>
      <c r="L1088">
        <v>30</v>
      </c>
      <c r="M1088">
        <v>1</v>
      </c>
      <c r="N1088">
        <v>120</v>
      </c>
      <c r="O1088">
        <v>18</v>
      </c>
      <c r="P1088">
        <v>72</v>
      </c>
      <c r="Q1088">
        <v>67</v>
      </c>
      <c r="R1088">
        <v>6</v>
      </c>
      <c r="S1088">
        <v>104</v>
      </c>
      <c r="T1088">
        <v>24</v>
      </c>
      <c r="U1088">
        <v>63</v>
      </c>
      <c r="V1088">
        <v>6</v>
      </c>
      <c r="W1088">
        <v>0</v>
      </c>
      <c r="X1088">
        <v>0</v>
      </c>
      <c r="Y1088">
        <v>51</v>
      </c>
      <c r="Z1088">
        <v>130</v>
      </c>
      <c r="AA1088">
        <v>151</v>
      </c>
      <c r="AB1088">
        <v>29</v>
      </c>
      <c r="AC1088">
        <v>23</v>
      </c>
      <c r="AD1088">
        <v>10094</v>
      </c>
      <c r="AE1088">
        <v>10152</v>
      </c>
      <c r="AF1088">
        <v>2</v>
      </c>
      <c r="AG1088">
        <v>10010</v>
      </c>
      <c r="AH1088">
        <v>24</v>
      </c>
      <c r="AI1088">
        <v>27</v>
      </c>
      <c r="AJ1088">
        <v>7</v>
      </c>
      <c r="AK1088">
        <v>60</v>
      </c>
      <c r="AL1088">
        <v>15</v>
      </c>
      <c r="AM1088">
        <v>8</v>
      </c>
      <c r="AN1088">
        <v>96</v>
      </c>
      <c r="AO1088">
        <v>98</v>
      </c>
      <c r="AP1088">
        <v>1</v>
      </c>
      <c r="AQ1088">
        <v>93</v>
      </c>
      <c r="AR1088">
        <v>11</v>
      </c>
      <c r="AS1088">
        <v>1</v>
      </c>
    </row>
    <row r="1089" spans="1:45" x14ac:dyDescent="0.25">
      <c r="A1089">
        <v>20121223</v>
      </c>
      <c r="B1089">
        <f t="shared" si="80"/>
        <v>20161223</v>
      </c>
      <c r="C1089">
        <f t="shared" si="81"/>
        <v>2016</v>
      </c>
      <c r="D1089">
        <f t="shared" si="82"/>
        <v>12</v>
      </c>
      <c r="E1089">
        <f t="shared" si="83"/>
        <v>23</v>
      </c>
      <c r="F1089" s="15">
        <f t="shared" si="84"/>
        <v>42727</v>
      </c>
      <c r="G1089">
        <v>244</v>
      </c>
      <c r="H1089">
        <v>58</v>
      </c>
      <c r="I1089">
        <v>58</v>
      </c>
      <c r="J1089">
        <v>80</v>
      </c>
      <c r="K1089">
        <v>7</v>
      </c>
      <c r="L1089">
        <v>40</v>
      </c>
      <c r="M1089">
        <v>1</v>
      </c>
      <c r="N1089">
        <v>170</v>
      </c>
      <c r="O1089">
        <v>12</v>
      </c>
      <c r="P1089">
        <v>114</v>
      </c>
      <c r="Q1089">
        <v>99</v>
      </c>
      <c r="R1089">
        <v>24</v>
      </c>
      <c r="S1089">
        <v>130</v>
      </c>
      <c r="T1089">
        <v>11</v>
      </c>
      <c r="U1089">
        <v>94</v>
      </c>
      <c r="V1089">
        <v>24</v>
      </c>
      <c r="W1089">
        <v>2</v>
      </c>
      <c r="X1089">
        <v>3</v>
      </c>
      <c r="Y1089">
        <v>110</v>
      </c>
      <c r="Z1089">
        <v>92</v>
      </c>
      <c r="AA1089">
        <v>149</v>
      </c>
      <c r="AB1089">
        <v>36</v>
      </c>
      <c r="AC1089">
        <v>5</v>
      </c>
      <c r="AD1089">
        <v>10037</v>
      </c>
      <c r="AE1089">
        <v>10076</v>
      </c>
      <c r="AF1089">
        <v>23</v>
      </c>
      <c r="AG1089">
        <v>10006</v>
      </c>
      <c r="AH1089">
        <v>1</v>
      </c>
      <c r="AI1089">
        <v>28</v>
      </c>
      <c r="AJ1089">
        <v>2</v>
      </c>
      <c r="AK1089">
        <v>70</v>
      </c>
      <c r="AL1089">
        <v>11</v>
      </c>
      <c r="AM1089">
        <v>8</v>
      </c>
      <c r="AN1089">
        <v>91</v>
      </c>
      <c r="AO1089">
        <v>98</v>
      </c>
      <c r="AP1089">
        <v>1</v>
      </c>
      <c r="AQ1089">
        <v>82</v>
      </c>
      <c r="AR1089">
        <v>15</v>
      </c>
      <c r="AS1089">
        <v>2</v>
      </c>
    </row>
    <row r="1090" spans="1:45" x14ac:dyDescent="0.25">
      <c r="A1090">
        <v>20121224</v>
      </c>
      <c r="B1090">
        <f t="shared" si="80"/>
        <v>20161224</v>
      </c>
      <c r="C1090">
        <f t="shared" si="81"/>
        <v>2016</v>
      </c>
      <c r="D1090">
        <f t="shared" si="82"/>
        <v>12</v>
      </c>
      <c r="E1090">
        <f t="shared" si="83"/>
        <v>24</v>
      </c>
      <c r="F1090" s="15">
        <f t="shared" si="84"/>
        <v>42728</v>
      </c>
      <c r="G1090">
        <v>201</v>
      </c>
      <c r="H1090">
        <v>43</v>
      </c>
      <c r="I1090">
        <v>49</v>
      </c>
      <c r="J1090">
        <v>90</v>
      </c>
      <c r="K1090">
        <v>20</v>
      </c>
      <c r="L1090">
        <v>30</v>
      </c>
      <c r="M1090">
        <v>5</v>
      </c>
      <c r="N1090">
        <v>170</v>
      </c>
      <c r="O1090">
        <v>20</v>
      </c>
      <c r="P1090">
        <v>100</v>
      </c>
      <c r="Q1090">
        <v>74</v>
      </c>
      <c r="R1090">
        <v>9</v>
      </c>
      <c r="S1090">
        <v>127</v>
      </c>
      <c r="T1090">
        <v>19</v>
      </c>
      <c r="U1090">
        <v>73</v>
      </c>
      <c r="V1090">
        <v>12</v>
      </c>
      <c r="W1090">
        <v>0</v>
      </c>
      <c r="X1090">
        <v>0</v>
      </c>
      <c r="Y1090">
        <v>99</v>
      </c>
      <c r="Z1090">
        <v>60</v>
      </c>
      <c r="AA1090">
        <v>23</v>
      </c>
      <c r="AB1090">
        <v>8</v>
      </c>
      <c r="AC1090">
        <v>24</v>
      </c>
      <c r="AD1090">
        <v>10021</v>
      </c>
      <c r="AE1090">
        <v>10076</v>
      </c>
      <c r="AF1090">
        <v>2</v>
      </c>
      <c r="AG1090">
        <v>9964</v>
      </c>
      <c r="AH1090">
        <v>18</v>
      </c>
      <c r="AI1090">
        <v>21</v>
      </c>
      <c r="AJ1090">
        <v>10</v>
      </c>
      <c r="AK1090">
        <v>75</v>
      </c>
      <c r="AL1090">
        <v>18</v>
      </c>
      <c r="AM1090">
        <v>8</v>
      </c>
      <c r="AN1090">
        <v>89</v>
      </c>
      <c r="AO1090">
        <v>98</v>
      </c>
      <c r="AP1090">
        <v>7</v>
      </c>
      <c r="AQ1090">
        <v>74</v>
      </c>
      <c r="AR1090">
        <v>19</v>
      </c>
      <c r="AS1090">
        <v>1</v>
      </c>
    </row>
    <row r="1091" spans="1:45" x14ac:dyDescent="0.25">
      <c r="A1091">
        <v>20121225</v>
      </c>
      <c r="B1091">
        <f t="shared" ref="B1091:B1154" si="85">A1091+40000</f>
        <v>20161225</v>
      </c>
      <c r="C1091">
        <f t="shared" ref="C1091:C1154" si="86">FLOOR(B1091/10000,1)</f>
        <v>2016</v>
      </c>
      <c r="D1091">
        <f t="shared" ref="D1091:D1154" si="87">FLOOR(B1091/100 - 100 * C1091, 1)</f>
        <v>12</v>
      </c>
      <c r="E1091">
        <f t="shared" ref="E1091:E1154" si="88">FLOOR(B1091-10000*C1091-100*D1091,1)</f>
        <v>25</v>
      </c>
      <c r="F1091" s="15">
        <f t="shared" ref="F1091:F1154" si="89">DATE(C1091,D1091,E1091)</f>
        <v>42729</v>
      </c>
      <c r="G1091">
        <v>225</v>
      </c>
      <c r="H1091">
        <v>45</v>
      </c>
      <c r="I1091">
        <v>48</v>
      </c>
      <c r="J1091">
        <v>90</v>
      </c>
      <c r="K1091">
        <v>17</v>
      </c>
      <c r="L1091">
        <v>20</v>
      </c>
      <c r="M1091">
        <v>2</v>
      </c>
      <c r="N1091">
        <v>200</v>
      </c>
      <c r="O1091">
        <v>18</v>
      </c>
      <c r="P1091">
        <v>86</v>
      </c>
      <c r="Q1091">
        <v>74</v>
      </c>
      <c r="R1091">
        <v>8</v>
      </c>
      <c r="S1091">
        <v>105</v>
      </c>
      <c r="T1091">
        <v>13</v>
      </c>
      <c r="U1091">
        <v>67</v>
      </c>
      <c r="V1091">
        <v>12</v>
      </c>
      <c r="W1091">
        <v>8</v>
      </c>
      <c r="X1091">
        <v>10</v>
      </c>
      <c r="Y1091">
        <v>126</v>
      </c>
      <c r="Z1091">
        <v>122</v>
      </c>
      <c r="AA1091">
        <v>152</v>
      </c>
      <c r="AB1091">
        <v>39</v>
      </c>
      <c r="AC1091">
        <v>3</v>
      </c>
      <c r="AD1091">
        <v>9971</v>
      </c>
      <c r="AE1091">
        <v>10016</v>
      </c>
      <c r="AF1091">
        <v>24</v>
      </c>
      <c r="AG1091">
        <v>9943</v>
      </c>
      <c r="AH1091">
        <v>17</v>
      </c>
      <c r="AI1091">
        <v>50</v>
      </c>
      <c r="AJ1091">
        <v>2</v>
      </c>
      <c r="AK1091">
        <v>75</v>
      </c>
      <c r="AL1091">
        <v>14</v>
      </c>
      <c r="AM1091">
        <v>8</v>
      </c>
      <c r="AN1091">
        <v>90</v>
      </c>
      <c r="AO1091">
        <v>98</v>
      </c>
      <c r="AP1091">
        <v>2</v>
      </c>
      <c r="AQ1091">
        <v>79</v>
      </c>
      <c r="AR1091">
        <v>14</v>
      </c>
      <c r="AS1091">
        <v>2</v>
      </c>
    </row>
    <row r="1092" spans="1:45" x14ac:dyDescent="0.25">
      <c r="A1092">
        <v>20121226</v>
      </c>
      <c r="B1092">
        <f t="shared" si="85"/>
        <v>20161226</v>
      </c>
      <c r="C1092">
        <f t="shared" si="86"/>
        <v>2016</v>
      </c>
      <c r="D1092">
        <f t="shared" si="87"/>
        <v>12</v>
      </c>
      <c r="E1092">
        <f t="shared" si="88"/>
        <v>26</v>
      </c>
      <c r="F1092" s="15">
        <f t="shared" si="89"/>
        <v>42730</v>
      </c>
      <c r="G1092">
        <v>225</v>
      </c>
      <c r="H1092">
        <v>51</v>
      </c>
      <c r="I1092">
        <v>53</v>
      </c>
      <c r="J1092">
        <v>90</v>
      </c>
      <c r="K1092">
        <v>22</v>
      </c>
      <c r="L1092">
        <v>30</v>
      </c>
      <c r="M1092">
        <v>4</v>
      </c>
      <c r="N1092">
        <v>170</v>
      </c>
      <c r="O1092">
        <v>22</v>
      </c>
      <c r="P1092">
        <v>80</v>
      </c>
      <c r="Q1092">
        <v>63</v>
      </c>
      <c r="R1092">
        <v>9</v>
      </c>
      <c r="S1092">
        <v>94</v>
      </c>
      <c r="T1092">
        <v>19</v>
      </c>
      <c r="U1092">
        <v>53</v>
      </c>
      <c r="V1092">
        <v>6</v>
      </c>
      <c r="W1092">
        <v>10</v>
      </c>
      <c r="X1092">
        <v>13</v>
      </c>
      <c r="Y1092">
        <v>172</v>
      </c>
      <c r="Z1092">
        <v>39</v>
      </c>
      <c r="AA1092">
        <v>47</v>
      </c>
      <c r="AB1092">
        <v>18</v>
      </c>
      <c r="AC1092">
        <v>20</v>
      </c>
      <c r="AD1092">
        <v>10040</v>
      </c>
      <c r="AE1092">
        <v>10068</v>
      </c>
      <c r="AF1092">
        <v>11</v>
      </c>
      <c r="AG1092">
        <v>9998</v>
      </c>
      <c r="AH1092">
        <v>23</v>
      </c>
      <c r="AI1092">
        <v>50</v>
      </c>
      <c r="AJ1092">
        <v>20</v>
      </c>
      <c r="AK1092">
        <v>70</v>
      </c>
      <c r="AL1092">
        <v>1</v>
      </c>
      <c r="AM1092">
        <v>7</v>
      </c>
      <c r="AN1092">
        <v>88</v>
      </c>
      <c r="AO1092">
        <v>93</v>
      </c>
      <c r="AP1092">
        <v>20</v>
      </c>
      <c r="AQ1092">
        <v>81</v>
      </c>
      <c r="AR1092">
        <v>13</v>
      </c>
      <c r="AS1092">
        <v>2</v>
      </c>
    </row>
    <row r="1093" spans="1:45" x14ac:dyDescent="0.25">
      <c r="A1093">
        <v>20121227</v>
      </c>
      <c r="B1093">
        <f t="shared" si="85"/>
        <v>20161227</v>
      </c>
      <c r="C1093">
        <f t="shared" si="86"/>
        <v>2016</v>
      </c>
      <c r="D1093">
        <f t="shared" si="87"/>
        <v>12</v>
      </c>
      <c r="E1093">
        <f t="shared" si="88"/>
        <v>27</v>
      </c>
      <c r="F1093" s="15">
        <f t="shared" si="89"/>
        <v>42731</v>
      </c>
      <c r="G1093">
        <v>250</v>
      </c>
      <c r="H1093">
        <v>27</v>
      </c>
      <c r="I1093">
        <v>37</v>
      </c>
      <c r="J1093">
        <v>70</v>
      </c>
      <c r="K1093">
        <v>1</v>
      </c>
      <c r="L1093">
        <v>10</v>
      </c>
      <c r="M1093">
        <v>15</v>
      </c>
      <c r="N1093">
        <v>150</v>
      </c>
      <c r="O1093">
        <v>1</v>
      </c>
      <c r="P1093">
        <v>75</v>
      </c>
      <c r="Q1093">
        <v>45</v>
      </c>
      <c r="R1093">
        <v>24</v>
      </c>
      <c r="S1093">
        <v>98</v>
      </c>
      <c r="T1093">
        <v>1</v>
      </c>
      <c r="U1093">
        <v>27</v>
      </c>
      <c r="V1093">
        <v>24</v>
      </c>
      <c r="W1093">
        <v>18</v>
      </c>
      <c r="X1093">
        <v>23</v>
      </c>
      <c r="Y1093">
        <v>134</v>
      </c>
      <c r="Z1093">
        <v>37</v>
      </c>
      <c r="AA1093">
        <v>26</v>
      </c>
      <c r="AB1093">
        <v>10</v>
      </c>
      <c r="AC1093">
        <v>1</v>
      </c>
      <c r="AD1093">
        <v>10045</v>
      </c>
      <c r="AE1093">
        <v>10183</v>
      </c>
      <c r="AF1093">
        <v>24</v>
      </c>
      <c r="AG1093">
        <v>10000</v>
      </c>
      <c r="AH1093">
        <v>13</v>
      </c>
      <c r="AI1093">
        <v>56</v>
      </c>
      <c r="AJ1093">
        <v>16</v>
      </c>
      <c r="AK1093">
        <v>70</v>
      </c>
      <c r="AL1093">
        <v>22</v>
      </c>
      <c r="AM1093">
        <v>7</v>
      </c>
      <c r="AN1093">
        <v>88</v>
      </c>
      <c r="AO1093">
        <v>98</v>
      </c>
      <c r="AP1093">
        <v>16</v>
      </c>
      <c r="AQ1093">
        <v>79</v>
      </c>
      <c r="AR1093">
        <v>3</v>
      </c>
      <c r="AS1093">
        <v>2</v>
      </c>
    </row>
    <row r="1094" spans="1:45" x14ac:dyDescent="0.25">
      <c r="A1094">
        <v>20121228</v>
      </c>
      <c r="B1094">
        <f t="shared" si="85"/>
        <v>20161228</v>
      </c>
      <c r="C1094">
        <f t="shared" si="86"/>
        <v>2016</v>
      </c>
      <c r="D1094">
        <f t="shared" si="87"/>
        <v>12</v>
      </c>
      <c r="E1094">
        <f t="shared" si="88"/>
        <v>28</v>
      </c>
      <c r="F1094" s="15">
        <f t="shared" si="89"/>
        <v>42732</v>
      </c>
      <c r="G1094">
        <v>179</v>
      </c>
      <c r="H1094">
        <v>36</v>
      </c>
      <c r="I1094">
        <v>41</v>
      </c>
      <c r="J1094">
        <v>60</v>
      </c>
      <c r="K1094">
        <v>16</v>
      </c>
      <c r="L1094">
        <v>10</v>
      </c>
      <c r="M1094">
        <v>1</v>
      </c>
      <c r="N1094">
        <v>120</v>
      </c>
      <c r="O1094">
        <v>22</v>
      </c>
      <c r="P1094">
        <v>65</v>
      </c>
      <c r="Q1094">
        <v>20</v>
      </c>
      <c r="R1094">
        <v>4</v>
      </c>
      <c r="S1094">
        <v>105</v>
      </c>
      <c r="T1094">
        <v>24</v>
      </c>
      <c r="U1094">
        <v>-5</v>
      </c>
      <c r="V1094">
        <v>6</v>
      </c>
      <c r="W1094">
        <v>0</v>
      </c>
      <c r="X1094">
        <v>0</v>
      </c>
      <c r="Y1094">
        <v>112</v>
      </c>
      <c r="Z1094">
        <v>51</v>
      </c>
      <c r="AA1094">
        <v>30</v>
      </c>
      <c r="AB1094">
        <v>8</v>
      </c>
      <c r="AC1094">
        <v>14</v>
      </c>
      <c r="AD1094">
        <v>10204</v>
      </c>
      <c r="AE1094">
        <v>10234</v>
      </c>
      <c r="AF1094">
        <v>9</v>
      </c>
      <c r="AG1094">
        <v>10169</v>
      </c>
      <c r="AH1094">
        <v>24</v>
      </c>
      <c r="AI1094">
        <v>15</v>
      </c>
      <c r="AJ1094">
        <v>3</v>
      </c>
      <c r="AK1094">
        <v>70</v>
      </c>
      <c r="AL1094">
        <v>8</v>
      </c>
      <c r="AM1094">
        <v>8</v>
      </c>
      <c r="AN1094">
        <v>94</v>
      </c>
      <c r="AO1094">
        <v>98</v>
      </c>
      <c r="AP1094">
        <v>2</v>
      </c>
      <c r="AQ1094">
        <v>84</v>
      </c>
      <c r="AR1094">
        <v>12</v>
      </c>
      <c r="AS1094">
        <v>1</v>
      </c>
    </row>
    <row r="1095" spans="1:45" x14ac:dyDescent="0.25">
      <c r="A1095">
        <v>20121229</v>
      </c>
      <c r="B1095">
        <f t="shared" si="85"/>
        <v>20161229</v>
      </c>
      <c r="C1095">
        <f t="shared" si="86"/>
        <v>2016</v>
      </c>
      <c r="D1095">
        <f t="shared" si="87"/>
        <v>12</v>
      </c>
      <c r="E1095">
        <f t="shared" si="88"/>
        <v>29</v>
      </c>
      <c r="F1095" s="15">
        <f t="shared" si="89"/>
        <v>42733</v>
      </c>
      <c r="G1095">
        <v>193</v>
      </c>
      <c r="H1095">
        <v>58</v>
      </c>
      <c r="I1095">
        <v>61</v>
      </c>
      <c r="J1095">
        <v>80</v>
      </c>
      <c r="K1095">
        <v>21</v>
      </c>
      <c r="L1095">
        <v>50</v>
      </c>
      <c r="M1095">
        <v>1</v>
      </c>
      <c r="N1095">
        <v>160</v>
      </c>
      <c r="O1095">
        <v>21</v>
      </c>
      <c r="P1095">
        <v>108</v>
      </c>
      <c r="Q1095">
        <v>92</v>
      </c>
      <c r="R1095">
        <v>23</v>
      </c>
      <c r="S1095">
        <v>120</v>
      </c>
      <c r="T1095">
        <v>15</v>
      </c>
      <c r="U1095">
        <v>85</v>
      </c>
      <c r="V1095">
        <v>24</v>
      </c>
      <c r="W1095">
        <v>13</v>
      </c>
      <c r="X1095">
        <v>17</v>
      </c>
      <c r="Y1095">
        <v>196</v>
      </c>
      <c r="Z1095">
        <v>14</v>
      </c>
      <c r="AA1095">
        <v>5</v>
      </c>
      <c r="AB1095">
        <v>3</v>
      </c>
      <c r="AC1095">
        <v>21</v>
      </c>
      <c r="AD1095">
        <v>10095</v>
      </c>
      <c r="AE1095">
        <v>10160</v>
      </c>
      <c r="AF1095">
        <v>1</v>
      </c>
      <c r="AG1095">
        <v>10044</v>
      </c>
      <c r="AH1095">
        <v>18</v>
      </c>
      <c r="AI1095">
        <v>60</v>
      </c>
      <c r="AJ1095">
        <v>1</v>
      </c>
      <c r="AK1095">
        <v>75</v>
      </c>
      <c r="AL1095">
        <v>13</v>
      </c>
      <c r="AM1095">
        <v>8</v>
      </c>
      <c r="AN1095">
        <v>82</v>
      </c>
      <c r="AO1095">
        <v>94</v>
      </c>
      <c r="AP1095">
        <v>1</v>
      </c>
      <c r="AQ1095">
        <v>71</v>
      </c>
      <c r="AR1095">
        <v>18</v>
      </c>
      <c r="AS1095">
        <v>3</v>
      </c>
    </row>
    <row r="1096" spans="1:45" x14ac:dyDescent="0.25">
      <c r="A1096">
        <v>20121230</v>
      </c>
      <c r="B1096">
        <f t="shared" si="85"/>
        <v>20161230</v>
      </c>
      <c r="C1096">
        <f t="shared" si="86"/>
        <v>2016</v>
      </c>
      <c r="D1096">
        <f t="shared" si="87"/>
        <v>12</v>
      </c>
      <c r="E1096">
        <f t="shared" si="88"/>
        <v>30</v>
      </c>
      <c r="F1096" s="15">
        <f t="shared" si="89"/>
        <v>42734</v>
      </c>
      <c r="G1096">
        <v>226</v>
      </c>
      <c r="H1096">
        <v>74</v>
      </c>
      <c r="I1096">
        <v>75</v>
      </c>
      <c r="J1096">
        <v>90</v>
      </c>
      <c r="K1096">
        <v>24</v>
      </c>
      <c r="L1096">
        <v>60</v>
      </c>
      <c r="M1096">
        <v>1</v>
      </c>
      <c r="N1096">
        <v>190</v>
      </c>
      <c r="O1096">
        <v>4</v>
      </c>
      <c r="P1096">
        <v>79</v>
      </c>
      <c r="Q1096">
        <v>57</v>
      </c>
      <c r="R1096">
        <v>4</v>
      </c>
      <c r="S1096">
        <v>94</v>
      </c>
      <c r="T1096">
        <v>24</v>
      </c>
      <c r="U1096">
        <v>50</v>
      </c>
      <c r="V1096">
        <v>6</v>
      </c>
      <c r="W1096">
        <v>28</v>
      </c>
      <c r="X1096">
        <v>36</v>
      </c>
      <c r="Y1096">
        <v>239</v>
      </c>
      <c r="Z1096">
        <v>6</v>
      </c>
      <c r="AA1096">
        <v>18</v>
      </c>
      <c r="AB1096">
        <v>15</v>
      </c>
      <c r="AC1096">
        <v>4</v>
      </c>
      <c r="AD1096">
        <v>10105</v>
      </c>
      <c r="AE1096">
        <v>10135</v>
      </c>
      <c r="AF1096">
        <v>23</v>
      </c>
      <c r="AG1096">
        <v>10069</v>
      </c>
      <c r="AH1096">
        <v>1</v>
      </c>
      <c r="AI1096">
        <v>62</v>
      </c>
      <c r="AJ1096">
        <v>23</v>
      </c>
      <c r="AK1096">
        <v>75</v>
      </c>
      <c r="AL1096">
        <v>2</v>
      </c>
      <c r="AM1096">
        <v>7</v>
      </c>
      <c r="AN1096">
        <v>81</v>
      </c>
      <c r="AO1096">
        <v>86</v>
      </c>
      <c r="AP1096">
        <v>4</v>
      </c>
      <c r="AQ1096">
        <v>75</v>
      </c>
      <c r="AR1096">
        <v>14</v>
      </c>
      <c r="AS1096">
        <v>3</v>
      </c>
    </row>
    <row r="1097" spans="1:45" x14ac:dyDescent="0.25">
      <c r="A1097">
        <v>20121231</v>
      </c>
      <c r="B1097">
        <f t="shared" si="85"/>
        <v>20161231</v>
      </c>
      <c r="C1097">
        <f t="shared" si="86"/>
        <v>2016</v>
      </c>
      <c r="D1097">
        <f t="shared" si="87"/>
        <v>12</v>
      </c>
      <c r="E1097">
        <f t="shared" si="88"/>
        <v>31</v>
      </c>
      <c r="F1097" s="15">
        <f t="shared" si="89"/>
        <v>42735</v>
      </c>
      <c r="G1097">
        <v>209</v>
      </c>
      <c r="H1097">
        <v>80</v>
      </c>
      <c r="I1097">
        <v>82</v>
      </c>
      <c r="J1097">
        <v>90</v>
      </c>
      <c r="K1097">
        <v>1</v>
      </c>
      <c r="L1097">
        <v>70</v>
      </c>
      <c r="M1097">
        <v>14</v>
      </c>
      <c r="N1097">
        <v>160</v>
      </c>
      <c r="O1097">
        <v>1</v>
      </c>
      <c r="P1097">
        <v>95</v>
      </c>
      <c r="Q1097">
        <v>87</v>
      </c>
      <c r="R1097">
        <v>7</v>
      </c>
      <c r="S1097">
        <v>104</v>
      </c>
      <c r="T1097">
        <v>17</v>
      </c>
      <c r="U1097">
        <v>82</v>
      </c>
      <c r="V1097">
        <v>12</v>
      </c>
      <c r="W1097">
        <v>0</v>
      </c>
      <c r="X1097">
        <v>0</v>
      </c>
      <c r="Y1097">
        <v>83</v>
      </c>
      <c r="Z1097">
        <v>69</v>
      </c>
      <c r="AA1097">
        <v>55</v>
      </c>
      <c r="AB1097">
        <v>13</v>
      </c>
      <c r="AC1097">
        <v>20</v>
      </c>
      <c r="AD1097">
        <v>10070</v>
      </c>
      <c r="AE1097">
        <v>10130</v>
      </c>
      <c r="AF1097">
        <v>1</v>
      </c>
      <c r="AG1097">
        <v>9999</v>
      </c>
      <c r="AH1097">
        <v>24</v>
      </c>
      <c r="AI1097">
        <v>50</v>
      </c>
      <c r="AJ1097">
        <v>24</v>
      </c>
      <c r="AK1097">
        <v>75</v>
      </c>
      <c r="AL1097">
        <v>14</v>
      </c>
      <c r="AM1097">
        <v>8</v>
      </c>
      <c r="AN1097">
        <v>83</v>
      </c>
      <c r="AO1097">
        <v>93</v>
      </c>
      <c r="AP1097">
        <v>24</v>
      </c>
      <c r="AQ1097">
        <v>77</v>
      </c>
      <c r="AR1097">
        <v>13</v>
      </c>
      <c r="AS1097">
        <v>1</v>
      </c>
    </row>
    <row r="1098" spans="1:45" x14ac:dyDescent="0.25">
      <c r="A1098">
        <v>20130101</v>
      </c>
      <c r="B1098">
        <f t="shared" si="85"/>
        <v>20170101</v>
      </c>
      <c r="C1098">
        <f t="shared" si="86"/>
        <v>2017</v>
      </c>
      <c r="D1098">
        <f t="shared" si="87"/>
        <v>1</v>
      </c>
      <c r="E1098">
        <f t="shared" si="88"/>
        <v>1</v>
      </c>
      <c r="F1098" s="15">
        <f t="shared" si="89"/>
        <v>42736</v>
      </c>
      <c r="G1098">
        <v>250</v>
      </c>
      <c r="H1098">
        <v>37</v>
      </c>
      <c r="I1098">
        <v>42</v>
      </c>
      <c r="J1098">
        <v>80</v>
      </c>
      <c r="K1098">
        <v>1</v>
      </c>
      <c r="L1098">
        <v>10</v>
      </c>
      <c r="M1098">
        <v>9</v>
      </c>
      <c r="N1098">
        <v>140</v>
      </c>
      <c r="O1098">
        <v>1</v>
      </c>
      <c r="P1098">
        <v>71</v>
      </c>
      <c r="Q1098">
        <v>49</v>
      </c>
      <c r="R1098">
        <v>19</v>
      </c>
      <c r="S1098">
        <v>88</v>
      </c>
      <c r="T1098">
        <v>1</v>
      </c>
      <c r="U1098">
        <v>33</v>
      </c>
      <c r="V1098">
        <v>24</v>
      </c>
      <c r="W1098">
        <v>12</v>
      </c>
      <c r="X1098">
        <v>15</v>
      </c>
      <c r="Y1098">
        <v>148</v>
      </c>
      <c r="Z1098">
        <v>88</v>
      </c>
      <c r="AA1098">
        <v>145</v>
      </c>
      <c r="AB1098">
        <v>43</v>
      </c>
      <c r="AC1098">
        <v>7</v>
      </c>
      <c r="AD1098">
        <v>10047</v>
      </c>
      <c r="AE1098">
        <v>10125</v>
      </c>
      <c r="AF1098">
        <v>24</v>
      </c>
      <c r="AG1098">
        <v>9988</v>
      </c>
      <c r="AH1098">
        <v>6</v>
      </c>
      <c r="AI1098">
        <v>49</v>
      </c>
      <c r="AJ1098">
        <v>7</v>
      </c>
      <c r="AK1098">
        <v>75</v>
      </c>
      <c r="AL1098">
        <v>24</v>
      </c>
      <c r="AM1098">
        <v>6</v>
      </c>
      <c r="AN1098">
        <v>86</v>
      </c>
      <c r="AO1098">
        <v>97</v>
      </c>
      <c r="AP1098">
        <v>7</v>
      </c>
      <c r="AQ1098">
        <v>75</v>
      </c>
      <c r="AR1098">
        <v>14</v>
      </c>
      <c r="AS1098">
        <v>2</v>
      </c>
    </row>
    <row r="1099" spans="1:45" x14ac:dyDescent="0.25">
      <c r="A1099">
        <v>20130102</v>
      </c>
      <c r="B1099">
        <f t="shared" si="85"/>
        <v>20170102</v>
      </c>
      <c r="C1099">
        <f t="shared" si="86"/>
        <v>2017</v>
      </c>
      <c r="D1099">
        <f t="shared" si="87"/>
        <v>1</v>
      </c>
      <c r="E1099">
        <f t="shared" si="88"/>
        <v>2</v>
      </c>
      <c r="F1099" s="15">
        <f t="shared" si="89"/>
        <v>42737</v>
      </c>
      <c r="G1099">
        <v>239</v>
      </c>
      <c r="H1099">
        <v>37</v>
      </c>
      <c r="I1099">
        <v>39</v>
      </c>
      <c r="J1099">
        <v>60</v>
      </c>
      <c r="K1099">
        <v>21</v>
      </c>
      <c r="L1099">
        <v>20</v>
      </c>
      <c r="M1099">
        <v>7</v>
      </c>
      <c r="N1099">
        <v>110</v>
      </c>
      <c r="O1099">
        <v>21</v>
      </c>
      <c r="P1099">
        <v>67</v>
      </c>
      <c r="Q1099">
        <v>41</v>
      </c>
      <c r="R1099">
        <v>7</v>
      </c>
      <c r="S1099">
        <v>86</v>
      </c>
      <c r="T1099">
        <v>15</v>
      </c>
      <c r="U1099">
        <v>22</v>
      </c>
      <c r="V1099">
        <v>12</v>
      </c>
      <c r="W1099">
        <v>44</v>
      </c>
      <c r="X1099">
        <v>56</v>
      </c>
      <c r="Y1099">
        <v>292</v>
      </c>
      <c r="Z1099">
        <v>14</v>
      </c>
      <c r="AA1099">
        <v>2</v>
      </c>
      <c r="AB1099">
        <v>1</v>
      </c>
      <c r="AC1099">
        <v>23</v>
      </c>
      <c r="AD1099">
        <v>10215</v>
      </c>
      <c r="AE1099">
        <v>10248</v>
      </c>
      <c r="AF1099">
        <v>20</v>
      </c>
      <c r="AG1099">
        <v>10135</v>
      </c>
      <c r="AH1099">
        <v>1</v>
      </c>
      <c r="AI1099">
        <v>23</v>
      </c>
      <c r="AJ1099">
        <v>23</v>
      </c>
      <c r="AK1099">
        <v>73</v>
      </c>
      <c r="AL1099">
        <v>15</v>
      </c>
      <c r="AM1099">
        <v>5</v>
      </c>
      <c r="AN1099">
        <v>88</v>
      </c>
      <c r="AO1099">
        <v>98</v>
      </c>
      <c r="AP1099">
        <v>23</v>
      </c>
      <c r="AQ1099">
        <v>77</v>
      </c>
      <c r="AR1099">
        <v>13</v>
      </c>
      <c r="AS1099">
        <v>4</v>
      </c>
    </row>
    <row r="1100" spans="1:45" x14ac:dyDescent="0.25">
      <c r="A1100">
        <v>20130103</v>
      </c>
      <c r="B1100">
        <f t="shared" si="85"/>
        <v>20170103</v>
      </c>
      <c r="C1100">
        <f t="shared" si="86"/>
        <v>2017</v>
      </c>
      <c r="D1100">
        <f t="shared" si="87"/>
        <v>1</v>
      </c>
      <c r="E1100">
        <f t="shared" si="88"/>
        <v>3</v>
      </c>
      <c r="F1100" s="15">
        <f t="shared" si="89"/>
        <v>42738</v>
      </c>
      <c r="G1100">
        <v>255</v>
      </c>
      <c r="H1100">
        <v>38</v>
      </c>
      <c r="I1100">
        <v>39</v>
      </c>
      <c r="J1100">
        <v>60</v>
      </c>
      <c r="K1100">
        <v>1</v>
      </c>
      <c r="L1100">
        <v>30</v>
      </c>
      <c r="M1100">
        <v>5</v>
      </c>
      <c r="N1100">
        <v>120</v>
      </c>
      <c r="O1100">
        <v>1</v>
      </c>
      <c r="P1100">
        <v>103</v>
      </c>
      <c r="Q1100">
        <v>76</v>
      </c>
      <c r="R1100">
        <v>1</v>
      </c>
      <c r="S1100">
        <v>116</v>
      </c>
      <c r="T1100">
        <v>15</v>
      </c>
      <c r="U1100">
        <v>74</v>
      </c>
      <c r="V1100">
        <v>6</v>
      </c>
      <c r="W1100">
        <v>0</v>
      </c>
      <c r="X1100">
        <v>0</v>
      </c>
      <c r="Y1100">
        <v>102</v>
      </c>
      <c r="Z1100">
        <v>16</v>
      </c>
      <c r="AA1100">
        <v>7</v>
      </c>
      <c r="AB1100">
        <v>3</v>
      </c>
      <c r="AC1100">
        <v>9</v>
      </c>
      <c r="AD1100">
        <v>10299</v>
      </c>
      <c r="AE1100">
        <v>10348</v>
      </c>
      <c r="AF1100">
        <v>23</v>
      </c>
      <c r="AG1100">
        <v>10243</v>
      </c>
      <c r="AH1100">
        <v>1</v>
      </c>
      <c r="AI1100">
        <v>11</v>
      </c>
      <c r="AJ1100">
        <v>4</v>
      </c>
      <c r="AK1100">
        <v>70</v>
      </c>
      <c r="AL1100">
        <v>15</v>
      </c>
      <c r="AM1100">
        <v>8</v>
      </c>
      <c r="AN1100">
        <v>93</v>
      </c>
      <c r="AO1100">
        <v>98</v>
      </c>
      <c r="AP1100">
        <v>1</v>
      </c>
      <c r="AQ1100">
        <v>86</v>
      </c>
      <c r="AR1100">
        <v>15</v>
      </c>
      <c r="AS1100">
        <v>2</v>
      </c>
    </row>
    <row r="1101" spans="1:45" x14ac:dyDescent="0.25">
      <c r="A1101">
        <v>20130104</v>
      </c>
      <c r="B1101">
        <f t="shared" si="85"/>
        <v>20170104</v>
      </c>
      <c r="C1101">
        <f t="shared" si="86"/>
        <v>2017</v>
      </c>
      <c r="D1101">
        <f t="shared" si="87"/>
        <v>1</v>
      </c>
      <c r="E1101">
        <f t="shared" si="88"/>
        <v>4</v>
      </c>
      <c r="F1101" s="15">
        <f t="shared" si="89"/>
        <v>42739</v>
      </c>
      <c r="G1101">
        <v>272</v>
      </c>
      <c r="H1101">
        <v>37</v>
      </c>
      <c r="I1101">
        <v>38</v>
      </c>
      <c r="J1101">
        <v>50</v>
      </c>
      <c r="K1101">
        <v>13</v>
      </c>
      <c r="L1101">
        <v>30</v>
      </c>
      <c r="M1101">
        <v>6</v>
      </c>
      <c r="N1101">
        <v>100</v>
      </c>
      <c r="O1101">
        <v>6</v>
      </c>
      <c r="P1101">
        <v>93</v>
      </c>
      <c r="Q1101">
        <v>83</v>
      </c>
      <c r="R1101">
        <v>21</v>
      </c>
      <c r="S1101">
        <v>103</v>
      </c>
      <c r="T1101">
        <v>1</v>
      </c>
      <c r="U1101">
        <v>79</v>
      </c>
      <c r="V1101">
        <v>24</v>
      </c>
      <c r="W1101">
        <v>0</v>
      </c>
      <c r="X1101">
        <v>0</v>
      </c>
      <c r="Y1101">
        <v>61</v>
      </c>
      <c r="Z1101">
        <v>30</v>
      </c>
      <c r="AA1101">
        <v>8</v>
      </c>
      <c r="AB1101">
        <v>3</v>
      </c>
      <c r="AC1101">
        <v>21</v>
      </c>
      <c r="AD1101">
        <v>10346</v>
      </c>
      <c r="AE1101">
        <v>10354</v>
      </c>
      <c r="AF1101">
        <v>11</v>
      </c>
      <c r="AG1101">
        <v>10339</v>
      </c>
      <c r="AH1101">
        <v>3</v>
      </c>
      <c r="AI1101">
        <v>19</v>
      </c>
      <c r="AJ1101">
        <v>21</v>
      </c>
      <c r="AK1101">
        <v>65</v>
      </c>
      <c r="AL1101">
        <v>12</v>
      </c>
      <c r="AM1101">
        <v>8</v>
      </c>
      <c r="AN1101">
        <v>95</v>
      </c>
      <c r="AO1101">
        <v>98</v>
      </c>
      <c r="AP1101">
        <v>3</v>
      </c>
      <c r="AQ1101">
        <v>90</v>
      </c>
      <c r="AR1101">
        <v>12</v>
      </c>
      <c r="AS1101">
        <v>1</v>
      </c>
    </row>
    <row r="1102" spans="1:45" x14ac:dyDescent="0.25">
      <c r="A1102">
        <v>20130105</v>
      </c>
      <c r="B1102">
        <f t="shared" si="85"/>
        <v>20170105</v>
      </c>
      <c r="C1102">
        <f t="shared" si="86"/>
        <v>2017</v>
      </c>
      <c r="D1102">
        <f t="shared" si="87"/>
        <v>1</v>
      </c>
      <c r="E1102">
        <f t="shared" si="88"/>
        <v>5</v>
      </c>
      <c r="F1102" s="15">
        <f t="shared" si="89"/>
        <v>42740</v>
      </c>
      <c r="G1102">
        <v>267</v>
      </c>
      <c r="H1102">
        <v>23</v>
      </c>
      <c r="I1102">
        <v>24</v>
      </c>
      <c r="J1102">
        <v>30</v>
      </c>
      <c r="K1102">
        <v>1</v>
      </c>
      <c r="L1102">
        <v>20</v>
      </c>
      <c r="M1102">
        <v>3</v>
      </c>
      <c r="N1102">
        <v>60</v>
      </c>
      <c r="O1102">
        <v>4</v>
      </c>
      <c r="P1102">
        <v>81</v>
      </c>
      <c r="Q1102">
        <v>74</v>
      </c>
      <c r="R1102">
        <v>18</v>
      </c>
      <c r="S1102">
        <v>88</v>
      </c>
      <c r="T1102">
        <v>11</v>
      </c>
      <c r="U1102">
        <v>72</v>
      </c>
      <c r="V1102">
        <v>18</v>
      </c>
      <c r="W1102">
        <v>0</v>
      </c>
      <c r="X1102">
        <v>0</v>
      </c>
      <c r="Y1102">
        <v>37</v>
      </c>
      <c r="Z1102">
        <v>7</v>
      </c>
      <c r="AA1102">
        <v>2</v>
      </c>
      <c r="AB1102">
        <v>1</v>
      </c>
      <c r="AC1102">
        <v>17</v>
      </c>
      <c r="AD1102">
        <v>10335</v>
      </c>
      <c r="AE1102">
        <v>10347</v>
      </c>
      <c r="AF1102">
        <v>11</v>
      </c>
      <c r="AG1102">
        <v>10320</v>
      </c>
      <c r="AH1102">
        <v>24</v>
      </c>
      <c r="AI1102">
        <v>26</v>
      </c>
      <c r="AJ1102">
        <v>22</v>
      </c>
      <c r="AK1102">
        <v>60</v>
      </c>
      <c r="AL1102">
        <v>5</v>
      </c>
      <c r="AM1102">
        <v>8</v>
      </c>
      <c r="AN1102">
        <v>94</v>
      </c>
      <c r="AO1102">
        <v>98</v>
      </c>
      <c r="AP1102">
        <v>22</v>
      </c>
      <c r="AQ1102">
        <v>90</v>
      </c>
      <c r="AR1102">
        <v>5</v>
      </c>
      <c r="AS1102">
        <v>1</v>
      </c>
    </row>
    <row r="1103" spans="1:45" x14ac:dyDescent="0.25">
      <c r="A1103">
        <v>20130106</v>
      </c>
      <c r="B1103">
        <f t="shared" si="85"/>
        <v>20170106</v>
      </c>
      <c r="C1103">
        <f t="shared" si="86"/>
        <v>2017</v>
      </c>
      <c r="D1103">
        <f t="shared" si="87"/>
        <v>1</v>
      </c>
      <c r="E1103">
        <f t="shared" si="88"/>
        <v>6</v>
      </c>
      <c r="F1103" s="15">
        <f t="shared" si="89"/>
        <v>42741</v>
      </c>
      <c r="G1103">
        <v>276</v>
      </c>
      <c r="H1103">
        <v>24</v>
      </c>
      <c r="I1103">
        <v>26</v>
      </c>
      <c r="J1103">
        <v>30</v>
      </c>
      <c r="K1103">
        <v>1</v>
      </c>
      <c r="L1103">
        <v>20</v>
      </c>
      <c r="M1103">
        <v>13</v>
      </c>
      <c r="N1103">
        <v>80</v>
      </c>
      <c r="O1103">
        <v>5</v>
      </c>
      <c r="P1103">
        <v>84</v>
      </c>
      <c r="Q1103">
        <v>69</v>
      </c>
      <c r="R1103">
        <v>20</v>
      </c>
      <c r="S1103">
        <v>101</v>
      </c>
      <c r="T1103">
        <v>14</v>
      </c>
      <c r="U1103">
        <v>66</v>
      </c>
      <c r="V1103">
        <v>18</v>
      </c>
      <c r="W1103">
        <v>14</v>
      </c>
      <c r="X1103">
        <v>18</v>
      </c>
      <c r="Y1103">
        <v>166</v>
      </c>
      <c r="Z1103">
        <v>0</v>
      </c>
      <c r="AA1103">
        <v>0</v>
      </c>
      <c r="AB1103">
        <v>0</v>
      </c>
      <c r="AC1103">
        <v>1</v>
      </c>
      <c r="AD1103">
        <v>10303</v>
      </c>
      <c r="AE1103">
        <v>10313</v>
      </c>
      <c r="AF1103">
        <v>1</v>
      </c>
      <c r="AG1103">
        <v>10299</v>
      </c>
      <c r="AH1103">
        <v>14</v>
      </c>
      <c r="AI1103">
        <v>4</v>
      </c>
      <c r="AJ1103">
        <v>20</v>
      </c>
      <c r="AK1103">
        <v>62</v>
      </c>
      <c r="AL1103">
        <v>13</v>
      </c>
      <c r="AM1103">
        <v>7</v>
      </c>
      <c r="AN1103">
        <v>94</v>
      </c>
      <c r="AO1103">
        <v>100</v>
      </c>
      <c r="AP1103">
        <v>20</v>
      </c>
      <c r="AQ1103">
        <v>88</v>
      </c>
      <c r="AR1103">
        <v>13</v>
      </c>
      <c r="AS1103">
        <v>2</v>
      </c>
    </row>
    <row r="1104" spans="1:45" x14ac:dyDescent="0.25">
      <c r="A1104">
        <v>20130107</v>
      </c>
      <c r="B1104">
        <f t="shared" si="85"/>
        <v>20170107</v>
      </c>
      <c r="C1104">
        <f t="shared" si="86"/>
        <v>2017</v>
      </c>
      <c r="D1104">
        <f t="shared" si="87"/>
        <v>1</v>
      </c>
      <c r="E1104">
        <f t="shared" si="88"/>
        <v>7</v>
      </c>
      <c r="F1104" s="15">
        <f t="shared" si="89"/>
        <v>42742</v>
      </c>
      <c r="G1104">
        <v>230</v>
      </c>
      <c r="H1104">
        <v>33</v>
      </c>
      <c r="I1104">
        <v>34</v>
      </c>
      <c r="J1104">
        <v>50</v>
      </c>
      <c r="K1104">
        <v>19</v>
      </c>
      <c r="L1104">
        <v>10</v>
      </c>
      <c r="M1104">
        <v>3</v>
      </c>
      <c r="N1104">
        <v>80</v>
      </c>
      <c r="O1104">
        <v>15</v>
      </c>
      <c r="P1104">
        <v>73</v>
      </c>
      <c r="Q1104">
        <v>61</v>
      </c>
      <c r="R1104">
        <v>22</v>
      </c>
      <c r="S1104">
        <v>84</v>
      </c>
      <c r="T1104">
        <v>11</v>
      </c>
      <c r="U1104">
        <v>60</v>
      </c>
      <c r="V1104">
        <v>24</v>
      </c>
      <c r="W1104">
        <v>0</v>
      </c>
      <c r="X1104">
        <v>0</v>
      </c>
      <c r="Y1104">
        <v>45</v>
      </c>
      <c r="Z1104">
        <v>0</v>
      </c>
      <c r="AA1104">
        <v>-1</v>
      </c>
      <c r="AB1104">
        <v>-1</v>
      </c>
      <c r="AC1104">
        <v>6</v>
      </c>
      <c r="AD1104">
        <v>10275</v>
      </c>
      <c r="AE1104">
        <v>10298</v>
      </c>
      <c r="AF1104">
        <v>1</v>
      </c>
      <c r="AG1104">
        <v>10254</v>
      </c>
      <c r="AH1104">
        <v>24</v>
      </c>
      <c r="AI1104">
        <v>3</v>
      </c>
      <c r="AJ1104">
        <v>5</v>
      </c>
      <c r="AK1104">
        <v>58</v>
      </c>
      <c r="AL1104">
        <v>11</v>
      </c>
      <c r="AM1104">
        <v>8</v>
      </c>
      <c r="AN1104">
        <v>95</v>
      </c>
      <c r="AO1104">
        <v>99</v>
      </c>
      <c r="AP1104">
        <v>4</v>
      </c>
      <c r="AQ1104">
        <v>87</v>
      </c>
      <c r="AR1104">
        <v>17</v>
      </c>
      <c r="AS1104">
        <v>1</v>
      </c>
    </row>
    <row r="1105" spans="1:45" x14ac:dyDescent="0.25">
      <c r="A1105">
        <v>20130108</v>
      </c>
      <c r="B1105">
        <f t="shared" si="85"/>
        <v>20170108</v>
      </c>
      <c r="C1105">
        <f t="shared" si="86"/>
        <v>2017</v>
      </c>
      <c r="D1105">
        <f t="shared" si="87"/>
        <v>1</v>
      </c>
      <c r="E1105">
        <f t="shared" si="88"/>
        <v>8</v>
      </c>
      <c r="F1105" s="15">
        <f t="shared" si="89"/>
        <v>42743</v>
      </c>
      <c r="G1105">
        <v>228</v>
      </c>
      <c r="H1105">
        <v>42</v>
      </c>
      <c r="I1105">
        <v>43</v>
      </c>
      <c r="J1105">
        <v>50</v>
      </c>
      <c r="K1105">
        <v>2</v>
      </c>
      <c r="L1105">
        <v>40</v>
      </c>
      <c r="M1105">
        <v>1</v>
      </c>
      <c r="N1105">
        <v>90</v>
      </c>
      <c r="O1105">
        <v>20</v>
      </c>
      <c r="P1105">
        <v>73</v>
      </c>
      <c r="Q1105">
        <v>60</v>
      </c>
      <c r="R1105">
        <v>2</v>
      </c>
      <c r="S1105">
        <v>84</v>
      </c>
      <c r="T1105">
        <v>17</v>
      </c>
      <c r="U1105">
        <v>57</v>
      </c>
      <c r="V1105">
        <v>6</v>
      </c>
      <c r="W1105">
        <v>0</v>
      </c>
      <c r="X1105">
        <v>0</v>
      </c>
      <c r="Y1105">
        <v>116</v>
      </c>
      <c r="Z1105">
        <v>0</v>
      </c>
      <c r="AA1105">
        <v>-1</v>
      </c>
      <c r="AB1105">
        <v>-1</v>
      </c>
      <c r="AC1105">
        <v>11</v>
      </c>
      <c r="AD1105">
        <v>10243</v>
      </c>
      <c r="AE1105">
        <v>10255</v>
      </c>
      <c r="AF1105">
        <v>1</v>
      </c>
      <c r="AG1105">
        <v>10227</v>
      </c>
      <c r="AH1105">
        <v>24</v>
      </c>
      <c r="AI1105">
        <v>20</v>
      </c>
      <c r="AJ1105">
        <v>21</v>
      </c>
      <c r="AK1105">
        <v>61</v>
      </c>
      <c r="AL1105">
        <v>15</v>
      </c>
      <c r="AM1105">
        <v>8</v>
      </c>
      <c r="AN1105">
        <v>89</v>
      </c>
      <c r="AO1105">
        <v>94</v>
      </c>
      <c r="AP1105">
        <v>1</v>
      </c>
      <c r="AQ1105">
        <v>85</v>
      </c>
      <c r="AR1105">
        <v>12</v>
      </c>
      <c r="AS1105">
        <v>2</v>
      </c>
    </row>
    <row r="1106" spans="1:45" x14ac:dyDescent="0.25">
      <c r="A1106">
        <v>20130109</v>
      </c>
      <c r="B1106">
        <f t="shared" si="85"/>
        <v>20170109</v>
      </c>
      <c r="C1106">
        <f t="shared" si="86"/>
        <v>2017</v>
      </c>
      <c r="D1106">
        <f t="shared" si="87"/>
        <v>1</v>
      </c>
      <c r="E1106">
        <f t="shared" si="88"/>
        <v>9</v>
      </c>
      <c r="F1106" s="15">
        <f t="shared" si="89"/>
        <v>42744</v>
      </c>
      <c r="G1106">
        <v>243</v>
      </c>
      <c r="H1106">
        <v>29</v>
      </c>
      <c r="I1106">
        <v>34</v>
      </c>
      <c r="J1106">
        <v>50</v>
      </c>
      <c r="K1106">
        <v>2</v>
      </c>
      <c r="L1106">
        <v>10</v>
      </c>
      <c r="M1106">
        <v>18</v>
      </c>
      <c r="N1106">
        <v>90</v>
      </c>
      <c r="O1106">
        <v>2</v>
      </c>
      <c r="P1106">
        <v>65</v>
      </c>
      <c r="Q1106">
        <v>40</v>
      </c>
      <c r="R1106">
        <v>23</v>
      </c>
      <c r="S1106">
        <v>79</v>
      </c>
      <c r="T1106">
        <v>15</v>
      </c>
      <c r="U1106">
        <v>16</v>
      </c>
      <c r="V1106">
        <v>24</v>
      </c>
      <c r="W1106">
        <v>0</v>
      </c>
      <c r="X1106">
        <v>0</v>
      </c>
      <c r="Y1106">
        <v>54</v>
      </c>
      <c r="Z1106">
        <v>125</v>
      </c>
      <c r="AA1106">
        <v>71</v>
      </c>
      <c r="AB1106">
        <v>14</v>
      </c>
      <c r="AC1106">
        <v>11</v>
      </c>
      <c r="AD1106">
        <v>10192</v>
      </c>
      <c r="AE1106">
        <v>10224</v>
      </c>
      <c r="AF1106">
        <v>1</v>
      </c>
      <c r="AG1106">
        <v>10166</v>
      </c>
      <c r="AH1106">
        <v>24</v>
      </c>
      <c r="AI1106">
        <v>11</v>
      </c>
      <c r="AJ1106">
        <v>7</v>
      </c>
      <c r="AK1106">
        <v>66</v>
      </c>
      <c r="AL1106">
        <v>16</v>
      </c>
      <c r="AM1106">
        <v>8</v>
      </c>
      <c r="AN1106">
        <v>93</v>
      </c>
      <c r="AO1106">
        <v>97</v>
      </c>
      <c r="AP1106">
        <v>5</v>
      </c>
      <c r="AQ1106">
        <v>85</v>
      </c>
      <c r="AR1106">
        <v>16</v>
      </c>
      <c r="AS1106">
        <v>1</v>
      </c>
    </row>
    <row r="1107" spans="1:45" x14ac:dyDescent="0.25">
      <c r="A1107">
        <v>20130110</v>
      </c>
      <c r="B1107">
        <f t="shared" si="85"/>
        <v>20170110</v>
      </c>
      <c r="C1107">
        <f t="shared" si="86"/>
        <v>2017</v>
      </c>
      <c r="D1107">
        <f t="shared" si="87"/>
        <v>1</v>
      </c>
      <c r="E1107">
        <f t="shared" si="88"/>
        <v>10</v>
      </c>
      <c r="F1107" s="15">
        <f t="shared" si="89"/>
        <v>42745</v>
      </c>
      <c r="G1107">
        <v>291</v>
      </c>
      <c r="H1107">
        <v>15</v>
      </c>
      <c r="I1107">
        <v>30</v>
      </c>
      <c r="J1107">
        <v>50</v>
      </c>
      <c r="K1107">
        <v>22</v>
      </c>
      <c r="L1107">
        <v>20</v>
      </c>
      <c r="M1107">
        <v>1</v>
      </c>
      <c r="N1107">
        <v>80</v>
      </c>
      <c r="O1107">
        <v>22</v>
      </c>
      <c r="P1107">
        <v>55</v>
      </c>
      <c r="Q1107">
        <v>-5</v>
      </c>
      <c r="R1107">
        <v>24</v>
      </c>
      <c r="S1107">
        <v>77</v>
      </c>
      <c r="T1107">
        <v>12</v>
      </c>
      <c r="U1107">
        <v>-12</v>
      </c>
      <c r="V1107">
        <v>24</v>
      </c>
      <c r="W1107">
        <v>24</v>
      </c>
      <c r="X1107">
        <v>30</v>
      </c>
      <c r="Y1107">
        <v>229</v>
      </c>
      <c r="Z1107">
        <v>29</v>
      </c>
      <c r="AA1107">
        <v>25</v>
      </c>
      <c r="AB1107">
        <v>18</v>
      </c>
      <c r="AC1107">
        <v>20</v>
      </c>
      <c r="AD1107">
        <v>10132</v>
      </c>
      <c r="AE1107">
        <v>10160</v>
      </c>
      <c r="AF1107">
        <v>1</v>
      </c>
      <c r="AG1107">
        <v>10112</v>
      </c>
      <c r="AH1107">
        <v>19</v>
      </c>
      <c r="AI1107">
        <v>31</v>
      </c>
      <c r="AJ1107">
        <v>22</v>
      </c>
      <c r="AK1107">
        <v>70</v>
      </c>
      <c r="AL1107">
        <v>3</v>
      </c>
      <c r="AM1107">
        <v>7</v>
      </c>
      <c r="AN1107">
        <v>85</v>
      </c>
      <c r="AO1107">
        <v>94</v>
      </c>
      <c r="AP1107">
        <v>21</v>
      </c>
      <c r="AQ1107">
        <v>77</v>
      </c>
      <c r="AR1107">
        <v>11</v>
      </c>
      <c r="AS1107">
        <v>3</v>
      </c>
    </row>
    <row r="1108" spans="1:45" x14ac:dyDescent="0.25">
      <c r="A1108">
        <v>20130111</v>
      </c>
      <c r="B1108">
        <f t="shared" si="85"/>
        <v>20170111</v>
      </c>
      <c r="C1108">
        <f t="shared" si="86"/>
        <v>2017</v>
      </c>
      <c r="D1108">
        <f t="shared" si="87"/>
        <v>1</v>
      </c>
      <c r="E1108">
        <f t="shared" si="88"/>
        <v>11</v>
      </c>
      <c r="F1108" s="15">
        <f t="shared" si="89"/>
        <v>42746</v>
      </c>
      <c r="G1108">
        <v>207</v>
      </c>
      <c r="H1108">
        <v>5</v>
      </c>
      <c r="I1108">
        <v>16</v>
      </c>
      <c r="J1108">
        <v>30</v>
      </c>
      <c r="K1108">
        <v>1</v>
      </c>
      <c r="L1108">
        <v>10</v>
      </c>
      <c r="M1108">
        <v>3</v>
      </c>
      <c r="N1108">
        <v>50</v>
      </c>
      <c r="O1108">
        <v>1</v>
      </c>
      <c r="P1108">
        <v>7</v>
      </c>
      <c r="Q1108">
        <v>-24</v>
      </c>
      <c r="R1108">
        <v>5</v>
      </c>
      <c r="S1108">
        <v>38</v>
      </c>
      <c r="T1108">
        <v>15</v>
      </c>
      <c r="U1108">
        <v>-55</v>
      </c>
      <c r="V1108">
        <v>6</v>
      </c>
      <c r="W1108">
        <v>28</v>
      </c>
      <c r="X1108">
        <v>35</v>
      </c>
      <c r="Y1108">
        <v>273</v>
      </c>
      <c r="Z1108">
        <v>0</v>
      </c>
      <c r="AA1108">
        <v>-1</v>
      </c>
      <c r="AB1108">
        <v>-1</v>
      </c>
      <c r="AC1108">
        <v>22</v>
      </c>
      <c r="AD1108">
        <v>10179</v>
      </c>
      <c r="AE1108">
        <v>10192</v>
      </c>
      <c r="AF1108">
        <v>21</v>
      </c>
      <c r="AG1108">
        <v>10148</v>
      </c>
      <c r="AH1108">
        <v>1</v>
      </c>
      <c r="AI1108">
        <v>57</v>
      </c>
      <c r="AJ1108">
        <v>6</v>
      </c>
      <c r="AK1108">
        <v>82</v>
      </c>
      <c r="AL1108">
        <v>15</v>
      </c>
      <c r="AM1108">
        <v>7</v>
      </c>
      <c r="AN1108">
        <v>78</v>
      </c>
      <c r="AO1108">
        <v>95</v>
      </c>
      <c r="AP1108">
        <v>6</v>
      </c>
      <c r="AQ1108">
        <v>62</v>
      </c>
      <c r="AR1108">
        <v>14</v>
      </c>
      <c r="AS1108">
        <v>3</v>
      </c>
    </row>
    <row r="1109" spans="1:45" x14ac:dyDescent="0.25">
      <c r="A1109">
        <v>20130112</v>
      </c>
      <c r="B1109">
        <f t="shared" si="85"/>
        <v>20170112</v>
      </c>
      <c r="C1109">
        <f t="shared" si="86"/>
        <v>2017</v>
      </c>
      <c r="D1109">
        <f t="shared" si="87"/>
        <v>1</v>
      </c>
      <c r="E1109">
        <f t="shared" si="88"/>
        <v>12</v>
      </c>
      <c r="F1109" s="15">
        <f t="shared" si="89"/>
        <v>42747</v>
      </c>
      <c r="G1109">
        <v>101</v>
      </c>
      <c r="H1109">
        <v>28</v>
      </c>
      <c r="I1109">
        <v>30</v>
      </c>
      <c r="J1109">
        <v>50</v>
      </c>
      <c r="K1109">
        <v>12</v>
      </c>
      <c r="L1109">
        <v>10</v>
      </c>
      <c r="M1109">
        <v>2</v>
      </c>
      <c r="N1109">
        <v>80</v>
      </c>
      <c r="O1109">
        <v>12</v>
      </c>
      <c r="P1109">
        <v>0</v>
      </c>
      <c r="Q1109">
        <v>-25</v>
      </c>
      <c r="R1109">
        <v>24</v>
      </c>
      <c r="S1109">
        <v>32</v>
      </c>
      <c r="T1109">
        <v>12</v>
      </c>
      <c r="U1109">
        <v>-38</v>
      </c>
      <c r="V1109">
        <v>24</v>
      </c>
      <c r="W1109">
        <v>37</v>
      </c>
      <c r="X1109">
        <v>46</v>
      </c>
      <c r="Y1109">
        <v>353</v>
      </c>
      <c r="Z1109">
        <v>0</v>
      </c>
      <c r="AA1109">
        <v>0</v>
      </c>
      <c r="AB1109">
        <v>0</v>
      </c>
      <c r="AC1109">
        <v>1</v>
      </c>
      <c r="AD1109">
        <v>10180</v>
      </c>
      <c r="AE1109">
        <v>10184</v>
      </c>
      <c r="AF1109">
        <v>22</v>
      </c>
      <c r="AG1109">
        <v>10174</v>
      </c>
      <c r="AH1109">
        <v>13</v>
      </c>
      <c r="AI1109">
        <v>58</v>
      </c>
      <c r="AJ1109">
        <v>17</v>
      </c>
      <c r="AK1109">
        <v>75</v>
      </c>
      <c r="AL1109">
        <v>12</v>
      </c>
      <c r="AM1109">
        <v>5</v>
      </c>
      <c r="AN1109">
        <v>77</v>
      </c>
      <c r="AO1109">
        <v>85</v>
      </c>
      <c r="AP1109">
        <v>18</v>
      </c>
      <c r="AQ1109">
        <v>55</v>
      </c>
      <c r="AR1109">
        <v>12</v>
      </c>
      <c r="AS1109">
        <v>4</v>
      </c>
    </row>
    <row r="1110" spans="1:45" x14ac:dyDescent="0.25">
      <c r="A1110">
        <v>20130113</v>
      </c>
      <c r="B1110">
        <f t="shared" si="85"/>
        <v>20170113</v>
      </c>
      <c r="C1110">
        <f t="shared" si="86"/>
        <v>2017</v>
      </c>
      <c r="D1110">
        <f t="shared" si="87"/>
        <v>1</v>
      </c>
      <c r="E1110">
        <f t="shared" si="88"/>
        <v>13</v>
      </c>
      <c r="F1110" s="15">
        <f t="shared" si="89"/>
        <v>42748</v>
      </c>
      <c r="G1110">
        <v>55</v>
      </c>
      <c r="H1110">
        <v>34</v>
      </c>
      <c r="I1110">
        <v>35</v>
      </c>
      <c r="J1110">
        <v>50</v>
      </c>
      <c r="K1110">
        <v>11</v>
      </c>
      <c r="L1110">
        <v>20</v>
      </c>
      <c r="M1110">
        <v>20</v>
      </c>
      <c r="N1110">
        <v>90</v>
      </c>
      <c r="O1110">
        <v>15</v>
      </c>
      <c r="P1110">
        <v>-21</v>
      </c>
      <c r="Q1110">
        <v>-51</v>
      </c>
      <c r="R1110">
        <v>8</v>
      </c>
      <c r="S1110">
        <v>6</v>
      </c>
      <c r="T1110">
        <v>14</v>
      </c>
      <c r="U1110">
        <v>-65</v>
      </c>
      <c r="V1110">
        <v>12</v>
      </c>
      <c r="W1110">
        <v>72</v>
      </c>
      <c r="X1110">
        <v>88</v>
      </c>
      <c r="Y1110">
        <v>452</v>
      </c>
      <c r="Z1110">
        <v>0</v>
      </c>
      <c r="AA1110">
        <v>0</v>
      </c>
      <c r="AB1110">
        <v>0</v>
      </c>
      <c r="AC1110">
        <v>1</v>
      </c>
      <c r="AD1110">
        <v>10190</v>
      </c>
      <c r="AE1110">
        <v>10200</v>
      </c>
      <c r="AF1110">
        <v>10</v>
      </c>
      <c r="AG1110">
        <v>10180</v>
      </c>
      <c r="AH1110">
        <v>24</v>
      </c>
      <c r="AI1110">
        <v>59</v>
      </c>
      <c r="AJ1110">
        <v>24</v>
      </c>
      <c r="AK1110">
        <v>79</v>
      </c>
      <c r="AL1110">
        <v>13</v>
      </c>
      <c r="AM1110">
        <v>2</v>
      </c>
      <c r="AN1110">
        <v>79</v>
      </c>
      <c r="AO1110">
        <v>87</v>
      </c>
      <c r="AP1110">
        <v>7</v>
      </c>
      <c r="AQ1110">
        <v>63</v>
      </c>
      <c r="AR1110">
        <v>11</v>
      </c>
      <c r="AS1110">
        <v>4</v>
      </c>
    </row>
    <row r="1111" spans="1:45" x14ac:dyDescent="0.25">
      <c r="A1111">
        <v>20130114</v>
      </c>
      <c r="B1111">
        <f t="shared" si="85"/>
        <v>20170114</v>
      </c>
      <c r="C1111">
        <f t="shared" si="86"/>
        <v>2017</v>
      </c>
      <c r="D1111">
        <f t="shared" si="87"/>
        <v>1</v>
      </c>
      <c r="E1111">
        <f t="shared" si="88"/>
        <v>14</v>
      </c>
      <c r="F1111" s="15">
        <f t="shared" si="89"/>
        <v>42749</v>
      </c>
      <c r="G1111">
        <v>142</v>
      </c>
      <c r="H1111">
        <v>17</v>
      </c>
      <c r="I1111">
        <v>25</v>
      </c>
      <c r="J1111">
        <v>50</v>
      </c>
      <c r="K1111">
        <v>23</v>
      </c>
      <c r="L1111">
        <v>0</v>
      </c>
      <c r="M1111">
        <v>8</v>
      </c>
      <c r="N1111">
        <v>90</v>
      </c>
      <c r="O1111">
        <v>24</v>
      </c>
      <c r="P1111">
        <v>-35</v>
      </c>
      <c r="Q1111">
        <v>-74</v>
      </c>
      <c r="R1111">
        <v>7</v>
      </c>
      <c r="S1111">
        <v>-19</v>
      </c>
      <c r="T1111">
        <v>12</v>
      </c>
      <c r="U1111">
        <v>-103</v>
      </c>
      <c r="V1111">
        <v>12</v>
      </c>
      <c r="W1111">
        <v>45</v>
      </c>
      <c r="X1111">
        <v>55</v>
      </c>
      <c r="Y1111">
        <v>428</v>
      </c>
      <c r="Z1111">
        <v>0</v>
      </c>
      <c r="AA1111">
        <v>-1</v>
      </c>
      <c r="AB1111">
        <v>-1</v>
      </c>
      <c r="AC1111">
        <v>15</v>
      </c>
      <c r="AD1111">
        <v>10130</v>
      </c>
      <c r="AE1111">
        <v>10177</v>
      </c>
      <c r="AF1111">
        <v>2</v>
      </c>
      <c r="AG1111">
        <v>10061</v>
      </c>
      <c r="AH1111">
        <v>24</v>
      </c>
      <c r="AI1111">
        <v>44</v>
      </c>
      <c r="AJ1111">
        <v>16</v>
      </c>
      <c r="AK1111">
        <v>62</v>
      </c>
      <c r="AL1111">
        <v>24</v>
      </c>
      <c r="AM1111">
        <v>4</v>
      </c>
      <c r="AN1111">
        <v>83</v>
      </c>
      <c r="AO1111">
        <v>93</v>
      </c>
      <c r="AP1111">
        <v>4</v>
      </c>
      <c r="AQ1111">
        <v>71</v>
      </c>
      <c r="AR1111">
        <v>24</v>
      </c>
      <c r="AS1111">
        <v>4</v>
      </c>
    </row>
    <row r="1112" spans="1:45" x14ac:dyDescent="0.25">
      <c r="A1112">
        <v>20130115</v>
      </c>
      <c r="B1112">
        <f t="shared" si="85"/>
        <v>20170115</v>
      </c>
      <c r="C1112">
        <f t="shared" si="86"/>
        <v>2017</v>
      </c>
      <c r="D1112">
        <f t="shared" si="87"/>
        <v>1</v>
      </c>
      <c r="E1112">
        <f t="shared" si="88"/>
        <v>15</v>
      </c>
      <c r="F1112" s="15">
        <f t="shared" si="89"/>
        <v>42750</v>
      </c>
      <c r="G1112">
        <v>52</v>
      </c>
      <c r="H1112">
        <v>30</v>
      </c>
      <c r="I1112">
        <v>38</v>
      </c>
      <c r="J1112">
        <v>60</v>
      </c>
      <c r="K1112">
        <v>1</v>
      </c>
      <c r="L1112">
        <v>20</v>
      </c>
      <c r="M1112">
        <v>24</v>
      </c>
      <c r="N1112">
        <v>90</v>
      </c>
      <c r="O1112">
        <v>1</v>
      </c>
      <c r="P1112">
        <v>-30</v>
      </c>
      <c r="Q1112">
        <v>-58</v>
      </c>
      <c r="R1112">
        <v>24</v>
      </c>
      <c r="S1112">
        <v>-16</v>
      </c>
      <c r="T1112">
        <v>1</v>
      </c>
      <c r="U1112">
        <v>-90</v>
      </c>
      <c r="V1112">
        <v>24</v>
      </c>
      <c r="W1112">
        <v>0</v>
      </c>
      <c r="X1112">
        <v>0</v>
      </c>
      <c r="Y1112">
        <v>182</v>
      </c>
      <c r="Z1112">
        <v>105</v>
      </c>
      <c r="AA1112">
        <v>44</v>
      </c>
      <c r="AB1112">
        <v>15</v>
      </c>
      <c r="AC1112">
        <v>2</v>
      </c>
      <c r="AD1112">
        <v>10072</v>
      </c>
      <c r="AE1112">
        <v>10101</v>
      </c>
      <c r="AF1112">
        <v>23</v>
      </c>
      <c r="AG1112">
        <v>10043</v>
      </c>
      <c r="AH1112">
        <v>4</v>
      </c>
      <c r="AI1112">
        <v>3</v>
      </c>
      <c r="AJ1112">
        <v>2</v>
      </c>
      <c r="AK1112">
        <v>64</v>
      </c>
      <c r="AL1112">
        <v>24</v>
      </c>
      <c r="AM1112">
        <v>8</v>
      </c>
      <c r="AN1112">
        <v>83</v>
      </c>
      <c r="AO1112">
        <v>91</v>
      </c>
      <c r="AP1112">
        <v>2</v>
      </c>
      <c r="AQ1112">
        <v>67</v>
      </c>
      <c r="AR1112">
        <v>1</v>
      </c>
      <c r="AS1112">
        <v>2</v>
      </c>
    </row>
    <row r="1113" spans="1:45" x14ac:dyDescent="0.25">
      <c r="A1113">
        <v>20130116</v>
      </c>
      <c r="B1113">
        <f t="shared" si="85"/>
        <v>20170116</v>
      </c>
      <c r="C1113">
        <f t="shared" si="86"/>
        <v>2017</v>
      </c>
      <c r="D1113">
        <f t="shared" si="87"/>
        <v>1</v>
      </c>
      <c r="E1113">
        <f t="shared" si="88"/>
        <v>16</v>
      </c>
      <c r="F1113" s="15">
        <f t="shared" si="89"/>
        <v>42751</v>
      </c>
      <c r="G1113">
        <v>30</v>
      </c>
      <c r="H1113">
        <v>17</v>
      </c>
      <c r="I1113">
        <v>19</v>
      </c>
      <c r="J1113">
        <v>30</v>
      </c>
      <c r="K1113">
        <v>1</v>
      </c>
      <c r="L1113">
        <v>10</v>
      </c>
      <c r="M1113">
        <v>7</v>
      </c>
      <c r="N1113">
        <v>50</v>
      </c>
      <c r="O1113">
        <v>2</v>
      </c>
      <c r="P1113">
        <v>-72</v>
      </c>
      <c r="Q1113">
        <v>-129</v>
      </c>
      <c r="R1113">
        <v>8</v>
      </c>
      <c r="S1113">
        <v>-17</v>
      </c>
      <c r="T1113">
        <v>13</v>
      </c>
      <c r="U1113">
        <v>-176</v>
      </c>
      <c r="V1113">
        <v>12</v>
      </c>
      <c r="W1113">
        <v>69</v>
      </c>
      <c r="X1113">
        <v>83</v>
      </c>
      <c r="Y1113">
        <v>444</v>
      </c>
      <c r="Z1113">
        <v>0</v>
      </c>
      <c r="AA1113">
        <v>0</v>
      </c>
      <c r="AB1113">
        <v>0</v>
      </c>
      <c r="AC1113">
        <v>1</v>
      </c>
      <c r="AD1113">
        <v>10126</v>
      </c>
      <c r="AE1113">
        <v>10169</v>
      </c>
      <c r="AF1113">
        <v>24</v>
      </c>
      <c r="AG1113">
        <v>10101</v>
      </c>
      <c r="AH1113">
        <v>1</v>
      </c>
      <c r="AI1113">
        <v>1</v>
      </c>
      <c r="AJ1113">
        <v>19</v>
      </c>
      <c r="AK1113">
        <v>66</v>
      </c>
      <c r="AL1113">
        <v>3</v>
      </c>
      <c r="AM1113">
        <v>2</v>
      </c>
      <c r="AN1113">
        <v>84</v>
      </c>
      <c r="AO1113">
        <v>98</v>
      </c>
      <c r="AP1113">
        <v>19</v>
      </c>
      <c r="AQ1113">
        <v>64</v>
      </c>
      <c r="AR1113">
        <v>12</v>
      </c>
      <c r="AS1113">
        <v>3</v>
      </c>
    </row>
    <row r="1114" spans="1:45" x14ac:dyDescent="0.25">
      <c r="A1114">
        <v>20130117</v>
      </c>
      <c r="B1114">
        <f t="shared" si="85"/>
        <v>20170117</v>
      </c>
      <c r="C1114">
        <f t="shared" si="86"/>
        <v>2017</v>
      </c>
      <c r="D1114">
        <f t="shared" si="87"/>
        <v>1</v>
      </c>
      <c r="E1114">
        <f t="shared" si="88"/>
        <v>17</v>
      </c>
      <c r="F1114" s="15">
        <f t="shared" si="89"/>
        <v>42752</v>
      </c>
      <c r="G1114">
        <v>53</v>
      </c>
      <c r="H1114">
        <v>12</v>
      </c>
      <c r="I1114">
        <v>14</v>
      </c>
      <c r="J1114">
        <v>20</v>
      </c>
      <c r="K1114">
        <v>1</v>
      </c>
      <c r="L1114">
        <v>0</v>
      </c>
      <c r="M1114">
        <v>12</v>
      </c>
      <c r="N1114">
        <v>40</v>
      </c>
      <c r="O1114">
        <v>3</v>
      </c>
      <c r="P1114">
        <v>-53</v>
      </c>
      <c r="Q1114">
        <v>-74</v>
      </c>
      <c r="R1114">
        <v>2</v>
      </c>
      <c r="S1114">
        <v>-28</v>
      </c>
      <c r="T1114">
        <v>24</v>
      </c>
      <c r="U1114">
        <v>-82</v>
      </c>
      <c r="V1114">
        <v>18</v>
      </c>
      <c r="W1114">
        <v>0</v>
      </c>
      <c r="X1114">
        <v>0</v>
      </c>
      <c r="Y1114">
        <v>168</v>
      </c>
      <c r="Z1114">
        <v>0</v>
      </c>
      <c r="AA1114">
        <v>-1</v>
      </c>
      <c r="AB1114">
        <v>-1</v>
      </c>
      <c r="AC1114">
        <v>12</v>
      </c>
      <c r="AD1114">
        <v>10191</v>
      </c>
      <c r="AE1114">
        <v>10203</v>
      </c>
      <c r="AF1114">
        <v>9</v>
      </c>
      <c r="AG1114">
        <v>10171</v>
      </c>
      <c r="AH1114">
        <v>1</v>
      </c>
      <c r="AI1114">
        <v>22</v>
      </c>
      <c r="AJ1114">
        <v>1</v>
      </c>
      <c r="AK1114">
        <v>41</v>
      </c>
      <c r="AL1114">
        <v>23</v>
      </c>
      <c r="AM1114">
        <v>8</v>
      </c>
      <c r="AN1114">
        <v>89</v>
      </c>
      <c r="AO1114">
        <v>93</v>
      </c>
      <c r="AP1114">
        <v>18</v>
      </c>
      <c r="AQ1114">
        <v>83</v>
      </c>
      <c r="AR1114">
        <v>14</v>
      </c>
      <c r="AS1114">
        <v>1</v>
      </c>
    </row>
    <row r="1115" spans="1:45" x14ac:dyDescent="0.25">
      <c r="A1115">
        <v>20130118</v>
      </c>
      <c r="B1115">
        <f t="shared" si="85"/>
        <v>20170118</v>
      </c>
      <c r="C1115">
        <f t="shared" si="86"/>
        <v>2017</v>
      </c>
      <c r="D1115">
        <f t="shared" si="87"/>
        <v>1</v>
      </c>
      <c r="E1115">
        <f t="shared" si="88"/>
        <v>18</v>
      </c>
      <c r="F1115" s="15">
        <f t="shared" si="89"/>
        <v>42753</v>
      </c>
      <c r="G1115">
        <v>94</v>
      </c>
      <c r="H1115">
        <v>39</v>
      </c>
      <c r="I1115">
        <v>40</v>
      </c>
      <c r="J1115">
        <v>60</v>
      </c>
      <c r="K1115">
        <v>22</v>
      </c>
      <c r="L1115">
        <v>20</v>
      </c>
      <c r="M1115">
        <v>1</v>
      </c>
      <c r="N1115">
        <v>100</v>
      </c>
      <c r="O1115">
        <v>22</v>
      </c>
      <c r="P1115">
        <v>-17</v>
      </c>
      <c r="Q1115">
        <v>-34</v>
      </c>
      <c r="R1115">
        <v>1</v>
      </c>
      <c r="S1115">
        <v>-1</v>
      </c>
      <c r="T1115">
        <v>14</v>
      </c>
      <c r="U1115">
        <v>-38</v>
      </c>
      <c r="V1115">
        <v>6</v>
      </c>
      <c r="W1115">
        <v>18</v>
      </c>
      <c r="X1115">
        <v>22</v>
      </c>
      <c r="Y1115">
        <v>303</v>
      </c>
      <c r="Z1115">
        <v>0</v>
      </c>
      <c r="AA1115">
        <v>-1</v>
      </c>
      <c r="AB1115">
        <v>-1</v>
      </c>
      <c r="AC1115">
        <v>4</v>
      </c>
      <c r="AD1115">
        <v>10095</v>
      </c>
      <c r="AE1115">
        <v>10165</v>
      </c>
      <c r="AF1115">
        <v>1</v>
      </c>
      <c r="AG1115">
        <v>10026</v>
      </c>
      <c r="AH1115">
        <v>24</v>
      </c>
      <c r="AI1115">
        <v>43</v>
      </c>
      <c r="AJ1115">
        <v>7</v>
      </c>
      <c r="AK1115">
        <v>64</v>
      </c>
      <c r="AL1115">
        <v>22</v>
      </c>
      <c r="AM1115">
        <v>7</v>
      </c>
      <c r="AN1115">
        <v>80</v>
      </c>
      <c r="AO1115">
        <v>88</v>
      </c>
      <c r="AP1115">
        <v>7</v>
      </c>
      <c r="AQ1115">
        <v>72</v>
      </c>
      <c r="AR1115">
        <v>13</v>
      </c>
      <c r="AS1115">
        <v>3</v>
      </c>
    </row>
    <row r="1116" spans="1:45" x14ac:dyDescent="0.25">
      <c r="A1116">
        <v>20130119</v>
      </c>
      <c r="B1116">
        <f t="shared" si="85"/>
        <v>20170119</v>
      </c>
      <c r="C1116">
        <f t="shared" si="86"/>
        <v>2017</v>
      </c>
      <c r="D1116">
        <f t="shared" si="87"/>
        <v>1</v>
      </c>
      <c r="E1116">
        <f t="shared" si="88"/>
        <v>19</v>
      </c>
      <c r="F1116" s="15">
        <f t="shared" si="89"/>
        <v>42754</v>
      </c>
      <c r="G1116">
        <v>84</v>
      </c>
      <c r="H1116">
        <v>63</v>
      </c>
      <c r="I1116">
        <v>63</v>
      </c>
      <c r="J1116">
        <v>70</v>
      </c>
      <c r="K1116">
        <v>5</v>
      </c>
      <c r="L1116">
        <v>50</v>
      </c>
      <c r="M1116">
        <v>3</v>
      </c>
      <c r="N1116">
        <v>130</v>
      </c>
      <c r="O1116">
        <v>6</v>
      </c>
      <c r="P1116">
        <v>-39</v>
      </c>
      <c r="Q1116">
        <v>-52</v>
      </c>
      <c r="R1116">
        <v>24</v>
      </c>
      <c r="S1116">
        <v>-24</v>
      </c>
      <c r="T1116">
        <v>1</v>
      </c>
      <c r="U1116">
        <v>-54</v>
      </c>
      <c r="V1116">
        <v>24</v>
      </c>
      <c r="W1116">
        <v>21</v>
      </c>
      <c r="X1116">
        <v>25</v>
      </c>
      <c r="Y1116">
        <v>229</v>
      </c>
      <c r="Z1116">
        <v>0</v>
      </c>
      <c r="AA1116">
        <v>0</v>
      </c>
      <c r="AB1116">
        <v>0</v>
      </c>
      <c r="AC1116">
        <v>1</v>
      </c>
      <c r="AD1116">
        <v>10003</v>
      </c>
      <c r="AE1116">
        <v>10019</v>
      </c>
      <c r="AF1116">
        <v>1</v>
      </c>
      <c r="AG1116">
        <v>9994</v>
      </c>
      <c r="AH1116">
        <v>14</v>
      </c>
      <c r="AI1116">
        <v>59</v>
      </c>
      <c r="AJ1116">
        <v>18</v>
      </c>
      <c r="AK1116">
        <v>66</v>
      </c>
      <c r="AL1116">
        <v>14</v>
      </c>
      <c r="AM1116">
        <v>8</v>
      </c>
      <c r="AN1116">
        <v>71</v>
      </c>
      <c r="AO1116">
        <v>76</v>
      </c>
      <c r="AP1116">
        <v>10</v>
      </c>
      <c r="AQ1116">
        <v>63</v>
      </c>
      <c r="AR1116">
        <v>14</v>
      </c>
      <c r="AS1116">
        <v>2</v>
      </c>
    </row>
    <row r="1117" spans="1:45" x14ac:dyDescent="0.25">
      <c r="A1117">
        <v>20130120</v>
      </c>
      <c r="B1117">
        <f t="shared" si="85"/>
        <v>20170120</v>
      </c>
      <c r="C1117">
        <f t="shared" si="86"/>
        <v>2017</v>
      </c>
      <c r="D1117">
        <f t="shared" si="87"/>
        <v>1</v>
      </c>
      <c r="E1117">
        <f t="shared" si="88"/>
        <v>20</v>
      </c>
      <c r="F1117" s="15">
        <f t="shared" si="89"/>
        <v>42755</v>
      </c>
      <c r="G1117">
        <v>82</v>
      </c>
      <c r="H1117">
        <v>64</v>
      </c>
      <c r="I1117">
        <v>65</v>
      </c>
      <c r="J1117">
        <v>80</v>
      </c>
      <c r="K1117">
        <v>11</v>
      </c>
      <c r="L1117">
        <v>40</v>
      </c>
      <c r="M1117">
        <v>24</v>
      </c>
      <c r="N1117">
        <v>120</v>
      </c>
      <c r="O1117">
        <v>11</v>
      </c>
      <c r="P1117">
        <v>-46</v>
      </c>
      <c r="Q1117">
        <v>-59</v>
      </c>
      <c r="R1117">
        <v>8</v>
      </c>
      <c r="S1117">
        <v>-27</v>
      </c>
      <c r="T1117">
        <v>23</v>
      </c>
      <c r="U1117">
        <v>-60</v>
      </c>
      <c r="V1117">
        <v>12</v>
      </c>
      <c r="W1117">
        <v>0</v>
      </c>
      <c r="X1117">
        <v>0</v>
      </c>
      <c r="Y1117">
        <v>145</v>
      </c>
      <c r="Z1117">
        <v>43</v>
      </c>
      <c r="AA1117">
        <v>16</v>
      </c>
      <c r="AB1117">
        <v>5</v>
      </c>
      <c r="AC1117">
        <v>15</v>
      </c>
      <c r="AD1117">
        <v>9960</v>
      </c>
      <c r="AE1117">
        <v>9991</v>
      </c>
      <c r="AF1117">
        <v>1</v>
      </c>
      <c r="AG1117">
        <v>9938</v>
      </c>
      <c r="AH1117">
        <v>15</v>
      </c>
      <c r="AI1117">
        <v>15</v>
      </c>
      <c r="AJ1117">
        <v>15</v>
      </c>
      <c r="AK1117">
        <v>61</v>
      </c>
      <c r="AL1117">
        <v>1</v>
      </c>
      <c r="AM1117">
        <v>8</v>
      </c>
      <c r="AN1117">
        <v>80</v>
      </c>
      <c r="AO1117">
        <v>89</v>
      </c>
      <c r="AP1117">
        <v>24</v>
      </c>
      <c r="AQ1117">
        <v>72</v>
      </c>
      <c r="AR1117">
        <v>1</v>
      </c>
      <c r="AS1117">
        <v>1</v>
      </c>
    </row>
    <row r="1118" spans="1:45" x14ac:dyDescent="0.25">
      <c r="A1118">
        <v>20130121</v>
      </c>
      <c r="B1118">
        <f t="shared" si="85"/>
        <v>20170121</v>
      </c>
      <c r="C1118">
        <f t="shared" si="86"/>
        <v>2017</v>
      </c>
      <c r="D1118">
        <f t="shared" si="87"/>
        <v>1</v>
      </c>
      <c r="E1118">
        <f t="shared" si="88"/>
        <v>21</v>
      </c>
      <c r="F1118" s="15">
        <f t="shared" si="89"/>
        <v>42756</v>
      </c>
      <c r="G1118">
        <v>98</v>
      </c>
      <c r="H1118">
        <v>34</v>
      </c>
      <c r="I1118">
        <v>35</v>
      </c>
      <c r="J1118">
        <v>40</v>
      </c>
      <c r="K1118">
        <v>1</v>
      </c>
      <c r="L1118">
        <v>20</v>
      </c>
      <c r="M1118">
        <v>5</v>
      </c>
      <c r="N1118">
        <v>70</v>
      </c>
      <c r="O1118">
        <v>2</v>
      </c>
      <c r="P1118">
        <v>-20</v>
      </c>
      <c r="Q1118">
        <v>-28</v>
      </c>
      <c r="R1118">
        <v>1</v>
      </c>
      <c r="S1118">
        <v>-11</v>
      </c>
      <c r="T1118">
        <v>13</v>
      </c>
      <c r="U1118">
        <v>-32</v>
      </c>
      <c r="V1118">
        <v>24</v>
      </c>
      <c r="W1118">
        <v>0</v>
      </c>
      <c r="X1118">
        <v>0</v>
      </c>
      <c r="Y1118">
        <v>110</v>
      </c>
      <c r="Z1118">
        <v>12</v>
      </c>
      <c r="AA1118">
        <v>4</v>
      </c>
      <c r="AB1118">
        <v>3</v>
      </c>
      <c r="AC1118">
        <v>1</v>
      </c>
      <c r="AD1118">
        <v>9986</v>
      </c>
      <c r="AE1118">
        <v>10025</v>
      </c>
      <c r="AF1118">
        <v>24</v>
      </c>
      <c r="AG1118">
        <v>9953</v>
      </c>
      <c r="AH1118">
        <v>1</v>
      </c>
      <c r="AI1118">
        <v>20</v>
      </c>
      <c r="AJ1118">
        <v>1</v>
      </c>
      <c r="AK1118">
        <v>50</v>
      </c>
      <c r="AL1118">
        <v>22</v>
      </c>
      <c r="AM1118">
        <v>8</v>
      </c>
      <c r="AN1118">
        <v>87</v>
      </c>
      <c r="AO1118">
        <v>90</v>
      </c>
      <c r="AP1118">
        <v>1</v>
      </c>
      <c r="AQ1118">
        <v>82</v>
      </c>
      <c r="AR1118">
        <v>4</v>
      </c>
      <c r="AS1118">
        <v>1</v>
      </c>
    </row>
    <row r="1119" spans="1:45" x14ac:dyDescent="0.25">
      <c r="A1119">
        <v>20130122</v>
      </c>
      <c r="B1119">
        <f t="shared" si="85"/>
        <v>20170122</v>
      </c>
      <c r="C1119">
        <f t="shared" si="86"/>
        <v>2017</v>
      </c>
      <c r="D1119">
        <f t="shared" si="87"/>
        <v>1</v>
      </c>
      <c r="E1119">
        <f t="shared" si="88"/>
        <v>22</v>
      </c>
      <c r="F1119" s="15">
        <f t="shared" si="89"/>
        <v>42757</v>
      </c>
      <c r="G1119">
        <v>72</v>
      </c>
      <c r="H1119">
        <v>22</v>
      </c>
      <c r="I1119">
        <v>23</v>
      </c>
      <c r="J1119">
        <v>30</v>
      </c>
      <c r="K1119">
        <v>1</v>
      </c>
      <c r="L1119">
        <v>20</v>
      </c>
      <c r="M1119">
        <v>9</v>
      </c>
      <c r="N1119">
        <v>50</v>
      </c>
      <c r="O1119">
        <v>3</v>
      </c>
      <c r="P1119">
        <v>-40</v>
      </c>
      <c r="Q1119">
        <v>-84</v>
      </c>
      <c r="R1119">
        <v>24</v>
      </c>
      <c r="S1119">
        <v>-13</v>
      </c>
      <c r="T1119">
        <v>14</v>
      </c>
      <c r="U1119">
        <v>-99</v>
      </c>
      <c r="V1119">
        <v>24</v>
      </c>
      <c r="W1119">
        <v>43</v>
      </c>
      <c r="X1119">
        <v>50</v>
      </c>
      <c r="Y1119">
        <v>402</v>
      </c>
      <c r="Z1119">
        <v>0</v>
      </c>
      <c r="AA1119">
        <v>0</v>
      </c>
      <c r="AB1119">
        <v>0</v>
      </c>
      <c r="AC1119">
        <v>1</v>
      </c>
      <c r="AD1119">
        <v>10059</v>
      </c>
      <c r="AE1119">
        <v>10089</v>
      </c>
      <c r="AF1119">
        <v>24</v>
      </c>
      <c r="AG1119">
        <v>10026</v>
      </c>
      <c r="AH1119">
        <v>1</v>
      </c>
      <c r="AI1119">
        <v>38</v>
      </c>
      <c r="AJ1119">
        <v>22</v>
      </c>
      <c r="AK1119">
        <v>58</v>
      </c>
      <c r="AL1119">
        <v>13</v>
      </c>
      <c r="AM1119">
        <v>4</v>
      </c>
      <c r="AN1119">
        <v>83</v>
      </c>
      <c r="AO1119">
        <v>91</v>
      </c>
      <c r="AP1119">
        <v>24</v>
      </c>
      <c r="AQ1119">
        <v>73</v>
      </c>
      <c r="AR1119">
        <v>14</v>
      </c>
      <c r="AS1119">
        <v>4</v>
      </c>
    </row>
    <row r="1120" spans="1:45" x14ac:dyDescent="0.25">
      <c r="A1120">
        <v>20130123</v>
      </c>
      <c r="B1120">
        <f t="shared" si="85"/>
        <v>20170123</v>
      </c>
      <c r="C1120">
        <f t="shared" si="86"/>
        <v>2017</v>
      </c>
      <c r="D1120">
        <f t="shared" si="87"/>
        <v>1</v>
      </c>
      <c r="E1120">
        <f t="shared" si="88"/>
        <v>23</v>
      </c>
      <c r="F1120" s="15">
        <f t="shared" si="89"/>
        <v>42758</v>
      </c>
      <c r="G1120">
        <v>49</v>
      </c>
      <c r="H1120">
        <v>23</v>
      </c>
      <c r="I1120">
        <v>23</v>
      </c>
      <c r="J1120">
        <v>40</v>
      </c>
      <c r="K1120">
        <v>20</v>
      </c>
      <c r="L1120">
        <v>10</v>
      </c>
      <c r="M1120">
        <v>8</v>
      </c>
      <c r="N1120">
        <v>60</v>
      </c>
      <c r="O1120">
        <v>19</v>
      </c>
      <c r="P1120">
        <v>-52</v>
      </c>
      <c r="Q1120">
        <v>-93</v>
      </c>
      <c r="R1120">
        <v>8</v>
      </c>
      <c r="S1120">
        <v>-28</v>
      </c>
      <c r="T1120">
        <v>14</v>
      </c>
      <c r="U1120">
        <v>-106</v>
      </c>
      <c r="V1120">
        <v>12</v>
      </c>
      <c r="W1120">
        <v>0</v>
      </c>
      <c r="X1120">
        <v>0</v>
      </c>
      <c r="Y1120">
        <v>216</v>
      </c>
      <c r="Z1120">
        <v>0</v>
      </c>
      <c r="AA1120">
        <v>0</v>
      </c>
      <c r="AB1120">
        <v>0</v>
      </c>
      <c r="AC1120">
        <v>1</v>
      </c>
      <c r="AD1120">
        <v>10106</v>
      </c>
      <c r="AE1120">
        <v>10124</v>
      </c>
      <c r="AF1120">
        <v>23</v>
      </c>
      <c r="AG1120">
        <v>10089</v>
      </c>
      <c r="AH1120">
        <v>1</v>
      </c>
      <c r="AI1120">
        <v>37</v>
      </c>
      <c r="AJ1120">
        <v>6</v>
      </c>
      <c r="AK1120">
        <v>63</v>
      </c>
      <c r="AL1120">
        <v>24</v>
      </c>
      <c r="AM1120">
        <v>6</v>
      </c>
      <c r="AN1120">
        <v>82</v>
      </c>
      <c r="AO1120">
        <v>91</v>
      </c>
      <c r="AP1120">
        <v>7</v>
      </c>
      <c r="AQ1120">
        <v>74</v>
      </c>
      <c r="AR1120">
        <v>24</v>
      </c>
      <c r="AS1120">
        <v>2</v>
      </c>
    </row>
    <row r="1121" spans="1:45" x14ac:dyDescent="0.25">
      <c r="A1121">
        <v>20130124</v>
      </c>
      <c r="B1121">
        <f t="shared" si="85"/>
        <v>20170124</v>
      </c>
      <c r="C1121">
        <f t="shared" si="86"/>
        <v>2017</v>
      </c>
      <c r="D1121">
        <f t="shared" si="87"/>
        <v>1</v>
      </c>
      <c r="E1121">
        <f t="shared" si="88"/>
        <v>24</v>
      </c>
      <c r="F1121" s="15">
        <f t="shared" si="89"/>
        <v>42759</v>
      </c>
      <c r="G1121">
        <v>42</v>
      </c>
      <c r="H1121">
        <v>23</v>
      </c>
      <c r="I1121">
        <v>25</v>
      </c>
      <c r="J1121">
        <v>50</v>
      </c>
      <c r="K1121">
        <v>13</v>
      </c>
      <c r="L1121">
        <v>10</v>
      </c>
      <c r="M1121">
        <v>20</v>
      </c>
      <c r="N1121">
        <v>80</v>
      </c>
      <c r="O1121">
        <v>13</v>
      </c>
      <c r="P1121">
        <v>-35</v>
      </c>
      <c r="Q1121">
        <v>-69</v>
      </c>
      <c r="R1121">
        <v>22</v>
      </c>
      <c r="S1121">
        <v>-4</v>
      </c>
      <c r="T1121">
        <v>14</v>
      </c>
      <c r="U1121">
        <v>-85</v>
      </c>
      <c r="V1121">
        <v>24</v>
      </c>
      <c r="W1121">
        <v>75</v>
      </c>
      <c r="X1121">
        <v>87</v>
      </c>
      <c r="Y1121">
        <v>617</v>
      </c>
      <c r="Z1121">
        <v>0</v>
      </c>
      <c r="AA1121">
        <v>0</v>
      </c>
      <c r="AB1121">
        <v>0</v>
      </c>
      <c r="AC1121">
        <v>1</v>
      </c>
      <c r="AD1121">
        <v>10171</v>
      </c>
      <c r="AE1121">
        <v>10212</v>
      </c>
      <c r="AF1121">
        <v>24</v>
      </c>
      <c r="AG1121">
        <v>10122</v>
      </c>
      <c r="AH1121">
        <v>1</v>
      </c>
      <c r="AI1121">
        <v>44</v>
      </c>
      <c r="AJ1121">
        <v>4</v>
      </c>
      <c r="AK1121">
        <v>81</v>
      </c>
      <c r="AL1121">
        <v>15</v>
      </c>
      <c r="AM1121">
        <v>5</v>
      </c>
      <c r="AN1121">
        <v>77</v>
      </c>
      <c r="AO1121">
        <v>91</v>
      </c>
      <c r="AP1121">
        <v>22</v>
      </c>
      <c r="AQ1121">
        <v>56</v>
      </c>
      <c r="AR1121">
        <v>14</v>
      </c>
      <c r="AS1121">
        <v>6</v>
      </c>
    </row>
    <row r="1122" spans="1:45" x14ac:dyDescent="0.25">
      <c r="A1122">
        <v>20130125</v>
      </c>
      <c r="B1122">
        <f t="shared" si="85"/>
        <v>20170125</v>
      </c>
      <c r="C1122">
        <f t="shared" si="86"/>
        <v>2017</v>
      </c>
      <c r="D1122">
        <f t="shared" si="87"/>
        <v>1</v>
      </c>
      <c r="E1122">
        <f t="shared" si="88"/>
        <v>25</v>
      </c>
      <c r="F1122" s="15">
        <f t="shared" si="89"/>
        <v>42760</v>
      </c>
      <c r="G1122">
        <v>155</v>
      </c>
      <c r="H1122">
        <v>23</v>
      </c>
      <c r="I1122">
        <v>25</v>
      </c>
      <c r="J1122">
        <v>50</v>
      </c>
      <c r="K1122">
        <v>20</v>
      </c>
      <c r="L1122">
        <v>0</v>
      </c>
      <c r="M1122">
        <v>2</v>
      </c>
      <c r="N1122">
        <v>100</v>
      </c>
      <c r="O1122">
        <v>20</v>
      </c>
      <c r="P1122">
        <v>-53</v>
      </c>
      <c r="Q1122">
        <v>-114</v>
      </c>
      <c r="R1122">
        <v>7</v>
      </c>
      <c r="S1122">
        <v>-19</v>
      </c>
      <c r="T1122">
        <v>20</v>
      </c>
      <c r="U1122">
        <v>-134</v>
      </c>
      <c r="V1122">
        <v>12</v>
      </c>
      <c r="W1122">
        <v>47</v>
      </c>
      <c r="X1122">
        <v>54</v>
      </c>
      <c r="Y1122">
        <v>534</v>
      </c>
      <c r="Z1122">
        <v>0</v>
      </c>
      <c r="AA1122">
        <v>0</v>
      </c>
      <c r="AB1122">
        <v>0</v>
      </c>
      <c r="AC1122">
        <v>1</v>
      </c>
      <c r="AD1122">
        <v>10181</v>
      </c>
      <c r="AE1122">
        <v>10213</v>
      </c>
      <c r="AF1122">
        <v>1</v>
      </c>
      <c r="AG1122">
        <v>10104</v>
      </c>
      <c r="AH1122">
        <v>24</v>
      </c>
      <c r="AI1122">
        <v>1</v>
      </c>
      <c r="AJ1122">
        <v>3</v>
      </c>
      <c r="AK1122">
        <v>62</v>
      </c>
      <c r="AL1122">
        <v>1</v>
      </c>
      <c r="AM1122">
        <v>4</v>
      </c>
      <c r="AN1122">
        <v>85</v>
      </c>
      <c r="AO1122">
        <v>98</v>
      </c>
      <c r="AP1122">
        <v>3</v>
      </c>
      <c r="AQ1122">
        <v>72</v>
      </c>
      <c r="AR1122">
        <v>20</v>
      </c>
      <c r="AS1122">
        <v>5</v>
      </c>
    </row>
    <row r="1123" spans="1:45" x14ac:dyDescent="0.25">
      <c r="A1123">
        <v>20130126</v>
      </c>
      <c r="B1123">
        <f t="shared" si="85"/>
        <v>20170126</v>
      </c>
      <c r="C1123">
        <f t="shared" si="86"/>
        <v>2017</v>
      </c>
      <c r="D1123">
        <f t="shared" si="87"/>
        <v>1</v>
      </c>
      <c r="E1123">
        <f t="shared" si="88"/>
        <v>26</v>
      </c>
      <c r="F1123" s="15">
        <f t="shared" si="89"/>
        <v>42761</v>
      </c>
      <c r="G1123">
        <v>185</v>
      </c>
      <c r="H1123">
        <v>46</v>
      </c>
      <c r="I1123">
        <v>49</v>
      </c>
      <c r="J1123">
        <v>60</v>
      </c>
      <c r="K1123">
        <v>4</v>
      </c>
      <c r="L1123">
        <v>40</v>
      </c>
      <c r="M1123">
        <v>7</v>
      </c>
      <c r="N1123">
        <v>100</v>
      </c>
      <c r="O1123">
        <v>10</v>
      </c>
      <c r="P1123">
        <v>-14</v>
      </c>
      <c r="Q1123">
        <v>-44</v>
      </c>
      <c r="R1123">
        <v>7</v>
      </c>
      <c r="S1123">
        <v>15</v>
      </c>
      <c r="T1123">
        <v>23</v>
      </c>
      <c r="U1123">
        <v>-53</v>
      </c>
      <c r="V1123">
        <v>12</v>
      </c>
      <c r="W1123">
        <v>0</v>
      </c>
      <c r="X1123">
        <v>0</v>
      </c>
      <c r="Y1123">
        <v>150</v>
      </c>
      <c r="Z1123">
        <v>24</v>
      </c>
      <c r="AA1123">
        <v>11</v>
      </c>
      <c r="AB1123">
        <v>7</v>
      </c>
      <c r="AC1123">
        <v>13</v>
      </c>
      <c r="AD1123">
        <v>10091</v>
      </c>
      <c r="AE1123">
        <v>10103</v>
      </c>
      <c r="AF1123">
        <v>17</v>
      </c>
      <c r="AG1123">
        <v>10081</v>
      </c>
      <c r="AH1123">
        <v>5</v>
      </c>
      <c r="AI1123">
        <v>31</v>
      </c>
      <c r="AJ1123">
        <v>12</v>
      </c>
      <c r="AK1123">
        <v>63</v>
      </c>
      <c r="AL1123">
        <v>5</v>
      </c>
      <c r="AM1123">
        <v>8</v>
      </c>
      <c r="AN1123">
        <v>85</v>
      </c>
      <c r="AO1123">
        <v>92</v>
      </c>
      <c r="AP1123">
        <v>16</v>
      </c>
      <c r="AQ1123">
        <v>74</v>
      </c>
      <c r="AR1123">
        <v>10</v>
      </c>
      <c r="AS1123">
        <v>2</v>
      </c>
    </row>
    <row r="1124" spans="1:45" x14ac:dyDescent="0.25">
      <c r="A1124">
        <v>20130127</v>
      </c>
      <c r="B1124">
        <f t="shared" si="85"/>
        <v>20170127</v>
      </c>
      <c r="C1124">
        <f t="shared" si="86"/>
        <v>2017</v>
      </c>
      <c r="D1124">
        <f t="shared" si="87"/>
        <v>1</v>
      </c>
      <c r="E1124">
        <f t="shared" si="88"/>
        <v>27</v>
      </c>
      <c r="F1124" s="15">
        <f t="shared" si="89"/>
        <v>42762</v>
      </c>
      <c r="G1124">
        <v>205</v>
      </c>
      <c r="H1124">
        <v>54</v>
      </c>
      <c r="I1124">
        <v>58</v>
      </c>
      <c r="J1124">
        <v>80</v>
      </c>
      <c r="K1124">
        <v>13</v>
      </c>
      <c r="L1124">
        <v>40</v>
      </c>
      <c r="M1124">
        <v>18</v>
      </c>
      <c r="N1124">
        <v>140</v>
      </c>
      <c r="O1124">
        <v>11</v>
      </c>
      <c r="P1124">
        <v>40</v>
      </c>
      <c r="Q1124">
        <v>13</v>
      </c>
      <c r="R1124">
        <v>1</v>
      </c>
      <c r="S1124">
        <v>61</v>
      </c>
      <c r="T1124">
        <v>16</v>
      </c>
      <c r="U1124">
        <v>0</v>
      </c>
      <c r="V1124">
        <v>6</v>
      </c>
      <c r="W1124">
        <v>7</v>
      </c>
      <c r="X1124">
        <v>8</v>
      </c>
      <c r="Y1124">
        <v>94</v>
      </c>
      <c r="Z1124">
        <v>76</v>
      </c>
      <c r="AA1124">
        <v>82</v>
      </c>
      <c r="AB1124">
        <v>14</v>
      </c>
      <c r="AC1124">
        <v>10</v>
      </c>
      <c r="AD1124">
        <v>10007</v>
      </c>
      <c r="AE1124">
        <v>10070</v>
      </c>
      <c r="AF1124">
        <v>1</v>
      </c>
      <c r="AG1124">
        <v>9970</v>
      </c>
      <c r="AH1124">
        <v>11</v>
      </c>
      <c r="AI1124">
        <v>50</v>
      </c>
      <c r="AJ1124">
        <v>1</v>
      </c>
      <c r="AK1124">
        <v>69</v>
      </c>
      <c r="AL1124">
        <v>13</v>
      </c>
      <c r="AM1124">
        <v>6</v>
      </c>
      <c r="AN1124">
        <v>88</v>
      </c>
      <c r="AO1124">
        <v>94</v>
      </c>
      <c r="AP1124">
        <v>14</v>
      </c>
      <c r="AQ1124">
        <v>83</v>
      </c>
      <c r="AR1124">
        <v>8</v>
      </c>
      <c r="AS1124">
        <v>1</v>
      </c>
    </row>
    <row r="1125" spans="1:45" x14ac:dyDescent="0.25">
      <c r="A1125">
        <v>20130128</v>
      </c>
      <c r="B1125">
        <f t="shared" si="85"/>
        <v>20170128</v>
      </c>
      <c r="C1125">
        <f t="shared" si="86"/>
        <v>2017</v>
      </c>
      <c r="D1125">
        <f t="shared" si="87"/>
        <v>1</v>
      </c>
      <c r="E1125">
        <f t="shared" si="88"/>
        <v>28</v>
      </c>
      <c r="F1125" s="15">
        <f t="shared" si="89"/>
        <v>42763</v>
      </c>
      <c r="G1125">
        <v>210</v>
      </c>
      <c r="H1125">
        <v>55</v>
      </c>
      <c r="I1125">
        <v>57</v>
      </c>
      <c r="J1125">
        <v>90</v>
      </c>
      <c r="K1125">
        <v>21</v>
      </c>
      <c r="L1125">
        <v>40</v>
      </c>
      <c r="M1125">
        <v>4</v>
      </c>
      <c r="N1125">
        <v>160</v>
      </c>
      <c r="O1125">
        <v>23</v>
      </c>
      <c r="P1125">
        <v>52</v>
      </c>
      <c r="Q1125">
        <v>27</v>
      </c>
      <c r="R1125">
        <v>5</v>
      </c>
      <c r="S1125">
        <v>83</v>
      </c>
      <c r="T1125">
        <v>24</v>
      </c>
      <c r="U1125">
        <v>16</v>
      </c>
      <c r="V1125">
        <v>6</v>
      </c>
      <c r="W1125">
        <v>50</v>
      </c>
      <c r="X1125">
        <v>56</v>
      </c>
      <c r="Y1125">
        <v>470</v>
      </c>
      <c r="Z1125">
        <v>51</v>
      </c>
      <c r="AA1125">
        <v>46</v>
      </c>
      <c r="AB1125">
        <v>11</v>
      </c>
      <c r="AC1125">
        <v>22</v>
      </c>
      <c r="AD1125">
        <v>10077</v>
      </c>
      <c r="AE1125">
        <v>10115</v>
      </c>
      <c r="AF1125">
        <v>13</v>
      </c>
      <c r="AG1125">
        <v>10029</v>
      </c>
      <c r="AH1125">
        <v>23</v>
      </c>
      <c r="AI1125">
        <v>33</v>
      </c>
      <c r="AJ1125">
        <v>23</v>
      </c>
      <c r="AK1125">
        <v>72</v>
      </c>
      <c r="AL1125">
        <v>12</v>
      </c>
      <c r="AM1125">
        <v>5</v>
      </c>
      <c r="AN1125">
        <v>85</v>
      </c>
      <c r="AO1125">
        <v>93</v>
      </c>
      <c r="AP1125">
        <v>23</v>
      </c>
      <c r="AQ1125">
        <v>76</v>
      </c>
      <c r="AR1125">
        <v>13</v>
      </c>
      <c r="AS1125">
        <v>6</v>
      </c>
    </row>
    <row r="1126" spans="1:45" x14ac:dyDescent="0.25">
      <c r="A1126">
        <v>20130129</v>
      </c>
      <c r="B1126">
        <f t="shared" si="85"/>
        <v>20170129</v>
      </c>
      <c r="C1126">
        <f t="shared" si="86"/>
        <v>2017</v>
      </c>
      <c r="D1126">
        <f t="shared" si="87"/>
        <v>1</v>
      </c>
      <c r="E1126">
        <f t="shared" si="88"/>
        <v>29</v>
      </c>
      <c r="F1126" s="15">
        <f t="shared" si="89"/>
        <v>42764</v>
      </c>
      <c r="G1126">
        <v>233</v>
      </c>
      <c r="H1126">
        <v>68</v>
      </c>
      <c r="I1126">
        <v>68</v>
      </c>
      <c r="J1126">
        <v>90</v>
      </c>
      <c r="K1126">
        <v>23</v>
      </c>
      <c r="L1126">
        <v>40</v>
      </c>
      <c r="M1126">
        <v>11</v>
      </c>
      <c r="N1126">
        <v>170</v>
      </c>
      <c r="O1126">
        <v>24</v>
      </c>
      <c r="P1126">
        <v>107</v>
      </c>
      <c r="Q1126">
        <v>83</v>
      </c>
      <c r="R1126">
        <v>1</v>
      </c>
      <c r="S1126">
        <v>130</v>
      </c>
      <c r="T1126">
        <v>23</v>
      </c>
      <c r="U1126">
        <v>77</v>
      </c>
      <c r="V1126">
        <v>6</v>
      </c>
      <c r="W1126">
        <v>0</v>
      </c>
      <c r="X1126">
        <v>0</v>
      </c>
      <c r="Y1126">
        <v>121</v>
      </c>
      <c r="Z1126">
        <v>63</v>
      </c>
      <c r="AA1126">
        <v>42</v>
      </c>
      <c r="AB1126">
        <v>13</v>
      </c>
      <c r="AC1126">
        <v>20</v>
      </c>
      <c r="AD1126">
        <v>10047</v>
      </c>
      <c r="AE1126">
        <v>10060</v>
      </c>
      <c r="AF1126">
        <v>13</v>
      </c>
      <c r="AG1126">
        <v>10034</v>
      </c>
      <c r="AH1126">
        <v>3</v>
      </c>
      <c r="AI1126">
        <v>38</v>
      </c>
      <c r="AJ1126">
        <v>15</v>
      </c>
      <c r="AK1126">
        <v>70</v>
      </c>
      <c r="AL1126">
        <v>8</v>
      </c>
      <c r="AM1126">
        <v>8</v>
      </c>
      <c r="AN1126">
        <v>90</v>
      </c>
      <c r="AO1126">
        <v>96</v>
      </c>
      <c r="AP1126">
        <v>13</v>
      </c>
      <c r="AQ1126">
        <v>83</v>
      </c>
      <c r="AR1126">
        <v>5</v>
      </c>
      <c r="AS1126">
        <v>2</v>
      </c>
    </row>
    <row r="1127" spans="1:45" x14ac:dyDescent="0.25">
      <c r="A1127">
        <v>20130130</v>
      </c>
      <c r="B1127">
        <f t="shared" si="85"/>
        <v>20170130</v>
      </c>
      <c r="C1127">
        <f t="shared" si="86"/>
        <v>2017</v>
      </c>
      <c r="D1127">
        <f t="shared" si="87"/>
        <v>1</v>
      </c>
      <c r="E1127">
        <f t="shared" si="88"/>
        <v>30</v>
      </c>
      <c r="F1127" s="15">
        <f t="shared" si="89"/>
        <v>42765</v>
      </c>
      <c r="G1127">
        <v>244</v>
      </c>
      <c r="H1127">
        <v>74</v>
      </c>
      <c r="I1127">
        <v>78</v>
      </c>
      <c r="J1127">
        <v>100</v>
      </c>
      <c r="K1127">
        <v>3</v>
      </c>
      <c r="L1127">
        <v>40</v>
      </c>
      <c r="M1127">
        <v>9</v>
      </c>
      <c r="N1127">
        <v>180</v>
      </c>
      <c r="O1127">
        <v>14</v>
      </c>
      <c r="P1127">
        <v>103</v>
      </c>
      <c r="Q1127">
        <v>77</v>
      </c>
      <c r="R1127">
        <v>24</v>
      </c>
      <c r="S1127">
        <v>130</v>
      </c>
      <c r="T1127">
        <v>2</v>
      </c>
      <c r="U1127">
        <v>66</v>
      </c>
      <c r="V1127">
        <v>24</v>
      </c>
      <c r="W1127">
        <v>31</v>
      </c>
      <c r="X1127">
        <v>35</v>
      </c>
      <c r="Y1127">
        <v>306</v>
      </c>
      <c r="Z1127">
        <v>47</v>
      </c>
      <c r="AA1127">
        <v>73</v>
      </c>
      <c r="AB1127">
        <v>34</v>
      </c>
      <c r="AC1127">
        <v>8</v>
      </c>
      <c r="AD1127">
        <v>10051</v>
      </c>
      <c r="AE1127">
        <v>10132</v>
      </c>
      <c r="AF1127">
        <v>24</v>
      </c>
      <c r="AG1127">
        <v>10001</v>
      </c>
      <c r="AH1127">
        <v>7</v>
      </c>
      <c r="AI1127">
        <v>45</v>
      </c>
      <c r="AJ1127">
        <v>6</v>
      </c>
      <c r="AK1127">
        <v>75</v>
      </c>
      <c r="AL1127">
        <v>12</v>
      </c>
      <c r="AM1127">
        <v>6</v>
      </c>
      <c r="AN1127">
        <v>80</v>
      </c>
      <c r="AO1127">
        <v>95</v>
      </c>
      <c r="AP1127">
        <v>7</v>
      </c>
      <c r="AQ1127">
        <v>62</v>
      </c>
      <c r="AR1127">
        <v>21</v>
      </c>
      <c r="AS1127">
        <v>5</v>
      </c>
    </row>
    <row r="1128" spans="1:45" x14ac:dyDescent="0.25">
      <c r="A1128">
        <v>20130131</v>
      </c>
      <c r="B1128">
        <f t="shared" si="85"/>
        <v>20170131</v>
      </c>
      <c r="C1128">
        <f t="shared" si="86"/>
        <v>2017</v>
      </c>
      <c r="D1128">
        <f t="shared" si="87"/>
        <v>1</v>
      </c>
      <c r="E1128">
        <f t="shared" si="88"/>
        <v>31</v>
      </c>
      <c r="F1128" s="15">
        <f t="shared" si="89"/>
        <v>42766</v>
      </c>
      <c r="G1128">
        <v>244</v>
      </c>
      <c r="H1128">
        <v>72</v>
      </c>
      <c r="I1128">
        <v>75</v>
      </c>
      <c r="J1128">
        <v>90</v>
      </c>
      <c r="K1128">
        <v>10</v>
      </c>
      <c r="L1128">
        <v>60</v>
      </c>
      <c r="M1128">
        <v>7</v>
      </c>
      <c r="N1128">
        <v>170</v>
      </c>
      <c r="O1128">
        <v>10</v>
      </c>
      <c r="P1128">
        <v>78</v>
      </c>
      <c r="Q1128">
        <v>64</v>
      </c>
      <c r="R1128">
        <v>10</v>
      </c>
      <c r="S1128">
        <v>101</v>
      </c>
      <c r="T1128">
        <v>14</v>
      </c>
      <c r="U1128">
        <v>57</v>
      </c>
      <c r="V1128">
        <v>6</v>
      </c>
      <c r="W1128">
        <v>28</v>
      </c>
      <c r="X1128">
        <v>31</v>
      </c>
      <c r="Y1128">
        <v>263</v>
      </c>
      <c r="Z1128">
        <v>10</v>
      </c>
      <c r="AA1128">
        <v>16</v>
      </c>
      <c r="AB1128">
        <v>16</v>
      </c>
      <c r="AC1128">
        <v>10</v>
      </c>
      <c r="AD1128">
        <v>10100</v>
      </c>
      <c r="AE1128">
        <v>10142</v>
      </c>
      <c r="AF1128">
        <v>2</v>
      </c>
      <c r="AG1128">
        <v>10065</v>
      </c>
      <c r="AH1128">
        <v>13</v>
      </c>
      <c r="AI1128">
        <v>60</v>
      </c>
      <c r="AJ1128">
        <v>10</v>
      </c>
      <c r="AK1128">
        <v>69</v>
      </c>
      <c r="AL1128">
        <v>13</v>
      </c>
      <c r="AM1128">
        <v>6</v>
      </c>
      <c r="AN1128">
        <v>74</v>
      </c>
      <c r="AO1128">
        <v>86</v>
      </c>
      <c r="AP1128">
        <v>10</v>
      </c>
      <c r="AQ1128">
        <v>63</v>
      </c>
      <c r="AR1128">
        <v>19</v>
      </c>
      <c r="AS1128">
        <v>4</v>
      </c>
    </row>
    <row r="1129" spans="1:45" x14ac:dyDescent="0.25">
      <c r="A1129">
        <v>20130201</v>
      </c>
      <c r="B1129">
        <f t="shared" si="85"/>
        <v>20170201</v>
      </c>
      <c r="C1129">
        <f t="shared" si="86"/>
        <v>2017</v>
      </c>
      <c r="D1129">
        <f t="shared" si="87"/>
        <v>2</v>
      </c>
      <c r="E1129">
        <f t="shared" si="88"/>
        <v>1</v>
      </c>
      <c r="F1129" s="15">
        <f t="shared" si="89"/>
        <v>42767</v>
      </c>
      <c r="G1129">
        <v>244</v>
      </c>
      <c r="H1129">
        <v>25</v>
      </c>
      <c r="I1129">
        <v>32</v>
      </c>
      <c r="J1129">
        <v>50</v>
      </c>
      <c r="K1129">
        <v>1</v>
      </c>
      <c r="L1129">
        <v>10</v>
      </c>
      <c r="M1129">
        <v>14</v>
      </c>
      <c r="N1129">
        <v>100</v>
      </c>
      <c r="O1129">
        <v>1</v>
      </c>
      <c r="P1129">
        <v>49</v>
      </c>
      <c r="Q1129">
        <v>18</v>
      </c>
      <c r="R1129">
        <v>20</v>
      </c>
      <c r="S1129">
        <v>74</v>
      </c>
      <c r="T1129">
        <v>1</v>
      </c>
      <c r="U1129">
        <v>-2</v>
      </c>
      <c r="V1129">
        <v>24</v>
      </c>
      <c r="W1129">
        <v>0</v>
      </c>
      <c r="X1129">
        <v>0</v>
      </c>
      <c r="Y1129">
        <v>114</v>
      </c>
      <c r="Z1129">
        <v>81</v>
      </c>
      <c r="AA1129">
        <v>52</v>
      </c>
      <c r="AB1129">
        <v>10</v>
      </c>
      <c r="AC1129">
        <v>16</v>
      </c>
      <c r="AD1129">
        <v>10004</v>
      </c>
      <c r="AE1129">
        <v>10095</v>
      </c>
      <c r="AF1129">
        <v>1</v>
      </c>
      <c r="AG1129">
        <v>9947</v>
      </c>
      <c r="AH1129">
        <v>17</v>
      </c>
      <c r="AI1129">
        <v>41</v>
      </c>
      <c r="AJ1129">
        <v>20</v>
      </c>
      <c r="AK1129">
        <v>65</v>
      </c>
      <c r="AL1129">
        <v>11</v>
      </c>
      <c r="AM1129">
        <v>7</v>
      </c>
      <c r="AN1129">
        <v>90</v>
      </c>
      <c r="AO1129">
        <v>97</v>
      </c>
      <c r="AP1129">
        <v>20</v>
      </c>
      <c r="AQ1129">
        <v>78</v>
      </c>
      <c r="AR1129">
        <v>1</v>
      </c>
      <c r="AS1129">
        <v>1</v>
      </c>
    </row>
    <row r="1130" spans="1:45" x14ac:dyDescent="0.25">
      <c r="A1130">
        <v>20130202</v>
      </c>
      <c r="B1130">
        <f t="shared" si="85"/>
        <v>20170202</v>
      </c>
      <c r="C1130">
        <f t="shared" si="86"/>
        <v>2017</v>
      </c>
      <c r="D1130">
        <f t="shared" si="87"/>
        <v>2</v>
      </c>
      <c r="E1130">
        <f t="shared" si="88"/>
        <v>2</v>
      </c>
      <c r="F1130" s="15">
        <f t="shared" si="89"/>
        <v>42768</v>
      </c>
      <c r="G1130">
        <v>334</v>
      </c>
      <c r="H1130">
        <v>36</v>
      </c>
      <c r="I1130">
        <v>39</v>
      </c>
      <c r="J1130">
        <v>70</v>
      </c>
      <c r="K1130">
        <v>7</v>
      </c>
      <c r="L1130">
        <v>20</v>
      </c>
      <c r="M1130">
        <v>1</v>
      </c>
      <c r="N1130">
        <v>140</v>
      </c>
      <c r="O1130">
        <v>7</v>
      </c>
      <c r="P1130">
        <v>39</v>
      </c>
      <c r="Q1130">
        <v>12</v>
      </c>
      <c r="R1130">
        <v>7</v>
      </c>
      <c r="S1130">
        <v>62</v>
      </c>
      <c r="T1130">
        <v>13</v>
      </c>
      <c r="U1130">
        <v>8</v>
      </c>
      <c r="V1130">
        <v>12</v>
      </c>
      <c r="W1130">
        <v>58</v>
      </c>
      <c r="X1130">
        <v>64</v>
      </c>
      <c r="Y1130">
        <v>557</v>
      </c>
      <c r="Z1130">
        <v>30</v>
      </c>
      <c r="AA1130">
        <v>39</v>
      </c>
      <c r="AB1130">
        <v>15</v>
      </c>
      <c r="AC1130">
        <v>1</v>
      </c>
      <c r="AD1130">
        <v>10081</v>
      </c>
      <c r="AE1130">
        <v>10177</v>
      </c>
      <c r="AF1130">
        <v>24</v>
      </c>
      <c r="AG1130">
        <v>9967</v>
      </c>
      <c r="AH1130">
        <v>1</v>
      </c>
      <c r="AI1130">
        <v>56</v>
      </c>
      <c r="AJ1130">
        <v>6</v>
      </c>
      <c r="AK1130">
        <v>76</v>
      </c>
      <c r="AL1130">
        <v>13</v>
      </c>
      <c r="AM1130">
        <v>6</v>
      </c>
      <c r="AN1130">
        <v>82</v>
      </c>
      <c r="AO1130">
        <v>95</v>
      </c>
      <c r="AP1130">
        <v>7</v>
      </c>
      <c r="AQ1130">
        <v>59</v>
      </c>
      <c r="AR1130">
        <v>12</v>
      </c>
      <c r="AS1130">
        <v>7</v>
      </c>
    </row>
    <row r="1131" spans="1:45" x14ac:dyDescent="0.25">
      <c r="A1131">
        <v>20130203</v>
      </c>
      <c r="B1131">
        <f t="shared" si="85"/>
        <v>20170203</v>
      </c>
      <c r="C1131">
        <f t="shared" si="86"/>
        <v>2017</v>
      </c>
      <c r="D1131">
        <f t="shared" si="87"/>
        <v>2</v>
      </c>
      <c r="E1131">
        <f t="shared" si="88"/>
        <v>3</v>
      </c>
      <c r="F1131" s="15">
        <f t="shared" si="89"/>
        <v>42769</v>
      </c>
      <c r="G1131">
        <v>250</v>
      </c>
      <c r="H1131">
        <v>45</v>
      </c>
      <c r="I1131">
        <v>48</v>
      </c>
      <c r="J1131">
        <v>80</v>
      </c>
      <c r="K1131">
        <v>14</v>
      </c>
      <c r="L1131">
        <v>20</v>
      </c>
      <c r="M1131">
        <v>4</v>
      </c>
      <c r="N1131">
        <v>150</v>
      </c>
      <c r="O1131">
        <v>13</v>
      </c>
      <c r="P1131">
        <v>48</v>
      </c>
      <c r="Q1131">
        <v>22</v>
      </c>
      <c r="R1131">
        <v>6</v>
      </c>
      <c r="S1131">
        <v>74</v>
      </c>
      <c r="T1131">
        <v>21</v>
      </c>
      <c r="U1131">
        <v>4</v>
      </c>
      <c r="V1131">
        <v>6</v>
      </c>
      <c r="W1131">
        <v>20</v>
      </c>
      <c r="X1131">
        <v>22</v>
      </c>
      <c r="Y1131">
        <v>263</v>
      </c>
      <c r="Z1131">
        <v>54</v>
      </c>
      <c r="AA1131">
        <v>24</v>
      </c>
      <c r="AB1131">
        <v>5</v>
      </c>
      <c r="AC1131">
        <v>15</v>
      </c>
      <c r="AD1131">
        <v>10141</v>
      </c>
      <c r="AE1131">
        <v>10192</v>
      </c>
      <c r="AF1131">
        <v>4</v>
      </c>
      <c r="AG1131">
        <v>10091</v>
      </c>
      <c r="AH1131">
        <v>24</v>
      </c>
      <c r="AI1131">
        <v>22</v>
      </c>
      <c r="AJ1131">
        <v>14</v>
      </c>
      <c r="AK1131">
        <v>80</v>
      </c>
      <c r="AL1131">
        <v>12</v>
      </c>
      <c r="AM1131">
        <v>7</v>
      </c>
      <c r="AN1131">
        <v>85</v>
      </c>
      <c r="AO1131">
        <v>95</v>
      </c>
      <c r="AP1131">
        <v>15</v>
      </c>
      <c r="AQ1131">
        <v>66</v>
      </c>
      <c r="AR1131">
        <v>11</v>
      </c>
      <c r="AS1131">
        <v>3</v>
      </c>
    </row>
    <row r="1132" spans="1:45" x14ac:dyDescent="0.25">
      <c r="A1132">
        <v>20130204</v>
      </c>
      <c r="B1132">
        <f t="shared" si="85"/>
        <v>20170204</v>
      </c>
      <c r="C1132">
        <f t="shared" si="86"/>
        <v>2017</v>
      </c>
      <c r="D1132">
        <f t="shared" si="87"/>
        <v>2</v>
      </c>
      <c r="E1132">
        <f t="shared" si="88"/>
        <v>4</v>
      </c>
      <c r="F1132" s="15">
        <f t="shared" si="89"/>
        <v>42770</v>
      </c>
      <c r="G1132">
        <v>260</v>
      </c>
      <c r="H1132">
        <v>56</v>
      </c>
      <c r="I1132">
        <v>58</v>
      </c>
      <c r="J1132">
        <v>70</v>
      </c>
      <c r="K1132">
        <v>12</v>
      </c>
      <c r="L1132">
        <v>40</v>
      </c>
      <c r="M1132">
        <v>1</v>
      </c>
      <c r="N1132">
        <v>150</v>
      </c>
      <c r="O1132">
        <v>13</v>
      </c>
      <c r="P1132">
        <v>82</v>
      </c>
      <c r="Q1132">
        <v>66</v>
      </c>
      <c r="R1132">
        <v>24</v>
      </c>
      <c r="S1132">
        <v>102</v>
      </c>
      <c r="T1132">
        <v>13</v>
      </c>
      <c r="U1132">
        <v>58</v>
      </c>
      <c r="V1132">
        <v>24</v>
      </c>
      <c r="W1132">
        <v>52</v>
      </c>
      <c r="X1132">
        <v>56</v>
      </c>
      <c r="Y1132">
        <v>550</v>
      </c>
      <c r="Z1132">
        <v>41</v>
      </c>
      <c r="AA1132">
        <v>27</v>
      </c>
      <c r="AB1132">
        <v>14</v>
      </c>
      <c r="AC1132">
        <v>7</v>
      </c>
      <c r="AD1132">
        <v>10079</v>
      </c>
      <c r="AE1132">
        <v>10094</v>
      </c>
      <c r="AF1132">
        <v>17</v>
      </c>
      <c r="AG1132">
        <v>10054</v>
      </c>
      <c r="AH1132">
        <v>24</v>
      </c>
      <c r="AI1132">
        <v>34</v>
      </c>
      <c r="AJ1132">
        <v>7</v>
      </c>
      <c r="AK1132">
        <v>70</v>
      </c>
      <c r="AL1132">
        <v>8</v>
      </c>
      <c r="AM1132">
        <v>6</v>
      </c>
      <c r="AN1132">
        <v>76</v>
      </c>
      <c r="AO1132">
        <v>95</v>
      </c>
      <c r="AP1132">
        <v>7</v>
      </c>
      <c r="AQ1132">
        <v>56</v>
      </c>
      <c r="AR1132">
        <v>14</v>
      </c>
      <c r="AS1132">
        <v>8</v>
      </c>
    </row>
    <row r="1133" spans="1:45" x14ac:dyDescent="0.25">
      <c r="A1133">
        <v>20130205</v>
      </c>
      <c r="B1133">
        <f t="shared" si="85"/>
        <v>20170205</v>
      </c>
      <c r="C1133">
        <f t="shared" si="86"/>
        <v>2017</v>
      </c>
      <c r="D1133">
        <f t="shared" si="87"/>
        <v>2</v>
      </c>
      <c r="E1133">
        <f t="shared" si="88"/>
        <v>5</v>
      </c>
      <c r="F1133" s="15">
        <f t="shared" si="89"/>
        <v>42771</v>
      </c>
      <c r="G1133">
        <v>242</v>
      </c>
      <c r="H1133">
        <v>45</v>
      </c>
      <c r="I1133">
        <v>53</v>
      </c>
      <c r="J1133">
        <v>70</v>
      </c>
      <c r="K1133">
        <v>4</v>
      </c>
      <c r="L1133">
        <v>40</v>
      </c>
      <c r="M1133">
        <v>6</v>
      </c>
      <c r="N1133">
        <v>160</v>
      </c>
      <c r="O1133">
        <v>5</v>
      </c>
      <c r="P1133">
        <v>34</v>
      </c>
      <c r="Q1133">
        <v>9</v>
      </c>
      <c r="R1133">
        <v>24</v>
      </c>
      <c r="S1133">
        <v>67</v>
      </c>
      <c r="T1133">
        <v>1</v>
      </c>
      <c r="U1133">
        <v>3</v>
      </c>
      <c r="V1133">
        <v>24</v>
      </c>
      <c r="W1133">
        <v>42</v>
      </c>
      <c r="X1133">
        <v>45</v>
      </c>
      <c r="Y1133">
        <v>475</v>
      </c>
      <c r="Z1133">
        <v>29</v>
      </c>
      <c r="AA1133">
        <v>65</v>
      </c>
      <c r="AB1133">
        <v>50</v>
      </c>
      <c r="AC1133">
        <v>5</v>
      </c>
      <c r="AD1133">
        <v>9972</v>
      </c>
      <c r="AE1133">
        <v>10043</v>
      </c>
      <c r="AF1133">
        <v>1</v>
      </c>
      <c r="AG1133">
        <v>9929</v>
      </c>
      <c r="AH1133">
        <v>24</v>
      </c>
      <c r="AI1133">
        <v>8</v>
      </c>
      <c r="AJ1133">
        <v>5</v>
      </c>
      <c r="AK1133">
        <v>76</v>
      </c>
      <c r="AL1133">
        <v>15</v>
      </c>
      <c r="AM1133">
        <v>7</v>
      </c>
      <c r="AN1133">
        <v>78</v>
      </c>
      <c r="AO1133">
        <v>94</v>
      </c>
      <c r="AP1133">
        <v>5</v>
      </c>
      <c r="AQ1133">
        <v>62</v>
      </c>
      <c r="AR1133">
        <v>12</v>
      </c>
      <c r="AS1133">
        <v>6</v>
      </c>
    </row>
    <row r="1134" spans="1:45" x14ac:dyDescent="0.25">
      <c r="A1134">
        <v>20130206</v>
      </c>
      <c r="B1134">
        <f t="shared" si="85"/>
        <v>20170206</v>
      </c>
      <c r="C1134">
        <f t="shared" si="86"/>
        <v>2017</v>
      </c>
      <c r="D1134">
        <f t="shared" si="87"/>
        <v>2</v>
      </c>
      <c r="E1134">
        <f t="shared" si="88"/>
        <v>6</v>
      </c>
      <c r="F1134" s="15">
        <f t="shared" si="89"/>
        <v>42772</v>
      </c>
      <c r="G1134">
        <v>12</v>
      </c>
      <c r="H1134">
        <v>19</v>
      </c>
      <c r="I1134">
        <v>35</v>
      </c>
      <c r="J1134">
        <v>60</v>
      </c>
      <c r="K1134">
        <v>2</v>
      </c>
      <c r="L1134">
        <v>20</v>
      </c>
      <c r="M1134">
        <v>16</v>
      </c>
      <c r="N1134">
        <v>100</v>
      </c>
      <c r="O1134">
        <v>8</v>
      </c>
      <c r="P1134">
        <v>24</v>
      </c>
      <c r="Q1134">
        <v>2</v>
      </c>
      <c r="R1134">
        <v>2</v>
      </c>
      <c r="S1134">
        <v>57</v>
      </c>
      <c r="T1134">
        <v>14</v>
      </c>
      <c r="U1134">
        <v>-2</v>
      </c>
      <c r="V1134">
        <v>24</v>
      </c>
      <c r="W1134">
        <v>71</v>
      </c>
      <c r="X1134">
        <v>76</v>
      </c>
      <c r="Y1134">
        <v>671</v>
      </c>
      <c r="Z1134">
        <v>49</v>
      </c>
      <c r="AA1134">
        <v>72</v>
      </c>
      <c r="AB1134">
        <v>20</v>
      </c>
      <c r="AC1134">
        <v>2</v>
      </c>
      <c r="AD1134">
        <v>10005</v>
      </c>
      <c r="AE1134">
        <v>10079</v>
      </c>
      <c r="AF1134">
        <v>24</v>
      </c>
      <c r="AG1134">
        <v>9919</v>
      </c>
      <c r="AH1134">
        <v>3</v>
      </c>
      <c r="AI1134">
        <v>8</v>
      </c>
      <c r="AJ1134">
        <v>1</v>
      </c>
      <c r="AK1134">
        <v>75</v>
      </c>
      <c r="AL1134">
        <v>15</v>
      </c>
      <c r="AM1134">
        <v>5</v>
      </c>
      <c r="AN1134">
        <v>87</v>
      </c>
      <c r="AO1134">
        <v>98</v>
      </c>
      <c r="AP1134">
        <v>1</v>
      </c>
      <c r="AQ1134">
        <v>67</v>
      </c>
      <c r="AR1134">
        <v>14</v>
      </c>
      <c r="AS1134">
        <v>8</v>
      </c>
    </row>
    <row r="1135" spans="1:45" x14ac:dyDescent="0.25">
      <c r="A1135">
        <v>20130207</v>
      </c>
      <c r="B1135">
        <f t="shared" si="85"/>
        <v>20170207</v>
      </c>
      <c r="C1135">
        <f t="shared" si="86"/>
        <v>2017</v>
      </c>
      <c r="D1135">
        <f t="shared" si="87"/>
        <v>2</v>
      </c>
      <c r="E1135">
        <f t="shared" si="88"/>
        <v>7</v>
      </c>
      <c r="F1135" s="15">
        <f t="shared" si="89"/>
        <v>42773</v>
      </c>
      <c r="G1135">
        <v>310</v>
      </c>
      <c r="H1135">
        <v>26</v>
      </c>
      <c r="I1135">
        <v>29</v>
      </c>
      <c r="J1135">
        <v>40</v>
      </c>
      <c r="K1135">
        <v>2</v>
      </c>
      <c r="L1135">
        <v>10</v>
      </c>
      <c r="M1135">
        <v>21</v>
      </c>
      <c r="N1135">
        <v>130</v>
      </c>
      <c r="O1135">
        <v>14</v>
      </c>
      <c r="P1135">
        <v>22</v>
      </c>
      <c r="Q1135">
        <v>4</v>
      </c>
      <c r="R1135">
        <v>20</v>
      </c>
      <c r="S1135">
        <v>55</v>
      </c>
      <c r="T1135">
        <v>14</v>
      </c>
      <c r="U1135">
        <v>-15</v>
      </c>
      <c r="V1135">
        <v>24</v>
      </c>
      <c r="W1135">
        <v>50</v>
      </c>
      <c r="X1135">
        <v>53</v>
      </c>
      <c r="Y1135">
        <v>561</v>
      </c>
      <c r="Z1135">
        <v>41</v>
      </c>
      <c r="AA1135">
        <v>75</v>
      </c>
      <c r="AB1135">
        <v>16</v>
      </c>
      <c r="AC1135">
        <v>23</v>
      </c>
      <c r="AD1135">
        <v>10108</v>
      </c>
      <c r="AE1135">
        <v>10120</v>
      </c>
      <c r="AF1135">
        <v>20</v>
      </c>
      <c r="AG1135">
        <v>10082</v>
      </c>
      <c r="AH1135">
        <v>1</v>
      </c>
      <c r="AI1135">
        <v>24</v>
      </c>
      <c r="AJ1135">
        <v>23</v>
      </c>
      <c r="AK1135">
        <v>75</v>
      </c>
      <c r="AL1135">
        <v>12</v>
      </c>
      <c r="AM1135">
        <v>6</v>
      </c>
      <c r="AN1135">
        <v>89</v>
      </c>
      <c r="AO1135">
        <v>96</v>
      </c>
      <c r="AP1135">
        <v>23</v>
      </c>
      <c r="AQ1135">
        <v>76</v>
      </c>
      <c r="AR1135">
        <v>12</v>
      </c>
      <c r="AS1135">
        <v>6</v>
      </c>
    </row>
    <row r="1136" spans="1:45" x14ac:dyDescent="0.25">
      <c r="A1136">
        <v>20130208</v>
      </c>
      <c r="B1136">
        <f t="shared" si="85"/>
        <v>20170208</v>
      </c>
      <c r="C1136">
        <f t="shared" si="86"/>
        <v>2017</v>
      </c>
      <c r="D1136">
        <f t="shared" si="87"/>
        <v>2</v>
      </c>
      <c r="E1136">
        <f t="shared" si="88"/>
        <v>8</v>
      </c>
      <c r="F1136" s="15">
        <f t="shared" si="89"/>
        <v>42774</v>
      </c>
      <c r="G1136">
        <v>337</v>
      </c>
      <c r="H1136">
        <v>21</v>
      </c>
      <c r="I1136">
        <v>24</v>
      </c>
      <c r="J1136">
        <v>40</v>
      </c>
      <c r="K1136">
        <v>12</v>
      </c>
      <c r="L1136">
        <v>10</v>
      </c>
      <c r="M1136">
        <v>3</v>
      </c>
      <c r="N1136">
        <v>70</v>
      </c>
      <c r="O1136">
        <v>12</v>
      </c>
      <c r="P1136">
        <v>9</v>
      </c>
      <c r="Q1136">
        <v>-16</v>
      </c>
      <c r="R1136">
        <v>24</v>
      </c>
      <c r="S1136">
        <v>42</v>
      </c>
      <c r="T1136">
        <v>13</v>
      </c>
      <c r="U1136">
        <v>-37</v>
      </c>
      <c r="V1136">
        <v>24</v>
      </c>
      <c r="W1136">
        <v>51</v>
      </c>
      <c r="X1136">
        <v>54</v>
      </c>
      <c r="Y1136">
        <v>552</v>
      </c>
      <c r="Z1136">
        <v>1</v>
      </c>
      <c r="AA1136">
        <v>1</v>
      </c>
      <c r="AB1136">
        <v>1</v>
      </c>
      <c r="AC1136">
        <v>1</v>
      </c>
      <c r="AD1136">
        <v>10157</v>
      </c>
      <c r="AE1136">
        <v>10190</v>
      </c>
      <c r="AF1136">
        <v>23</v>
      </c>
      <c r="AG1136">
        <v>10113</v>
      </c>
      <c r="AH1136">
        <v>1</v>
      </c>
      <c r="AI1136">
        <v>57</v>
      </c>
      <c r="AJ1136">
        <v>4</v>
      </c>
      <c r="AK1136">
        <v>80</v>
      </c>
      <c r="AL1136">
        <v>11</v>
      </c>
      <c r="AM1136">
        <v>6</v>
      </c>
      <c r="AN1136">
        <v>86</v>
      </c>
      <c r="AO1136">
        <v>97</v>
      </c>
      <c r="AP1136">
        <v>1</v>
      </c>
      <c r="AQ1136">
        <v>58</v>
      </c>
      <c r="AR1136">
        <v>12</v>
      </c>
      <c r="AS1136">
        <v>6</v>
      </c>
    </row>
    <row r="1137" spans="1:45" x14ac:dyDescent="0.25">
      <c r="A1137">
        <v>20130209</v>
      </c>
      <c r="B1137">
        <f t="shared" si="85"/>
        <v>20170209</v>
      </c>
      <c r="C1137">
        <f t="shared" si="86"/>
        <v>2017</v>
      </c>
      <c r="D1137">
        <f t="shared" si="87"/>
        <v>2</v>
      </c>
      <c r="E1137">
        <f t="shared" si="88"/>
        <v>9</v>
      </c>
      <c r="F1137" s="15">
        <f t="shared" si="89"/>
        <v>42775</v>
      </c>
      <c r="G1137">
        <v>173</v>
      </c>
      <c r="H1137">
        <v>11</v>
      </c>
      <c r="I1137">
        <v>19</v>
      </c>
      <c r="J1137">
        <v>30</v>
      </c>
      <c r="K1137">
        <v>13</v>
      </c>
      <c r="L1137">
        <v>10</v>
      </c>
      <c r="M1137">
        <v>3</v>
      </c>
      <c r="N1137">
        <v>60</v>
      </c>
      <c r="O1137">
        <v>24</v>
      </c>
      <c r="P1137">
        <v>-5</v>
      </c>
      <c r="Q1137">
        <v>-30</v>
      </c>
      <c r="R1137">
        <v>3</v>
      </c>
      <c r="S1137">
        <v>11</v>
      </c>
      <c r="T1137">
        <v>14</v>
      </c>
      <c r="U1137">
        <v>-64</v>
      </c>
      <c r="V1137">
        <v>6</v>
      </c>
      <c r="W1137">
        <v>0</v>
      </c>
      <c r="X1137">
        <v>0</v>
      </c>
      <c r="Y1137">
        <v>173</v>
      </c>
      <c r="Z1137">
        <v>63</v>
      </c>
      <c r="AA1137">
        <v>42</v>
      </c>
      <c r="AB1137">
        <v>10</v>
      </c>
      <c r="AC1137">
        <v>8</v>
      </c>
      <c r="AD1137">
        <v>10186</v>
      </c>
      <c r="AE1137">
        <v>10202</v>
      </c>
      <c r="AF1137">
        <v>8</v>
      </c>
      <c r="AG1137">
        <v>10151</v>
      </c>
      <c r="AH1137">
        <v>24</v>
      </c>
      <c r="AI1137">
        <v>13</v>
      </c>
      <c r="AJ1137">
        <v>8</v>
      </c>
      <c r="AK1137">
        <v>70</v>
      </c>
      <c r="AL1137">
        <v>12</v>
      </c>
      <c r="AM1137">
        <v>7</v>
      </c>
      <c r="AN1137">
        <v>94</v>
      </c>
      <c r="AO1137">
        <v>98</v>
      </c>
      <c r="AP1137">
        <v>4</v>
      </c>
      <c r="AQ1137">
        <v>82</v>
      </c>
      <c r="AR1137">
        <v>12</v>
      </c>
      <c r="AS1137">
        <v>2</v>
      </c>
    </row>
    <row r="1138" spans="1:45" x14ac:dyDescent="0.25">
      <c r="A1138">
        <v>20130210</v>
      </c>
      <c r="B1138">
        <f t="shared" si="85"/>
        <v>20170210</v>
      </c>
      <c r="C1138">
        <f t="shared" si="86"/>
        <v>2017</v>
      </c>
      <c r="D1138">
        <f t="shared" si="87"/>
        <v>2</v>
      </c>
      <c r="E1138">
        <f t="shared" si="88"/>
        <v>10</v>
      </c>
      <c r="F1138" s="15">
        <f t="shared" si="89"/>
        <v>42776</v>
      </c>
      <c r="G1138">
        <v>136</v>
      </c>
      <c r="H1138">
        <v>48</v>
      </c>
      <c r="I1138">
        <v>52</v>
      </c>
      <c r="J1138">
        <v>70</v>
      </c>
      <c r="K1138">
        <v>15</v>
      </c>
      <c r="L1138">
        <v>20</v>
      </c>
      <c r="M1138">
        <v>6</v>
      </c>
      <c r="N1138">
        <v>120</v>
      </c>
      <c r="O1138">
        <v>16</v>
      </c>
      <c r="P1138">
        <v>-3</v>
      </c>
      <c r="Q1138">
        <v>-18</v>
      </c>
      <c r="R1138">
        <v>24</v>
      </c>
      <c r="S1138">
        <v>11</v>
      </c>
      <c r="T1138">
        <v>13</v>
      </c>
      <c r="U1138">
        <v>-36</v>
      </c>
      <c r="V1138">
        <v>24</v>
      </c>
      <c r="W1138">
        <v>67</v>
      </c>
      <c r="X1138">
        <v>70</v>
      </c>
      <c r="Y1138">
        <v>734</v>
      </c>
      <c r="Z1138">
        <v>16</v>
      </c>
      <c r="AA1138">
        <v>5</v>
      </c>
      <c r="AB1138">
        <v>2</v>
      </c>
      <c r="AC1138">
        <v>3</v>
      </c>
      <c r="AD1138">
        <v>10084</v>
      </c>
      <c r="AE1138">
        <v>10146</v>
      </c>
      <c r="AF1138">
        <v>1</v>
      </c>
      <c r="AG1138">
        <v>10024</v>
      </c>
      <c r="AH1138">
        <v>24</v>
      </c>
      <c r="AI1138">
        <v>41</v>
      </c>
      <c r="AJ1138">
        <v>2</v>
      </c>
      <c r="AK1138">
        <v>79</v>
      </c>
      <c r="AL1138">
        <v>23</v>
      </c>
      <c r="AM1138">
        <v>5</v>
      </c>
      <c r="AN1138">
        <v>76</v>
      </c>
      <c r="AO1138">
        <v>96</v>
      </c>
      <c r="AP1138">
        <v>4</v>
      </c>
      <c r="AQ1138">
        <v>59</v>
      </c>
      <c r="AR1138">
        <v>23</v>
      </c>
      <c r="AS1138">
        <v>8</v>
      </c>
    </row>
    <row r="1139" spans="1:45" x14ac:dyDescent="0.25">
      <c r="A1139">
        <v>20130211</v>
      </c>
      <c r="B1139">
        <f t="shared" si="85"/>
        <v>20170211</v>
      </c>
      <c r="C1139">
        <f t="shared" si="86"/>
        <v>2017</v>
      </c>
      <c r="D1139">
        <f t="shared" si="87"/>
        <v>2</v>
      </c>
      <c r="E1139">
        <f t="shared" si="88"/>
        <v>11</v>
      </c>
      <c r="F1139" s="15">
        <f t="shared" si="89"/>
        <v>42777</v>
      </c>
      <c r="G1139">
        <v>91</v>
      </c>
      <c r="H1139">
        <v>59</v>
      </c>
      <c r="I1139">
        <v>60</v>
      </c>
      <c r="J1139">
        <v>70</v>
      </c>
      <c r="K1139">
        <v>1</v>
      </c>
      <c r="L1139">
        <v>40</v>
      </c>
      <c r="M1139">
        <v>19</v>
      </c>
      <c r="N1139">
        <v>120</v>
      </c>
      <c r="O1139">
        <v>1</v>
      </c>
      <c r="P1139">
        <v>-15</v>
      </c>
      <c r="Q1139">
        <v>-36</v>
      </c>
      <c r="R1139">
        <v>5</v>
      </c>
      <c r="S1139">
        <v>8</v>
      </c>
      <c r="T1139">
        <v>15</v>
      </c>
      <c r="U1139">
        <v>-51</v>
      </c>
      <c r="V1139">
        <v>6</v>
      </c>
      <c r="W1139">
        <v>15</v>
      </c>
      <c r="X1139">
        <v>16</v>
      </c>
      <c r="Y1139">
        <v>416</v>
      </c>
      <c r="Z1139">
        <v>0</v>
      </c>
      <c r="AA1139">
        <v>0</v>
      </c>
      <c r="AB1139">
        <v>0</v>
      </c>
      <c r="AC1139">
        <v>1</v>
      </c>
      <c r="AD1139">
        <v>10037</v>
      </c>
      <c r="AE1139">
        <v>10097</v>
      </c>
      <c r="AF1139">
        <v>24</v>
      </c>
      <c r="AG1139">
        <v>10007</v>
      </c>
      <c r="AH1139">
        <v>6</v>
      </c>
      <c r="AI1139">
        <v>59</v>
      </c>
      <c r="AJ1139">
        <v>21</v>
      </c>
      <c r="AK1139">
        <v>80</v>
      </c>
      <c r="AL1139">
        <v>9</v>
      </c>
      <c r="AM1139">
        <v>4</v>
      </c>
      <c r="AN1139">
        <v>64</v>
      </c>
      <c r="AO1139">
        <v>73</v>
      </c>
      <c r="AP1139">
        <v>22</v>
      </c>
      <c r="AQ1139">
        <v>53</v>
      </c>
      <c r="AR1139">
        <v>11</v>
      </c>
      <c r="AS1139">
        <v>4</v>
      </c>
    </row>
    <row r="1140" spans="1:45" x14ac:dyDescent="0.25">
      <c r="A1140">
        <v>20130212</v>
      </c>
      <c r="B1140">
        <f t="shared" si="85"/>
        <v>20170212</v>
      </c>
      <c r="C1140">
        <f t="shared" si="86"/>
        <v>2017</v>
      </c>
      <c r="D1140">
        <f t="shared" si="87"/>
        <v>2</v>
      </c>
      <c r="E1140">
        <f t="shared" si="88"/>
        <v>12</v>
      </c>
      <c r="F1140" s="15">
        <f t="shared" si="89"/>
        <v>42778</v>
      </c>
      <c r="G1140">
        <v>58</v>
      </c>
      <c r="H1140">
        <v>31</v>
      </c>
      <c r="I1140">
        <v>33</v>
      </c>
      <c r="J1140">
        <v>50</v>
      </c>
      <c r="K1140">
        <v>8</v>
      </c>
      <c r="L1140">
        <v>20</v>
      </c>
      <c r="M1140">
        <v>17</v>
      </c>
      <c r="N1140">
        <v>100</v>
      </c>
      <c r="O1140">
        <v>8</v>
      </c>
      <c r="P1140">
        <v>-8</v>
      </c>
      <c r="Q1140">
        <v>-37</v>
      </c>
      <c r="R1140">
        <v>4</v>
      </c>
      <c r="S1140">
        <v>7</v>
      </c>
      <c r="T1140">
        <v>18</v>
      </c>
      <c r="U1140">
        <v>-58</v>
      </c>
      <c r="V1140">
        <v>6</v>
      </c>
      <c r="W1140">
        <v>10</v>
      </c>
      <c r="X1140">
        <v>10</v>
      </c>
      <c r="Y1140">
        <v>269</v>
      </c>
      <c r="Z1140">
        <v>0</v>
      </c>
      <c r="AA1140">
        <v>-1</v>
      </c>
      <c r="AB1140">
        <v>-1</v>
      </c>
      <c r="AC1140">
        <v>22</v>
      </c>
      <c r="AD1140">
        <v>10157</v>
      </c>
      <c r="AE1140">
        <v>10207</v>
      </c>
      <c r="AF1140">
        <v>24</v>
      </c>
      <c r="AG1140">
        <v>10102</v>
      </c>
      <c r="AH1140">
        <v>1</v>
      </c>
      <c r="AI1140">
        <v>58</v>
      </c>
      <c r="AJ1140">
        <v>3</v>
      </c>
      <c r="AK1140">
        <v>63</v>
      </c>
      <c r="AL1140">
        <v>18</v>
      </c>
      <c r="AM1140">
        <v>7</v>
      </c>
      <c r="AN1140">
        <v>68</v>
      </c>
      <c r="AO1140">
        <v>83</v>
      </c>
      <c r="AP1140">
        <v>22</v>
      </c>
      <c r="AQ1140">
        <v>57</v>
      </c>
      <c r="AR1140">
        <v>15</v>
      </c>
      <c r="AS1140">
        <v>3</v>
      </c>
    </row>
    <row r="1141" spans="1:45" x14ac:dyDescent="0.25">
      <c r="A1141">
        <v>20130213</v>
      </c>
      <c r="B1141">
        <f t="shared" si="85"/>
        <v>20170213</v>
      </c>
      <c r="C1141">
        <f t="shared" si="86"/>
        <v>2017</v>
      </c>
      <c r="D1141">
        <f t="shared" si="87"/>
        <v>2</v>
      </c>
      <c r="E1141">
        <f t="shared" si="88"/>
        <v>13</v>
      </c>
      <c r="F1141" s="15">
        <f t="shared" si="89"/>
        <v>42779</v>
      </c>
      <c r="G1141">
        <v>127</v>
      </c>
      <c r="H1141">
        <v>15</v>
      </c>
      <c r="I1141">
        <v>21</v>
      </c>
      <c r="J1141">
        <v>40</v>
      </c>
      <c r="K1141">
        <v>24</v>
      </c>
      <c r="L1141">
        <v>0</v>
      </c>
      <c r="M1141">
        <v>8</v>
      </c>
      <c r="N1141">
        <v>60</v>
      </c>
      <c r="O1141">
        <v>24</v>
      </c>
      <c r="P1141">
        <v>-13</v>
      </c>
      <c r="Q1141">
        <v>-52</v>
      </c>
      <c r="R1141">
        <v>6</v>
      </c>
      <c r="S1141">
        <v>22</v>
      </c>
      <c r="T1141">
        <v>14</v>
      </c>
      <c r="U1141">
        <v>-81</v>
      </c>
      <c r="V1141">
        <v>6</v>
      </c>
      <c r="W1141">
        <v>41</v>
      </c>
      <c r="X1141">
        <v>42</v>
      </c>
      <c r="Y1141">
        <v>540</v>
      </c>
      <c r="Z1141">
        <v>0</v>
      </c>
      <c r="AA1141">
        <v>-1</v>
      </c>
      <c r="AB1141">
        <v>-1</v>
      </c>
      <c r="AC1141">
        <v>1</v>
      </c>
      <c r="AD1141">
        <v>10244</v>
      </c>
      <c r="AE1141">
        <v>10259</v>
      </c>
      <c r="AF1141">
        <v>18</v>
      </c>
      <c r="AG1141">
        <v>10213</v>
      </c>
      <c r="AH1141">
        <v>1</v>
      </c>
      <c r="AI1141">
        <v>39</v>
      </c>
      <c r="AJ1141">
        <v>6</v>
      </c>
      <c r="AK1141">
        <v>74</v>
      </c>
      <c r="AL1141">
        <v>12</v>
      </c>
      <c r="AM1141">
        <v>4</v>
      </c>
      <c r="AN1141">
        <v>78</v>
      </c>
      <c r="AO1141">
        <v>97</v>
      </c>
      <c r="AP1141">
        <v>7</v>
      </c>
      <c r="AQ1141">
        <v>59</v>
      </c>
      <c r="AR1141">
        <v>13</v>
      </c>
      <c r="AS1141">
        <v>5</v>
      </c>
    </row>
    <row r="1142" spans="1:45" x14ac:dyDescent="0.25">
      <c r="A1142">
        <v>20130214</v>
      </c>
      <c r="B1142">
        <f t="shared" si="85"/>
        <v>20170214</v>
      </c>
      <c r="C1142">
        <f t="shared" si="86"/>
        <v>2017</v>
      </c>
      <c r="D1142">
        <f t="shared" si="87"/>
        <v>2</v>
      </c>
      <c r="E1142">
        <f t="shared" si="88"/>
        <v>14</v>
      </c>
      <c r="F1142" s="15">
        <f t="shared" si="89"/>
        <v>42780</v>
      </c>
      <c r="G1142">
        <v>163</v>
      </c>
      <c r="H1142">
        <v>50</v>
      </c>
      <c r="I1142">
        <v>52</v>
      </c>
      <c r="J1142">
        <v>70</v>
      </c>
      <c r="K1142">
        <v>7</v>
      </c>
      <c r="L1142">
        <v>30</v>
      </c>
      <c r="M1142">
        <v>22</v>
      </c>
      <c r="N1142">
        <v>120</v>
      </c>
      <c r="O1142">
        <v>8</v>
      </c>
      <c r="P1142">
        <v>-7</v>
      </c>
      <c r="Q1142">
        <v>-22</v>
      </c>
      <c r="R1142">
        <v>1</v>
      </c>
      <c r="S1142">
        <v>13</v>
      </c>
      <c r="T1142">
        <v>24</v>
      </c>
      <c r="U1142">
        <v>-34</v>
      </c>
      <c r="V1142">
        <v>6</v>
      </c>
      <c r="W1142">
        <v>0</v>
      </c>
      <c r="X1142">
        <v>0</v>
      </c>
      <c r="Y1142">
        <v>175</v>
      </c>
      <c r="Z1142">
        <v>71</v>
      </c>
      <c r="AA1142">
        <v>37</v>
      </c>
      <c r="AB1142">
        <v>9</v>
      </c>
      <c r="AC1142">
        <v>13</v>
      </c>
      <c r="AD1142">
        <v>10155</v>
      </c>
      <c r="AE1142">
        <v>10232</v>
      </c>
      <c r="AF1142">
        <v>1</v>
      </c>
      <c r="AG1142">
        <v>10117</v>
      </c>
      <c r="AH1142">
        <v>19</v>
      </c>
      <c r="AI1142">
        <v>4</v>
      </c>
      <c r="AJ1142">
        <v>24</v>
      </c>
      <c r="AK1142">
        <v>60</v>
      </c>
      <c r="AL1142">
        <v>5</v>
      </c>
      <c r="AM1142">
        <v>8</v>
      </c>
      <c r="AN1142">
        <v>82</v>
      </c>
      <c r="AO1142">
        <v>99</v>
      </c>
      <c r="AP1142">
        <v>23</v>
      </c>
      <c r="AQ1142">
        <v>64</v>
      </c>
      <c r="AR1142">
        <v>10</v>
      </c>
      <c r="AS1142">
        <v>2</v>
      </c>
    </row>
    <row r="1143" spans="1:45" x14ac:dyDescent="0.25">
      <c r="A1143">
        <v>20130215</v>
      </c>
      <c r="B1143">
        <f t="shared" si="85"/>
        <v>20170215</v>
      </c>
      <c r="C1143">
        <f t="shared" si="86"/>
        <v>2017</v>
      </c>
      <c r="D1143">
        <f t="shared" si="87"/>
        <v>2</v>
      </c>
      <c r="E1143">
        <f t="shared" si="88"/>
        <v>15</v>
      </c>
      <c r="F1143" s="15">
        <f t="shared" si="89"/>
        <v>42781</v>
      </c>
      <c r="G1143">
        <v>249</v>
      </c>
      <c r="H1143">
        <v>17</v>
      </c>
      <c r="I1143">
        <v>20</v>
      </c>
      <c r="J1143">
        <v>40</v>
      </c>
      <c r="K1143">
        <v>16</v>
      </c>
      <c r="L1143">
        <v>10</v>
      </c>
      <c r="M1143">
        <v>9</v>
      </c>
      <c r="N1143">
        <v>70</v>
      </c>
      <c r="O1143">
        <v>15</v>
      </c>
      <c r="P1143">
        <v>42</v>
      </c>
      <c r="Q1143">
        <v>11</v>
      </c>
      <c r="R1143">
        <v>4</v>
      </c>
      <c r="S1143">
        <v>80</v>
      </c>
      <c r="T1143">
        <v>14</v>
      </c>
      <c r="U1143">
        <v>6</v>
      </c>
      <c r="V1143">
        <v>6</v>
      </c>
      <c r="W1143">
        <v>27</v>
      </c>
      <c r="X1143">
        <v>27</v>
      </c>
      <c r="Y1143">
        <v>523</v>
      </c>
      <c r="Z1143">
        <v>2</v>
      </c>
      <c r="AA1143">
        <v>1</v>
      </c>
      <c r="AB1143">
        <v>1</v>
      </c>
      <c r="AC1143">
        <v>8</v>
      </c>
      <c r="AD1143">
        <v>10177</v>
      </c>
      <c r="AE1143">
        <v>10218</v>
      </c>
      <c r="AF1143">
        <v>24</v>
      </c>
      <c r="AG1143">
        <v>10132</v>
      </c>
      <c r="AH1143">
        <v>1</v>
      </c>
      <c r="AI1143">
        <v>2</v>
      </c>
      <c r="AJ1143">
        <v>2</v>
      </c>
      <c r="AK1143">
        <v>63</v>
      </c>
      <c r="AL1143">
        <v>15</v>
      </c>
      <c r="AM1143">
        <v>8</v>
      </c>
      <c r="AN1143">
        <v>92</v>
      </c>
      <c r="AO1143">
        <v>99</v>
      </c>
      <c r="AP1143">
        <v>1</v>
      </c>
      <c r="AQ1143">
        <v>79</v>
      </c>
      <c r="AR1143">
        <v>14</v>
      </c>
      <c r="AS1143">
        <v>6</v>
      </c>
    </row>
    <row r="1144" spans="1:45" x14ac:dyDescent="0.25">
      <c r="A1144">
        <v>20130216</v>
      </c>
      <c r="B1144">
        <f t="shared" si="85"/>
        <v>20170216</v>
      </c>
      <c r="C1144">
        <f t="shared" si="86"/>
        <v>2017</v>
      </c>
      <c r="D1144">
        <f t="shared" si="87"/>
        <v>2</v>
      </c>
      <c r="E1144">
        <f t="shared" si="88"/>
        <v>16</v>
      </c>
      <c r="F1144" s="15">
        <f t="shared" si="89"/>
        <v>42782</v>
      </c>
      <c r="G1144">
        <v>307</v>
      </c>
      <c r="H1144">
        <v>7</v>
      </c>
      <c r="I1144">
        <v>13</v>
      </c>
      <c r="J1144">
        <v>20</v>
      </c>
      <c r="K1144">
        <v>4</v>
      </c>
      <c r="L1144">
        <v>10</v>
      </c>
      <c r="M1144">
        <v>1</v>
      </c>
      <c r="N1144">
        <v>40</v>
      </c>
      <c r="O1144">
        <v>24</v>
      </c>
      <c r="P1144">
        <v>52</v>
      </c>
      <c r="Q1144">
        <v>24</v>
      </c>
      <c r="R1144">
        <v>23</v>
      </c>
      <c r="S1144">
        <v>78</v>
      </c>
      <c r="T1144">
        <v>14</v>
      </c>
      <c r="U1144">
        <v>6</v>
      </c>
      <c r="V1144">
        <v>24</v>
      </c>
      <c r="W1144">
        <v>0</v>
      </c>
      <c r="X1144">
        <v>0</v>
      </c>
      <c r="Y1144">
        <v>313</v>
      </c>
      <c r="Z1144">
        <v>6</v>
      </c>
      <c r="AA1144">
        <v>7</v>
      </c>
      <c r="AB1144">
        <v>6</v>
      </c>
      <c r="AC1144">
        <v>4</v>
      </c>
      <c r="AD1144">
        <v>10237</v>
      </c>
      <c r="AE1144">
        <v>10252</v>
      </c>
      <c r="AF1144">
        <v>24</v>
      </c>
      <c r="AG1144">
        <v>10219</v>
      </c>
      <c r="AH1144">
        <v>2</v>
      </c>
      <c r="AI1144">
        <v>23</v>
      </c>
      <c r="AJ1144">
        <v>8</v>
      </c>
      <c r="AK1144">
        <v>67</v>
      </c>
      <c r="AL1144">
        <v>18</v>
      </c>
      <c r="AM1144">
        <v>8</v>
      </c>
      <c r="AN1144">
        <v>93</v>
      </c>
      <c r="AO1144">
        <v>98</v>
      </c>
      <c r="AP1144">
        <v>4</v>
      </c>
      <c r="AQ1144">
        <v>82</v>
      </c>
      <c r="AR1144">
        <v>14</v>
      </c>
      <c r="AS1144">
        <v>4</v>
      </c>
    </row>
    <row r="1145" spans="1:45" x14ac:dyDescent="0.25">
      <c r="A1145">
        <v>20130217</v>
      </c>
      <c r="B1145">
        <f t="shared" si="85"/>
        <v>20170217</v>
      </c>
      <c r="C1145">
        <f t="shared" si="86"/>
        <v>2017</v>
      </c>
      <c r="D1145">
        <f t="shared" si="87"/>
        <v>2</v>
      </c>
      <c r="E1145">
        <f t="shared" si="88"/>
        <v>17</v>
      </c>
      <c r="F1145" s="15">
        <f t="shared" si="89"/>
        <v>42783</v>
      </c>
      <c r="G1145">
        <v>102</v>
      </c>
      <c r="H1145">
        <v>16</v>
      </c>
      <c r="I1145">
        <v>22</v>
      </c>
      <c r="J1145">
        <v>40</v>
      </c>
      <c r="K1145">
        <v>10</v>
      </c>
      <c r="L1145">
        <v>10</v>
      </c>
      <c r="M1145">
        <v>16</v>
      </c>
      <c r="N1145">
        <v>60</v>
      </c>
      <c r="O1145">
        <v>10</v>
      </c>
      <c r="P1145">
        <v>29</v>
      </c>
      <c r="Q1145">
        <v>-19</v>
      </c>
      <c r="R1145">
        <v>24</v>
      </c>
      <c r="S1145">
        <v>73</v>
      </c>
      <c r="T1145">
        <v>14</v>
      </c>
      <c r="U1145">
        <v>-58</v>
      </c>
      <c r="V1145">
        <v>24</v>
      </c>
      <c r="W1145">
        <v>34</v>
      </c>
      <c r="X1145">
        <v>34</v>
      </c>
      <c r="Y1145">
        <v>602</v>
      </c>
      <c r="Z1145">
        <v>0</v>
      </c>
      <c r="AA1145">
        <v>0</v>
      </c>
      <c r="AB1145">
        <v>0</v>
      </c>
      <c r="AC1145">
        <v>1</v>
      </c>
      <c r="AD1145">
        <v>10242</v>
      </c>
      <c r="AE1145">
        <v>10253</v>
      </c>
      <c r="AF1145">
        <v>9</v>
      </c>
      <c r="AG1145">
        <v>10230</v>
      </c>
      <c r="AH1145">
        <v>24</v>
      </c>
      <c r="AI1145">
        <v>27</v>
      </c>
      <c r="AJ1145">
        <v>23</v>
      </c>
      <c r="AK1145">
        <v>62</v>
      </c>
      <c r="AL1145">
        <v>17</v>
      </c>
      <c r="AM1145">
        <v>6</v>
      </c>
      <c r="AN1145">
        <v>86</v>
      </c>
      <c r="AO1145">
        <v>98</v>
      </c>
      <c r="AP1145">
        <v>2</v>
      </c>
      <c r="AQ1145">
        <v>71</v>
      </c>
      <c r="AR1145">
        <v>13</v>
      </c>
      <c r="AS1145">
        <v>7</v>
      </c>
    </row>
    <row r="1146" spans="1:45" x14ac:dyDescent="0.25">
      <c r="A1146">
        <v>20130218</v>
      </c>
      <c r="B1146">
        <f t="shared" si="85"/>
        <v>20170218</v>
      </c>
      <c r="C1146">
        <f t="shared" si="86"/>
        <v>2017</v>
      </c>
      <c r="D1146">
        <f t="shared" si="87"/>
        <v>2</v>
      </c>
      <c r="E1146">
        <f t="shared" si="88"/>
        <v>18</v>
      </c>
      <c r="F1146" s="15">
        <f t="shared" si="89"/>
        <v>42784</v>
      </c>
      <c r="G1146">
        <v>108</v>
      </c>
      <c r="H1146">
        <v>4</v>
      </c>
      <c r="I1146">
        <v>13</v>
      </c>
      <c r="J1146">
        <v>20</v>
      </c>
      <c r="K1146">
        <v>10</v>
      </c>
      <c r="L1146">
        <v>0</v>
      </c>
      <c r="M1146">
        <v>18</v>
      </c>
      <c r="N1146">
        <v>40</v>
      </c>
      <c r="O1146">
        <v>12</v>
      </c>
      <c r="P1146">
        <v>22</v>
      </c>
      <c r="Q1146">
        <v>-14</v>
      </c>
      <c r="R1146">
        <v>1</v>
      </c>
      <c r="S1146">
        <v>71</v>
      </c>
      <c r="T1146">
        <v>13</v>
      </c>
      <c r="U1146">
        <v>-42</v>
      </c>
      <c r="V1146">
        <v>24</v>
      </c>
      <c r="W1146">
        <v>58</v>
      </c>
      <c r="X1146">
        <v>57</v>
      </c>
      <c r="Y1146">
        <v>753</v>
      </c>
      <c r="Z1146">
        <v>0</v>
      </c>
      <c r="AA1146">
        <v>0</v>
      </c>
      <c r="AB1146">
        <v>0</v>
      </c>
      <c r="AC1146">
        <v>1</v>
      </c>
      <c r="AD1146">
        <v>10218</v>
      </c>
      <c r="AE1146">
        <v>10229</v>
      </c>
      <c r="AF1146">
        <v>9</v>
      </c>
      <c r="AG1146">
        <v>10204</v>
      </c>
      <c r="AH1146">
        <v>24</v>
      </c>
      <c r="AI1146">
        <v>10</v>
      </c>
      <c r="AJ1146">
        <v>24</v>
      </c>
      <c r="AK1146">
        <v>75</v>
      </c>
      <c r="AL1146">
        <v>13</v>
      </c>
      <c r="AM1146">
        <v>4</v>
      </c>
      <c r="AN1146">
        <v>85</v>
      </c>
      <c r="AO1146">
        <v>98</v>
      </c>
      <c r="AP1146">
        <v>7</v>
      </c>
      <c r="AQ1146">
        <v>60</v>
      </c>
      <c r="AR1146">
        <v>13</v>
      </c>
      <c r="AS1146">
        <v>9</v>
      </c>
    </row>
    <row r="1147" spans="1:45" x14ac:dyDescent="0.25">
      <c r="A1147">
        <v>20130219</v>
      </c>
      <c r="B1147">
        <f t="shared" si="85"/>
        <v>20170219</v>
      </c>
      <c r="C1147">
        <f t="shared" si="86"/>
        <v>2017</v>
      </c>
      <c r="D1147">
        <f t="shared" si="87"/>
        <v>2</v>
      </c>
      <c r="E1147">
        <f t="shared" si="88"/>
        <v>19</v>
      </c>
      <c r="F1147" s="15">
        <f t="shared" si="89"/>
        <v>42785</v>
      </c>
      <c r="G1147">
        <v>16</v>
      </c>
      <c r="H1147">
        <v>12</v>
      </c>
      <c r="I1147">
        <v>24</v>
      </c>
      <c r="J1147">
        <v>50</v>
      </c>
      <c r="K1147">
        <v>19</v>
      </c>
      <c r="L1147">
        <v>10</v>
      </c>
      <c r="M1147">
        <v>1</v>
      </c>
      <c r="N1147">
        <v>100</v>
      </c>
      <c r="O1147">
        <v>19</v>
      </c>
      <c r="P1147">
        <v>30</v>
      </c>
      <c r="Q1147">
        <v>-17</v>
      </c>
      <c r="R1147">
        <v>3</v>
      </c>
      <c r="S1147">
        <v>60</v>
      </c>
      <c r="T1147">
        <v>13</v>
      </c>
      <c r="U1147">
        <v>-43</v>
      </c>
      <c r="V1147">
        <v>6</v>
      </c>
      <c r="W1147">
        <v>0</v>
      </c>
      <c r="X1147">
        <v>0</v>
      </c>
      <c r="Y1147">
        <v>277</v>
      </c>
      <c r="Z1147">
        <v>5</v>
      </c>
      <c r="AA1147">
        <v>1</v>
      </c>
      <c r="AB1147">
        <v>1</v>
      </c>
      <c r="AC1147">
        <v>16</v>
      </c>
      <c r="AD1147">
        <v>10188</v>
      </c>
      <c r="AE1147">
        <v>10220</v>
      </c>
      <c r="AF1147">
        <v>24</v>
      </c>
      <c r="AG1147">
        <v>10168</v>
      </c>
      <c r="AH1147">
        <v>15</v>
      </c>
      <c r="AI1147">
        <v>7</v>
      </c>
      <c r="AJ1147">
        <v>1</v>
      </c>
      <c r="AK1147">
        <v>75</v>
      </c>
      <c r="AL1147">
        <v>23</v>
      </c>
      <c r="AM1147">
        <v>8</v>
      </c>
      <c r="AN1147">
        <v>86</v>
      </c>
      <c r="AO1147">
        <v>99</v>
      </c>
      <c r="AP1147">
        <v>1</v>
      </c>
      <c r="AQ1147">
        <v>74</v>
      </c>
      <c r="AR1147">
        <v>23</v>
      </c>
      <c r="AS1147">
        <v>3</v>
      </c>
    </row>
    <row r="1148" spans="1:45" x14ac:dyDescent="0.25">
      <c r="A1148">
        <v>20130220</v>
      </c>
      <c r="B1148">
        <f t="shared" si="85"/>
        <v>20170220</v>
      </c>
      <c r="C1148">
        <f t="shared" si="86"/>
        <v>2017</v>
      </c>
      <c r="D1148">
        <f t="shared" si="87"/>
        <v>2</v>
      </c>
      <c r="E1148">
        <f t="shared" si="88"/>
        <v>20</v>
      </c>
      <c r="F1148" s="15">
        <f t="shared" si="89"/>
        <v>42786</v>
      </c>
      <c r="G1148">
        <v>60</v>
      </c>
      <c r="H1148">
        <v>38</v>
      </c>
      <c r="I1148">
        <v>39</v>
      </c>
      <c r="J1148">
        <v>60</v>
      </c>
      <c r="K1148">
        <v>11</v>
      </c>
      <c r="L1148">
        <v>20</v>
      </c>
      <c r="M1148">
        <v>19</v>
      </c>
      <c r="N1148">
        <v>100</v>
      </c>
      <c r="O1148">
        <v>17</v>
      </c>
      <c r="P1148">
        <v>-3</v>
      </c>
      <c r="Q1148">
        <v>-24</v>
      </c>
      <c r="R1148">
        <v>24</v>
      </c>
      <c r="S1148">
        <v>30</v>
      </c>
      <c r="T1148">
        <v>12</v>
      </c>
      <c r="U1148">
        <v>-50</v>
      </c>
      <c r="V1148">
        <v>24</v>
      </c>
      <c r="W1148">
        <v>51</v>
      </c>
      <c r="X1148">
        <v>50</v>
      </c>
      <c r="Y1148">
        <v>679</v>
      </c>
      <c r="Z1148">
        <v>0</v>
      </c>
      <c r="AA1148">
        <v>0</v>
      </c>
      <c r="AB1148">
        <v>0</v>
      </c>
      <c r="AC1148">
        <v>1</v>
      </c>
      <c r="AD1148">
        <v>10258</v>
      </c>
      <c r="AE1148">
        <v>10272</v>
      </c>
      <c r="AF1148">
        <v>21</v>
      </c>
      <c r="AG1148">
        <v>10225</v>
      </c>
      <c r="AH1148">
        <v>1</v>
      </c>
      <c r="AI1148">
        <v>68</v>
      </c>
      <c r="AJ1148">
        <v>22</v>
      </c>
      <c r="AK1148">
        <v>83</v>
      </c>
      <c r="AL1148">
        <v>14</v>
      </c>
      <c r="AM1148">
        <v>2</v>
      </c>
      <c r="AN1148">
        <v>71</v>
      </c>
      <c r="AO1148">
        <v>82</v>
      </c>
      <c r="AP1148">
        <v>4</v>
      </c>
      <c r="AQ1148">
        <v>58</v>
      </c>
      <c r="AR1148">
        <v>13</v>
      </c>
      <c r="AS1148">
        <v>7</v>
      </c>
    </row>
    <row r="1149" spans="1:45" x14ac:dyDescent="0.25">
      <c r="A1149">
        <v>20130221</v>
      </c>
      <c r="B1149">
        <f t="shared" si="85"/>
        <v>20170221</v>
      </c>
      <c r="C1149">
        <f t="shared" si="86"/>
        <v>2017</v>
      </c>
      <c r="D1149">
        <f t="shared" si="87"/>
        <v>2</v>
      </c>
      <c r="E1149">
        <f t="shared" si="88"/>
        <v>21</v>
      </c>
      <c r="F1149" s="15">
        <f t="shared" si="89"/>
        <v>42787</v>
      </c>
      <c r="G1149">
        <v>46</v>
      </c>
      <c r="H1149">
        <v>39</v>
      </c>
      <c r="I1149">
        <v>40</v>
      </c>
      <c r="J1149">
        <v>50</v>
      </c>
      <c r="K1149">
        <v>12</v>
      </c>
      <c r="L1149">
        <v>30</v>
      </c>
      <c r="M1149">
        <v>1</v>
      </c>
      <c r="N1149">
        <v>90</v>
      </c>
      <c r="O1149">
        <v>15</v>
      </c>
      <c r="P1149">
        <v>-12</v>
      </c>
      <c r="Q1149">
        <v>-29</v>
      </c>
      <c r="R1149">
        <v>4</v>
      </c>
      <c r="S1149">
        <v>11</v>
      </c>
      <c r="T1149">
        <v>13</v>
      </c>
      <c r="U1149">
        <v>-49</v>
      </c>
      <c r="V1149">
        <v>6</v>
      </c>
      <c r="W1149">
        <v>15</v>
      </c>
      <c r="X1149">
        <v>15</v>
      </c>
      <c r="Y1149">
        <v>464</v>
      </c>
      <c r="Z1149">
        <v>0</v>
      </c>
      <c r="AA1149">
        <v>0</v>
      </c>
      <c r="AB1149">
        <v>0</v>
      </c>
      <c r="AC1149">
        <v>1</v>
      </c>
      <c r="AD1149">
        <v>10251</v>
      </c>
      <c r="AE1149">
        <v>10271</v>
      </c>
      <c r="AF1149">
        <v>1</v>
      </c>
      <c r="AG1149">
        <v>10226</v>
      </c>
      <c r="AH1149">
        <v>24</v>
      </c>
      <c r="AI1149">
        <v>67</v>
      </c>
      <c r="AJ1149">
        <v>7</v>
      </c>
      <c r="AK1149">
        <v>83</v>
      </c>
      <c r="AL1149">
        <v>18</v>
      </c>
      <c r="AM1149">
        <v>6</v>
      </c>
      <c r="AN1149">
        <v>71</v>
      </c>
      <c r="AO1149">
        <v>82</v>
      </c>
      <c r="AP1149">
        <v>4</v>
      </c>
      <c r="AQ1149">
        <v>53</v>
      </c>
      <c r="AR1149">
        <v>15</v>
      </c>
      <c r="AS1149">
        <v>5</v>
      </c>
    </row>
    <row r="1150" spans="1:45" x14ac:dyDescent="0.25">
      <c r="A1150">
        <v>20130222</v>
      </c>
      <c r="B1150">
        <f t="shared" si="85"/>
        <v>20170222</v>
      </c>
      <c r="C1150">
        <f t="shared" si="86"/>
        <v>2017</v>
      </c>
      <c r="D1150">
        <f t="shared" si="87"/>
        <v>2</v>
      </c>
      <c r="E1150">
        <f t="shared" si="88"/>
        <v>22</v>
      </c>
      <c r="F1150" s="15">
        <f t="shared" si="89"/>
        <v>42788</v>
      </c>
      <c r="G1150">
        <v>48</v>
      </c>
      <c r="H1150">
        <v>48</v>
      </c>
      <c r="I1150">
        <v>48</v>
      </c>
      <c r="J1150">
        <v>60</v>
      </c>
      <c r="K1150">
        <v>12</v>
      </c>
      <c r="L1150">
        <v>30</v>
      </c>
      <c r="M1150">
        <v>22</v>
      </c>
      <c r="N1150">
        <v>120</v>
      </c>
      <c r="O1150">
        <v>19</v>
      </c>
      <c r="P1150">
        <v>-20</v>
      </c>
      <c r="Q1150">
        <v>-40</v>
      </c>
      <c r="R1150">
        <v>7</v>
      </c>
      <c r="S1150">
        <v>13</v>
      </c>
      <c r="T1150">
        <v>14</v>
      </c>
      <c r="U1150">
        <v>-55</v>
      </c>
      <c r="V1150">
        <v>24</v>
      </c>
      <c r="W1150">
        <v>45</v>
      </c>
      <c r="X1150">
        <v>43</v>
      </c>
      <c r="Y1150">
        <v>561</v>
      </c>
      <c r="Z1150">
        <v>0</v>
      </c>
      <c r="AA1150">
        <v>0</v>
      </c>
      <c r="AB1150">
        <v>0</v>
      </c>
      <c r="AC1150">
        <v>1</v>
      </c>
      <c r="AD1150">
        <v>10202</v>
      </c>
      <c r="AE1150">
        <v>10226</v>
      </c>
      <c r="AF1150">
        <v>1</v>
      </c>
      <c r="AG1150">
        <v>10184</v>
      </c>
      <c r="AH1150">
        <v>16</v>
      </c>
      <c r="AI1150">
        <v>58</v>
      </c>
      <c r="AJ1150">
        <v>24</v>
      </c>
      <c r="AK1150">
        <v>81</v>
      </c>
      <c r="AL1150">
        <v>15</v>
      </c>
      <c r="AM1150">
        <v>4</v>
      </c>
      <c r="AN1150">
        <v>69</v>
      </c>
      <c r="AO1150">
        <v>86</v>
      </c>
      <c r="AP1150">
        <v>7</v>
      </c>
      <c r="AQ1150">
        <v>52</v>
      </c>
      <c r="AR1150">
        <v>20</v>
      </c>
      <c r="AS1150">
        <v>5</v>
      </c>
    </row>
    <row r="1151" spans="1:45" x14ac:dyDescent="0.25">
      <c r="A1151">
        <v>20130223</v>
      </c>
      <c r="B1151">
        <f t="shared" si="85"/>
        <v>20170223</v>
      </c>
      <c r="C1151">
        <f t="shared" si="86"/>
        <v>2017</v>
      </c>
      <c r="D1151">
        <f t="shared" si="87"/>
        <v>2</v>
      </c>
      <c r="E1151">
        <f t="shared" si="88"/>
        <v>23</v>
      </c>
      <c r="F1151" s="15">
        <f t="shared" si="89"/>
        <v>42789</v>
      </c>
      <c r="G1151">
        <v>35</v>
      </c>
      <c r="H1151">
        <v>48</v>
      </c>
      <c r="I1151">
        <v>48</v>
      </c>
      <c r="J1151">
        <v>60</v>
      </c>
      <c r="K1151">
        <v>11</v>
      </c>
      <c r="L1151">
        <v>30</v>
      </c>
      <c r="M1151">
        <v>4</v>
      </c>
      <c r="N1151">
        <v>120</v>
      </c>
      <c r="O1151">
        <v>12</v>
      </c>
      <c r="P1151">
        <v>-15</v>
      </c>
      <c r="Q1151">
        <v>-46</v>
      </c>
      <c r="R1151">
        <v>5</v>
      </c>
      <c r="S1151">
        <v>7</v>
      </c>
      <c r="T1151">
        <v>15</v>
      </c>
      <c r="U1151">
        <v>-61</v>
      </c>
      <c r="V1151">
        <v>6</v>
      </c>
      <c r="W1151">
        <v>2</v>
      </c>
      <c r="X1151">
        <v>2</v>
      </c>
      <c r="Y1151">
        <v>356</v>
      </c>
      <c r="Z1151">
        <v>10</v>
      </c>
      <c r="AA1151">
        <v>1</v>
      </c>
      <c r="AB1151">
        <v>1</v>
      </c>
      <c r="AC1151">
        <v>24</v>
      </c>
      <c r="AD1151">
        <v>10186</v>
      </c>
      <c r="AE1151">
        <v>10194</v>
      </c>
      <c r="AF1151">
        <v>8</v>
      </c>
      <c r="AG1151">
        <v>10177</v>
      </c>
      <c r="AH1151">
        <v>15</v>
      </c>
      <c r="AI1151">
        <v>40</v>
      </c>
      <c r="AJ1151">
        <v>23</v>
      </c>
      <c r="AK1151">
        <v>73</v>
      </c>
      <c r="AL1151">
        <v>14</v>
      </c>
      <c r="AM1151">
        <v>6</v>
      </c>
      <c r="AN1151">
        <v>69</v>
      </c>
      <c r="AO1151">
        <v>87</v>
      </c>
      <c r="AP1151">
        <v>24</v>
      </c>
      <c r="AQ1151">
        <v>61</v>
      </c>
      <c r="AR1151">
        <v>11</v>
      </c>
      <c r="AS1151">
        <v>4</v>
      </c>
    </row>
    <row r="1152" spans="1:45" x14ac:dyDescent="0.25">
      <c r="A1152">
        <v>20130224</v>
      </c>
      <c r="B1152">
        <f t="shared" si="85"/>
        <v>20170224</v>
      </c>
      <c r="C1152">
        <f t="shared" si="86"/>
        <v>2017</v>
      </c>
      <c r="D1152">
        <f t="shared" si="87"/>
        <v>2</v>
      </c>
      <c r="E1152">
        <f t="shared" si="88"/>
        <v>24</v>
      </c>
      <c r="F1152" s="15">
        <f t="shared" si="89"/>
        <v>42790</v>
      </c>
      <c r="G1152">
        <v>22</v>
      </c>
      <c r="H1152">
        <v>46</v>
      </c>
      <c r="I1152">
        <v>46</v>
      </c>
      <c r="J1152">
        <v>60</v>
      </c>
      <c r="K1152">
        <v>11</v>
      </c>
      <c r="L1152">
        <v>30</v>
      </c>
      <c r="M1152">
        <v>19</v>
      </c>
      <c r="N1152">
        <v>110</v>
      </c>
      <c r="O1152">
        <v>8</v>
      </c>
      <c r="P1152">
        <v>2</v>
      </c>
      <c r="Q1152">
        <v>-11</v>
      </c>
      <c r="R1152">
        <v>1</v>
      </c>
      <c r="S1152">
        <v>9</v>
      </c>
      <c r="T1152">
        <v>24</v>
      </c>
      <c r="U1152">
        <v>-13</v>
      </c>
      <c r="V1152">
        <v>6</v>
      </c>
      <c r="W1152">
        <v>0</v>
      </c>
      <c r="X1152">
        <v>0</v>
      </c>
      <c r="Y1152">
        <v>227</v>
      </c>
      <c r="Z1152">
        <v>107</v>
      </c>
      <c r="AA1152">
        <v>24</v>
      </c>
      <c r="AB1152">
        <v>4</v>
      </c>
      <c r="AC1152">
        <v>16</v>
      </c>
      <c r="AD1152">
        <v>10187</v>
      </c>
      <c r="AE1152">
        <v>10208</v>
      </c>
      <c r="AF1152">
        <v>23</v>
      </c>
      <c r="AG1152">
        <v>10176</v>
      </c>
      <c r="AH1152">
        <v>5</v>
      </c>
      <c r="AI1152">
        <v>19</v>
      </c>
      <c r="AJ1152">
        <v>5</v>
      </c>
      <c r="AK1152">
        <v>59</v>
      </c>
      <c r="AL1152">
        <v>9</v>
      </c>
      <c r="AM1152">
        <v>8</v>
      </c>
      <c r="AN1152">
        <v>90</v>
      </c>
      <c r="AO1152">
        <v>94</v>
      </c>
      <c r="AP1152">
        <v>16</v>
      </c>
      <c r="AQ1152">
        <v>84</v>
      </c>
      <c r="AR1152">
        <v>9</v>
      </c>
      <c r="AS1152">
        <v>2</v>
      </c>
    </row>
    <row r="1153" spans="1:45" x14ac:dyDescent="0.25">
      <c r="A1153">
        <v>20130225</v>
      </c>
      <c r="B1153">
        <f t="shared" si="85"/>
        <v>20170225</v>
      </c>
      <c r="C1153">
        <f t="shared" si="86"/>
        <v>2017</v>
      </c>
      <c r="D1153">
        <f t="shared" si="87"/>
        <v>2</v>
      </c>
      <c r="E1153">
        <f t="shared" si="88"/>
        <v>25</v>
      </c>
      <c r="F1153" s="15">
        <f t="shared" si="89"/>
        <v>42791</v>
      </c>
      <c r="G1153">
        <v>35</v>
      </c>
      <c r="H1153">
        <v>40</v>
      </c>
      <c r="I1153">
        <v>41</v>
      </c>
      <c r="J1153">
        <v>50</v>
      </c>
      <c r="K1153">
        <v>5</v>
      </c>
      <c r="L1153">
        <v>30</v>
      </c>
      <c r="M1153">
        <v>23</v>
      </c>
      <c r="N1153">
        <v>100</v>
      </c>
      <c r="O1153">
        <v>14</v>
      </c>
      <c r="P1153">
        <v>17</v>
      </c>
      <c r="Q1153">
        <v>8</v>
      </c>
      <c r="R1153">
        <v>1</v>
      </c>
      <c r="S1153">
        <v>27</v>
      </c>
      <c r="T1153">
        <v>13</v>
      </c>
      <c r="U1153">
        <v>6</v>
      </c>
      <c r="V1153">
        <v>6</v>
      </c>
      <c r="W1153">
        <v>0</v>
      </c>
      <c r="X1153">
        <v>0</v>
      </c>
      <c r="Y1153">
        <v>187</v>
      </c>
      <c r="Z1153">
        <v>13</v>
      </c>
      <c r="AA1153">
        <v>4</v>
      </c>
      <c r="AB1153">
        <v>2</v>
      </c>
      <c r="AC1153">
        <v>16</v>
      </c>
      <c r="AD1153">
        <v>10238</v>
      </c>
      <c r="AE1153">
        <v>10277</v>
      </c>
      <c r="AF1153">
        <v>24</v>
      </c>
      <c r="AG1153">
        <v>10208</v>
      </c>
      <c r="AH1153">
        <v>1</v>
      </c>
      <c r="AI1153">
        <v>26</v>
      </c>
      <c r="AJ1153">
        <v>20</v>
      </c>
      <c r="AK1153">
        <v>50</v>
      </c>
      <c r="AL1153">
        <v>5</v>
      </c>
      <c r="AM1153">
        <v>8</v>
      </c>
      <c r="AN1153">
        <v>92</v>
      </c>
      <c r="AO1153">
        <v>94</v>
      </c>
      <c r="AP1153">
        <v>18</v>
      </c>
      <c r="AQ1153">
        <v>89</v>
      </c>
      <c r="AR1153">
        <v>13</v>
      </c>
      <c r="AS1153">
        <v>2</v>
      </c>
    </row>
    <row r="1154" spans="1:45" x14ac:dyDescent="0.25">
      <c r="A1154">
        <v>20130226</v>
      </c>
      <c r="B1154">
        <f t="shared" si="85"/>
        <v>20170226</v>
      </c>
      <c r="C1154">
        <f t="shared" si="86"/>
        <v>2017</v>
      </c>
      <c r="D1154">
        <f t="shared" si="87"/>
        <v>2</v>
      </c>
      <c r="E1154">
        <f t="shared" si="88"/>
        <v>26</v>
      </c>
      <c r="F1154" s="15">
        <f t="shared" si="89"/>
        <v>42792</v>
      </c>
      <c r="G1154">
        <v>48</v>
      </c>
      <c r="H1154">
        <v>33</v>
      </c>
      <c r="I1154">
        <v>35</v>
      </c>
      <c r="J1154">
        <v>50</v>
      </c>
      <c r="K1154">
        <v>23</v>
      </c>
      <c r="L1154">
        <v>30</v>
      </c>
      <c r="M1154">
        <v>1</v>
      </c>
      <c r="N1154">
        <v>80</v>
      </c>
      <c r="O1154">
        <v>8</v>
      </c>
      <c r="P1154">
        <v>32</v>
      </c>
      <c r="Q1154">
        <v>8</v>
      </c>
      <c r="R1154">
        <v>24</v>
      </c>
      <c r="S1154">
        <v>60</v>
      </c>
      <c r="T1154">
        <v>14</v>
      </c>
      <c r="U1154">
        <v>8</v>
      </c>
      <c r="V1154">
        <v>24</v>
      </c>
      <c r="W1154">
        <v>16</v>
      </c>
      <c r="X1154">
        <v>15</v>
      </c>
      <c r="Y1154">
        <v>535</v>
      </c>
      <c r="Z1154">
        <v>0</v>
      </c>
      <c r="AA1154">
        <v>0</v>
      </c>
      <c r="AB1154">
        <v>0</v>
      </c>
      <c r="AC1154">
        <v>1</v>
      </c>
      <c r="AD1154">
        <v>10320</v>
      </c>
      <c r="AE1154">
        <v>10339</v>
      </c>
      <c r="AF1154">
        <v>23</v>
      </c>
      <c r="AG1154">
        <v>10282</v>
      </c>
      <c r="AH1154">
        <v>1</v>
      </c>
      <c r="AI1154">
        <v>22</v>
      </c>
      <c r="AJ1154">
        <v>21</v>
      </c>
      <c r="AK1154">
        <v>50</v>
      </c>
      <c r="AL1154">
        <v>12</v>
      </c>
      <c r="AM1154">
        <v>8</v>
      </c>
      <c r="AN1154">
        <v>89</v>
      </c>
      <c r="AO1154">
        <v>96</v>
      </c>
      <c r="AP1154">
        <v>23</v>
      </c>
      <c r="AQ1154">
        <v>80</v>
      </c>
      <c r="AR1154">
        <v>14</v>
      </c>
      <c r="AS1154">
        <v>6</v>
      </c>
    </row>
    <row r="1155" spans="1:45" x14ac:dyDescent="0.25">
      <c r="A1155">
        <v>20130227</v>
      </c>
      <c r="B1155">
        <f t="shared" ref="B1155:B1218" si="90">A1155+40000</f>
        <v>20170227</v>
      </c>
      <c r="C1155">
        <f t="shared" ref="C1155:C1218" si="91">FLOOR(B1155/10000,1)</f>
        <v>2017</v>
      </c>
      <c r="D1155">
        <f t="shared" ref="D1155:D1218" si="92">FLOOR(B1155/100 - 100 * C1155, 1)</f>
        <v>2</v>
      </c>
      <c r="E1155">
        <f t="shared" ref="E1155:E1218" si="93">FLOOR(B1155-10000*C1155-100*D1155,1)</f>
        <v>27</v>
      </c>
      <c r="F1155" s="15">
        <f t="shared" ref="F1155:F1218" si="94">DATE(C1155,D1155,E1155)</f>
        <v>42793</v>
      </c>
      <c r="G1155">
        <v>46</v>
      </c>
      <c r="H1155">
        <v>34</v>
      </c>
      <c r="I1155">
        <v>35</v>
      </c>
      <c r="J1155">
        <v>50</v>
      </c>
      <c r="K1155">
        <v>2</v>
      </c>
      <c r="L1155">
        <v>20</v>
      </c>
      <c r="M1155">
        <v>18</v>
      </c>
      <c r="N1155">
        <v>80</v>
      </c>
      <c r="O1155">
        <v>1</v>
      </c>
      <c r="P1155">
        <v>10</v>
      </c>
      <c r="Q1155">
        <v>-2</v>
      </c>
      <c r="R1155">
        <v>19</v>
      </c>
      <c r="S1155">
        <v>25</v>
      </c>
      <c r="T1155">
        <v>15</v>
      </c>
      <c r="U1155">
        <v>-37</v>
      </c>
      <c r="V1155">
        <v>24</v>
      </c>
      <c r="W1155">
        <v>0</v>
      </c>
      <c r="X1155">
        <v>0</v>
      </c>
      <c r="Y1155">
        <v>226</v>
      </c>
      <c r="Z1155">
        <v>0</v>
      </c>
      <c r="AA1155">
        <v>0</v>
      </c>
      <c r="AB1155">
        <v>0</v>
      </c>
      <c r="AC1155">
        <v>1</v>
      </c>
      <c r="AD1155">
        <v>10330</v>
      </c>
      <c r="AE1155">
        <v>10343</v>
      </c>
      <c r="AF1155">
        <v>10</v>
      </c>
      <c r="AG1155">
        <v>10316</v>
      </c>
      <c r="AH1155">
        <v>24</v>
      </c>
      <c r="AI1155">
        <v>30</v>
      </c>
      <c r="AJ1155">
        <v>1</v>
      </c>
      <c r="AK1155">
        <v>57</v>
      </c>
      <c r="AL1155">
        <v>17</v>
      </c>
      <c r="AM1155">
        <v>8</v>
      </c>
      <c r="AN1155">
        <v>87</v>
      </c>
      <c r="AO1155">
        <v>93</v>
      </c>
      <c r="AP1155">
        <v>1</v>
      </c>
      <c r="AQ1155">
        <v>79</v>
      </c>
      <c r="AR1155">
        <v>15</v>
      </c>
      <c r="AS1155">
        <v>2</v>
      </c>
    </row>
    <row r="1156" spans="1:45" x14ac:dyDescent="0.25">
      <c r="A1156">
        <v>20130228</v>
      </c>
      <c r="B1156">
        <f t="shared" si="90"/>
        <v>20170228</v>
      </c>
      <c r="C1156">
        <f t="shared" si="91"/>
        <v>2017</v>
      </c>
      <c r="D1156">
        <f t="shared" si="92"/>
        <v>2</v>
      </c>
      <c r="E1156">
        <f t="shared" si="93"/>
        <v>28</v>
      </c>
      <c r="F1156" s="15">
        <f t="shared" si="94"/>
        <v>42794</v>
      </c>
      <c r="G1156">
        <v>35</v>
      </c>
      <c r="H1156">
        <v>21</v>
      </c>
      <c r="I1156">
        <v>23</v>
      </c>
      <c r="J1156">
        <v>30</v>
      </c>
      <c r="K1156">
        <v>9</v>
      </c>
      <c r="L1156">
        <v>10</v>
      </c>
      <c r="M1156">
        <v>23</v>
      </c>
      <c r="N1156">
        <v>60</v>
      </c>
      <c r="O1156">
        <v>14</v>
      </c>
      <c r="P1156">
        <v>23</v>
      </c>
      <c r="Q1156">
        <v>6</v>
      </c>
      <c r="R1156">
        <v>1</v>
      </c>
      <c r="S1156">
        <v>52</v>
      </c>
      <c r="T1156">
        <v>14</v>
      </c>
      <c r="U1156">
        <v>4</v>
      </c>
      <c r="V1156">
        <v>6</v>
      </c>
      <c r="W1156">
        <v>55</v>
      </c>
      <c r="X1156">
        <v>51</v>
      </c>
      <c r="Y1156">
        <v>833</v>
      </c>
      <c r="Z1156">
        <v>0</v>
      </c>
      <c r="AA1156">
        <v>0</v>
      </c>
      <c r="AB1156">
        <v>0</v>
      </c>
      <c r="AC1156">
        <v>1</v>
      </c>
      <c r="AD1156">
        <v>10288</v>
      </c>
      <c r="AE1156">
        <v>10310</v>
      </c>
      <c r="AF1156">
        <v>1</v>
      </c>
      <c r="AG1156">
        <v>10276</v>
      </c>
      <c r="AH1156">
        <v>16</v>
      </c>
      <c r="AI1156">
        <v>39</v>
      </c>
      <c r="AJ1156">
        <v>1</v>
      </c>
      <c r="AK1156">
        <v>65</v>
      </c>
      <c r="AL1156">
        <v>24</v>
      </c>
      <c r="AM1156">
        <v>6</v>
      </c>
      <c r="AN1156">
        <v>83</v>
      </c>
      <c r="AO1156">
        <v>94</v>
      </c>
      <c r="AP1156">
        <v>22</v>
      </c>
      <c r="AQ1156">
        <v>69</v>
      </c>
      <c r="AR1156">
        <v>13</v>
      </c>
      <c r="AS1156">
        <v>10</v>
      </c>
    </row>
    <row r="1157" spans="1:45" x14ac:dyDescent="0.25">
      <c r="A1157">
        <v>20130301</v>
      </c>
      <c r="B1157">
        <f t="shared" si="90"/>
        <v>20170301</v>
      </c>
      <c r="C1157">
        <f t="shared" si="91"/>
        <v>2017</v>
      </c>
      <c r="D1157">
        <f t="shared" si="92"/>
        <v>3</v>
      </c>
      <c r="E1157">
        <f t="shared" si="93"/>
        <v>1</v>
      </c>
      <c r="F1157" s="15">
        <f t="shared" si="94"/>
        <v>42795</v>
      </c>
      <c r="G1157">
        <v>9</v>
      </c>
      <c r="H1157">
        <v>30</v>
      </c>
      <c r="I1157">
        <v>31</v>
      </c>
      <c r="J1157">
        <v>50</v>
      </c>
      <c r="K1157">
        <v>13</v>
      </c>
      <c r="L1157">
        <v>10</v>
      </c>
      <c r="M1157">
        <v>2</v>
      </c>
      <c r="N1157">
        <v>90</v>
      </c>
      <c r="O1157">
        <v>11</v>
      </c>
      <c r="P1157">
        <v>35</v>
      </c>
      <c r="Q1157">
        <v>25</v>
      </c>
      <c r="R1157">
        <v>3</v>
      </c>
      <c r="S1157">
        <v>50</v>
      </c>
      <c r="T1157">
        <v>13</v>
      </c>
      <c r="U1157">
        <v>22</v>
      </c>
      <c r="V1157">
        <v>6</v>
      </c>
      <c r="W1157">
        <v>0</v>
      </c>
      <c r="X1157">
        <v>0</v>
      </c>
      <c r="Y1157">
        <v>362</v>
      </c>
      <c r="Z1157">
        <v>3</v>
      </c>
      <c r="AA1157">
        <v>1</v>
      </c>
      <c r="AB1157">
        <v>1</v>
      </c>
      <c r="AC1157">
        <v>4</v>
      </c>
      <c r="AD1157">
        <v>10271</v>
      </c>
      <c r="AE1157">
        <v>10278</v>
      </c>
      <c r="AF1157">
        <v>21</v>
      </c>
      <c r="AG1157">
        <v>10262</v>
      </c>
      <c r="AH1157">
        <v>6</v>
      </c>
      <c r="AI1157">
        <v>11</v>
      </c>
      <c r="AJ1157">
        <v>4</v>
      </c>
      <c r="AK1157">
        <v>69</v>
      </c>
      <c r="AL1157">
        <v>21</v>
      </c>
      <c r="AM1157">
        <v>8</v>
      </c>
      <c r="AN1157">
        <v>80</v>
      </c>
      <c r="AO1157">
        <v>98</v>
      </c>
      <c r="AP1157">
        <v>3</v>
      </c>
      <c r="AQ1157">
        <v>67</v>
      </c>
      <c r="AR1157">
        <v>11</v>
      </c>
      <c r="AS1157">
        <v>4</v>
      </c>
    </row>
    <row r="1158" spans="1:45" x14ac:dyDescent="0.25">
      <c r="A1158">
        <v>20130302</v>
      </c>
      <c r="B1158">
        <f t="shared" si="90"/>
        <v>20170302</v>
      </c>
      <c r="C1158">
        <f t="shared" si="91"/>
        <v>2017</v>
      </c>
      <c r="D1158">
        <f t="shared" si="92"/>
        <v>3</v>
      </c>
      <c r="E1158">
        <f t="shared" si="93"/>
        <v>2</v>
      </c>
      <c r="F1158" s="15">
        <f t="shared" si="94"/>
        <v>42796</v>
      </c>
      <c r="G1158">
        <v>342</v>
      </c>
      <c r="H1158">
        <v>13</v>
      </c>
      <c r="I1158">
        <v>19</v>
      </c>
      <c r="J1158">
        <v>30</v>
      </c>
      <c r="K1158">
        <v>14</v>
      </c>
      <c r="L1158">
        <v>10</v>
      </c>
      <c r="M1158">
        <v>8</v>
      </c>
      <c r="N1158">
        <v>50</v>
      </c>
      <c r="O1158">
        <v>2</v>
      </c>
      <c r="P1158">
        <v>31</v>
      </c>
      <c r="Q1158">
        <v>19</v>
      </c>
      <c r="R1158">
        <v>6</v>
      </c>
      <c r="S1158">
        <v>45</v>
      </c>
      <c r="T1158">
        <v>14</v>
      </c>
      <c r="U1158">
        <v>14</v>
      </c>
      <c r="V1158">
        <v>12</v>
      </c>
      <c r="W1158">
        <v>1</v>
      </c>
      <c r="X1158">
        <v>1</v>
      </c>
      <c r="Y1158">
        <v>485</v>
      </c>
      <c r="Z1158">
        <v>0</v>
      </c>
      <c r="AA1158">
        <v>0</v>
      </c>
      <c r="AB1158">
        <v>0</v>
      </c>
      <c r="AC1158">
        <v>1</v>
      </c>
      <c r="AD1158">
        <v>10259</v>
      </c>
      <c r="AE1158">
        <v>10274</v>
      </c>
      <c r="AF1158">
        <v>1</v>
      </c>
      <c r="AG1158">
        <v>10246</v>
      </c>
      <c r="AH1158">
        <v>17</v>
      </c>
      <c r="AI1158">
        <v>66</v>
      </c>
      <c r="AJ1158">
        <v>3</v>
      </c>
      <c r="AK1158">
        <v>75</v>
      </c>
      <c r="AL1158">
        <v>18</v>
      </c>
      <c r="AM1158">
        <v>8</v>
      </c>
      <c r="AN1158">
        <v>72</v>
      </c>
      <c r="AO1158">
        <v>78</v>
      </c>
      <c r="AP1158">
        <v>22</v>
      </c>
      <c r="AQ1158">
        <v>65</v>
      </c>
      <c r="AR1158">
        <v>13</v>
      </c>
      <c r="AS1158">
        <v>6</v>
      </c>
    </row>
    <row r="1159" spans="1:45" x14ac:dyDescent="0.25">
      <c r="A1159">
        <v>20130303</v>
      </c>
      <c r="B1159">
        <f t="shared" si="90"/>
        <v>20170303</v>
      </c>
      <c r="C1159">
        <f t="shared" si="91"/>
        <v>2017</v>
      </c>
      <c r="D1159">
        <f t="shared" si="92"/>
        <v>3</v>
      </c>
      <c r="E1159">
        <f t="shared" si="93"/>
        <v>3</v>
      </c>
      <c r="F1159" s="15">
        <f t="shared" si="94"/>
        <v>42797</v>
      </c>
      <c r="G1159">
        <v>76</v>
      </c>
      <c r="H1159">
        <v>2</v>
      </c>
      <c r="I1159">
        <v>18</v>
      </c>
      <c r="J1159">
        <v>30</v>
      </c>
      <c r="K1159">
        <v>19</v>
      </c>
      <c r="L1159">
        <v>10</v>
      </c>
      <c r="M1159">
        <v>1</v>
      </c>
      <c r="N1159">
        <v>50</v>
      </c>
      <c r="O1159">
        <v>15</v>
      </c>
      <c r="P1159">
        <v>38</v>
      </c>
      <c r="Q1159">
        <v>-10</v>
      </c>
      <c r="R1159">
        <v>24</v>
      </c>
      <c r="S1159">
        <v>62</v>
      </c>
      <c r="T1159">
        <v>14</v>
      </c>
      <c r="U1159">
        <v>-49</v>
      </c>
      <c r="V1159">
        <v>24</v>
      </c>
      <c r="W1159">
        <v>0</v>
      </c>
      <c r="X1159">
        <v>0</v>
      </c>
      <c r="Y1159">
        <v>277</v>
      </c>
      <c r="Z1159">
        <v>8</v>
      </c>
      <c r="AA1159">
        <v>2</v>
      </c>
      <c r="AB1159">
        <v>1</v>
      </c>
      <c r="AC1159">
        <v>5</v>
      </c>
      <c r="AD1159">
        <v>10239</v>
      </c>
      <c r="AE1159">
        <v>10247</v>
      </c>
      <c r="AF1159">
        <v>1</v>
      </c>
      <c r="AG1159">
        <v>10227</v>
      </c>
      <c r="AH1159">
        <v>24</v>
      </c>
      <c r="AI1159">
        <v>11</v>
      </c>
      <c r="AJ1159">
        <v>9</v>
      </c>
      <c r="AK1159">
        <v>75</v>
      </c>
      <c r="AL1159">
        <v>16</v>
      </c>
      <c r="AM1159">
        <v>7</v>
      </c>
      <c r="AN1159">
        <v>84</v>
      </c>
      <c r="AO1159">
        <v>98</v>
      </c>
      <c r="AP1159">
        <v>9</v>
      </c>
      <c r="AQ1159">
        <v>72</v>
      </c>
      <c r="AR1159">
        <v>18</v>
      </c>
      <c r="AS1159">
        <v>3</v>
      </c>
    </row>
    <row r="1160" spans="1:45" x14ac:dyDescent="0.25">
      <c r="A1160">
        <v>20130304</v>
      </c>
      <c r="B1160">
        <f t="shared" si="90"/>
        <v>20170304</v>
      </c>
      <c r="C1160">
        <f t="shared" si="91"/>
        <v>2017</v>
      </c>
      <c r="D1160">
        <f t="shared" si="92"/>
        <v>3</v>
      </c>
      <c r="E1160">
        <f t="shared" si="93"/>
        <v>4</v>
      </c>
      <c r="F1160" s="15">
        <f t="shared" si="94"/>
        <v>42798</v>
      </c>
      <c r="G1160">
        <v>125</v>
      </c>
      <c r="H1160">
        <v>37</v>
      </c>
      <c r="I1160">
        <v>40</v>
      </c>
      <c r="J1160">
        <v>60</v>
      </c>
      <c r="K1160">
        <v>11</v>
      </c>
      <c r="L1160">
        <v>20</v>
      </c>
      <c r="M1160">
        <v>1</v>
      </c>
      <c r="N1160">
        <v>100</v>
      </c>
      <c r="O1160">
        <v>16</v>
      </c>
      <c r="P1160">
        <v>45</v>
      </c>
      <c r="Q1160">
        <v>-24</v>
      </c>
      <c r="R1160">
        <v>4</v>
      </c>
      <c r="S1160">
        <v>109</v>
      </c>
      <c r="T1160">
        <v>16</v>
      </c>
      <c r="U1160">
        <v>-74</v>
      </c>
      <c r="V1160">
        <v>6</v>
      </c>
      <c r="W1160">
        <v>100</v>
      </c>
      <c r="X1160">
        <v>91</v>
      </c>
      <c r="Y1160">
        <v>1290</v>
      </c>
      <c r="Z1160">
        <v>0</v>
      </c>
      <c r="AA1160">
        <v>0</v>
      </c>
      <c r="AB1160">
        <v>0</v>
      </c>
      <c r="AC1160">
        <v>1</v>
      </c>
      <c r="AD1160">
        <v>10169</v>
      </c>
      <c r="AE1160">
        <v>10224</v>
      </c>
      <c r="AF1160">
        <v>1</v>
      </c>
      <c r="AG1160">
        <v>10119</v>
      </c>
      <c r="AH1160">
        <v>24</v>
      </c>
      <c r="AI1160">
        <v>58</v>
      </c>
      <c r="AJ1160">
        <v>6</v>
      </c>
      <c r="AK1160">
        <v>75</v>
      </c>
      <c r="AL1160">
        <v>17</v>
      </c>
      <c r="AM1160">
        <v>0</v>
      </c>
      <c r="AN1160">
        <v>68</v>
      </c>
      <c r="AO1160">
        <v>92</v>
      </c>
      <c r="AP1160">
        <v>1</v>
      </c>
      <c r="AQ1160">
        <v>47</v>
      </c>
      <c r="AR1160">
        <v>16</v>
      </c>
      <c r="AS1160">
        <v>16</v>
      </c>
    </row>
    <row r="1161" spans="1:45" x14ac:dyDescent="0.25">
      <c r="A1161">
        <v>20130305</v>
      </c>
      <c r="B1161">
        <f t="shared" si="90"/>
        <v>20170305</v>
      </c>
      <c r="C1161">
        <f t="shared" si="91"/>
        <v>2017</v>
      </c>
      <c r="D1161">
        <f t="shared" si="92"/>
        <v>3</v>
      </c>
      <c r="E1161">
        <f t="shared" si="93"/>
        <v>5</v>
      </c>
      <c r="F1161" s="15">
        <f t="shared" si="94"/>
        <v>42799</v>
      </c>
      <c r="G1161">
        <v>147</v>
      </c>
      <c r="H1161">
        <v>39</v>
      </c>
      <c r="I1161">
        <v>40</v>
      </c>
      <c r="J1161">
        <v>50</v>
      </c>
      <c r="K1161">
        <v>11</v>
      </c>
      <c r="L1161">
        <v>30</v>
      </c>
      <c r="M1161">
        <v>2</v>
      </c>
      <c r="N1161">
        <v>80</v>
      </c>
      <c r="O1161">
        <v>11</v>
      </c>
      <c r="P1161">
        <v>86</v>
      </c>
      <c r="Q1161">
        <v>24</v>
      </c>
      <c r="R1161">
        <v>6</v>
      </c>
      <c r="S1161">
        <v>159</v>
      </c>
      <c r="T1161">
        <v>16</v>
      </c>
      <c r="U1161">
        <v>7</v>
      </c>
      <c r="V1161">
        <v>12</v>
      </c>
      <c r="W1161">
        <v>100</v>
      </c>
      <c r="X1161">
        <v>90</v>
      </c>
      <c r="Y1161">
        <v>1226</v>
      </c>
      <c r="Z1161">
        <v>0</v>
      </c>
      <c r="AA1161">
        <v>0</v>
      </c>
      <c r="AB1161">
        <v>0</v>
      </c>
      <c r="AC1161">
        <v>1</v>
      </c>
      <c r="AD1161">
        <v>10083</v>
      </c>
      <c r="AE1161">
        <v>10119</v>
      </c>
      <c r="AF1161">
        <v>1</v>
      </c>
      <c r="AG1161">
        <v>10053</v>
      </c>
      <c r="AH1161">
        <v>24</v>
      </c>
      <c r="AI1161">
        <v>61</v>
      </c>
      <c r="AJ1161">
        <v>4</v>
      </c>
      <c r="AK1161">
        <v>72</v>
      </c>
      <c r="AL1161">
        <v>16</v>
      </c>
      <c r="AM1161">
        <v>1</v>
      </c>
      <c r="AN1161">
        <v>57</v>
      </c>
      <c r="AO1161">
        <v>75</v>
      </c>
      <c r="AP1161">
        <v>6</v>
      </c>
      <c r="AQ1161">
        <v>39</v>
      </c>
      <c r="AR1161">
        <v>16</v>
      </c>
      <c r="AS1161">
        <v>17</v>
      </c>
    </row>
    <row r="1162" spans="1:45" x14ac:dyDescent="0.25">
      <c r="A1162">
        <v>20130306</v>
      </c>
      <c r="B1162">
        <f t="shared" si="90"/>
        <v>20170306</v>
      </c>
      <c r="C1162">
        <f t="shared" si="91"/>
        <v>2017</v>
      </c>
      <c r="D1162">
        <f t="shared" si="92"/>
        <v>3</v>
      </c>
      <c r="E1162">
        <f t="shared" si="93"/>
        <v>6</v>
      </c>
      <c r="F1162" s="15">
        <f t="shared" si="94"/>
        <v>42800</v>
      </c>
      <c r="G1162">
        <v>103</v>
      </c>
      <c r="H1162">
        <v>23</v>
      </c>
      <c r="I1162">
        <v>26</v>
      </c>
      <c r="J1162">
        <v>50</v>
      </c>
      <c r="K1162">
        <v>22</v>
      </c>
      <c r="L1162">
        <v>0</v>
      </c>
      <c r="M1162">
        <v>13</v>
      </c>
      <c r="N1162">
        <v>80</v>
      </c>
      <c r="O1162">
        <v>23</v>
      </c>
      <c r="P1162">
        <v>112</v>
      </c>
      <c r="Q1162">
        <v>48</v>
      </c>
      <c r="R1162">
        <v>4</v>
      </c>
      <c r="S1162">
        <v>168</v>
      </c>
      <c r="T1162">
        <v>15</v>
      </c>
      <c r="U1162">
        <v>-1</v>
      </c>
      <c r="V1162">
        <v>6</v>
      </c>
      <c r="W1162">
        <v>18</v>
      </c>
      <c r="X1162">
        <v>16</v>
      </c>
      <c r="Y1162">
        <v>632</v>
      </c>
      <c r="Z1162">
        <v>0</v>
      </c>
      <c r="AA1162">
        <v>0</v>
      </c>
      <c r="AB1162">
        <v>0</v>
      </c>
      <c r="AC1162">
        <v>1</v>
      </c>
      <c r="AD1162">
        <v>10030</v>
      </c>
      <c r="AE1162">
        <v>10050</v>
      </c>
      <c r="AF1162">
        <v>1</v>
      </c>
      <c r="AG1162">
        <v>10011</v>
      </c>
      <c r="AH1162">
        <v>24</v>
      </c>
      <c r="AI1162">
        <v>62</v>
      </c>
      <c r="AJ1162">
        <v>3</v>
      </c>
      <c r="AK1162">
        <v>80</v>
      </c>
      <c r="AL1162">
        <v>18</v>
      </c>
      <c r="AM1162">
        <v>8</v>
      </c>
      <c r="AN1162">
        <v>52</v>
      </c>
      <c r="AO1162">
        <v>72</v>
      </c>
      <c r="AP1162">
        <v>3</v>
      </c>
      <c r="AQ1162">
        <v>33</v>
      </c>
      <c r="AR1162">
        <v>16</v>
      </c>
      <c r="AS1162">
        <v>10</v>
      </c>
    </row>
    <row r="1163" spans="1:45" x14ac:dyDescent="0.25">
      <c r="A1163">
        <v>20130307</v>
      </c>
      <c r="B1163">
        <f t="shared" si="90"/>
        <v>20170307</v>
      </c>
      <c r="C1163">
        <f t="shared" si="91"/>
        <v>2017</v>
      </c>
      <c r="D1163">
        <f t="shared" si="92"/>
        <v>3</v>
      </c>
      <c r="E1163">
        <f t="shared" si="93"/>
        <v>7</v>
      </c>
      <c r="F1163" s="15">
        <f t="shared" si="94"/>
        <v>42801</v>
      </c>
      <c r="G1163">
        <v>86</v>
      </c>
      <c r="H1163">
        <v>38</v>
      </c>
      <c r="I1163">
        <v>38</v>
      </c>
      <c r="J1163">
        <v>50</v>
      </c>
      <c r="K1163">
        <v>2</v>
      </c>
      <c r="L1163">
        <v>30</v>
      </c>
      <c r="M1163">
        <v>1</v>
      </c>
      <c r="N1163">
        <v>70</v>
      </c>
      <c r="O1163">
        <v>1</v>
      </c>
      <c r="P1163">
        <v>89</v>
      </c>
      <c r="Q1163">
        <v>73</v>
      </c>
      <c r="R1163">
        <v>7</v>
      </c>
      <c r="S1163">
        <v>112</v>
      </c>
      <c r="T1163">
        <v>13</v>
      </c>
      <c r="U1163">
        <v>46</v>
      </c>
      <c r="V1163">
        <v>6</v>
      </c>
      <c r="W1163">
        <v>12</v>
      </c>
      <c r="X1163">
        <v>11</v>
      </c>
      <c r="Y1163">
        <v>539</v>
      </c>
      <c r="Z1163">
        <v>14</v>
      </c>
      <c r="AA1163">
        <v>4</v>
      </c>
      <c r="AB1163">
        <v>3</v>
      </c>
      <c r="AC1163">
        <v>22</v>
      </c>
      <c r="AD1163">
        <v>9994</v>
      </c>
      <c r="AE1163">
        <v>10007</v>
      </c>
      <c r="AF1163">
        <v>1</v>
      </c>
      <c r="AG1163">
        <v>9984</v>
      </c>
      <c r="AH1163">
        <v>16</v>
      </c>
      <c r="AI1163">
        <v>50</v>
      </c>
      <c r="AJ1163">
        <v>22</v>
      </c>
      <c r="AK1163">
        <v>64</v>
      </c>
      <c r="AL1163">
        <v>1</v>
      </c>
      <c r="AM1163">
        <v>8</v>
      </c>
      <c r="AN1163">
        <v>67</v>
      </c>
      <c r="AO1163">
        <v>87</v>
      </c>
      <c r="AP1163">
        <v>22</v>
      </c>
      <c r="AQ1163">
        <v>56</v>
      </c>
      <c r="AR1163">
        <v>12</v>
      </c>
      <c r="AS1163">
        <v>8</v>
      </c>
    </row>
    <row r="1164" spans="1:45" x14ac:dyDescent="0.25">
      <c r="A1164">
        <v>20130308</v>
      </c>
      <c r="B1164">
        <f t="shared" si="90"/>
        <v>20170308</v>
      </c>
      <c r="C1164">
        <f t="shared" si="91"/>
        <v>2017</v>
      </c>
      <c r="D1164">
        <f t="shared" si="92"/>
        <v>3</v>
      </c>
      <c r="E1164">
        <f t="shared" si="93"/>
        <v>8</v>
      </c>
      <c r="F1164" s="15">
        <f t="shared" si="94"/>
        <v>42802</v>
      </c>
      <c r="G1164">
        <v>86</v>
      </c>
      <c r="H1164">
        <v>43</v>
      </c>
      <c r="I1164">
        <v>43</v>
      </c>
      <c r="J1164">
        <v>60</v>
      </c>
      <c r="K1164">
        <v>16</v>
      </c>
      <c r="L1164">
        <v>30</v>
      </c>
      <c r="M1164">
        <v>5</v>
      </c>
      <c r="N1164">
        <v>90</v>
      </c>
      <c r="O1164">
        <v>20</v>
      </c>
      <c r="P1164">
        <v>91</v>
      </c>
      <c r="Q1164">
        <v>60</v>
      </c>
      <c r="R1164">
        <v>24</v>
      </c>
      <c r="S1164">
        <v>131</v>
      </c>
      <c r="T1164">
        <v>15</v>
      </c>
      <c r="U1164">
        <v>59</v>
      </c>
      <c r="V1164">
        <v>24</v>
      </c>
      <c r="W1164">
        <v>40</v>
      </c>
      <c r="X1164">
        <v>35</v>
      </c>
      <c r="Y1164">
        <v>758</v>
      </c>
      <c r="Z1164">
        <v>53</v>
      </c>
      <c r="AA1164">
        <v>20</v>
      </c>
      <c r="AB1164">
        <v>5</v>
      </c>
      <c r="AC1164">
        <v>22</v>
      </c>
      <c r="AD1164">
        <v>9987</v>
      </c>
      <c r="AE1164">
        <v>9993</v>
      </c>
      <c r="AF1164">
        <v>20</v>
      </c>
      <c r="AG1164">
        <v>9983</v>
      </c>
      <c r="AH1164">
        <v>3</v>
      </c>
      <c r="AI1164">
        <v>20</v>
      </c>
      <c r="AJ1164">
        <v>6</v>
      </c>
      <c r="AK1164">
        <v>57</v>
      </c>
      <c r="AL1164">
        <v>19</v>
      </c>
      <c r="AM1164">
        <v>7</v>
      </c>
      <c r="AN1164">
        <v>85</v>
      </c>
      <c r="AO1164">
        <v>96</v>
      </c>
      <c r="AP1164">
        <v>24</v>
      </c>
      <c r="AQ1164">
        <v>73</v>
      </c>
      <c r="AR1164">
        <v>15</v>
      </c>
      <c r="AS1164">
        <v>11</v>
      </c>
    </row>
    <row r="1165" spans="1:45" x14ac:dyDescent="0.25">
      <c r="A1165">
        <v>20130309</v>
      </c>
      <c r="B1165">
        <f t="shared" si="90"/>
        <v>20170309</v>
      </c>
      <c r="C1165">
        <f t="shared" si="91"/>
        <v>2017</v>
      </c>
      <c r="D1165">
        <f t="shared" si="92"/>
        <v>3</v>
      </c>
      <c r="E1165">
        <f t="shared" si="93"/>
        <v>9</v>
      </c>
      <c r="F1165" s="15">
        <f t="shared" si="94"/>
        <v>42803</v>
      </c>
      <c r="G1165">
        <v>88</v>
      </c>
      <c r="H1165">
        <v>4</v>
      </c>
      <c r="I1165">
        <v>33</v>
      </c>
      <c r="J1165">
        <v>40</v>
      </c>
      <c r="K1165">
        <v>1</v>
      </c>
      <c r="L1165">
        <v>10</v>
      </c>
      <c r="M1165">
        <v>12</v>
      </c>
      <c r="N1165">
        <v>70</v>
      </c>
      <c r="O1165">
        <v>1</v>
      </c>
      <c r="P1165">
        <v>47</v>
      </c>
      <c r="Q1165">
        <v>10</v>
      </c>
      <c r="R1165">
        <v>24</v>
      </c>
      <c r="S1165">
        <v>62</v>
      </c>
      <c r="T1165">
        <v>13</v>
      </c>
      <c r="U1165">
        <v>8</v>
      </c>
      <c r="V1165">
        <v>24</v>
      </c>
      <c r="W1165">
        <v>0</v>
      </c>
      <c r="X1165">
        <v>0</v>
      </c>
      <c r="Y1165">
        <v>160</v>
      </c>
      <c r="Z1165">
        <v>240</v>
      </c>
      <c r="AA1165">
        <v>240</v>
      </c>
      <c r="AB1165">
        <v>17</v>
      </c>
      <c r="AC1165">
        <v>7</v>
      </c>
      <c r="AD1165">
        <v>9985</v>
      </c>
      <c r="AE1165">
        <v>10001</v>
      </c>
      <c r="AF1165">
        <v>24</v>
      </c>
      <c r="AG1165">
        <v>9971</v>
      </c>
      <c r="AH1165">
        <v>6</v>
      </c>
      <c r="AI1165">
        <v>23</v>
      </c>
      <c r="AJ1165">
        <v>1</v>
      </c>
      <c r="AK1165">
        <v>65</v>
      </c>
      <c r="AL1165">
        <v>16</v>
      </c>
      <c r="AM1165">
        <v>8</v>
      </c>
      <c r="AN1165">
        <v>95</v>
      </c>
      <c r="AO1165">
        <v>97</v>
      </c>
      <c r="AP1165">
        <v>3</v>
      </c>
      <c r="AQ1165">
        <v>91</v>
      </c>
      <c r="AR1165">
        <v>16</v>
      </c>
      <c r="AS1165">
        <v>2</v>
      </c>
    </row>
    <row r="1166" spans="1:45" x14ac:dyDescent="0.25">
      <c r="A1166">
        <v>20130310</v>
      </c>
      <c r="B1166">
        <f t="shared" si="90"/>
        <v>20170310</v>
      </c>
      <c r="C1166">
        <f t="shared" si="91"/>
        <v>2017</v>
      </c>
      <c r="D1166">
        <f t="shared" si="92"/>
        <v>3</v>
      </c>
      <c r="E1166">
        <f t="shared" si="93"/>
        <v>10</v>
      </c>
      <c r="F1166" s="15">
        <f t="shared" si="94"/>
        <v>42804</v>
      </c>
      <c r="G1166">
        <v>39</v>
      </c>
      <c r="H1166">
        <v>41</v>
      </c>
      <c r="I1166">
        <v>43</v>
      </c>
      <c r="J1166">
        <v>60</v>
      </c>
      <c r="K1166">
        <v>21</v>
      </c>
      <c r="L1166">
        <v>10</v>
      </c>
      <c r="M1166">
        <v>1</v>
      </c>
      <c r="N1166">
        <v>110</v>
      </c>
      <c r="O1166">
        <v>22</v>
      </c>
      <c r="P1166">
        <v>-1</v>
      </c>
      <c r="Q1166">
        <v>-15</v>
      </c>
      <c r="R1166">
        <v>24</v>
      </c>
      <c r="S1166">
        <v>10</v>
      </c>
      <c r="T1166">
        <v>1</v>
      </c>
      <c r="U1166">
        <v>-20</v>
      </c>
      <c r="V1166">
        <v>24</v>
      </c>
      <c r="W1166">
        <v>0</v>
      </c>
      <c r="X1166">
        <v>0</v>
      </c>
      <c r="Y1166">
        <v>189</v>
      </c>
      <c r="Z1166">
        <v>50</v>
      </c>
      <c r="AA1166">
        <v>28</v>
      </c>
      <c r="AB1166">
        <v>10</v>
      </c>
      <c r="AC1166">
        <v>1</v>
      </c>
      <c r="AD1166">
        <v>10038</v>
      </c>
      <c r="AE1166">
        <v>10077</v>
      </c>
      <c r="AF1166">
        <v>24</v>
      </c>
      <c r="AG1166">
        <v>10002</v>
      </c>
      <c r="AH1166">
        <v>3</v>
      </c>
      <c r="AI1166">
        <v>18</v>
      </c>
      <c r="AJ1166">
        <v>1</v>
      </c>
      <c r="AK1166">
        <v>80</v>
      </c>
      <c r="AL1166">
        <v>21</v>
      </c>
      <c r="AM1166">
        <v>8</v>
      </c>
      <c r="AN1166">
        <v>82</v>
      </c>
      <c r="AO1166">
        <v>98</v>
      </c>
      <c r="AP1166">
        <v>1</v>
      </c>
      <c r="AQ1166">
        <v>65</v>
      </c>
      <c r="AR1166">
        <v>22</v>
      </c>
      <c r="AS1166">
        <v>2</v>
      </c>
    </row>
    <row r="1167" spans="1:45" x14ac:dyDescent="0.25">
      <c r="A1167">
        <v>20130311</v>
      </c>
      <c r="B1167">
        <f t="shared" si="90"/>
        <v>20170311</v>
      </c>
      <c r="C1167">
        <f t="shared" si="91"/>
        <v>2017</v>
      </c>
      <c r="D1167">
        <f t="shared" si="92"/>
        <v>3</v>
      </c>
      <c r="E1167">
        <f t="shared" si="93"/>
        <v>11</v>
      </c>
      <c r="F1167" s="15">
        <f t="shared" si="94"/>
        <v>42805</v>
      </c>
      <c r="G1167">
        <v>50</v>
      </c>
      <c r="H1167">
        <v>62</v>
      </c>
      <c r="I1167">
        <v>63</v>
      </c>
      <c r="J1167">
        <v>70</v>
      </c>
      <c r="K1167">
        <v>13</v>
      </c>
      <c r="L1167">
        <v>50</v>
      </c>
      <c r="M1167">
        <v>2</v>
      </c>
      <c r="N1167">
        <v>120</v>
      </c>
      <c r="O1167">
        <v>8</v>
      </c>
      <c r="P1167">
        <v>-21</v>
      </c>
      <c r="Q1167">
        <v>-30</v>
      </c>
      <c r="R1167">
        <v>24</v>
      </c>
      <c r="S1167">
        <v>-12</v>
      </c>
      <c r="T1167">
        <v>16</v>
      </c>
      <c r="U1167">
        <v>-35</v>
      </c>
      <c r="V1167">
        <v>24</v>
      </c>
      <c r="W1167">
        <v>0</v>
      </c>
      <c r="X1167">
        <v>0</v>
      </c>
      <c r="Y1167">
        <v>378</v>
      </c>
      <c r="Z1167">
        <v>0</v>
      </c>
      <c r="AA1167">
        <v>-1</v>
      </c>
      <c r="AB1167">
        <v>-1</v>
      </c>
      <c r="AC1167">
        <v>1</v>
      </c>
      <c r="AD1167">
        <v>10084</v>
      </c>
      <c r="AE1167">
        <v>10090</v>
      </c>
      <c r="AF1167">
        <v>10</v>
      </c>
      <c r="AG1167">
        <v>10076</v>
      </c>
      <c r="AH1167">
        <v>4</v>
      </c>
      <c r="AI1167">
        <v>61</v>
      </c>
      <c r="AJ1167">
        <v>3</v>
      </c>
      <c r="AK1167">
        <v>82</v>
      </c>
      <c r="AL1167">
        <v>17</v>
      </c>
      <c r="AM1167">
        <v>8</v>
      </c>
      <c r="AN1167">
        <v>70</v>
      </c>
      <c r="AO1167">
        <v>81</v>
      </c>
      <c r="AP1167">
        <v>4</v>
      </c>
      <c r="AQ1167">
        <v>61</v>
      </c>
      <c r="AR1167">
        <v>15</v>
      </c>
      <c r="AS1167">
        <v>4</v>
      </c>
    </row>
    <row r="1168" spans="1:45" x14ac:dyDescent="0.25">
      <c r="A1168">
        <v>20130312</v>
      </c>
      <c r="B1168">
        <f t="shared" si="90"/>
        <v>20170312</v>
      </c>
      <c r="C1168">
        <f t="shared" si="91"/>
        <v>2017</v>
      </c>
      <c r="D1168">
        <f t="shared" si="92"/>
        <v>3</v>
      </c>
      <c r="E1168">
        <f t="shared" si="93"/>
        <v>12</v>
      </c>
      <c r="F1168" s="15">
        <f t="shared" si="94"/>
        <v>42806</v>
      </c>
      <c r="G1168">
        <v>44</v>
      </c>
      <c r="H1168">
        <v>51</v>
      </c>
      <c r="I1168">
        <v>52</v>
      </c>
      <c r="J1168">
        <v>70</v>
      </c>
      <c r="K1168">
        <v>3</v>
      </c>
      <c r="L1168">
        <v>10</v>
      </c>
      <c r="M1168">
        <v>23</v>
      </c>
      <c r="N1168">
        <v>130</v>
      </c>
      <c r="O1168">
        <v>4</v>
      </c>
      <c r="P1168">
        <v>-25</v>
      </c>
      <c r="Q1168">
        <v>-69</v>
      </c>
      <c r="R1168">
        <v>24</v>
      </c>
      <c r="S1168">
        <v>5</v>
      </c>
      <c r="T1168">
        <v>16</v>
      </c>
      <c r="U1168">
        <v>-100</v>
      </c>
      <c r="V1168">
        <v>24</v>
      </c>
      <c r="W1168">
        <v>55</v>
      </c>
      <c r="X1168">
        <v>47</v>
      </c>
      <c r="Y1168">
        <v>995</v>
      </c>
      <c r="Z1168">
        <v>0</v>
      </c>
      <c r="AA1168">
        <v>0</v>
      </c>
      <c r="AB1168">
        <v>0</v>
      </c>
      <c r="AC1168">
        <v>1</v>
      </c>
      <c r="AD1168">
        <v>10072</v>
      </c>
      <c r="AE1168">
        <v>10084</v>
      </c>
      <c r="AF1168">
        <v>1</v>
      </c>
      <c r="AG1168">
        <v>10062</v>
      </c>
      <c r="AH1168">
        <v>16</v>
      </c>
      <c r="AI1168">
        <v>68</v>
      </c>
      <c r="AJ1168">
        <v>24</v>
      </c>
      <c r="AK1168">
        <v>82</v>
      </c>
      <c r="AL1168">
        <v>8</v>
      </c>
      <c r="AM1168">
        <v>5</v>
      </c>
      <c r="AN1168">
        <v>62</v>
      </c>
      <c r="AO1168">
        <v>90</v>
      </c>
      <c r="AP1168">
        <v>24</v>
      </c>
      <c r="AQ1168">
        <v>46</v>
      </c>
      <c r="AR1168">
        <v>13</v>
      </c>
      <c r="AS1168">
        <v>10</v>
      </c>
    </row>
    <row r="1169" spans="1:45" x14ac:dyDescent="0.25">
      <c r="A1169">
        <v>20130313</v>
      </c>
      <c r="B1169">
        <f t="shared" si="90"/>
        <v>20170313</v>
      </c>
      <c r="C1169">
        <f t="shared" si="91"/>
        <v>2017</v>
      </c>
      <c r="D1169">
        <f t="shared" si="92"/>
        <v>3</v>
      </c>
      <c r="E1169">
        <f t="shared" si="93"/>
        <v>13</v>
      </c>
      <c r="F1169" s="15">
        <f t="shared" si="94"/>
        <v>42807</v>
      </c>
      <c r="G1169">
        <v>297</v>
      </c>
      <c r="H1169">
        <v>10</v>
      </c>
      <c r="I1169">
        <v>19</v>
      </c>
      <c r="J1169">
        <v>40</v>
      </c>
      <c r="K1169">
        <v>14</v>
      </c>
      <c r="L1169">
        <v>0</v>
      </c>
      <c r="M1169">
        <v>2</v>
      </c>
      <c r="N1169">
        <v>70</v>
      </c>
      <c r="O1169">
        <v>16</v>
      </c>
      <c r="P1169">
        <v>-9</v>
      </c>
      <c r="Q1169">
        <v>-74</v>
      </c>
      <c r="R1169">
        <v>4</v>
      </c>
      <c r="S1169">
        <v>57</v>
      </c>
      <c r="T1169">
        <v>15</v>
      </c>
      <c r="U1169">
        <v>-106</v>
      </c>
      <c r="V1169">
        <v>6</v>
      </c>
      <c r="W1169">
        <v>57</v>
      </c>
      <c r="X1169">
        <v>49</v>
      </c>
      <c r="Y1169">
        <v>1042</v>
      </c>
      <c r="Z1169">
        <v>0</v>
      </c>
      <c r="AA1169">
        <v>-1</v>
      </c>
      <c r="AB1169">
        <v>-1</v>
      </c>
      <c r="AC1169">
        <v>7</v>
      </c>
      <c r="AD1169">
        <v>10070</v>
      </c>
      <c r="AE1169">
        <v>10096</v>
      </c>
      <c r="AF1169">
        <v>24</v>
      </c>
      <c r="AG1169">
        <v>10053</v>
      </c>
      <c r="AH1169">
        <v>6</v>
      </c>
      <c r="AI1169">
        <v>57</v>
      </c>
      <c r="AJ1169">
        <v>9</v>
      </c>
      <c r="AK1169">
        <v>81</v>
      </c>
      <c r="AL1169">
        <v>13</v>
      </c>
      <c r="AM1169">
        <v>4</v>
      </c>
      <c r="AN1169">
        <v>77</v>
      </c>
      <c r="AO1169">
        <v>94</v>
      </c>
      <c r="AP1169">
        <v>24</v>
      </c>
      <c r="AQ1169">
        <v>44</v>
      </c>
      <c r="AR1169">
        <v>15</v>
      </c>
      <c r="AS1169">
        <v>11</v>
      </c>
    </row>
    <row r="1170" spans="1:45" x14ac:dyDescent="0.25">
      <c r="A1170">
        <v>20130314</v>
      </c>
      <c r="B1170">
        <f t="shared" si="90"/>
        <v>20170314</v>
      </c>
      <c r="C1170">
        <f t="shared" si="91"/>
        <v>2017</v>
      </c>
      <c r="D1170">
        <f t="shared" si="92"/>
        <v>3</v>
      </c>
      <c r="E1170">
        <f t="shared" si="93"/>
        <v>14</v>
      </c>
      <c r="F1170" s="15">
        <f t="shared" si="94"/>
        <v>42808</v>
      </c>
      <c r="G1170">
        <v>18</v>
      </c>
      <c r="H1170">
        <v>18</v>
      </c>
      <c r="I1170">
        <v>24</v>
      </c>
      <c r="J1170">
        <v>50</v>
      </c>
      <c r="K1170">
        <v>10</v>
      </c>
      <c r="L1170">
        <v>0</v>
      </c>
      <c r="M1170">
        <v>21</v>
      </c>
      <c r="N1170">
        <v>100</v>
      </c>
      <c r="O1170">
        <v>14</v>
      </c>
      <c r="P1170">
        <v>-7</v>
      </c>
      <c r="Q1170">
        <v>-52</v>
      </c>
      <c r="R1170">
        <v>24</v>
      </c>
      <c r="S1170">
        <v>36</v>
      </c>
      <c r="T1170">
        <v>13</v>
      </c>
      <c r="U1170">
        <v>-98</v>
      </c>
      <c r="V1170">
        <v>24</v>
      </c>
      <c r="W1170">
        <v>91</v>
      </c>
      <c r="X1170">
        <v>78</v>
      </c>
      <c r="Y1170">
        <v>1181</v>
      </c>
      <c r="Z1170">
        <v>4</v>
      </c>
      <c r="AA1170">
        <v>1</v>
      </c>
      <c r="AB1170">
        <v>1</v>
      </c>
      <c r="AC1170">
        <v>4</v>
      </c>
      <c r="AD1170">
        <v>10131</v>
      </c>
      <c r="AE1170">
        <v>10155</v>
      </c>
      <c r="AF1170">
        <v>20</v>
      </c>
      <c r="AG1170">
        <v>10091</v>
      </c>
      <c r="AH1170">
        <v>2</v>
      </c>
      <c r="AI1170">
        <v>17</v>
      </c>
      <c r="AJ1170">
        <v>5</v>
      </c>
      <c r="AK1170">
        <v>82</v>
      </c>
      <c r="AL1170">
        <v>14</v>
      </c>
      <c r="AM1170">
        <v>3</v>
      </c>
      <c r="AN1170">
        <v>73</v>
      </c>
      <c r="AO1170">
        <v>98</v>
      </c>
      <c r="AP1170">
        <v>5</v>
      </c>
      <c r="AQ1170">
        <v>43</v>
      </c>
      <c r="AR1170">
        <v>14</v>
      </c>
      <c r="AS1170">
        <v>12</v>
      </c>
    </row>
    <row r="1171" spans="1:45" x14ac:dyDescent="0.25">
      <c r="A1171">
        <v>20130315</v>
      </c>
      <c r="B1171">
        <f t="shared" si="90"/>
        <v>20170315</v>
      </c>
      <c r="C1171">
        <f t="shared" si="91"/>
        <v>2017</v>
      </c>
      <c r="D1171">
        <f t="shared" si="92"/>
        <v>3</v>
      </c>
      <c r="E1171">
        <f t="shared" si="93"/>
        <v>15</v>
      </c>
      <c r="F1171" s="15">
        <f t="shared" si="94"/>
        <v>42809</v>
      </c>
      <c r="G1171">
        <v>177</v>
      </c>
      <c r="H1171">
        <v>40</v>
      </c>
      <c r="I1171">
        <v>41</v>
      </c>
      <c r="J1171">
        <v>60</v>
      </c>
      <c r="K1171">
        <v>14</v>
      </c>
      <c r="L1171">
        <v>10</v>
      </c>
      <c r="M1171">
        <v>1</v>
      </c>
      <c r="N1171">
        <v>100</v>
      </c>
      <c r="O1171">
        <v>12</v>
      </c>
      <c r="P1171">
        <v>4</v>
      </c>
      <c r="Q1171">
        <v>-54</v>
      </c>
      <c r="R1171">
        <v>1</v>
      </c>
      <c r="S1171">
        <v>33</v>
      </c>
      <c r="T1171">
        <v>23</v>
      </c>
      <c r="U1171">
        <v>-100</v>
      </c>
      <c r="V1171">
        <v>6</v>
      </c>
      <c r="W1171">
        <v>8</v>
      </c>
      <c r="X1171">
        <v>7</v>
      </c>
      <c r="Y1171">
        <v>496</v>
      </c>
      <c r="Z1171">
        <v>78</v>
      </c>
      <c r="AA1171">
        <v>23</v>
      </c>
      <c r="AB1171">
        <v>5</v>
      </c>
      <c r="AC1171">
        <v>14</v>
      </c>
      <c r="AD1171">
        <v>10128</v>
      </c>
      <c r="AE1171">
        <v>10150</v>
      </c>
      <c r="AF1171">
        <v>1</v>
      </c>
      <c r="AG1171">
        <v>10098</v>
      </c>
      <c r="AH1171">
        <v>24</v>
      </c>
      <c r="AI1171">
        <v>36</v>
      </c>
      <c r="AJ1171">
        <v>14</v>
      </c>
      <c r="AK1171">
        <v>80</v>
      </c>
      <c r="AL1171">
        <v>6</v>
      </c>
      <c r="AM1171">
        <v>7</v>
      </c>
      <c r="AN1171">
        <v>82</v>
      </c>
      <c r="AO1171">
        <v>93</v>
      </c>
      <c r="AP1171">
        <v>1</v>
      </c>
      <c r="AQ1171">
        <v>68</v>
      </c>
      <c r="AR1171">
        <v>7</v>
      </c>
      <c r="AS1171">
        <v>5</v>
      </c>
    </row>
    <row r="1172" spans="1:45" x14ac:dyDescent="0.25">
      <c r="A1172">
        <v>20130316</v>
      </c>
      <c r="B1172">
        <f t="shared" si="90"/>
        <v>20170316</v>
      </c>
      <c r="C1172">
        <f t="shared" si="91"/>
        <v>2017</v>
      </c>
      <c r="D1172">
        <f t="shared" si="92"/>
        <v>3</v>
      </c>
      <c r="E1172">
        <f t="shared" si="93"/>
        <v>16</v>
      </c>
      <c r="F1172" s="15">
        <f t="shared" si="94"/>
        <v>42810</v>
      </c>
      <c r="G1172">
        <v>162</v>
      </c>
      <c r="H1172">
        <v>58</v>
      </c>
      <c r="I1172">
        <v>59</v>
      </c>
      <c r="J1172">
        <v>80</v>
      </c>
      <c r="K1172">
        <v>16</v>
      </c>
      <c r="L1172">
        <v>40</v>
      </c>
      <c r="M1172">
        <v>1</v>
      </c>
      <c r="N1172">
        <v>140</v>
      </c>
      <c r="O1172">
        <v>16</v>
      </c>
      <c r="P1172">
        <v>53</v>
      </c>
      <c r="Q1172">
        <v>27</v>
      </c>
      <c r="R1172">
        <v>1</v>
      </c>
      <c r="S1172">
        <v>77</v>
      </c>
      <c r="T1172">
        <v>14</v>
      </c>
      <c r="U1172">
        <v>20</v>
      </c>
      <c r="V1172">
        <v>6</v>
      </c>
      <c r="W1172">
        <v>15</v>
      </c>
      <c r="X1172">
        <v>13</v>
      </c>
      <c r="Y1172">
        <v>640</v>
      </c>
      <c r="Z1172">
        <v>0</v>
      </c>
      <c r="AA1172">
        <v>-1</v>
      </c>
      <c r="AB1172">
        <v>-1</v>
      </c>
      <c r="AC1172">
        <v>3</v>
      </c>
      <c r="AD1172">
        <v>10054</v>
      </c>
      <c r="AE1172">
        <v>10095</v>
      </c>
      <c r="AF1172">
        <v>1</v>
      </c>
      <c r="AG1172">
        <v>10010</v>
      </c>
      <c r="AH1172">
        <v>24</v>
      </c>
      <c r="AI1172">
        <v>70</v>
      </c>
      <c r="AJ1172">
        <v>1</v>
      </c>
      <c r="AK1172">
        <v>81</v>
      </c>
      <c r="AL1172">
        <v>16</v>
      </c>
      <c r="AM1172">
        <v>8</v>
      </c>
      <c r="AN1172">
        <v>59</v>
      </c>
      <c r="AO1172">
        <v>74</v>
      </c>
      <c r="AP1172">
        <v>4</v>
      </c>
      <c r="AQ1172">
        <v>42</v>
      </c>
      <c r="AR1172">
        <v>19</v>
      </c>
      <c r="AS1172">
        <v>8</v>
      </c>
    </row>
    <row r="1173" spans="1:45" x14ac:dyDescent="0.25">
      <c r="A1173">
        <v>20130317</v>
      </c>
      <c r="B1173">
        <f t="shared" si="90"/>
        <v>20170317</v>
      </c>
      <c r="C1173">
        <f t="shared" si="91"/>
        <v>2017</v>
      </c>
      <c r="D1173">
        <f t="shared" si="92"/>
        <v>3</v>
      </c>
      <c r="E1173">
        <f t="shared" si="93"/>
        <v>17</v>
      </c>
      <c r="F1173" s="15">
        <f t="shared" si="94"/>
        <v>42811</v>
      </c>
      <c r="G1173">
        <v>138</v>
      </c>
      <c r="H1173">
        <v>49</v>
      </c>
      <c r="I1173">
        <v>51</v>
      </c>
      <c r="J1173">
        <v>70</v>
      </c>
      <c r="K1173">
        <v>1</v>
      </c>
      <c r="L1173">
        <v>40</v>
      </c>
      <c r="M1173">
        <v>7</v>
      </c>
      <c r="N1173">
        <v>140</v>
      </c>
      <c r="O1173">
        <v>1</v>
      </c>
      <c r="P1173">
        <v>56</v>
      </c>
      <c r="Q1173">
        <v>29</v>
      </c>
      <c r="R1173">
        <v>7</v>
      </c>
      <c r="S1173">
        <v>91</v>
      </c>
      <c r="T1173">
        <v>14</v>
      </c>
      <c r="U1173">
        <v>28</v>
      </c>
      <c r="V1173">
        <v>12</v>
      </c>
      <c r="W1173">
        <v>12</v>
      </c>
      <c r="X1173">
        <v>10</v>
      </c>
      <c r="Y1173">
        <v>538</v>
      </c>
      <c r="Z1173">
        <v>33</v>
      </c>
      <c r="AA1173">
        <v>20</v>
      </c>
      <c r="AB1173">
        <v>8</v>
      </c>
      <c r="AC1173">
        <v>24</v>
      </c>
      <c r="AD1173">
        <v>9960</v>
      </c>
      <c r="AE1173">
        <v>10005</v>
      </c>
      <c r="AF1173">
        <v>1</v>
      </c>
      <c r="AG1173">
        <v>9914</v>
      </c>
      <c r="AH1173">
        <v>24</v>
      </c>
      <c r="AI1173">
        <v>37</v>
      </c>
      <c r="AJ1173">
        <v>24</v>
      </c>
      <c r="AK1173">
        <v>80</v>
      </c>
      <c r="AL1173">
        <v>4</v>
      </c>
      <c r="AM1173">
        <v>8</v>
      </c>
      <c r="AN1173">
        <v>80</v>
      </c>
      <c r="AO1173">
        <v>94</v>
      </c>
      <c r="AP1173">
        <v>24</v>
      </c>
      <c r="AQ1173">
        <v>66</v>
      </c>
      <c r="AR1173">
        <v>4</v>
      </c>
      <c r="AS1173">
        <v>7</v>
      </c>
    </row>
    <row r="1174" spans="1:45" x14ac:dyDescent="0.25">
      <c r="A1174">
        <v>20130318</v>
      </c>
      <c r="B1174">
        <f t="shared" si="90"/>
        <v>20170318</v>
      </c>
      <c r="C1174">
        <f t="shared" si="91"/>
        <v>2017</v>
      </c>
      <c r="D1174">
        <f t="shared" si="92"/>
        <v>3</v>
      </c>
      <c r="E1174">
        <f t="shared" si="93"/>
        <v>18</v>
      </c>
      <c r="F1174" s="15">
        <f t="shared" si="94"/>
        <v>42812</v>
      </c>
      <c r="G1174">
        <v>193</v>
      </c>
      <c r="H1174">
        <v>19</v>
      </c>
      <c r="I1174">
        <v>36</v>
      </c>
      <c r="J1174">
        <v>60</v>
      </c>
      <c r="K1174">
        <v>8</v>
      </c>
      <c r="L1174">
        <v>20</v>
      </c>
      <c r="M1174">
        <v>15</v>
      </c>
      <c r="N1174">
        <v>110</v>
      </c>
      <c r="O1174">
        <v>6</v>
      </c>
      <c r="P1174">
        <v>57</v>
      </c>
      <c r="Q1174">
        <v>13</v>
      </c>
      <c r="R1174">
        <v>24</v>
      </c>
      <c r="S1174">
        <v>103</v>
      </c>
      <c r="T1174">
        <v>14</v>
      </c>
      <c r="U1174">
        <v>-26</v>
      </c>
      <c r="V1174">
        <v>24</v>
      </c>
      <c r="W1174">
        <v>63</v>
      </c>
      <c r="X1174">
        <v>53</v>
      </c>
      <c r="Y1174">
        <v>1159</v>
      </c>
      <c r="Z1174">
        <v>40</v>
      </c>
      <c r="AA1174">
        <v>24</v>
      </c>
      <c r="AB1174">
        <v>9</v>
      </c>
      <c r="AC1174">
        <v>1</v>
      </c>
      <c r="AD1174">
        <v>9924</v>
      </c>
      <c r="AE1174">
        <v>9938</v>
      </c>
      <c r="AF1174">
        <v>23</v>
      </c>
      <c r="AG1174">
        <v>9907</v>
      </c>
      <c r="AH1174">
        <v>2</v>
      </c>
      <c r="AI1174">
        <v>45</v>
      </c>
      <c r="AJ1174">
        <v>1</v>
      </c>
      <c r="AK1174">
        <v>80</v>
      </c>
      <c r="AL1174">
        <v>14</v>
      </c>
      <c r="AM1174">
        <v>6</v>
      </c>
      <c r="AN1174">
        <v>80</v>
      </c>
      <c r="AO1174">
        <v>94</v>
      </c>
      <c r="AP1174">
        <v>24</v>
      </c>
      <c r="AQ1174">
        <v>58</v>
      </c>
      <c r="AR1174">
        <v>13</v>
      </c>
      <c r="AS1174">
        <v>15</v>
      </c>
    </row>
    <row r="1175" spans="1:45" x14ac:dyDescent="0.25">
      <c r="A1175">
        <v>20130319</v>
      </c>
      <c r="B1175">
        <f t="shared" si="90"/>
        <v>20170319</v>
      </c>
      <c r="C1175">
        <f t="shared" si="91"/>
        <v>2017</v>
      </c>
      <c r="D1175">
        <f t="shared" si="92"/>
        <v>3</v>
      </c>
      <c r="E1175">
        <f t="shared" si="93"/>
        <v>19</v>
      </c>
      <c r="F1175" s="15">
        <f t="shared" si="94"/>
        <v>42813</v>
      </c>
      <c r="G1175">
        <v>95</v>
      </c>
      <c r="H1175">
        <v>34</v>
      </c>
      <c r="I1175">
        <v>35</v>
      </c>
      <c r="J1175">
        <v>50</v>
      </c>
      <c r="K1175">
        <v>18</v>
      </c>
      <c r="L1175">
        <v>20</v>
      </c>
      <c r="M1175">
        <v>1</v>
      </c>
      <c r="N1175">
        <v>80</v>
      </c>
      <c r="O1175">
        <v>19</v>
      </c>
      <c r="P1175">
        <v>33</v>
      </c>
      <c r="Q1175">
        <v>0</v>
      </c>
      <c r="R1175">
        <v>6</v>
      </c>
      <c r="S1175">
        <v>66</v>
      </c>
      <c r="T1175">
        <v>14</v>
      </c>
      <c r="U1175">
        <v>-40</v>
      </c>
      <c r="V1175">
        <v>6</v>
      </c>
      <c r="W1175">
        <v>8</v>
      </c>
      <c r="X1175">
        <v>7</v>
      </c>
      <c r="Y1175">
        <v>590</v>
      </c>
      <c r="Z1175">
        <v>9</v>
      </c>
      <c r="AA1175">
        <v>3</v>
      </c>
      <c r="AB1175">
        <v>3</v>
      </c>
      <c r="AC1175">
        <v>20</v>
      </c>
      <c r="AD1175">
        <v>9984</v>
      </c>
      <c r="AE1175">
        <v>10019</v>
      </c>
      <c r="AF1175">
        <v>23</v>
      </c>
      <c r="AG1175">
        <v>9944</v>
      </c>
      <c r="AH1175">
        <v>1</v>
      </c>
      <c r="AI1175">
        <v>13</v>
      </c>
      <c r="AJ1175">
        <v>6</v>
      </c>
      <c r="AK1175">
        <v>62</v>
      </c>
      <c r="AL1175">
        <v>1</v>
      </c>
      <c r="AM1175">
        <v>7</v>
      </c>
      <c r="AN1175">
        <v>84</v>
      </c>
      <c r="AO1175">
        <v>96</v>
      </c>
      <c r="AP1175">
        <v>5</v>
      </c>
      <c r="AQ1175">
        <v>75</v>
      </c>
      <c r="AR1175">
        <v>13</v>
      </c>
      <c r="AS1175">
        <v>7</v>
      </c>
    </row>
    <row r="1176" spans="1:45" x14ac:dyDescent="0.25">
      <c r="A1176">
        <v>20130320</v>
      </c>
      <c r="B1176">
        <f t="shared" si="90"/>
        <v>20170320</v>
      </c>
      <c r="C1176">
        <f t="shared" si="91"/>
        <v>2017</v>
      </c>
      <c r="D1176">
        <f t="shared" si="92"/>
        <v>3</v>
      </c>
      <c r="E1176">
        <f t="shared" si="93"/>
        <v>20</v>
      </c>
      <c r="F1176" s="15">
        <f t="shared" si="94"/>
        <v>42814</v>
      </c>
      <c r="G1176">
        <v>41</v>
      </c>
      <c r="H1176">
        <v>37</v>
      </c>
      <c r="I1176">
        <v>41</v>
      </c>
      <c r="J1176">
        <v>60</v>
      </c>
      <c r="K1176">
        <v>11</v>
      </c>
      <c r="L1176">
        <v>20</v>
      </c>
      <c r="M1176">
        <v>21</v>
      </c>
      <c r="N1176">
        <v>100</v>
      </c>
      <c r="O1176">
        <v>11</v>
      </c>
      <c r="P1176">
        <v>14</v>
      </c>
      <c r="Q1176">
        <v>6</v>
      </c>
      <c r="R1176">
        <v>4</v>
      </c>
      <c r="S1176">
        <v>27</v>
      </c>
      <c r="T1176">
        <v>15</v>
      </c>
      <c r="U1176">
        <v>-4</v>
      </c>
      <c r="V1176">
        <v>6</v>
      </c>
      <c r="W1176">
        <v>6</v>
      </c>
      <c r="X1176">
        <v>5</v>
      </c>
      <c r="Y1176">
        <v>659</v>
      </c>
      <c r="Z1176">
        <v>0</v>
      </c>
      <c r="AA1176">
        <v>0</v>
      </c>
      <c r="AB1176">
        <v>0</v>
      </c>
      <c r="AC1176">
        <v>1</v>
      </c>
      <c r="AD1176">
        <v>10065</v>
      </c>
      <c r="AE1176">
        <v>10154</v>
      </c>
      <c r="AF1176">
        <v>24</v>
      </c>
      <c r="AG1176">
        <v>10016</v>
      </c>
      <c r="AH1176">
        <v>3</v>
      </c>
      <c r="AI1176">
        <v>50</v>
      </c>
      <c r="AJ1176">
        <v>1</v>
      </c>
      <c r="AK1176">
        <v>70</v>
      </c>
      <c r="AL1176">
        <v>9</v>
      </c>
      <c r="AM1176">
        <v>8</v>
      </c>
      <c r="AN1176">
        <v>75</v>
      </c>
      <c r="AO1176">
        <v>82</v>
      </c>
      <c r="AP1176">
        <v>5</v>
      </c>
      <c r="AQ1176">
        <v>71</v>
      </c>
      <c r="AR1176">
        <v>13</v>
      </c>
      <c r="AS1176">
        <v>7</v>
      </c>
    </row>
    <row r="1177" spans="1:45" x14ac:dyDescent="0.25">
      <c r="A1177">
        <v>20130321</v>
      </c>
      <c r="B1177">
        <f t="shared" si="90"/>
        <v>20170321</v>
      </c>
      <c r="C1177">
        <f t="shared" si="91"/>
        <v>2017</v>
      </c>
      <c r="D1177">
        <f t="shared" si="92"/>
        <v>3</v>
      </c>
      <c r="E1177">
        <f t="shared" si="93"/>
        <v>21</v>
      </c>
      <c r="F1177" s="15">
        <f t="shared" si="94"/>
        <v>42815</v>
      </c>
      <c r="G1177">
        <v>21</v>
      </c>
      <c r="H1177">
        <v>12</v>
      </c>
      <c r="I1177">
        <v>20</v>
      </c>
      <c r="J1177">
        <v>30</v>
      </c>
      <c r="K1177">
        <v>17</v>
      </c>
      <c r="L1177">
        <v>0</v>
      </c>
      <c r="M1177">
        <v>7</v>
      </c>
      <c r="N1177">
        <v>60</v>
      </c>
      <c r="O1177">
        <v>23</v>
      </c>
      <c r="P1177">
        <v>12</v>
      </c>
      <c r="Q1177">
        <v>-26</v>
      </c>
      <c r="R1177">
        <v>7</v>
      </c>
      <c r="S1177">
        <v>59</v>
      </c>
      <c r="T1177">
        <v>15</v>
      </c>
      <c r="U1177">
        <v>-58</v>
      </c>
      <c r="V1177">
        <v>6</v>
      </c>
      <c r="W1177">
        <v>57</v>
      </c>
      <c r="X1177">
        <v>47</v>
      </c>
      <c r="Y1177">
        <v>1033</v>
      </c>
      <c r="Z1177">
        <v>0</v>
      </c>
      <c r="AA1177">
        <v>0</v>
      </c>
      <c r="AB1177">
        <v>0</v>
      </c>
      <c r="AC1177">
        <v>1</v>
      </c>
      <c r="AD1177">
        <v>10188</v>
      </c>
      <c r="AE1177">
        <v>10207</v>
      </c>
      <c r="AF1177">
        <v>22</v>
      </c>
      <c r="AG1177">
        <v>10155</v>
      </c>
      <c r="AH1177">
        <v>1</v>
      </c>
      <c r="AI1177">
        <v>58</v>
      </c>
      <c r="AJ1177">
        <v>6</v>
      </c>
      <c r="AK1177">
        <v>81</v>
      </c>
      <c r="AL1177">
        <v>17</v>
      </c>
      <c r="AM1177">
        <v>4</v>
      </c>
      <c r="AN1177">
        <v>72</v>
      </c>
      <c r="AO1177">
        <v>90</v>
      </c>
      <c r="AP1177">
        <v>6</v>
      </c>
      <c r="AQ1177">
        <v>55</v>
      </c>
      <c r="AR1177">
        <v>11</v>
      </c>
      <c r="AS1177">
        <v>11</v>
      </c>
    </row>
    <row r="1178" spans="1:45" x14ac:dyDescent="0.25">
      <c r="A1178">
        <v>20130322</v>
      </c>
      <c r="B1178">
        <f t="shared" si="90"/>
        <v>20170322</v>
      </c>
      <c r="C1178">
        <f t="shared" si="91"/>
        <v>2017</v>
      </c>
      <c r="D1178">
        <f t="shared" si="92"/>
        <v>3</v>
      </c>
      <c r="E1178">
        <f t="shared" si="93"/>
        <v>22</v>
      </c>
      <c r="F1178" s="15">
        <f t="shared" si="94"/>
        <v>42816</v>
      </c>
      <c r="G1178">
        <v>87</v>
      </c>
      <c r="H1178">
        <v>72</v>
      </c>
      <c r="I1178">
        <v>73</v>
      </c>
      <c r="J1178">
        <v>90</v>
      </c>
      <c r="K1178">
        <v>10</v>
      </c>
      <c r="L1178">
        <v>30</v>
      </c>
      <c r="M1178">
        <v>1</v>
      </c>
      <c r="N1178">
        <v>150</v>
      </c>
      <c r="O1178">
        <v>17</v>
      </c>
      <c r="P1178">
        <v>5</v>
      </c>
      <c r="Q1178">
        <v>-29</v>
      </c>
      <c r="R1178">
        <v>5</v>
      </c>
      <c r="S1178">
        <v>41</v>
      </c>
      <c r="T1178">
        <v>13</v>
      </c>
      <c r="U1178">
        <v>-41</v>
      </c>
      <c r="V1178">
        <v>6</v>
      </c>
      <c r="W1178">
        <v>65</v>
      </c>
      <c r="X1178">
        <v>53</v>
      </c>
      <c r="Y1178">
        <v>1190</v>
      </c>
      <c r="Z1178">
        <v>0</v>
      </c>
      <c r="AA1178">
        <v>0</v>
      </c>
      <c r="AB1178">
        <v>0</v>
      </c>
      <c r="AC1178">
        <v>1</v>
      </c>
      <c r="AD1178">
        <v>10174</v>
      </c>
      <c r="AE1178">
        <v>10205</v>
      </c>
      <c r="AF1178">
        <v>1</v>
      </c>
      <c r="AG1178">
        <v>10155</v>
      </c>
      <c r="AH1178">
        <v>18</v>
      </c>
      <c r="AI1178">
        <v>50</v>
      </c>
      <c r="AJ1178">
        <v>5</v>
      </c>
      <c r="AK1178">
        <v>81</v>
      </c>
      <c r="AL1178">
        <v>23</v>
      </c>
      <c r="AM1178">
        <v>4</v>
      </c>
      <c r="AN1178">
        <v>71</v>
      </c>
      <c r="AO1178">
        <v>88</v>
      </c>
      <c r="AP1178">
        <v>5</v>
      </c>
      <c r="AQ1178">
        <v>60</v>
      </c>
      <c r="AR1178">
        <v>15</v>
      </c>
      <c r="AS1178">
        <v>13</v>
      </c>
    </row>
    <row r="1179" spans="1:45" x14ac:dyDescent="0.25">
      <c r="A1179">
        <v>20130323</v>
      </c>
      <c r="B1179">
        <f t="shared" si="90"/>
        <v>20170323</v>
      </c>
      <c r="C1179">
        <f t="shared" si="91"/>
        <v>2017</v>
      </c>
      <c r="D1179">
        <f t="shared" si="92"/>
        <v>3</v>
      </c>
      <c r="E1179">
        <f t="shared" si="93"/>
        <v>23</v>
      </c>
      <c r="F1179" s="15">
        <f t="shared" si="94"/>
        <v>42817</v>
      </c>
      <c r="G1179">
        <v>88</v>
      </c>
      <c r="H1179">
        <v>96</v>
      </c>
      <c r="I1179">
        <v>97</v>
      </c>
      <c r="J1179">
        <v>110</v>
      </c>
      <c r="K1179">
        <v>8</v>
      </c>
      <c r="L1179">
        <v>90</v>
      </c>
      <c r="M1179">
        <v>1</v>
      </c>
      <c r="N1179">
        <v>180</v>
      </c>
      <c r="O1179">
        <v>6</v>
      </c>
      <c r="P1179">
        <v>-3</v>
      </c>
      <c r="Q1179">
        <v>-26</v>
      </c>
      <c r="R1179">
        <v>24</v>
      </c>
      <c r="S1179">
        <v>23</v>
      </c>
      <c r="T1179">
        <v>13</v>
      </c>
      <c r="U1179">
        <v>-30</v>
      </c>
      <c r="V1179">
        <v>24</v>
      </c>
      <c r="W1179">
        <v>21</v>
      </c>
      <c r="X1179">
        <v>17</v>
      </c>
      <c r="Y1179">
        <v>933</v>
      </c>
      <c r="Z1179">
        <v>0</v>
      </c>
      <c r="AA1179">
        <v>0</v>
      </c>
      <c r="AB1179">
        <v>0</v>
      </c>
      <c r="AC1179">
        <v>1</v>
      </c>
      <c r="AD1179">
        <v>10158</v>
      </c>
      <c r="AE1179">
        <v>10170</v>
      </c>
      <c r="AF1179">
        <v>23</v>
      </c>
      <c r="AG1179">
        <v>10150</v>
      </c>
      <c r="AH1179">
        <v>4</v>
      </c>
      <c r="AI1179">
        <v>65</v>
      </c>
      <c r="AJ1179">
        <v>4</v>
      </c>
      <c r="AK1179">
        <v>82</v>
      </c>
      <c r="AL1179">
        <v>17</v>
      </c>
      <c r="AM1179">
        <v>7</v>
      </c>
      <c r="AN1179">
        <v>52</v>
      </c>
      <c r="AO1179">
        <v>65</v>
      </c>
      <c r="AP1179">
        <v>2</v>
      </c>
      <c r="AQ1179">
        <v>37</v>
      </c>
      <c r="AR1179">
        <v>19</v>
      </c>
      <c r="AS1179">
        <v>10</v>
      </c>
    </row>
    <row r="1180" spans="1:45" x14ac:dyDescent="0.25">
      <c r="A1180">
        <v>20130324</v>
      </c>
      <c r="B1180">
        <f t="shared" si="90"/>
        <v>20170324</v>
      </c>
      <c r="C1180">
        <f t="shared" si="91"/>
        <v>2017</v>
      </c>
      <c r="D1180">
        <f t="shared" si="92"/>
        <v>3</v>
      </c>
      <c r="E1180">
        <f t="shared" si="93"/>
        <v>24</v>
      </c>
      <c r="F1180" s="15">
        <f t="shared" si="94"/>
        <v>42818</v>
      </c>
      <c r="G1180">
        <v>81</v>
      </c>
      <c r="H1180">
        <v>92</v>
      </c>
      <c r="I1180">
        <v>93</v>
      </c>
      <c r="J1180">
        <v>110</v>
      </c>
      <c r="K1180">
        <v>11</v>
      </c>
      <c r="L1180">
        <v>80</v>
      </c>
      <c r="M1180">
        <v>5</v>
      </c>
      <c r="N1180">
        <v>180</v>
      </c>
      <c r="O1180">
        <v>11</v>
      </c>
      <c r="P1180">
        <v>-6</v>
      </c>
      <c r="Q1180">
        <v>-36</v>
      </c>
      <c r="R1180">
        <v>3</v>
      </c>
      <c r="S1180">
        <v>30</v>
      </c>
      <c r="T1180">
        <v>13</v>
      </c>
      <c r="U1180">
        <v>-40</v>
      </c>
      <c r="V1180">
        <v>6</v>
      </c>
      <c r="W1180">
        <v>24</v>
      </c>
      <c r="X1180">
        <v>19</v>
      </c>
      <c r="Y1180">
        <v>951</v>
      </c>
      <c r="Z1180">
        <v>0</v>
      </c>
      <c r="AA1180">
        <v>0</v>
      </c>
      <c r="AB1180">
        <v>0</v>
      </c>
      <c r="AC1180">
        <v>1</v>
      </c>
      <c r="AD1180">
        <v>10163</v>
      </c>
      <c r="AE1180">
        <v>10171</v>
      </c>
      <c r="AF1180">
        <v>22</v>
      </c>
      <c r="AG1180">
        <v>10149</v>
      </c>
      <c r="AH1180">
        <v>16</v>
      </c>
      <c r="AI1180">
        <v>77</v>
      </c>
      <c r="AJ1180">
        <v>18</v>
      </c>
      <c r="AK1180">
        <v>82</v>
      </c>
      <c r="AL1180">
        <v>4</v>
      </c>
      <c r="AM1180">
        <v>7</v>
      </c>
      <c r="AN1180">
        <v>31</v>
      </c>
      <c r="AO1180">
        <v>43</v>
      </c>
      <c r="AP1180">
        <v>1</v>
      </c>
      <c r="AQ1180">
        <v>20</v>
      </c>
      <c r="AR1180">
        <v>10</v>
      </c>
      <c r="AS1180">
        <v>10</v>
      </c>
    </row>
    <row r="1181" spans="1:45" x14ac:dyDescent="0.25">
      <c r="A1181">
        <v>20130325</v>
      </c>
      <c r="B1181">
        <f t="shared" si="90"/>
        <v>20170325</v>
      </c>
      <c r="C1181">
        <f t="shared" si="91"/>
        <v>2017</v>
      </c>
      <c r="D1181">
        <f t="shared" si="92"/>
        <v>3</v>
      </c>
      <c r="E1181">
        <f t="shared" si="93"/>
        <v>25</v>
      </c>
      <c r="F1181" s="15">
        <f t="shared" si="94"/>
        <v>42819</v>
      </c>
      <c r="G1181">
        <v>73</v>
      </c>
      <c r="H1181">
        <v>80</v>
      </c>
      <c r="I1181">
        <v>81</v>
      </c>
      <c r="J1181">
        <v>100</v>
      </c>
      <c r="K1181">
        <v>12</v>
      </c>
      <c r="L1181">
        <v>60</v>
      </c>
      <c r="M1181">
        <v>22</v>
      </c>
      <c r="N1181">
        <v>150</v>
      </c>
      <c r="O1181">
        <v>9</v>
      </c>
      <c r="P1181">
        <v>3</v>
      </c>
      <c r="Q1181">
        <v>-24</v>
      </c>
      <c r="R1181">
        <v>6</v>
      </c>
      <c r="S1181">
        <v>41</v>
      </c>
      <c r="T1181">
        <v>14</v>
      </c>
      <c r="U1181">
        <v>-30</v>
      </c>
      <c r="V1181">
        <v>6</v>
      </c>
      <c r="W1181">
        <v>96</v>
      </c>
      <c r="X1181">
        <v>77</v>
      </c>
      <c r="Y1181">
        <v>1503</v>
      </c>
      <c r="Z1181">
        <v>0</v>
      </c>
      <c r="AA1181">
        <v>0</v>
      </c>
      <c r="AB1181">
        <v>0</v>
      </c>
      <c r="AC1181">
        <v>1</v>
      </c>
      <c r="AD1181">
        <v>10159</v>
      </c>
      <c r="AE1181">
        <v>10174</v>
      </c>
      <c r="AF1181">
        <v>7</v>
      </c>
      <c r="AG1181">
        <v>10142</v>
      </c>
      <c r="AH1181">
        <v>16</v>
      </c>
      <c r="AI1181">
        <v>69</v>
      </c>
      <c r="AJ1181">
        <v>10</v>
      </c>
      <c r="AK1181">
        <v>81</v>
      </c>
      <c r="AL1181">
        <v>1</v>
      </c>
      <c r="AM1181">
        <v>8</v>
      </c>
      <c r="AN1181">
        <v>42</v>
      </c>
      <c r="AO1181">
        <v>49</v>
      </c>
      <c r="AP1181">
        <v>6</v>
      </c>
      <c r="AQ1181">
        <v>33</v>
      </c>
      <c r="AR1181">
        <v>12</v>
      </c>
      <c r="AS1181">
        <v>16</v>
      </c>
    </row>
    <row r="1182" spans="1:45" x14ac:dyDescent="0.25">
      <c r="A1182">
        <v>20130326</v>
      </c>
      <c r="B1182">
        <f t="shared" si="90"/>
        <v>20170326</v>
      </c>
      <c r="C1182">
        <f t="shared" si="91"/>
        <v>2017</v>
      </c>
      <c r="D1182">
        <f t="shared" si="92"/>
        <v>3</v>
      </c>
      <c r="E1182">
        <f t="shared" si="93"/>
        <v>26</v>
      </c>
      <c r="F1182" s="15">
        <f t="shared" si="94"/>
        <v>42820</v>
      </c>
      <c r="G1182">
        <v>75</v>
      </c>
      <c r="H1182">
        <v>64</v>
      </c>
      <c r="I1182">
        <v>65</v>
      </c>
      <c r="J1182">
        <v>90</v>
      </c>
      <c r="K1182">
        <v>10</v>
      </c>
      <c r="L1182">
        <v>40</v>
      </c>
      <c r="M1182">
        <v>21</v>
      </c>
      <c r="N1182">
        <v>150</v>
      </c>
      <c r="O1182">
        <v>12</v>
      </c>
      <c r="P1182">
        <v>7</v>
      </c>
      <c r="Q1182">
        <v>-29</v>
      </c>
      <c r="R1182">
        <v>6</v>
      </c>
      <c r="S1182">
        <v>55</v>
      </c>
      <c r="T1182">
        <v>15</v>
      </c>
      <c r="U1182">
        <v>-40</v>
      </c>
      <c r="V1182">
        <v>6</v>
      </c>
      <c r="W1182">
        <v>110</v>
      </c>
      <c r="X1182">
        <v>88</v>
      </c>
      <c r="Y1182">
        <v>1817</v>
      </c>
      <c r="Z1182">
        <v>0</v>
      </c>
      <c r="AA1182">
        <v>0</v>
      </c>
      <c r="AB1182">
        <v>0</v>
      </c>
      <c r="AC1182">
        <v>1</v>
      </c>
      <c r="AD1182">
        <v>10144</v>
      </c>
      <c r="AE1182">
        <v>10156</v>
      </c>
      <c r="AF1182">
        <v>8</v>
      </c>
      <c r="AG1182">
        <v>10130</v>
      </c>
      <c r="AH1182">
        <v>17</v>
      </c>
      <c r="AI1182">
        <v>66</v>
      </c>
      <c r="AJ1182">
        <v>11</v>
      </c>
      <c r="AK1182">
        <v>82</v>
      </c>
      <c r="AL1182">
        <v>19</v>
      </c>
      <c r="AM1182">
        <v>2</v>
      </c>
      <c r="AN1182">
        <v>44</v>
      </c>
      <c r="AO1182">
        <v>55</v>
      </c>
      <c r="AP1182">
        <v>6</v>
      </c>
      <c r="AQ1182">
        <v>31</v>
      </c>
      <c r="AR1182">
        <v>14</v>
      </c>
      <c r="AS1182">
        <v>20</v>
      </c>
    </row>
    <row r="1183" spans="1:45" x14ac:dyDescent="0.25">
      <c r="A1183">
        <v>20130327</v>
      </c>
      <c r="B1183">
        <f t="shared" si="90"/>
        <v>20170327</v>
      </c>
      <c r="C1183">
        <f t="shared" si="91"/>
        <v>2017</v>
      </c>
      <c r="D1183">
        <f t="shared" si="92"/>
        <v>3</v>
      </c>
      <c r="E1183">
        <f t="shared" si="93"/>
        <v>27</v>
      </c>
      <c r="F1183" s="15">
        <f t="shared" si="94"/>
        <v>42821</v>
      </c>
      <c r="G1183">
        <v>80</v>
      </c>
      <c r="H1183">
        <v>50</v>
      </c>
      <c r="I1183">
        <v>51</v>
      </c>
      <c r="J1183">
        <v>70</v>
      </c>
      <c r="K1183">
        <v>10</v>
      </c>
      <c r="L1183">
        <v>30</v>
      </c>
      <c r="M1183">
        <v>20</v>
      </c>
      <c r="N1183">
        <v>120</v>
      </c>
      <c r="O1183">
        <v>13</v>
      </c>
      <c r="P1183">
        <v>10</v>
      </c>
      <c r="Q1183">
        <v>-35</v>
      </c>
      <c r="R1183">
        <v>6</v>
      </c>
      <c r="S1183">
        <v>63</v>
      </c>
      <c r="T1183">
        <v>15</v>
      </c>
      <c r="U1183">
        <v>-53</v>
      </c>
      <c r="V1183">
        <v>24</v>
      </c>
      <c r="W1183">
        <v>118</v>
      </c>
      <c r="X1183">
        <v>94</v>
      </c>
      <c r="Y1183">
        <v>1826</v>
      </c>
      <c r="Z1183">
        <v>0</v>
      </c>
      <c r="AA1183">
        <v>0</v>
      </c>
      <c r="AB1183">
        <v>0</v>
      </c>
      <c r="AC1183">
        <v>1</v>
      </c>
      <c r="AD1183">
        <v>10122</v>
      </c>
      <c r="AE1183">
        <v>10138</v>
      </c>
      <c r="AF1183">
        <v>1</v>
      </c>
      <c r="AG1183">
        <v>10105</v>
      </c>
      <c r="AH1183">
        <v>16</v>
      </c>
      <c r="AI1183">
        <v>69</v>
      </c>
      <c r="AJ1183">
        <v>6</v>
      </c>
      <c r="AK1183">
        <v>81</v>
      </c>
      <c r="AL1183">
        <v>14</v>
      </c>
      <c r="AM1183">
        <v>0</v>
      </c>
      <c r="AN1183">
        <v>48</v>
      </c>
      <c r="AO1183">
        <v>65</v>
      </c>
      <c r="AP1183">
        <v>4</v>
      </c>
      <c r="AQ1183">
        <v>30</v>
      </c>
      <c r="AR1183">
        <v>15</v>
      </c>
      <c r="AS1183">
        <v>20</v>
      </c>
    </row>
    <row r="1184" spans="1:45" x14ac:dyDescent="0.25">
      <c r="A1184">
        <v>20130328</v>
      </c>
      <c r="B1184">
        <f t="shared" si="90"/>
        <v>20170328</v>
      </c>
      <c r="C1184">
        <f t="shared" si="91"/>
        <v>2017</v>
      </c>
      <c r="D1184">
        <f t="shared" si="92"/>
        <v>3</v>
      </c>
      <c r="E1184">
        <f t="shared" si="93"/>
        <v>28</v>
      </c>
      <c r="F1184" s="15">
        <f t="shared" si="94"/>
        <v>42822</v>
      </c>
      <c r="G1184">
        <v>49</v>
      </c>
      <c r="H1184">
        <v>39</v>
      </c>
      <c r="I1184">
        <v>40</v>
      </c>
      <c r="J1184">
        <v>60</v>
      </c>
      <c r="K1184">
        <v>10</v>
      </c>
      <c r="L1184">
        <v>20</v>
      </c>
      <c r="M1184">
        <v>22</v>
      </c>
      <c r="N1184">
        <v>100</v>
      </c>
      <c r="O1184">
        <v>9</v>
      </c>
      <c r="P1184">
        <v>1</v>
      </c>
      <c r="Q1184">
        <v>-31</v>
      </c>
      <c r="R1184">
        <v>6</v>
      </c>
      <c r="S1184">
        <v>42</v>
      </c>
      <c r="T1184">
        <v>12</v>
      </c>
      <c r="U1184">
        <v>-47</v>
      </c>
      <c r="V1184">
        <v>6</v>
      </c>
      <c r="W1184">
        <v>58</v>
      </c>
      <c r="X1184">
        <v>46</v>
      </c>
      <c r="Y1184">
        <v>1077</v>
      </c>
      <c r="Z1184">
        <v>0</v>
      </c>
      <c r="AA1184">
        <v>-1</v>
      </c>
      <c r="AB1184">
        <v>-1</v>
      </c>
      <c r="AC1184">
        <v>15</v>
      </c>
      <c r="AD1184">
        <v>10107</v>
      </c>
      <c r="AE1184">
        <v>10116</v>
      </c>
      <c r="AF1184">
        <v>1</v>
      </c>
      <c r="AG1184">
        <v>10096</v>
      </c>
      <c r="AH1184">
        <v>14</v>
      </c>
      <c r="AI1184">
        <v>57</v>
      </c>
      <c r="AJ1184">
        <v>20</v>
      </c>
      <c r="AK1184">
        <v>80</v>
      </c>
      <c r="AL1184">
        <v>1</v>
      </c>
      <c r="AM1184">
        <v>4</v>
      </c>
      <c r="AN1184">
        <v>60</v>
      </c>
      <c r="AO1184">
        <v>76</v>
      </c>
      <c r="AP1184">
        <v>22</v>
      </c>
      <c r="AQ1184">
        <v>50</v>
      </c>
      <c r="AR1184">
        <v>1</v>
      </c>
      <c r="AS1184">
        <v>11</v>
      </c>
    </row>
    <row r="1185" spans="1:45" x14ac:dyDescent="0.25">
      <c r="A1185">
        <v>20130329</v>
      </c>
      <c r="B1185">
        <f t="shared" si="90"/>
        <v>20170329</v>
      </c>
      <c r="C1185">
        <f t="shared" si="91"/>
        <v>2017</v>
      </c>
      <c r="D1185">
        <f t="shared" si="92"/>
        <v>3</v>
      </c>
      <c r="E1185">
        <f t="shared" si="93"/>
        <v>29</v>
      </c>
      <c r="F1185" s="15">
        <f t="shared" si="94"/>
        <v>42823</v>
      </c>
      <c r="G1185">
        <v>17</v>
      </c>
      <c r="H1185">
        <v>17</v>
      </c>
      <c r="I1185">
        <v>19</v>
      </c>
      <c r="J1185">
        <v>30</v>
      </c>
      <c r="K1185">
        <v>1</v>
      </c>
      <c r="L1185">
        <v>10</v>
      </c>
      <c r="M1185">
        <v>4</v>
      </c>
      <c r="N1185">
        <v>60</v>
      </c>
      <c r="O1185">
        <v>2</v>
      </c>
      <c r="P1185">
        <v>-4</v>
      </c>
      <c r="Q1185">
        <v>-34</v>
      </c>
      <c r="R1185">
        <v>23</v>
      </c>
      <c r="S1185">
        <v>27</v>
      </c>
      <c r="T1185">
        <v>16</v>
      </c>
      <c r="U1185">
        <v>-72</v>
      </c>
      <c r="V1185">
        <v>24</v>
      </c>
      <c r="W1185">
        <v>6</v>
      </c>
      <c r="X1185">
        <v>5</v>
      </c>
      <c r="Y1185">
        <v>487</v>
      </c>
      <c r="Z1185">
        <v>6</v>
      </c>
      <c r="AA1185">
        <v>1</v>
      </c>
      <c r="AB1185">
        <v>1</v>
      </c>
      <c r="AC1185">
        <v>17</v>
      </c>
      <c r="AD1185">
        <v>10095</v>
      </c>
      <c r="AE1185">
        <v>10101</v>
      </c>
      <c r="AF1185">
        <v>1</v>
      </c>
      <c r="AG1185">
        <v>10088</v>
      </c>
      <c r="AH1185">
        <v>24</v>
      </c>
      <c r="AI1185">
        <v>8</v>
      </c>
      <c r="AJ1185">
        <v>22</v>
      </c>
      <c r="AK1185">
        <v>60</v>
      </c>
      <c r="AL1185">
        <v>10</v>
      </c>
      <c r="AM1185">
        <v>7</v>
      </c>
      <c r="AN1185">
        <v>82</v>
      </c>
      <c r="AO1185">
        <v>98</v>
      </c>
      <c r="AP1185">
        <v>22</v>
      </c>
      <c r="AQ1185">
        <v>58</v>
      </c>
      <c r="AR1185">
        <v>15</v>
      </c>
      <c r="AS1185">
        <v>5</v>
      </c>
    </row>
    <row r="1186" spans="1:45" x14ac:dyDescent="0.25">
      <c r="A1186">
        <v>20130330</v>
      </c>
      <c r="B1186">
        <f t="shared" si="90"/>
        <v>20170330</v>
      </c>
      <c r="C1186">
        <f t="shared" si="91"/>
        <v>2017</v>
      </c>
      <c r="D1186">
        <f t="shared" si="92"/>
        <v>3</v>
      </c>
      <c r="E1186">
        <f t="shared" si="93"/>
        <v>30</v>
      </c>
      <c r="F1186" s="15">
        <f t="shared" si="94"/>
        <v>42824</v>
      </c>
      <c r="G1186">
        <v>23</v>
      </c>
      <c r="H1186">
        <v>25</v>
      </c>
      <c r="I1186">
        <v>27</v>
      </c>
      <c r="J1186">
        <v>50</v>
      </c>
      <c r="K1186">
        <v>15</v>
      </c>
      <c r="L1186">
        <v>10</v>
      </c>
      <c r="M1186">
        <v>1</v>
      </c>
      <c r="N1186">
        <v>80</v>
      </c>
      <c r="O1186">
        <v>13</v>
      </c>
      <c r="P1186">
        <v>3</v>
      </c>
      <c r="Q1186">
        <v>-39</v>
      </c>
      <c r="R1186">
        <v>6</v>
      </c>
      <c r="S1186">
        <v>48</v>
      </c>
      <c r="T1186">
        <v>15</v>
      </c>
      <c r="U1186">
        <v>-75</v>
      </c>
      <c r="V1186">
        <v>6</v>
      </c>
      <c r="W1186">
        <v>51</v>
      </c>
      <c r="X1186">
        <v>40</v>
      </c>
      <c r="Y1186">
        <v>932</v>
      </c>
      <c r="Z1186">
        <v>0</v>
      </c>
      <c r="AA1186">
        <v>-1</v>
      </c>
      <c r="AB1186">
        <v>-1</v>
      </c>
      <c r="AC1186">
        <v>8</v>
      </c>
      <c r="AD1186">
        <v>10101</v>
      </c>
      <c r="AE1186">
        <v>10131</v>
      </c>
      <c r="AF1186">
        <v>24</v>
      </c>
      <c r="AG1186">
        <v>10084</v>
      </c>
      <c r="AH1186">
        <v>2</v>
      </c>
      <c r="AI1186">
        <v>5</v>
      </c>
      <c r="AJ1186">
        <v>4</v>
      </c>
      <c r="AK1186">
        <v>79</v>
      </c>
      <c r="AL1186">
        <v>15</v>
      </c>
      <c r="AM1186">
        <v>5</v>
      </c>
      <c r="AN1186">
        <v>78</v>
      </c>
      <c r="AO1186">
        <v>98</v>
      </c>
      <c r="AP1186">
        <v>4</v>
      </c>
      <c r="AQ1186">
        <v>50</v>
      </c>
      <c r="AR1186">
        <v>14</v>
      </c>
      <c r="AS1186">
        <v>10</v>
      </c>
    </row>
    <row r="1187" spans="1:45" x14ac:dyDescent="0.25">
      <c r="A1187">
        <v>20130331</v>
      </c>
      <c r="B1187">
        <f t="shared" si="90"/>
        <v>20170331</v>
      </c>
      <c r="C1187">
        <f t="shared" si="91"/>
        <v>2017</v>
      </c>
      <c r="D1187">
        <f t="shared" si="92"/>
        <v>3</v>
      </c>
      <c r="E1187">
        <f t="shared" si="93"/>
        <v>31</v>
      </c>
      <c r="F1187" s="15">
        <f t="shared" si="94"/>
        <v>42825</v>
      </c>
      <c r="G1187">
        <v>48</v>
      </c>
      <c r="H1187">
        <v>26</v>
      </c>
      <c r="I1187">
        <v>29</v>
      </c>
      <c r="J1187">
        <v>60</v>
      </c>
      <c r="K1187">
        <v>12</v>
      </c>
      <c r="L1187">
        <v>10</v>
      </c>
      <c r="M1187">
        <v>4</v>
      </c>
      <c r="N1187">
        <v>110</v>
      </c>
      <c r="O1187">
        <v>18</v>
      </c>
      <c r="P1187">
        <v>5</v>
      </c>
      <c r="Q1187">
        <v>-53</v>
      </c>
      <c r="R1187">
        <v>5</v>
      </c>
      <c r="S1187">
        <v>43</v>
      </c>
      <c r="T1187">
        <v>13</v>
      </c>
      <c r="U1187">
        <v>-93</v>
      </c>
      <c r="V1187">
        <v>6</v>
      </c>
      <c r="W1187">
        <v>40</v>
      </c>
      <c r="X1187">
        <v>31</v>
      </c>
      <c r="Y1187">
        <v>899</v>
      </c>
      <c r="Z1187">
        <v>0</v>
      </c>
      <c r="AA1187">
        <v>-1</v>
      </c>
      <c r="AB1187">
        <v>-1</v>
      </c>
      <c r="AC1187">
        <v>7</v>
      </c>
      <c r="AD1187">
        <v>10139</v>
      </c>
      <c r="AE1187">
        <v>10146</v>
      </c>
      <c r="AF1187">
        <v>12</v>
      </c>
      <c r="AG1187">
        <v>10131</v>
      </c>
      <c r="AH1187">
        <v>1</v>
      </c>
      <c r="AI1187">
        <v>56</v>
      </c>
      <c r="AJ1187">
        <v>6</v>
      </c>
      <c r="AK1187">
        <v>77</v>
      </c>
      <c r="AL1187">
        <v>16</v>
      </c>
      <c r="AM1187">
        <v>5</v>
      </c>
      <c r="AN1187">
        <v>72</v>
      </c>
      <c r="AO1187">
        <v>94</v>
      </c>
      <c r="AP1187">
        <v>4</v>
      </c>
      <c r="AQ1187">
        <v>48</v>
      </c>
      <c r="AR1187">
        <v>17</v>
      </c>
      <c r="AS1187">
        <v>10</v>
      </c>
    </row>
    <row r="1188" spans="1:45" x14ac:dyDescent="0.25">
      <c r="A1188">
        <v>20130401</v>
      </c>
      <c r="B1188">
        <f t="shared" si="90"/>
        <v>20170401</v>
      </c>
      <c r="C1188">
        <f t="shared" si="91"/>
        <v>2017</v>
      </c>
      <c r="D1188">
        <f t="shared" si="92"/>
        <v>4</v>
      </c>
      <c r="E1188">
        <f t="shared" si="93"/>
        <v>1</v>
      </c>
      <c r="F1188" s="15">
        <f t="shared" si="94"/>
        <v>42826</v>
      </c>
      <c r="G1188">
        <v>55</v>
      </c>
      <c r="H1188">
        <v>43</v>
      </c>
      <c r="I1188">
        <v>44</v>
      </c>
      <c r="J1188">
        <v>60</v>
      </c>
      <c r="K1188">
        <v>12</v>
      </c>
      <c r="L1188">
        <v>30</v>
      </c>
      <c r="M1188">
        <v>1</v>
      </c>
      <c r="N1188">
        <v>110</v>
      </c>
      <c r="O1188">
        <v>17</v>
      </c>
      <c r="P1188">
        <v>23</v>
      </c>
      <c r="Q1188">
        <v>-30</v>
      </c>
      <c r="R1188">
        <v>6</v>
      </c>
      <c r="S1188">
        <v>75</v>
      </c>
      <c r="T1188">
        <v>15</v>
      </c>
      <c r="U1188">
        <v>-52</v>
      </c>
      <c r="V1188">
        <v>6</v>
      </c>
      <c r="W1188">
        <v>108</v>
      </c>
      <c r="X1188">
        <v>84</v>
      </c>
      <c r="Y1188">
        <v>1653</v>
      </c>
      <c r="Z1188">
        <v>0</v>
      </c>
      <c r="AA1188">
        <v>0</v>
      </c>
      <c r="AB1188">
        <v>0</v>
      </c>
      <c r="AC1188">
        <v>1</v>
      </c>
      <c r="AD1188">
        <v>10126</v>
      </c>
      <c r="AE1188">
        <v>10138</v>
      </c>
      <c r="AF1188">
        <v>1</v>
      </c>
      <c r="AG1188">
        <v>10111</v>
      </c>
      <c r="AH1188">
        <v>16</v>
      </c>
      <c r="AI1188">
        <v>59</v>
      </c>
      <c r="AJ1188">
        <v>2</v>
      </c>
      <c r="AK1188">
        <v>82</v>
      </c>
      <c r="AL1188">
        <v>18</v>
      </c>
      <c r="AM1188">
        <v>1</v>
      </c>
      <c r="AN1188">
        <v>58</v>
      </c>
      <c r="AO1188">
        <v>82</v>
      </c>
      <c r="AP1188">
        <v>5</v>
      </c>
      <c r="AQ1188">
        <v>33</v>
      </c>
      <c r="AR1188">
        <v>16</v>
      </c>
      <c r="AS1188">
        <v>19</v>
      </c>
    </row>
    <row r="1189" spans="1:45" x14ac:dyDescent="0.25">
      <c r="A1189">
        <v>20130402</v>
      </c>
      <c r="B1189">
        <f t="shared" si="90"/>
        <v>20170402</v>
      </c>
      <c r="C1189">
        <f t="shared" si="91"/>
        <v>2017</v>
      </c>
      <c r="D1189">
        <f t="shared" si="92"/>
        <v>4</v>
      </c>
      <c r="E1189">
        <f t="shared" si="93"/>
        <v>2</v>
      </c>
      <c r="F1189" s="15">
        <f t="shared" si="94"/>
        <v>42827</v>
      </c>
      <c r="G1189">
        <v>62</v>
      </c>
      <c r="H1189">
        <v>53</v>
      </c>
      <c r="I1189">
        <v>55</v>
      </c>
      <c r="J1189">
        <v>90</v>
      </c>
      <c r="K1189">
        <v>10</v>
      </c>
      <c r="L1189">
        <v>30</v>
      </c>
      <c r="M1189">
        <v>1</v>
      </c>
      <c r="N1189">
        <v>150</v>
      </c>
      <c r="O1189">
        <v>12</v>
      </c>
      <c r="P1189">
        <v>33</v>
      </c>
      <c r="Q1189">
        <v>-27</v>
      </c>
      <c r="R1189">
        <v>6</v>
      </c>
      <c r="S1189">
        <v>84</v>
      </c>
      <c r="T1189">
        <v>14</v>
      </c>
      <c r="U1189">
        <v>-42</v>
      </c>
      <c r="V1189">
        <v>6</v>
      </c>
      <c r="W1189">
        <v>122</v>
      </c>
      <c r="X1189">
        <v>94</v>
      </c>
      <c r="Y1189">
        <v>1996</v>
      </c>
      <c r="Z1189">
        <v>0</v>
      </c>
      <c r="AA1189">
        <v>0</v>
      </c>
      <c r="AB1189">
        <v>0</v>
      </c>
      <c r="AC1189">
        <v>1</v>
      </c>
      <c r="AD1189">
        <v>10143</v>
      </c>
      <c r="AE1189">
        <v>10171</v>
      </c>
      <c r="AF1189">
        <v>24</v>
      </c>
      <c r="AG1189">
        <v>10127</v>
      </c>
      <c r="AH1189">
        <v>3</v>
      </c>
      <c r="AI1189">
        <v>72</v>
      </c>
      <c r="AJ1189">
        <v>6</v>
      </c>
      <c r="AK1189">
        <v>83</v>
      </c>
      <c r="AL1189">
        <v>19</v>
      </c>
      <c r="AM1189">
        <v>0</v>
      </c>
      <c r="AN1189">
        <v>46</v>
      </c>
      <c r="AO1189">
        <v>68</v>
      </c>
      <c r="AP1189">
        <v>4</v>
      </c>
      <c r="AQ1189">
        <v>26</v>
      </c>
      <c r="AR1189">
        <v>15</v>
      </c>
      <c r="AS1189">
        <v>24</v>
      </c>
    </row>
    <row r="1190" spans="1:45" x14ac:dyDescent="0.25">
      <c r="A1190">
        <v>20130403</v>
      </c>
      <c r="B1190">
        <f t="shared" si="90"/>
        <v>20170403</v>
      </c>
      <c r="C1190">
        <f t="shared" si="91"/>
        <v>2017</v>
      </c>
      <c r="D1190">
        <f t="shared" si="92"/>
        <v>4</v>
      </c>
      <c r="E1190">
        <f t="shared" si="93"/>
        <v>3</v>
      </c>
      <c r="F1190" s="15">
        <f t="shared" si="94"/>
        <v>42828</v>
      </c>
      <c r="G1190">
        <v>73</v>
      </c>
      <c r="H1190">
        <v>55</v>
      </c>
      <c r="I1190">
        <v>58</v>
      </c>
      <c r="J1190">
        <v>90</v>
      </c>
      <c r="K1190">
        <v>9</v>
      </c>
      <c r="L1190">
        <v>20</v>
      </c>
      <c r="M1190">
        <v>22</v>
      </c>
      <c r="N1190">
        <v>170</v>
      </c>
      <c r="O1190">
        <v>13</v>
      </c>
      <c r="P1190">
        <v>30</v>
      </c>
      <c r="Q1190">
        <v>-5</v>
      </c>
      <c r="R1190">
        <v>2</v>
      </c>
      <c r="S1190">
        <v>86</v>
      </c>
      <c r="T1190">
        <v>14</v>
      </c>
      <c r="U1190">
        <v>-43</v>
      </c>
      <c r="V1190">
        <v>24</v>
      </c>
      <c r="W1190">
        <v>80</v>
      </c>
      <c r="X1190">
        <v>61</v>
      </c>
      <c r="Y1190">
        <v>1662</v>
      </c>
      <c r="Z1190">
        <v>0</v>
      </c>
      <c r="AA1190">
        <v>0</v>
      </c>
      <c r="AB1190">
        <v>0</v>
      </c>
      <c r="AC1190">
        <v>1</v>
      </c>
      <c r="AD1190">
        <v>10166</v>
      </c>
      <c r="AE1190">
        <v>10181</v>
      </c>
      <c r="AF1190">
        <v>7</v>
      </c>
      <c r="AG1190">
        <v>10151</v>
      </c>
      <c r="AH1190">
        <v>16</v>
      </c>
      <c r="AI1190">
        <v>68</v>
      </c>
      <c r="AJ1190">
        <v>9</v>
      </c>
      <c r="AK1190">
        <v>80</v>
      </c>
      <c r="AL1190">
        <v>17</v>
      </c>
      <c r="AM1190">
        <v>6</v>
      </c>
      <c r="AN1190">
        <v>49</v>
      </c>
      <c r="AO1190">
        <v>60</v>
      </c>
      <c r="AP1190">
        <v>22</v>
      </c>
      <c r="AQ1190">
        <v>34</v>
      </c>
      <c r="AR1190">
        <v>14</v>
      </c>
      <c r="AS1190">
        <v>20</v>
      </c>
    </row>
    <row r="1191" spans="1:45" x14ac:dyDescent="0.25">
      <c r="A1191">
        <v>20130404</v>
      </c>
      <c r="B1191">
        <f t="shared" si="90"/>
        <v>20170404</v>
      </c>
      <c r="C1191">
        <f t="shared" si="91"/>
        <v>2017</v>
      </c>
      <c r="D1191">
        <f t="shared" si="92"/>
        <v>4</v>
      </c>
      <c r="E1191">
        <f t="shared" si="93"/>
        <v>4</v>
      </c>
      <c r="F1191" s="15">
        <f t="shared" si="94"/>
        <v>42829</v>
      </c>
      <c r="G1191">
        <v>65</v>
      </c>
      <c r="H1191">
        <v>50</v>
      </c>
      <c r="I1191">
        <v>51</v>
      </c>
      <c r="J1191">
        <v>70</v>
      </c>
      <c r="K1191">
        <v>10</v>
      </c>
      <c r="L1191">
        <v>30</v>
      </c>
      <c r="M1191">
        <v>18</v>
      </c>
      <c r="N1191">
        <v>120</v>
      </c>
      <c r="O1191">
        <v>22</v>
      </c>
      <c r="P1191">
        <v>28</v>
      </c>
      <c r="Q1191">
        <v>4</v>
      </c>
      <c r="R1191">
        <v>1</v>
      </c>
      <c r="S1191">
        <v>47</v>
      </c>
      <c r="T1191">
        <v>22</v>
      </c>
      <c r="U1191">
        <v>-4</v>
      </c>
      <c r="V1191">
        <v>6</v>
      </c>
      <c r="W1191">
        <v>2</v>
      </c>
      <c r="X1191">
        <v>2</v>
      </c>
      <c r="Y1191">
        <v>433</v>
      </c>
      <c r="Z1191">
        <v>0</v>
      </c>
      <c r="AA1191">
        <v>-1</v>
      </c>
      <c r="AB1191">
        <v>-1</v>
      </c>
      <c r="AC1191">
        <v>7</v>
      </c>
      <c r="AD1191">
        <v>10132</v>
      </c>
      <c r="AE1191">
        <v>10153</v>
      </c>
      <c r="AF1191">
        <v>1</v>
      </c>
      <c r="AG1191">
        <v>10117</v>
      </c>
      <c r="AH1191">
        <v>17</v>
      </c>
      <c r="AI1191">
        <v>64</v>
      </c>
      <c r="AJ1191">
        <v>8</v>
      </c>
      <c r="AK1191">
        <v>76</v>
      </c>
      <c r="AL1191">
        <v>1</v>
      </c>
      <c r="AM1191">
        <v>8</v>
      </c>
      <c r="AN1191">
        <v>59</v>
      </c>
      <c r="AO1191">
        <v>66</v>
      </c>
      <c r="AP1191">
        <v>8</v>
      </c>
      <c r="AQ1191">
        <v>54</v>
      </c>
      <c r="AR1191">
        <v>15</v>
      </c>
      <c r="AS1191">
        <v>5</v>
      </c>
    </row>
    <row r="1192" spans="1:45" x14ac:dyDescent="0.25">
      <c r="A1192">
        <v>20130405</v>
      </c>
      <c r="B1192">
        <f t="shared" si="90"/>
        <v>20170405</v>
      </c>
      <c r="C1192">
        <f t="shared" si="91"/>
        <v>2017</v>
      </c>
      <c r="D1192">
        <f t="shared" si="92"/>
        <v>4</v>
      </c>
      <c r="E1192">
        <f t="shared" si="93"/>
        <v>5</v>
      </c>
      <c r="F1192" s="15">
        <f t="shared" si="94"/>
        <v>42830</v>
      </c>
      <c r="G1192">
        <v>42</v>
      </c>
      <c r="H1192">
        <v>46</v>
      </c>
      <c r="I1192">
        <v>48</v>
      </c>
      <c r="J1192">
        <v>70</v>
      </c>
      <c r="K1192">
        <v>12</v>
      </c>
      <c r="L1192">
        <v>30</v>
      </c>
      <c r="M1192">
        <v>22</v>
      </c>
      <c r="N1192">
        <v>130</v>
      </c>
      <c r="O1192">
        <v>13</v>
      </c>
      <c r="P1192">
        <v>40</v>
      </c>
      <c r="Q1192">
        <v>12</v>
      </c>
      <c r="R1192">
        <v>8</v>
      </c>
      <c r="S1192">
        <v>74</v>
      </c>
      <c r="T1192">
        <v>15</v>
      </c>
      <c r="U1192">
        <v>12</v>
      </c>
      <c r="V1192">
        <v>6</v>
      </c>
      <c r="W1192">
        <v>13</v>
      </c>
      <c r="X1192">
        <v>10</v>
      </c>
      <c r="Y1192">
        <v>1001</v>
      </c>
      <c r="Z1192">
        <v>0</v>
      </c>
      <c r="AA1192">
        <v>0</v>
      </c>
      <c r="AB1192">
        <v>0</v>
      </c>
      <c r="AC1192">
        <v>1</v>
      </c>
      <c r="AD1192">
        <v>10134</v>
      </c>
      <c r="AE1192">
        <v>10169</v>
      </c>
      <c r="AF1192">
        <v>24</v>
      </c>
      <c r="AG1192">
        <v>10112</v>
      </c>
      <c r="AH1192">
        <v>3</v>
      </c>
      <c r="AI1192">
        <v>64</v>
      </c>
      <c r="AJ1192">
        <v>24</v>
      </c>
      <c r="AK1192">
        <v>82</v>
      </c>
      <c r="AL1192">
        <v>16</v>
      </c>
      <c r="AM1192">
        <v>8</v>
      </c>
      <c r="AN1192">
        <v>61</v>
      </c>
      <c r="AO1192">
        <v>73</v>
      </c>
      <c r="AP1192">
        <v>5</v>
      </c>
      <c r="AQ1192">
        <v>46</v>
      </c>
      <c r="AR1192">
        <v>15</v>
      </c>
      <c r="AS1192">
        <v>12</v>
      </c>
    </row>
    <row r="1193" spans="1:45" x14ac:dyDescent="0.25">
      <c r="A1193">
        <v>20130406</v>
      </c>
      <c r="B1193">
        <f t="shared" si="90"/>
        <v>20170406</v>
      </c>
      <c r="C1193">
        <f t="shared" si="91"/>
        <v>2017</v>
      </c>
      <c r="D1193">
        <f t="shared" si="92"/>
        <v>4</v>
      </c>
      <c r="E1193">
        <f t="shared" si="93"/>
        <v>6</v>
      </c>
      <c r="F1193" s="15">
        <f t="shared" si="94"/>
        <v>42831</v>
      </c>
      <c r="G1193">
        <v>28</v>
      </c>
      <c r="H1193">
        <v>37</v>
      </c>
      <c r="I1193">
        <v>39</v>
      </c>
      <c r="J1193">
        <v>60</v>
      </c>
      <c r="K1193">
        <v>10</v>
      </c>
      <c r="L1193">
        <v>10</v>
      </c>
      <c r="M1193">
        <v>23</v>
      </c>
      <c r="N1193">
        <v>110</v>
      </c>
      <c r="O1193">
        <v>11</v>
      </c>
      <c r="P1193">
        <v>42</v>
      </c>
      <c r="Q1193">
        <v>-30</v>
      </c>
      <c r="R1193">
        <v>24</v>
      </c>
      <c r="S1193">
        <v>91</v>
      </c>
      <c r="T1193">
        <v>14</v>
      </c>
      <c r="U1193">
        <v>-72</v>
      </c>
      <c r="V1193">
        <v>24</v>
      </c>
      <c r="W1193">
        <v>62</v>
      </c>
      <c r="X1193">
        <v>47</v>
      </c>
      <c r="Y1193">
        <v>1492</v>
      </c>
      <c r="Z1193">
        <v>0</v>
      </c>
      <c r="AA1193">
        <v>0</v>
      </c>
      <c r="AB1193">
        <v>0</v>
      </c>
      <c r="AC1193">
        <v>1</v>
      </c>
      <c r="AD1193">
        <v>10215</v>
      </c>
      <c r="AE1193">
        <v>10249</v>
      </c>
      <c r="AF1193">
        <v>23</v>
      </c>
      <c r="AG1193">
        <v>10171</v>
      </c>
      <c r="AH1193">
        <v>1</v>
      </c>
      <c r="AI1193">
        <v>57</v>
      </c>
      <c r="AJ1193">
        <v>24</v>
      </c>
      <c r="AK1193">
        <v>83</v>
      </c>
      <c r="AL1193">
        <v>19</v>
      </c>
      <c r="AM1193">
        <v>4</v>
      </c>
      <c r="AN1193">
        <v>59</v>
      </c>
      <c r="AO1193">
        <v>91</v>
      </c>
      <c r="AP1193">
        <v>24</v>
      </c>
      <c r="AQ1193">
        <v>37</v>
      </c>
      <c r="AR1193">
        <v>12</v>
      </c>
      <c r="AS1193">
        <v>18</v>
      </c>
    </row>
    <row r="1194" spans="1:45" x14ac:dyDescent="0.25">
      <c r="A1194">
        <v>20130407</v>
      </c>
      <c r="B1194">
        <f t="shared" si="90"/>
        <v>20170407</v>
      </c>
      <c r="C1194">
        <f t="shared" si="91"/>
        <v>2017</v>
      </c>
      <c r="D1194">
        <f t="shared" si="92"/>
        <v>4</v>
      </c>
      <c r="E1194">
        <f t="shared" si="93"/>
        <v>7</v>
      </c>
      <c r="F1194" s="15">
        <f t="shared" si="94"/>
        <v>42832</v>
      </c>
      <c r="G1194">
        <v>7</v>
      </c>
      <c r="H1194">
        <v>13</v>
      </c>
      <c r="I1194">
        <v>21</v>
      </c>
      <c r="J1194">
        <v>40</v>
      </c>
      <c r="K1194">
        <v>18</v>
      </c>
      <c r="L1194">
        <v>10</v>
      </c>
      <c r="M1194">
        <v>3</v>
      </c>
      <c r="N1194">
        <v>70</v>
      </c>
      <c r="O1194">
        <v>13</v>
      </c>
      <c r="P1194">
        <v>41</v>
      </c>
      <c r="Q1194">
        <v>-24</v>
      </c>
      <c r="R1194">
        <v>1</v>
      </c>
      <c r="S1194">
        <v>94</v>
      </c>
      <c r="T1194">
        <v>16</v>
      </c>
      <c r="U1194">
        <v>-71</v>
      </c>
      <c r="V1194">
        <v>6</v>
      </c>
      <c r="W1194">
        <v>102</v>
      </c>
      <c r="X1194">
        <v>77</v>
      </c>
      <c r="Y1194">
        <v>1938</v>
      </c>
      <c r="Z1194">
        <v>0</v>
      </c>
      <c r="AA1194">
        <v>0</v>
      </c>
      <c r="AB1194">
        <v>0</v>
      </c>
      <c r="AC1194">
        <v>1</v>
      </c>
      <c r="AD1194">
        <v>10206</v>
      </c>
      <c r="AE1194">
        <v>10247</v>
      </c>
      <c r="AF1194">
        <v>1</v>
      </c>
      <c r="AG1194">
        <v>10143</v>
      </c>
      <c r="AH1194">
        <v>24</v>
      </c>
      <c r="AI1194">
        <v>2</v>
      </c>
      <c r="AJ1194">
        <v>1</v>
      </c>
      <c r="AK1194">
        <v>81</v>
      </c>
      <c r="AL1194">
        <v>20</v>
      </c>
      <c r="AM1194">
        <v>5</v>
      </c>
      <c r="AN1194">
        <v>66</v>
      </c>
      <c r="AO1194">
        <v>98</v>
      </c>
      <c r="AP1194">
        <v>1</v>
      </c>
      <c r="AQ1194">
        <v>30</v>
      </c>
      <c r="AR1194">
        <v>16</v>
      </c>
      <c r="AS1194">
        <v>24</v>
      </c>
    </row>
    <row r="1195" spans="1:45" x14ac:dyDescent="0.25">
      <c r="A1195">
        <v>20130408</v>
      </c>
      <c r="B1195">
        <f t="shared" si="90"/>
        <v>20170408</v>
      </c>
      <c r="C1195">
        <f t="shared" si="91"/>
        <v>2017</v>
      </c>
      <c r="D1195">
        <f t="shared" si="92"/>
        <v>4</v>
      </c>
      <c r="E1195">
        <f t="shared" si="93"/>
        <v>8</v>
      </c>
      <c r="F1195" s="15">
        <f t="shared" si="94"/>
        <v>42833</v>
      </c>
      <c r="G1195">
        <v>83</v>
      </c>
      <c r="H1195">
        <v>39</v>
      </c>
      <c r="I1195">
        <v>41</v>
      </c>
      <c r="J1195">
        <v>60</v>
      </c>
      <c r="K1195">
        <v>13</v>
      </c>
      <c r="L1195">
        <v>30</v>
      </c>
      <c r="M1195">
        <v>2</v>
      </c>
      <c r="N1195">
        <v>110</v>
      </c>
      <c r="O1195">
        <v>16</v>
      </c>
      <c r="P1195">
        <v>59</v>
      </c>
      <c r="Q1195">
        <v>-3</v>
      </c>
      <c r="R1195">
        <v>6</v>
      </c>
      <c r="S1195">
        <v>111</v>
      </c>
      <c r="T1195">
        <v>14</v>
      </c>
      <c r="U1195">
        <v>-18</v>
      </c>
      <c r="V1195">
        <v>6</v>
      </c>
      <c r="W1195">
        <v>89</v>
      </c>
      <c r="X1195">
        <v>66</v>
      </c>
      <c r="Y1195">
        <v>1558</v>
      </c>
      <c r="Z1195">
        <v>0</v>
      </c>
      <c r="AA1195">
        <v>0</v>
      </c>
      <c r="AB1195">
        <v>0</v>
      </c>
      <c r="AC1195">
        <v>1</v>
      </c>
      <c r="AD1195">
        <v>10070</v>
      </c>
      <c r="AE1195">
        <v>10135</v>
      </c>
      <c r="AF1195">
        <v>1</v>
      </c>
      <c r="AG1195">
        <v>10028</v>
      </c>
      <c r="AH1195">
        <v>24</v>
      </c>
      <c r="AI1195">
        <v>65</v>
      </c>
      <c r="AJ1195">
        <v>5</v>
      </c>
      <c r="AK1195">
        <v>80</v>
      </c>
      <c r="AL1195">
        <v>18</v>
      </c>
      <c r="AM1195">
        <v>7</v>
      </c>
      <c r="AN1195">
        <v>51</v>
      </c>
      <c r="AO1195">
        <v>73</v>
      </c>
      <c r="AP1195">
        <v>6</v>
      </c>
      <c r="AQ1195">
        <v>33</v>
      </c>
      <c r="AR1195">
        <v>15</v>
      </c>
      <c r="AS1195">
        <v>20</v>
      </c>
    </row>
    <row r="1196" spans="1:45" x14ac:dyDescent="0.25">
      <c r="A1196">
        <v>20130409</v>
      </c>
      <c r="B1196">
        <f t="shared" si="90"/>
        <v>20170409</v>
      </c>
      <c r="C1196">
        <f t="shared" si="91"/>
        <v>2017</v>
      </c>
      <c r="D1196">
        <f t="shared" si="92"/>
        <v>4</v>
      </c>
      <c r="E1196">
        <f t="shared" si="93"/>
        <v>9</v>
      </c>
      <c r="F1196" s="15">
        <f t="shared" si="94"/>
        <v>42834</v>
      </c>
      <c r="G1196">
        <v>112</v>
      </c>
      <c r="H1196">
        <v>27</v>
      </c>
      <c r="I1196">
        <v>31</v>
      </c>
      <c r="J1196">
        <v>50</v>
      </c>
      <c r="K1196">
        <v>12</v>
      </c>
      <c r="L1196">
        <v>20</v>
      </c>
      <c r="M1196">
        <v>1</v>
      </c>
      <c r="N1196">
        <v>80</v>
      </c>
      <c r="O1196">
        <v>11</v>
      </c>
      <c r="P1196">
        <v>65</v>
      </c>
      <c r="Q1196">
        <v>22</v>
      </c>
      <c r="R1196">
        <v>5</v>
      </c>
      <c r="S1196">
        <v>106</v>
      </c>
      <c r="T1196">
        <v>12</v>
      </c>
      <c r="U1196">
        <v>2</v>
      </c>
      <c r="V1196">
        <v>6</v>
      </c>
      <c r="W1196">
        <v>13</v>
      </c>
      <c r="X1196">
        <v>10</v>
      </c>
      <c r="Y1196">
        <v>923</v>
      </c>
      <c r="Z1196">
        <v>16</v>
      </c>
      <c r="AA1196">
        <v>3</v>
      </c>
      <c r="AB1196">
        <v>1</v>
      </c>
      <c r="AC1196">
        <v>13</v>
      </c>
      <c r="AD1196">
        <v>10000</v>
      </c>
      <c r="AE1196">
        <v>10022</v>
      </c>
      <c r="AF1196">
        <v>1</v>
      </c>
      <c r="AG1196">
        <v>9987</v>
      </c>
      <c r="AH1196">
        <v>17</v>
      </c>
      <c r="AI1196">
        <v>37</v>
      </c>
      <c r="AJ1196">
        <v>23</v>
      </c>
      <c r="AK1196">
        <v>74</v>
      </c>
      <c r="AL1196">
        <v>15</v>
      </c>
      <c r="AM1196">
        <v>7</v>
      </c>
      <c r="AN1196">
        <v>80</v>
      </c>
      <c r="AO1196">
        <v>95</v>
      </c>
      <c r="AP1196">
        <v>23</v>
      </c>
      <c r="AQ1196">
        <v>60</v>
      </c>
      <c r="AR1196">
        <v>11</v>
      </c>
      <c r="AS1196">
        <v>12</v>
      </c>
    </row>
    <row r="1197" spans="1:45" x14ac:dyDescent="0.25">
      <c r="A1197">
        <v>20130410</v>
      </c>
      <c r="B1197">
        <f t="shared" si="90"/>
        <v>20170410</v>
      </c>
      <c r="C1197">
        <f t="shared" si="91"/>
        <v>2017</v>
      </c>
      <c r="D1197">
        <f t="shared" si="92"/>
        <v>4</v>
      </c>
      <c r="E1197">
        <f t="shared" si="93"/>
        <v>10</v>
      </c>
      <c r="F1197" s="15">
        <f t="shared" si="94"/>
        <v>42835</v>
      </c>
      <c r="G1197">
        <v>264</v>
      </c>
      <c r="H1197">
        <v>15</v>
      </c>
      <c r="I1197">
        <v>25</v>
      </c>
      <c r="J1197">
        <v>50</v>
      </c>
      <c r="K1197">
        <v>14</v>
      </c>
      <c r="L1197">
        <v>10</v>
      </c>
      <c r="M1197">
        <v>2</v>
      </c>
      <c r="N1197">
        <v>80</v>
      </c>
      <c r="O1197">
        <v>12</v>
      </c>
      <c r="P1197">
        <v>61</v>
      </c>
      <c r="Q1197">
        <v>9</v>
      </c>
      <c r="R1197">
        <v>21</v>
      </c>
      <c r="S1197">
        <v>110</v>
      </c>
      <c r="T1197">
        <v>11</v>
      </c>
      <c r="U1197">
        <v>-29</v>
      </c>
      <c r="V1197">
        <v>24</v>
      </c>
      <c r="W1197">
        <v>22</v>
      </c>
      <c r="X1197">
        <v>16</v>
      </c>
      <c r="Y1197">
        <v>1051</v>
      </c>
      <c r="Z1197">
        <v>0</v>
      </c>
      <c r="AA1197">
        <v>-1</v>
      </c>
      <c r="AB1197">
        <v>-1</v>
      </c>
      <c r="AC1197">
        <v>3</v>
      </c>
      <c r="AD1197">
        <v>10040</v>
      </c>
      <c r="AE1197">
        <v>10072</v>
      </c>
      <c r="AF1197">
        <v>17</v>
      </c>
      <c r="AG1197">
        <v>9997</v>
      </c>
      <c r="AH1197">
        <v>1</v>
      </c>
      <c r="AI1197">
        <v>18</v>
      </c>
      <c r="AJ1197">
        <v>21</v>
      </c>
      <c r="AK1197">
        <v>58</v>
      </c>
      <c r="AL1197">
        <v>9</v>
      </c>
      <c r="AM1197">
        <v>7</v>
      </c>
      <c r="AN1197">
        <v>84</v>
      </c>
      <c r="AO1197">
        <v>97</v>
      </c>
      <c r="AP1197">
        <v>3</v>
      </c>
      <c r="AQ1197">
        <v>66</v>
      </c>
      <c r="AR1197">
        <v>15</v>
      </c>
      <c r="AS1197">
        <v>14</v>
      </c>
    </row>
    <row r="1198" spans="1:45" x14ac:dyDescent="0.25">
      <c r="A1198">
        <v>20130411</v>
      </c>
      <c r="B1198">
        <f t="shared" si="90"/>
        <v>20170411</v>
      </c>
      <c r="C1198">
        <f t="shared" si="91"/>
        <v>2017</v>
      </c>
      <c r="D1198">
        <f t="shared" si="92"/>
        <v>4</v>
      </c>
      <c r="E1198">
        <f t="shared" si="93"/>
        <v>11</v>
      </c>
      <c r="F1198" s="15">
        <f t="shared" si="94"/>
        <v>42836</v>
      </c>
      <c r="G1198">
        <v>229</v>
      </c>
      <c r="H1198">
        <v>24</v>
      </c>
      <c r="I1198">
        <v>44</v>
      </c>
      <c r="J1198">
        <v>70</v>
      </c>
      <c r="K1198">
        <v>11</v>
      </c>
      <c r="L1198">
        <v>20</v>
      </c>
      <c r="M1198">
        <v>7</v>
      </c>
      <c r="N1198">
        <v>150</v>
      </c>
      <c r="O1198">
        <v>17</v>
      </c>
      <c r="P1198">
        <v>71</v>
      </c>
      <c r="Q1198">
        <v>39</v>
      </c>
      <c r="R1198">
        <v>1</v>
      </c>
      <c r="S1198">
        <v>104</v>
      </c>
      <c r="T1198">
        <v>10</v>
      </c>
      <c r="U1198">
        <v>38</v>
      </c>
      <c r="V1198">
        <v>6</v>
      </c>
      <c r="W1198">
        <v>0</v>
      </c>
      <c r="X1198">
        <v>0</v>
      </c>
      <c r="Y1198">
        <v>392</v>
      </c>
      <c r="Z1198">
        <v>69</v>
      </c>
      <c r="AA1198">
        <v>41</v>
      </c>
      <c r="AB1198">
        <v>11</v>
      </c>
      <c r="AC1198">
        <v>1</v>
      </c>
      <c r="AD1198">
        <v>9982</v>
      </c>
      <c r="AE1198">
        <v>10017</v>
      </c>
      <c r="AF1198">
        <v>1</v>
      </c>
      <c r="AG1198">
        <v>9957</v>
      </c>
      <c r="AH1198">
        <v>6</v>
      </c>
      <c r="AI1198">
        <v>10</v>
      </c>
      <c r="AJ1198">
        <v>3</v>
      </c>
      <c r="AK1198">
        <v>63</v>
      </c>
      <c r="AL1198">
        <v>15</v>
      </c>
      <c r="AM1198">
        <v>8</v>
      </c>
      <c r="AN1198">
        <v>91</v>
      </c>
      <c r="AO1198">
        <v>97</v>
      </c>
      <c r="AP1198">
        <v>24</v>
      </c>
      <c r="AQ1198">
        <v>78</v>
      </c>
      <c r="AR1198">
        <v>16</v>
      </c>
      <c r="AS1198">
        <v>5</v>
      </c>
    </row>
    <row r="1199" spans="1:45" x14ac:dyDescent="0.25">
      <c r="A1199">
        <v>20130412</v>
      </c>
      <c r="B1199">
        <f t="shared" si="90"/>
        <v>20170412</v>
      </c>
      <c r="C1199">
        <f t="shared" si="91"/>
        <v>2017</v>
      </c>
      <c r="D1199">
        <f t="shared" si="92"/>
        <v>4</v>
      </c>
      <c r="E1199">
        <f t="shared" si="93"/>
        <v>12</v>
      </c>
      <c r="F1199" s="15">
        <f t="shared" si="94"/>
        <v>42837</v>
      </c>
      <c r="G1199">
        <v>219</v>
      </c>
      <c r="H1199">
        <v>37</v>
      </c>
      <c r="I1199">
        <v>43</v>
      </c>
      <c r="J1199">
        <v>70</v>
      </c>
      <c r="K1199">
        <v>19</v>
      </c>
      <c r="L1199">
        <v>10</v>
      </c>
      <c r="M1199">
        <v>5</v>
      </c>
      <c r="N1199">
        <v>140</v>
      </c>
      <c r="O1199">
        <v>19</v>
      </c>
      <c r="P1199">
        <v>86</v>
      </c>
      <c r="Q1199">
        <v>45</v>
      </c>
      <c r="R1199">
        <v>1</v>
      </c>
      <c r="S1199">
        <v>141</v>
      </c>
      <c r="T1199">
        <v>14</v>
      </c>
      <c r="U1199">
        <v>45</v>
      </c>
      <c r="V1199">
        <v>6</v>
      </c>
      <c r="W1199">
        <v>25</v>
      </c>
      <c r="X1199">
        <v>18</v>
      </c>
      <c r="Y1199">
        <v>915</v>
      </c>
      <c r="Z1199">
        <v>32</v>
      </c>
      <c r="AA1199">
        <v>49</v>
      </c>
      <c r="AB1199">
        <v>17</v>
      </c>
      <c r="AC1199">
        <v>17</v>
      </c>
      <c r="AD1199">
        <v>10006</v>
      </c>
      <c r="AE1199">
        <v>10062</v>
      </c>
      <c r="AF1199">
        <v>24</v>
      </c>
      <c r="AG1199">
        <v>9987</v>
      </c>
      <c r="AH1199">
        <v>13</v>
      </c>
      <c r="AI1199">
        <v>10</v>
      </c>
      <c r="AJ1199">
        <v>1</v>
      </c>
      <c r="AK1199">
        <v>80</v>
      </c>
      <c r="AL1199">
        <v>14</v>
      </c>
      <c r="AM1199">
        <v>8</v>
      </c>
      <c r="AN1199">
        <v>85</v>
      </c>
      <c r="AO1199">
        <v>97</v>
      </c>
      <c r="AP1199">
        <v>1</v>
      </c>
      <c r="AQ1199">
        <v>68</v>
      </c>
      <c r="AR1199">
        <v>13</v>
      </c>
      <c r="AS1199">
        <v>13</v>
      </c>
    </row>
    <row r="1200" spans="1:45" x14ac:dyDescent="0.25">
      <c r="A1200">
        <v>20130413</v>
      </c>
      <c r="B1200">
        <f t="shared" si="90"/>
        <v>20170413</v>
      </c>
      <c r="C1200">
        <f t="shared" si="91"/>
        <v>2017</v>
      </c>
      <c r="D1200">
        <f t="shared" si="92"/>
        <v>4</v>
      </c>
      <c r="E1200">
        <f t="shared" si="93"/>
        <v>13</v>
      </c>
      <c r="F1200" s="15">
        <f t="shared" si="94"/>
        <v>42838</v>
      </c>
      <c r="G1200">
        <v>225</v>
      </c>
      <c r="H1200">
        <v>33</v>
      </c>
      <c r="I1200">
        <v>40</v>
      </c>
      <c r="J1200">
        <v>50</v>
      </c>
      <c r="K1200">
        <v>10</v>
      </c>
      <c r="L1200">
        <v>20</v>
      </c>
      <c r="M1200">
        <v>7</v>
      </c>
      <c r="N1200">
        <v>110</v>
      </c>
      <c r="O1200">
        <v>1</v>
      </c>
      <c r="P1200">
        <v>100</v>
      </c>
      <c r="Q1200">
        <v>53</v>
      </c>
      <c r="R1200">
        <v>4</v>
      </c>
      <c r="S1200">
        <v>149</v>
      </c>
      <c r="T1200">
        <v>16</v>
      </c>
      <c r="U1200">
        <v>53</v>
      </c>
      <c r="V1200">
        <v>6</v>
      </c>
      <c r="W1200">
        <v>37</v>
      </c>
      <c r="X1200">
        <v>27</v>
      </c>
      <c r="Y1200">
        <v>1164</v>
      </c>
      <c r="Z1200">
        <v>36</v>
      </c>
      <c r="AA1200">
        <v>10</v>
      </c>
      <c r="AB1200">
        <v>4</v>
      </c>
      <c r="AC1200">
        <v>21</v>
      </c>
      <c r="AD1200">
        <v>10152</v>
      </c>
      <c r="AE1200">
        <v>10185</v>
      </c>
      <c r="AF1200">
        <v>20</v>
      </c>
      <c r="AG1200">
        <v>10077</v>
      </c>
      <c r="AH1200">
        <v>1</v>
      </c>
      <c r="AI1200">
        <v>33</v>
      </c>
      <c r="AJ1200">
        <v>6</v>
      </c>
      <c r="AK1200">
        <v>80</v>
      </c>
      <c r="AL1200">
        <v>14</v>
      </c>
      <c r="AM1200">
        <v>7</v>
      </c>
      <c r="AN1200">
        <v>78</v>
      </c>
      <c r="AO1200">
        <v>96</v>
      </c>
      <c r="AP1200">
        <v>4</v>
      </c>
      <c r="AQ1200">
        <v>46</v>
      </c>
      <c r="AR1200">
        <v>17</v>
      </c>
      <c r="AS1200">
        <v>17</v>
      </c>
    </row>
    <row r="1201" spans="1:45" x14ac:dyDescent="0.25">
      <c r="A1201">
        <v>20130414</v>
      </c>
      <c r="B1201">
        <f t="shared" si="90"/>
        <v>20170414</v>
      </c>
      <c r="C1201">
        <f t="shared" si="91"/>
        <v>2017</v>
      </c>
      <c r="D1201">
        <f t="shared" si="92"/>
        <v>4</v>
      </c>
      <c r="E1201">
        <f t="shared" si="93"/>
        <v>14</v>
      </c>
      <c r="F1201" s="15">
        <f t="shared" si="94"/>
        <v>42839</v>
      </c>
      <c r="G1201">
        <v>166</v>
      </c>
      <c r="H1201">
        <v>43</v>
      </c>
      <c r="I1201">
        <v>46</v>
      </c>
      <c r="J1201">
        <v>70</v>
      </c>
      <c r="K1201">
        <v>14</v>
      </c>
      <c r="L1201">
        <v>30</v>
      </c>
      <c r="M1201">
        <v>20</v>
      </c>
      <c r="N1201">
        <v>120</v>
      </c>
      <c r="O1201">
        <v>14</v>
      </c>
      <c r="P1201">
        <v>158</v>
      </c>
      <c r="Q1201">
        <v>110</v>
      </c>
      <c r="R1201">
        <v>1</v>
      </c>
      <c r="S1201">
        <v>210</v>
      </c>
      <c r="T1201">
        <v>17</v>
      </c>
      <c r="U1201">
        <v>105</v>
      </c>
      <c r="V1201">
        <v>6</v>
      </c>
      <c r="W1201">
        <v>56</v>
      </c>
      <c r="X1201">
        <v>41</v>
      </c>
      <c r="Y1201">
        <v>1373</v>
      </c>
      <c r="Z1201">
        <v>5</v>
      </c>
      <c r="AA1201">
        <v>1</v>
      </c>
      <c r="AB1201">
        <v>1</v>
      </c>
      <c r="AC1201">
        <v>2</v>
      </c>
      <c r="AD1201">
        <v>10181</v>
      </c>
      <c r="AE1201">
        <v>10203</v>
      </c>
      <c r="AF1201">
        <v>10</v>
      </c>
      <c r="AG1201">
        <v>10159</v>
      </c>
      <c r="AH1201">
        <v>24</v>
      </c>
      <c r="AI1201">
        <v>62</v>
      </c>
      <c r="AJ1201">
        <v>5</v>
      </c>
      <c r="AK1201">
        <v>82</v>
      </c>
      <c r="AL1201">
        <v>18</v>
      </c>
      <c r="AM1201">
        <v>5</v>
      </c>
      <c r="AN1201">
        <v>71</v>
      </c>
      <c r="AO1201">
        <v>92</v>
      </c>
      <c r="AP1201">
        <v>2</v>
      </c>
      <c r="AQ1201">
        <v>47</v>
      </c>
      <c r="AR1201">
        <v>17</v>
      </c>
      <c r="AS1201">
        <v>23</v>
      </c>
    </row>
    <row r="1202" spans="1:45" x14ac:dyDescent="0.25">
      <c r="A1202">
        <v>20130415</v>
      </c>
      <c r="B1202">
        <f t="shared" si="90"/>
        <v>20170415</v>
      </c>
      <c r="C1202">
        <f t="shared" si="91"/>
        <v>2017</v>
      </c>
      <c r="D1202">
        <f t="shared" si="92"/>
        <v>4</v>
      </c>
      <c r="E1202">
        <f t="shared" si="93"/>
        <v>15</v>
      </c>
      <c r="F1202" s="15">
        <f t="shared" si="94"/>
        <v>42840</v>
      </c>
      <c r="G1202">
        <v>232</v>
      </c>
      <c r="H1202">
        <v>21</v>
      </c>
      <c r="I1202">
        <v>27</v>
      </c>
      <c r="J1202">
        <v>50</v>
      </c>
      <c r="K1202">
        <v>16</v>
      </c>
      <c r="L1202">
        <v>10</v>
      </c>
      <c r="M1202">
        <v>4</v>
      </c>
      <c r="N1202">
        <v>90</v>
      </c>
      <c r="O1202">
        <v>13</v>
      </c>
      <c r="P1202">
        <v>123</v>
      </c>
      <c r="Q1202">
        <v>58</v>
      </c>
      <c r="R1202">
        <v>24</v>
      </c>
      <c r="S1202">
        <v>168</v>
      </c>
      <c r="T1202">
        <v>15</v>
      </c>
      <c r="U1202">
        <v>15</v>
      </c>
      <c r="V1202">
        <v>24</v>
      </c>
      <c r="W1202">
        <v>49</v>
      </c>
      <c r="X1202">
        <v>35</v>
      </c>
      <c r="Y1202">
        <v>1066</v>
      </c>
      <c r="Z1202">
        <v>12</v>
      </c>
      <c r="AA1202">
        <v>20</v>
      </c>
      <c r="AB1202">
        <v>14</v>
      </c>
      <c r="AC1202">
        <v>10</v>
      </c>
      <c r="AD1202">
        <v>10191</v>
      </c>
      <c r="AE1202">
        <v>10205</v>
      </c>
      <c r="AF1202">
        <v>12</v>
      </c>
      <c r="AG1202">
        <v>10163</v>
      </c>
      <c r="AH1202">
        <v>1</v>
      </c>
      <c r="AI1202">
        <v>37</v>
      </c>
      <c r="AJ1202">
        <v>24</v>
      </c>
      <c r="AK1202">
        <v>75</v>
      </c>
      <c r="AL1202">
        <v>1</v>
      </c>
      <c r="AM1202">
        <v>5</v>
      </c>
      <c r="AN1202">
        <v>79</v>
      </c>
      <c r="AO1202">
        <v>97</v>
      </c>
      <c r="AP1202">
        <v>23</v>
      </c>
      <c r="AQ1202">
        <v>59</v>
      </c>
      <c r="AR1202">
        <v>16</v>
      </c>
      <c r="AS1202">
        <v>17</v>
      </c>
    </row>
    <row r="1203" spans="1:45" x14ac:dyDescent="0.25">
      <c r="A1203">
        <v>20130416</v>
      </c>
      <c r="B1203">
        <f t="shared" si="90"/>
        <v>20170416</v>
      </c>
      <c r="C1203">
        <f t="shared" si="91"/>
        <v>2017</v>
      </c>
      <c r="D1203">
        <f t="shared" si="92"/>
        <v>4</v>
      </c>
      <c r="E1203">
        <f t="shared" si="93"/>
        <v>16</v>
      </c>
      <c r="F1203" s="15">
        <f t="shared" si="94"/>
        <v>42841</v>
      </c>
      <c r="G1203">
        <v>220</v>
      </c>
      <c r="H1203">
        <v>39</v>
      </c>
      <c r="I1203">
        <v>44</v>
      </c>
      <c r="J1203">
        <v>90</v>
      </c>
      <c r="K1203">
        <v>12</v>
      </c>
      <c r="L1203">
        <v>10</v>
      </c>
      <c r="M1203">
        <v>1</v>
      </c>
      <c r="N1203">
        <v>150</v>
      </c>
      <c r="O1203">
        <v>12</v>
      </c>
      <c r="P1203">
        <v>121</v>
      </c>
      <c r="Q1203">
        <v>50</v>
      </c>
      <c r="R1203">
        <v>1</v>
      </c>
      <c r="S1203">
        <v>172</v>
      </c>
      <c r="T1203">
        <v>12</v>
      </c>
      <c r="U1203">
        <v>14</v>
      </c>
      <c r="V1203">
        <v>6</v>
      </c>
      <c r="W1203">
        <v>29</v>
      </c>
      <c r="X1203">
        <v>21</v>
      </c>
      <c r="Y1203">
        <v>1070</v>
      </c>
      <c r="Z1203">
        <v>0</v>
      </c>
      <c r="AA1203">
        <v>-1</v>
      </c>
      <c r="AB1203">
        <v>-1</v>
      </c>
      <c r="AC1203">
        <v>16</v>
      </c>
      <c r="AD1203">
        <v>10183</v>
      </c>
      <c r="AE1203">
        <v>10210</v>
      </c>
      <c r="AF1203">
        <v>24</v>
      </c>
      <c r="AG1203">
        <v>10172</v>
      </c>
      <c r="AH1203">
        <v>8</v>
      </c>
      <c r="AI1203">
        <v>16</v>
      </c>
      <c r="AJ1203">
        <v>1</v>
      </c>
      <c r="AK1203">
        <v>76</v>
      </c>
      <c r="AL1203">
        <v>12</v>
      </c>
      <c r="AM1203">
        <v>6</v>
      </c>
      <c r="AN1203">
        <v>78</v>
      </c>
      <c r="AO1203">
        <v>98</v>
      </c>
      <c r="AP1203">
        <v>1</v>
      </c>
      <c r="AQ1203">
        <v>48</v>
      </c>
      <c r="AR1203">
        <v>11</v>
      </c>
      <c r="AS1203">
        <v>17</v>
      </c>
    </row>
    <row r="1204" spans="1:45" x14ac:dyDescent="0.25">
      <c r="A1204">
        <v>20130417</v>
      </c>
      <c r="B1204">
        <f t="shared" si="90"/>
        <v>20170417</v>
      </c>
      <c r="C1204">
        <f t="shared" si="91"/>
        <v>2017</v>
      </c>
      <c r="D1204">
        <f t="shared" si="92"/>
        <v>4</v>
      </c>
      <c r="E1204">
        <f t="shared" si="93"/>
        <v>17</v>
      </c>
      <c r="F1204" s="15">
        <f t="shared" si="94"/>
        <v>42842</v>
      </c>
      <c r="G1204">
        <v>191</v>
      </c>
      <c r="H1204">
        <v>36</v>
      </c>
      <c r="I1204">
        <v>38</v>
      </c>
      <c r="J1204">
        <v>60</v>
      </c>
      <c r="K1204">
        <v>12</v>
      </c>
      <c r="L1204">
        <v>10</v>
      </c>
      <c r="M1204">
        <v>6</v>
      </c>
      <c r="N1204">
        <v>120</v>
      </c>
      <c r="O1204">
        <v>14</v>
      </c>
      <c r="P1204">
        <v>152</v>
      </c>
      <c r="Q1204">
        <v>81</v>
      </c>
      <c r="R1204">
        <v>6</v>
      </c>
      <c r="S1204">
        <v>207</v>
      </c>
      <c r="T1204">
        <v>15</v>
      </c>
      <c r="U1204">
        <v>55</v>
      </c>
      <c r="V1204">
        <v>6</v>
      </c>
      <c r="W1204">
        <v>24</v>
      </c>
      <c r="X1204">
        <v>17</v>
      </c>
      <c r="Y1204">
        <v>1239</v>
      </c>
      <c r="Z1204">
        <v>0</v>
      </c>
      <c r="AA1204">
        <v>-1</v>
      </c>
      <c r="AB1204">
        <v>-1</v>
      </c>
      <c r="AC1204">
        <v>17</v>
      </c>
      <c r="AD1204">
        <v>10171</v>
      </c>
      <c r="AE1204">
        <v>10213</v>
      </c>
      <c r="AF1204">
        <v>6</v>
      </c>
      <c r="AG1204">
        <v>10094</v>
      </c>
      <c r="AH1204">
        <v>24</v>
      </c>
      <c r="AI1204">
        <v>35</v>
      </c>
      <c r="AJ1204">
        <v>6</v>
      </c>
      <c r="AK1204">
        <v>81</v>
      </c>
      <c r="AL1204">
        <v>24</v>
      </c>
      <c r="AM1204">
        <v>5</v>
      </c>
      <c r="AN1204">
        <v>71</v>
      </c>
      <c r="AO1204">
        <v>96</v>
      </c>
      <c r="AP1204">
        <v>6</v>
      </c>
      <c r="AQ1204">
        <v>47</v>
      </c>
      <c r="AR1204">
        <v>15</v>
      </c>
      <c r="AS1204">
        <v>21</v>
      </c>
    </row>
    <row r="1205" spans="1:45" x14ac:dyDescent="0.25">
      <c r="A1205">
        <v>20130418</v>
      </c>
      <c r="B1205">
        <f t="shared" si="90"/>
        <v>20170418</v>
      </c>
      <c r="C1205">
        <f t="shared" si="91"/>
        <v>2017</v>
      </c>
      <c r="D1205">
        <f t="shared" si="92"/>
        <v>4</v>
      </c>
      <c r="E1205">
        <f t="shared" si="93"/>
        <v>18</v>
      </c>
      <c r="F1205" s="15">
        <f t="shared" si="94"/>
        <v>42843</v>
      </c>
      <c r="G1205">
        <v>236</v>
      </c>
      <c r="H1205">
        <v>79</v>
      </c>
      <c r="I1205">
        <v>79</v>
      </c>
      <c r="J1205">
        <v>110</v>
      </c>
      <c r="K1205">
        <v>11</v>
      </c>
      <c r="L1205">
        <v>50</v>
      </c>
      <c r="M1205">
        <v>1</v>
      </c>
      <c r="N1205">
        <v>200</v>
      </c>
      <c r="O1205">
        <v>10</v>
      </c>
      <c r="P1205">
        <v>124</v>
      </c>
      <c r="Q1205">
        <v>84</v>
      </c>
      <c r="R1205">
        <v>24</v>
      </c>
      <c r="S1205">
        <v>171</v>
      </c>
      <c r="T1205">
        <v>2</v>
      </c>
      <c r="U1205">
        <v>73</v>
      </c>
      <c r="V1205">
        <v>24</v>
      </c>
      <c r="W1205">
        <v>116</v>
      </c>
      <c r="X1205">
        <v>83</v>
      </c>
      <c r="Y1205">
        <v>2135</v>
      </c>
      <c r="Z1205">
        <v>0</v>
      </c>
      <c r="AA1205">
        <v>0</v>
      </c>
      <c r="AB1205">
        <v>0</v>
      </c>
      <c r="AC1205">
        <v>1</v>
      </c>
      <c r="AD1205">
        <v>10148</v>
      </c>
      <c r="AE1205">
        <v>10182</v>
      </c>
      <c r="AF1205">
        <v>24</v>
      </c>
      <c r="AG1205">
        <v>10090</v>
      </c>
      <c r="AH1205">
        <v>1</v>
      </c>
      <c r="AI1205">
        <v>62</v>
      </c>
      <c r="AJ1205">
        <v>6</v>
      </c>
      <c r="AK1205">
        <v>82</v>
      </c>
      <c r="AL1205">
        <v>1</v>
      </c>
      <c r="AM1205">
        <v>3</v>
      </c>
      <c r="AN1205">
        <v>60</v>
      </c>
      <c r="AO1205">
        <v>79</v>
      </c>
      <c r="AP1205">
        <v>24</v>
      </c>
      <c r="AQ1205">
        <v>41</v>
      </c>
      <c r="AR1205">
        <v>10</v>
      </c>
      <c r="AS1205">
        <v>33</v>
      </c>
    </row>
    <row r="1206" spans="1:45" x14ac:dyDescent="0.25">
      <c r="A1206">
        <v>20130419</v>
      </c>
      <c r="B1206">
        <f t="shared" si="90"/>
        <v>20170419</v>
      </c>
      <c r="C1206">
        <f t="shared" si="91"/>
        <v>2017</v>
      </c>
      <c r="D1206">
        <f t="shared" si="92"/>
        <v>4</v>
      </c>
      <c r="E1206">
        <f t="shared" si="93"/>
        <v>19</v>
      </c>
      <c r="F1206" s="15">
        <f t="shared" si="94"/>
        <v>42844</v>
      </c>
      <c r="G1206">
        <v>299</v>
      </c>
      <c r="H1206">
        <v>20</v>
      </c>
      <c r="I1206">
        <v>39</v>
      </c>
      <c r="J1206">
        <v>50</v>
      </c>
      <c r="K1206">
        <v>1</v>
      </c>
      <c r="L1206">
        <v>20</v>
      </c>
      <c r="M1206">
        <v>22</v>
      </c>
      <c r="N1206">
        <v>100</v>
      </c>
      <c r="O1206">
        <v>18</v>
      </c>
      <c r="P1206">
        <v>80</v>
      </c>
      <c r="Q1206">
        <v>39</v>
      </c>
      <c r="R1206">
        <v>24</v>
      </c>
      <c r="S1206">
        <v>121</v>
      </c>
      <c r="T1206">
        <v>14</v>
      </c>
      <c r="U1206">
        <v>19</v>
      </c>
      <c r="V1206">
        <v>24</v>
      </c>
      <c r="W1206">
        <v>44</v>
      </c>
      <c r="X1206">
        <v>31</v>
      </c>
      <c r="Y1206">
        <v>1032</v>
      </c>
      <c r="Z1206">
        <v>0</v>
      </c>
      <c r="AA1206">
        <v>-1</v>
      </c>
      <c r="AB1206">
        <v>-1</v>
      </c>
      <c r="AC1206">
        <v>9</v>
      </c>
      <c r="AD1206">
        <v>10247</v>
      </c>
      <c r="AE1206">
        <v>10321</v>
      </c>
      <c r="AF1206">
        <v>24</v>
      </c>
      <c r="AG1206">
        <v>10184</v>
      </c>
      <c r="AH1206">
        <v>1</v>
      </c>
      <c r="AI1206">
        <v>59</v>
      </c>
      <c r="AJ1206">
        <v>10</v>
      </c>
      <c r="AK1206">
        <v>76</v>
      </c>
      <c r="AL1206">
        <v>15</v>
      </c>
      <c r="AM1206">
        <v>3</v>
      </c>
      <c r="AN1206">
        <v>75</v>
      </c>
      <c r="AO1206">
        <v>83</v>
      </c>
      <c r="AP1206">
        <v>24</v>
      </c>
      <c r="AQ1206">
        <v>64</v>
      </c>
      <c r="AR1206">
        <v>17</v>
      </c>
      <c r="AS1206">
        <v>14</v>
      </c>
    </row>
    <row r="1207" spans="1:45" x14ac:dyDescent="0.25">
      <c r="A1207">
        <v>20130420</v>
      </c>
      <c r="B1207">
        <f t="shared" si="90"/>
        <v>20170420</v>
      </c>
      <c r="C1207">
        <f t="shared" si="91"/>
        <v>2017</v>
      </c>
      <c r="D1207">
        <f t="shared" si="92"/>
        <v>4</v>
      </c>
      <c r="E1207">
        <f t="shared" si="93"/>
        <v>20</v>
      </c>
      <c r="F1207" s="15">
        <f t="shared" si="94"/>
        <v>42845</v>
      </c>
      <c r="G1207">
        <v>43</v>
      </c>
      <c r="H1207">
        <v>40</v>
      </c>
      <c r="I1207">
        <v>41</v>
      </c>
      <c r="J1207">
        <v>60</v>
      </c>
      <c r="K1207">
        <v>9</v>
      </c>
      <c r="L1207">
        <v>10</v>
      </c>
      <c r="M1207">
        <v>3</v>
      </c>
      <c r="N1207">
        <v>120</v>
      </c>
      <c r="O1207">
        <v>12</v>
      </c>
      <c r="P1207">
        <v>63</v>
      </c>
      <c r="Q1207">
        <v>-18</v>
      </c>
      <c r="R1207">
        <v>4</v>
      </c>
      <c r="S1207">
        <v>122</v>
      </c>
      <c r="T1207">
        <v>15</v>
      </c>
      <c r="U1207">
        <v>-59</v>
      </c>
      <c r="V1207">
        <v>6</v>
      </c>
      <c r="W1207">
        <v>132</v>
      </c>
      <c r="X1207">
        <v>93</v>
      </c>
      <c r="Y1207">
        <v>2398</v>
      </c>
      <c r="Z1207">
        <v>0</v>
      </c>
      <c r="AA1207">
        <v>0</v>
      </c>
      <c r="AB1207">
        <v>0</v>
      </c>
      <c r="AC1207">
        <v>1</v>
      </c>
      <c r="AD1207">
        <v>10311</v>
      </c>
      <c r="AE1207">
        <v>10337</v>
      </c>
      <c r="AF1207">
        <v>8</v>
      </c>
      <c r="AG1207">
        <v>10276</v>
      </c>
      <c r="AH1207">
        <v>24</v>
      </c>
      <c r="AI1207">
        <v>46</v>
      </c>
      <c r="AJ1207">
        <v>3</v>
      </c>
      <c r="AK1207">
        <v>81</v>
      </c>
      <c r="AL1207">
        <v>19</v>
      </c>
      <c r="AM1207">
        <v>0</v>
      </c>
      <c r="AN1207">
        <v>63</v>
      </c>
      <c r="AO1207">
        <v>96</v>
      </c>
      <c r="AP1207">
        <v>4</v>
      </c>
      <c r="AQ1207">
        <v>39</v>
      </c>
      <c r="AR1207">
        <v>16</v>
      </c>
      <c r="AS1207">
        <v>32</v>
      </c>
    </row>
    <row r="1208" spans="1:45" x14ac:dyDescent="0.25">
      <c r="A1208">
        <v>20130421</v>
      </c>
      <c r="B1208">
        <f t="shared" si="90"/>
        <v>20170421</v>
      </c>
      <c r="C1208">
        <f t="shared" si="91"/>
        <v>2017</v>
      </c>
      <c r="D1208">
        <f t="shared" si="92"/>
        <v>4</v>
      </c>
      <c r="E1208">
        <f t="shared" si="93"/>
        <v>21</v>
      </c>
      <c r="F1208" s="15">
        <f t="shared" si="94"/>
        <v>42846</v>
      </c>
      <c r="G1208">
        <v>335</v>
      </c>
      <c r="H1208">
        <v>16</v>
      </c>
      <c r="I1208">
        <v>22</v>
      </c>
      <c r="J1208">
        <v>40</v>
      </c>
      <c r="K1208">
        <v>17</v>
      </c>
      <c r="L1208">
        <v>0</v>
      </c>
      <c r="M1208">
        <v>24</v>
      </c>
      <c r="N1208">
        <v>70</v>
      </c>
      <c r="O1208">
        <v>17</v>
      </c>
      <c r="P1208">
        <v>73</v>
      </c>
      <c r="Q1208">
        <v>-3</v>
      </c>
      <c r="R1208">
        <v>24</v>
      </c>
      <c r="S1208">
        <v>144</v>
      </c>
      <c r="T1208">
        <v>16</v>
      </c>
      <c r="U1208">
        <v>-54</v>
      </c>
      <c r="V1208">
        <v>24</v>
      </c>
      <c r="W1208">
        <v>74</v>
      </c>
      <c r="X1208">
        <v>52</v>
      </c>
      <c r="Y1208">
        <v>1737</v>
      </c>
      <c r="Z1208">
        <v>0</v>
      </c>
      <c r="AA1208">
        <v>0</v>
      </c>
      <c r="AB1208">
        <v>0</v>
      </c>
      <c r="AC1208">
        <v>1</v>
      </c>
      <c r="AD1208">
        <v>10205</v>
      </c>
      <c r="AE1208">
        <v>10267</v>
      </c>
      <c r="AF1208">
        <v>1</v>
      </c>
      <c r="AG1208">
        <v>10172</v>
      </c>
      <c r="AH1208">
        <v>16</v>
      </c>
      <c r="AI1208">
        <v>49</v>
      </c>
      <c r="AJ1208">
        <v>24</v>
      </c>
      <c r="AK1208">
        <v>76</v>
      </c>
      <c r="AL1208">
        <v>11</v>
      </c>
      <c r="AM1208">
        <v>4</v>
      </c>
      <c r="AN1208">
        <v>66</v>
      </c>
      <c r="AO1208">
        <v>98</v>
      </c>
      <c r="AP1208">
        <v>24</v>
      </c>
      <c r="AQ1208">
        <v>43</v>
      </c>
      <c r="AR1208">
        <v>10</v>
      </c>
      <c r="AS1208">
        <v>24</v>
      </c>
    </row>
    <row r="1209" spans="1:45" x14ac:dyDescent="0.25">
      <c r="A1209">
        <v>20130422</v>
      </c>
      <c r="B1209">
        <f t="shared" si="90"/>
        <v>20170422</v>
      </c>
      <c r="C1209">
        <f t="shared" si="91"/>
        <v>2017</v>
      </c>
      <c r="D1209">
        <f t="shared" si="92"/>
        <v>4</v>
      </c>
      <c r="E1209">
        <f t="shared" si="93"/>
        <v>22</v>
      </c>
      <c r="F1209" s="15">
        <f t="shared" si="94"/>
        <v>42847</v>
      </c>
      <c r="G1209">
        <v>223</v>
      </c>
      <c r="H1209">
        <v>34</v>
      </c>
      <c r="I1209">
        <v>37</v>
      </c>
      <c r="J1209">
        <v>60</v>
      </c>
      <c r="K1209">
        <v>24</v>
      </c>
      <c r="L1209">
        <v>10</v>
      </c>
      <c r="M1209">
        <v>1</v>
      </c>
      <c r="N1209">
        <v>100</v>
      </c>
      <c r="O1209">
        <v>22</v>
      </c>
      <c r="P1209">
        <v>88</v>
      </c>
      <c r="Q1209">
        <v>-18</v>
      </c>
      <c r="R1209">
        <v>4</v>
      </c>
      <c r="S1209">
        <v>152</v>
      </c>
      <c r="T1209">
        <v>15</v>
      </c>
      <c r="U1209">
        <v>-68</v>
      </c>
      <c r="V1209">
        <v>6</v>
      </c>
      <c r="W1209">
        <v>112</v>
      </c>
      <c r="X1209">
        <v>78</v>
      </c>
      <c r="Y1209">
        <v>2071</v>
      </c>
      <c r="Z1209">
        <v>0</v>
      </c>
      <c r="AA1209">
        <v>0</v>
      </c>
      <c r="AB1209">
        <v>0</v>
      </c>
      <c r="AC1209">
        <v>1</v>
      </c>
      <c r="AD1209">
        <v>10167</v>
      </c>
      <c r="AE1209">
        <v>10178</v>
      </c>
      <c r="AF1209">
        <v>7</v>
      </c>
      <c r="AG1209">
        <v>10156</v>
      </c>
      <c r="AH1209">
        <v>18</v>
      </c>
      <c r="AI1209">
        <v>5</v>
      </c>
      <c r="AJ1209">
        <v>2</v>
      </c>
      <c r="AK1209">
        <v>77</v>
      </c>
      <c r="AL1209">
        <v>23</v>
      </c>
      <c r="AM1209">
        <v>4</v>
      </c>
      <c r="AN1209">
        <v>70</v>
      </c>
      <c r="AO1209">
        <v>99</v>
      </c>
      <c r="AP1209">
        <v>2</v>
      </c>
      <c r="AQ1209">
        <v>43</v>
      </c>
      <c r="AR1209">
        <v>15</v>
      </c>
      <c r="AS1209">
        <v>29</v>
      </c>
    </row>
    <row r="1210" spans="1:45" x14ac:dyDescent="0.25">
      <c r="A1210">
        <v>20130423</v>
      </c>
      <c r="B1210">
        <f t="shared" si="90"/>
        <v>20170423</v>
      </c>
      <c r="C1210">
        <f t="shared" si="91"/>
        <v>2017</v>
      </c>
      <c r="D1210">
        <f t="shared" si="92"/>
        <v>4</v>
      </c>
      <c r="E1210">
        <f t="shared" si="93"/>
        <v>23</v>
      </c>
      <c r="F1210" s="15">
        <f t="shared" si="94"/>
        <v>42848</v>
      </c>
      <c r="G1210">
        <v>247</v>
      </c>
      <c r="H1210">
        <v>32</v>
      </c>
      <c r="I1210">
        <v>35</v>
      </c>
      <c r="J1210">
        <v>60</v>
      </c>
      <c r="K1210">
        <v>1</v>
      </c>
      <c r="L1210">
        <v>0</v>
      </c>
      <c r="M1210">
        <v>22</v>
      </c>
      <c r="N1210">
        <v>100</v>
      </c>
      <c r="O1210">
        <v>1</v>
      </c>
      <c r="P1210">
        <v>105</v>
      </c>
      <c r="Q1210">
        <v>65</v>
      </c>
      <c r="R1210">
        <v>22</v>
      </c>
      <c r="S1210">
        <v>147</v>
      </c>
      <c r="T1210">
        <v>15</v>
      </c>
      <c r="U1210">
        <v>28</v>
      </c>
      <c r="V1210">
        <v>24</v>
      </c>
      <c r="W1210">
        <v>21</v>
      </c>
      <c r="X1210">
        <v>15</v>
      </c>
      <c r="Y1210">
        <v>746</v>
      </c>
      <c r="Z1210">
        <v>38</v>
      </c>
      <c r="AA1210">
        <v>12</v>
      </c>
      <c r="AB1210">
        <v>4</v>
      </c>
      <c r="AC1210">
        <v>8</v>
      </c>
      <c r="AD1210">
        <v>10201</v>
      </c>
      <c r="AE1210">
        <v>10244</v>
      </c>
      <c r="AF1210">
        <v>24</v>
      </c>
      <c r="AG1210">
        <v>10155</v>
      </c>
      <c r="AH1210">
        <v>3</v>
      </c>
      <c r="AI1210">
        <v>21</v>
      </c>
      <c r="AJ1210">
        <v>7</v>
      </c>
      <c r="AK1210">
        <v>75</v>
      </c>
      <c r="AL1210">
        <v>1</v>
      </c>
      <c r="AM1210">
        <v>7</v>
      </c>
      <c r="AN1210">
        <v>84</v>
      </c>
      <c r="AO1210">
        <v>98</v>
      </c>
      <c r="AP1210">
        <v>22</v>
      </c>
      <c r="AQ1210">
        <v>66</v>
      </c>
      <c r="AR1210">
        <v>15</v>
      </c>
      <c r="AS1210">
        <v>11</v>
      </c>
    </row>
    <row r="1211" spans="1:45" x14ac:dyDescent="0.25">
      <c r="A1211">
        <v>20130424</v>
      </c>
      <c r="B1211">
        <f t="shared" si="90"/>
        <v>20170424</v>
      </c>
      <c r="C1211">
        <f t="shared" si="91"/>
        <v>2017</v>
      </c>
      <c r="D1211">
        <f t="shared" si="92"/>
        <v>4</v>
      </c>
      <c r="E1211">
        <f t="shared" si="93"/>
        <v>24</v>
      </c>
      <c r="F1211" s="15">
        <f t="shared" si="94"/>
        <v>42849</v>
      </c>
      <c r="G1211">
        <v>231</v>
      </c>
      <c r="H1211">
        <v>27</v>
      </c>
      <c r="I1211">
        <v>33</v>
      </c>
      <c r="J1211">
        <v>60</v>
      </c>
      <c r="K1211">
        <v>12</v>
      </c>
      <c r="L1211">
        <v>10</v>
      </c>
      <c r="M1211">
        <v>1</v>
      </c>
      <c r="N1211">
        <v>100</v>
      </c>
      <c r="O1211">
        <v>12</v>
      </c>
      <c r="P1211">
        <v>135</v>
      </c>
      <c r="Q1211">
        <v>59</v>
      </c>
      <c r="R1211">
        <v>2</v>
      </c>
      <c r="S1211">
        <v>200</v>
      </c>
      <c r="T1211">
        <v>13</v>
      </c>
      <c r="U1211">
        <v>24</v>
      </c>
      <c r="V1211">
        <v>6</v>
      </c>
      <c r="W1211">
        <v>87</v>
      </c>
      <c r="X1211">
        <v>60</v>
      </c>
      <c r="Y1211">
        <v>2051</v>
      </c>
      <c r="Z1211">
        <v>0</v>
      </c>
      <c r="AA1211">
        <v>0</v>
      </c>
      <c r="AB1211">
        <v>0</v>
      </c>
      <c r="AC1211">
        <v>1</v>
      </c>
      <c r="AD1211">
        <v>10241</v>
      </c>
      <c r="AE1211">
        <v>10248</v>
      </c>
      <c r="AF1211">
        <v>7</v>
      </c>
      <c r="AG1211">
        <v>10230</v>
      </c>
      <c r="AH1211">
        <v>16</v>
      </c>
      <c r="AI1211">
        <v>50</v>
      </c>
      <c r="AJ1211">
        <v>1</v>
      </c>
      <c r="AK1211">
        <v>72</v>
      </c>
      <c r="AL1211">
        <v>20</v>
      </c>
      <c r="AM1211">
        <v>6</v>
      </c>
      <c r="AN1211">
        <v>74</v>
      </c>
      <c r="AO1211">
        <v>97</v>
      </c>
      <c r="AP1211">
        <v>1</v>
      </c>
      <c r="AQ1211">
        <v>52</v>
      </c>
      <c r="AR1211">
        <v>12</v>
      </c>
      <c r="AS1211">
        <v>33</v>
      </c>
    </row>
    <row r="1212" spans="1:45" x14ac:dyDescent="0.25">
      <c r="A1212">
        <v>20130425</v>
      </c>
      <c r="B1212">
        <f t="shared" si="90"/>
        <v>20170425</v>
      </c>
      <c r="C1212">
        <f t="shared" si="91"/>
        <v>2017</v>
      </c>
      <c r="D1212">
        <f t="shared" si="92"/>
        <v>4</v>
      </c>
      <c r="E1212">
        <f t="shared" si="93"/>
        <v>25</v>
      </c>
      <c r="F1212" s="15">
        <f t="shared" si="94"/>
        <v>42850</v>
      </c>
      <c r="G1212">
        <v>217</v>
      </c>
      <c r="H1212">
        <v>20</v>
      </c>
      <c r="I1212">
        <v>26</v>
      </c>
      <c r="J1212">
        <v>50</v>
      </c>
      <c r="K1212">
        <v>15</v>
      </c>
      <c r="L1212">
        <v>10</v>
      </c>
      <c r="M1212">
        <v>2</v>
      </c>
      <c r="N1212">
        <v>90</v>
      </c>
      <c r="O1212">
        <v>15</v>
      </c>
      <c r="P1212">
        <v>155</v>
      </c>
      <c r="Q1212">
        <v>98</v>
      </c>
      <c r="R1212">
        <v>5</v>
      </c>
      <c r="S1212">
        <v>228</v>
      </c>
      <c r="T1212">
        <v>15</v>
      </c>
      <c r="U1212">
        <v>62</v>
      </c>
      <c r="V1212">
        <v>24</v>
      </c>
      <c r="W1212">
        <v>64</v>
      </c>
      <c r="X1212">
        <v>44</v>
      </c>
      <c r="Y1212">
        <v>1678</v>
      </c>
      <c r="Z1212">
        <v>0</v>
      </c>
      <c r="AA1212">
        <v>-1</v>
      </c>
      <c r="AB1212">
        <v>-1</v>
      </c>
      <c r="AC1212">
        <v>3</v>
      </c>
      <c r="AD1212">
        <v>10210</v>
      </c>
      <c r="AE1212">
        <v>10246</v>
      </c>
      <c r="AF1212">
        <v>1</v>
      </c>
      <c r="AG1212">
        <v>10151</v>
      </c>
      <c r="AH1212">
        <v>24</v>
      </c>
      <c r="AI1212">
        <v>57</v>
      </c>
      <c r="AJ1212">
        <v>4</v>
      </c>
      <c r="AK1212">
        <v>73</v>
      </c>
      <c r="AL1212">
        <v>16</v>
      </c>
      <c r="AM1212">
        <v>6</v>
      </c>
      <c r="AN1212">
        <v>73</v>
      </c>
      <c r="AO1212">
        <v>93</v>
      </c>
      <c r="AP1212">
        <v>4</v>
      </c>
      <c r="AQ1212">
        <v>47</v>
      </c>
      <c r="AR1212">
        <v>16</v>
      </c>
      <c r="AS1212">
        <v>28</v>
      </c>
    </row>
    <row r="1213" spans="1:45" x14ac:dyDescent="0.25">
      <c r="A1213">
        <v>20130426</v>
      </c>
      <c r="B1213">
        <f t="shared" si="90"/>
        <v>20170426</v>
      </c>
      <c r="C1213">
        <f t="shared" si="91"/>
        <v>2017</v>
      </c>
      <c r="D1213">
        <f t="shared" si="92"/>
        <v>4</v>
      </c>
      <c r="E1213">
        <f t="shared" si="93"/>
        <v>26</v>
      </c>
      <c r="F1213" s="15">
        <f t="shared" si="94"/>
        <v>42851</v>
      </c>
      <c r="G1213">
        <v>347</v>
      </c>
      <c r="H1213">
        <v>26</v>
      </c>
      <c r="I1213">
        <v>30</v>
      </c>
      <c r="J1213">
        <v>50</v>
      </c>
      <c r="K1213">
        <v>11</v>
      </c>
      <c r="L1213">
        <v>10</v>
      </c>
      <c r="M1213">
        <v>1</v>
      </c>
      <c r="N1213">
        <v>100</v>
      </c>
      <c r="O1213">
        <v>11</v>
      </c>
      <c r="P1213">
        <v>79</v>
      </c>
      <c r="Q1213">
        <v>43</v>
      </c>
      <c r="R1213">
        <v>24</v>
      </c>
      <c r="S1213">
        <v>124</v>
      </c>
      <c r="T1213">
        <v>4</v>
      </c>
      <c r="U1213">
        <v>23</v>
      </c>
      <c r="V1213">
        <v>24</v>
      </c>
      <c r="W1213">
        <v>0</v>
      </c>
      <c r="X1213">
        <v>0</v>
      </c>
      <c r="Y1213">
        <v>256</v>
      </c>
      <c r="Z1213">
        <v>65</v>
      </c>
      <c r="AA1213">
        <v>70</v>
      </c>
      <c r="AB1213">
        <v>22</v>
      </c>
      <c r="AC1213">
        <v>8</v>
      </c>
      <c r="AD1213">
        <v>10116</v>
      </c>
      <c r="AE1213">
        <v>10143</v>
      </c>
      <c r="AF1213">
        <v>1</v>
      </c>
      <c r="AG1213">
        <v>10106</v>
      </c>
      <c r="AH1213">
        <v>16</v>
      </c>
      <c r="AI1213">
        <v>20</v>
      </c>
      <c r="AJ1213">
        <v>5</v>
      </c>
      <c r="AK1213">
        <v>75</v>
      </c>
      <c r="AL1213">
        <v>16</v>
      </c>
      <c r="AM1213">
        <v>7</v>
      </c>
      <c r="AN1213">
        <v>88</v>
      </c>
      <c r="AO1213">
        <v>96</v>
      </c>
      <c r="AP1213">
        <v>2</v>
      </c>
      <c r="AQ1213">
        <v>79</v>
      </c>
      <c r="AR1213">
        <v>17</v>
      </c>
      <c r="AS1213">
        <v>4</v>
      </c>
    </row>
    <row r="1214" spans="1:45" x14ac:dyDescent="0.25">
      <c r="A1214">
        <v>20130427</v>
      </c>
      <c r="B1214">
        <f t="shared" si="90"/>
        <v>20170427</v>
      </c>
      <c r="C1214">
        <f t="shared" si="91"/>
        <v>2017</v>
      </c>
      <c r="D1214">
        <f t="shared" si="92"/>
        <v>4</v>
      </c>
      <c r="E1214">
        <f t="shared" si="93"/>
        <v>27</v>
      </c>
      <c r="F1214" s="15">
        <f t="shared" si="94"/>
        <v>42852</v>
      </c>
      <c r="G1214">
        <v>359</v>
      </c>
      <c r="H1214">
        <v>35</v>
      </c>
      <c r="I1214">
        <v>35</v>
      </c>
      <c r="J1214">
        <v>60</v>
      </c>
      <c r="K1214">
        <v>15</v>
      </c>
      <c r="L1214">
        <v>10</v>
      </c>
      <c r="M1214">
        <v>24</v>
      </c>
      <c r="N1214">
        <v>100</v>
      </c>
      <c r="O1214">
        <v>14</v>
      </c>
      <c r="P1214">
        <v>66</v>
      </c>
      <c r="Q1214">
        <v>11</v>
      </c>
      <c r="R1214">
        <v>24</v>
      </c>
      <c r="S1214">
        <v>110</v>
      </c>
      <c r="T1214">
        <v>14</v>
      </c>
      <c r="U1214">
        <v>-28</v>
      </c>
      <c r="V1214">
        <v>24</v>
      </c>
      <c r="W1214">
        <v>89</v>
      </c>
      <c r="X1214">
        <v>61</v>
      </c>
      <c r="Y1214">
        <v>1906</v>
      </c>
      <c r="Z1214">
        <v>0</v>
      </c>
      <c r="AA1214">
        <v>0</v>
      </c>
      <c r="AB1214">
        <v>0</v>
      </c>
      <c r="AC1214">
        <v>1</v>
      </c>
      <c r="AD1214">
        <v>10134</v>
      </c>
      <c r="AE1214">
        <v>10168</v>
      </c>
      <c r="AF1214">
        <v>23</v>
      </c>
      <c r="AG1214">
        <v>10107</v>
      </c>
      <c r="AH1214">
        <v>2</v>
      </c>
      <c r="AI1214">
        <v>59</v>
      </c>
      <c r="AJ1214">
        <v>24</v>
      </c>
      <c r="AK1214">
        <v>81</v>
      </c>
      <c r="AL1214">
        <v>13</v>
      </c>
      <c r="AM1214">
        <v>5</v>
      </c>
      <c r="AN1214">
        <v>70</v>
      </c>
      <c r="AO1214">
        <v>95</v>
      </c>
      <c r="AP1214">
        <v>24</v>
      </c>
      <c r="AQ1214">
        <v>45</v>
      </c>
      <c r="AR1214">
        <v>14</v>
      </c>
      <c r="AS1214">
        <v>25</v>
      </c>
    </row>
    <row r="1215" spans="1:45" x14ac:dyDescent="0.25">
      <c r="A1215">
        <v>20130428</v>
      </c>
      <c r="B1215">
        <f t="shared" si="90"/>
        <v>20170428</v>
      </c>
      <c r="C1215">
        <f t="shared" si="91"/>
        <v>2017</v>
      </c>
      <c r="D1215">
        <f t="shared" si="92"/>
        <v>4</v>
      </c>
      <c r="E1215">
        <f t="shared" si="93"/>
        <v>28</v>
      </c>
      <c r="F1215" s="15">
        <f t="shared" si="94"/>
        <v>42853</v>
      </c>
      <c r="G1215">
        <v>232</v>
      </c>
      <c r="H1215">
        <v>13</v>
      </c>
      <c r="I1215">
        <v>20</v>
      </c>
      <c r="J1215">
        <v>40</v>
      </c>
      <c r="K1215">
        <v>15</v>
      </c>
      <c r="L1215">
        <v>0</v>
      </c>
      <c r="M1215">
        <v>5</v>
      </c>
      <c r="N1215">
        <v>80</v>
      </c>
      <c r="O1215">
        <v>16</v>
      </c>
      <c r="P1215">
        <v>72</v>
      </c>
      <c r="Q1215">
        <v>7</v>
      </c>
      <c r="R1215">
        <v>4</v>
      </c>
      <c r="S1215">
        <v>128</v>
      </c>
      <c r="T1215">
        <v>16</v>
      </c>
      <c r="U1215">
        <v>-27</v>
      </c>
      <c r="V1215">
        <v>6</v>
      </c>
      <c r="W1215">
        <v>97</v>
      </c>
      <c r="X1215">
        <v>66</v>
      </c>
      <c r="Y1215">
        <v>2060</v>
      </c>
      <c r="Z1215">
        <v>0</v>
      </c>
      <c r="AA1215">
        <v>0</v>
      </c>
      <c r="AB1215">
        <v>0</v>
      </c>
      <c r="AC1215">
        <v>1</v>
      </c>
      <c r="AD1215">
        <v>10162</v>
      </c>
      <c r="AE1215">
        <v>10183</v>
      </c>
      <c r="AF1215">
        <v>9</v>
      </c>
      <c r="AG1215">
        <v>10137</v>
      </c>
      <c r="AH1215">
        <v>24</v>
      </c>
      <c r="AI1215">
        <v>58</v>
      </c>
      <c r="AJ1215">
        <v>3</v>
      </c>
      <c r="AK1215">
        <v>80</v>
      </c>
      <c r="AL1215">
        <v>9</v>
      </c>
      <c r="AM1215">
        <v>5</v>
      </c>
      <c r="AN1215">
        <v>70</v>
      </c>
      <c r="AO1215">
        <v>97</v>
      </c>
      <c r="AP1215">
        <v>3</v>
      </c>
      <c r="AQ1215">
        <v>41</v>
      </c>
      <c r="AR1215">
        <v>16</v>
      </c>
      <c r="AS1215">
        <v>28</v>
      </c>
    </row>
    <row r="1216" spans="1:45" x14ac:dyDescent="0.25">
      <c r="A1216">
        <v>20130429</v>
      </c>
      <c r="B1216">
        <f t="shared" si="90"/>
        <v>20170429</v>
      </c>
      <c r="C1216">
        <f t="shared" si="91"/>
        <v>2017</v>
      </c>
      <c r="D1216">
        <f t="shared" si="92"/>
        <v>4</v>
      </c>
      <c r="E1216">
        <f t="shared" si="93"/>
        <v>29</v>
      </c>
      <c r="F1216" s="15">
        <f t="shared" si="94"/>
        <v>42854</v>
      </c>
      <c r="G1216">
        <v>242</v>
      </c>
      <c r="H1216">
        <v>33</v>
      </c>
      <c r="I1216">
        <v>39</v>
      </c>
      <c r="J1216">
        <v>50</v>
      </c>
      <c r="K1216">
        <v>3</v>
      </c>
      <c r="L1216">
        <v>10</v>
      </c>
      <c r="M1216">
        <v>24</v>
      </c>
      <c r="N1216">
        <v>110</v>
      </c>
      <c r="O1216">
        <v>13</v>
      </c>
      <c r="P1216">
        <v>80</v>
      </c>
      <c r="Q1216">
        <v>27</v>
      </c>
      <c r="R1216">
        <v>24</v>
      </c>
      <c r="S1216">
        <v>128</v>
      </c>
      <c r="T1216">
        <v>14</v>
      </c>
      <c r="U1216">
        <v>-13</v>
      </c>
      <c r="V1216">
        <v>24</v>
      </c>
      <c r="W1216">
        <v>75</v>
      </c>
      <c r="X1216">
        <v>51</v>
      </c>
      <c r="Y1216">
        <v>1647</v>
      </c>
      <c r="Z1216">
        <v>18</v>
      </c>
      <c r="AA1216">
        <v>24</v>
      </c>
      <c r="AB1216">
        <v>13</v>
      </c>
      <c r="AC1216">
        <v>9</v>
      </c>
      <c r="AD1216">
        <v>10165</v>
      </c>
      <c r="AE1216">
        <v>10208</v>
      </c>
      <c r="AF1216">
        <v>23</v>
      </c>
      <c r="AG1216">
        <v>10123</v>
      </c>
      <c r="AH1216">
        <v>4</v>
      </c>
      <c r="AI1216">
        <v>50</v>
      </c>
      <c r="AJ1216">
        <v>9</v>
      </c>
      <c r="AK1216">
        <v>77</v>
      </c>
      <c r="AL1216">
        <v>17</v>
      </c>
      <c r="AM1216">
        <v>4</v>
      </c>
      <c r="AN1216">
        <v>68</v>
      </c>
      <c r="AO1216">
        <v>93</v>
      </c>
      <c r="AP1216">
        <v>24</v>
      </c>
      <c r="AQ1216">
        <v>46</v>
      </c>
      <c r="AR1216">
        <v>14</v>
      </c>
      <c r="AS1216">
        <v>23</v>
      </c>
    </row>
    <row r="1217" spans="1:45" x14ac:dyDescent="0.25">
      <c r="A1217">
        <v>20130430</v>
      </c>
      <c r="B1217">
        <f t="shared" si="90"/>
        <v>20170430</v>
      </c>
      <c r="C1217">
        <f t="shared" si="91"/>
        <v>2017</v>
      </c>
      <c r="D1217">
        <f t="shared" si="92"/>
        <v>4</v>
      </c>
      <c r="E1217">
        <f t="shared" si="93"/>
        <v>30</v>
      </c>
      <c r="F1217" s="15">
        <f t="shared" si="94"/>
        <v>42855</v>
      </c>
      <c r="G1217">
        <v>18</v>
      </c>
      <c r="H1217">
        <v>29</v>
      </c>
      <c r="I1217">
        <v>34</v>
      </c>
      <c r="J1217">
        <v>60</v>
      </c>
      <c r="K1217">
        <v>16</v>
      </c>
      <c r="L1217">
        <v>10</v>
      </c>
      <c r="M1217">
        <v>1</v>
      </c>
      <c r="N1217">
        <v>100</v>
      </c>
      <c r="O1217">
        <v>17</v>
      </c>
      <c r="P1217">
        <v>85</v>
      </c>
      <c r="Q1217">
        <v>24</v>
      </c>
      <c r="R1217">
        <v>5</v>
      </c>
      <c r="S1217">
        <v>132</v>
      </c>
      <c r="T1217">
        <v>13</v>
      </c>
      <c r="U1217">
        <v>-12</v>
      </c>
      <c r="V1217">
        <v>6</v>
      </c>
      <c r="W1217">
        <v>71</v>
      </c>
      <c r="X1217">
        <v>48</v>
      </c>
      <c r="Y1217">
        <v>1905</v>
      </c>
      <c r="Z1217">
        <v>0</v>
      </c>
      <c r="AA1217">
        <v>0</v>
      </c>
      <c r="AB1217">
        <v>0</v>
      </c>
      <c r="AC1217">
        <v>1</v>
      </c>
      <c r="AD1217">
        <v>10239</v>
      </c>
      <c r="AE1217">
        <v>10263</v>
      </c>
      <c r="AF1217">
        <v>23</v>
      </c>
      <c r="AG1217">
        <v>10212</v>
      </c>
      <c r="AH1217">
        <v>1</v>
      </c>
      <c r="AI1217">
        <v>59</v>
      </c>
      <c r="AJ1217">
        <v>4</v>
      </c>
      <c r="AK1217">
        <v>80</v>
      </c>
      <c r="AL1217">
        <v>15</v>
      </c>
      <c r="AM1217">
        <v>4</v>
      </c>
      <c r="AN1217">
        <v>70</v>
      </c>
      <c r="AO1217">
        <v>97</v>
      </c>
      <c r="AP1217">
        <v>5</v>
      </c>
      <c r="AQ1217">
        <v>39</v>
      </c>
      <c r="AR1217">
        <v>15</v>
      </c>
      <c r="AS1217">
        <v>27</v>
      </c>
    </row>
    <row r="1218" spans="1:45" x14ac:dyDescent="0.25">
      <c r="A1218">
        <v>20130501</v>
      </c>
      <c r="B1218">
        <f t="shared" si="90"/>
        <v>20170501</v>
      </c>
      <c r="C1218">
        <f t="shared" si="91"/>
        <v>2017</v>
      </c>
      <c r="D1218">
        <f t="shared" si="92"/>
        <v>5</v>
      </c>
      <c r="E1218">
        <f t="shared" si="93"/>
        <v>1</v>
      </c>
      <c r="F1218" s="15">
        <f t="shared" si="94"/>
        <v>42856</v>
      </c>
      <c r="G1218">
        <v>51</v>
      </c>
      <c r="H1218">
        <v>36</v>
      </c>
      <c r="I1218">
        <v>40</v>
      </c>
      <c r="J1218">
        <v>60</v>
      </c>
      <c r="K1218">
        <v>19</v>
      </c>
      <c r="L1218">
        <v>20</v>
      </c>
      <c r="M1218">
        <v>5</v>
      </c>
      <c r="N1218">
        <v>110</v>
      </c>
      <c r="O1218">
        <v>19</v>
      </c>
      <c r="P1218">
        <v>105</v>
      </c>
      <c r="Q1218">
        <v>24</v>
      </c>
      <c r="R1218">
        <v>5</v>
      </c>
      <c r="S1218">
        <v>174</v>
      </c>
      <c r="T1218">
        <v>14</v>
      </c>
      <c r="U1218">
        <v>8</v>
      </c>
      <c r="V1218">
        <v>6</v>
      </c>
      <c r="W1218">
        <v>130</v>
      </c>
      <c r="X1218">
        <v>87</v>
      </c>
      <c r="Y1218">
        <v>2391</v>
      </c>
      <c r="Z1218">
        <v>0</v>
      </c>
      <c r="AA1218">
        <v>0</v>
      </c>
      <c r="AB1218">
        <v>0</v>
      </c>
      <c r="AC1218">
        <v>1</v>
      </c>
      <c r="AD1218">
        <v>10232</v>
      </c>
      <c r="AE1218">
        <v>10259</v>
      </c>
      <c r="AF1218">
        <v>1</v>
      </c>
      <c r="AG1218">
        <v>10207</v>
      </c>
      <c r="AH1218">
        <v>16</v>
      </c>
      <c r="AI1218">
        <v>61</v>
      </c>
      <c r="AJ1218">
        <v>5</v>
      </c>
      <c r="AK1218">
        <v>82</v>
      </c>
      <c r="AL1218">
        <v>23</v>
      </c>
      <c r="AM1218">
        <v>3</v>
      </c>
      <c r="AN1218">
        <v>60</v>
      </c>
      <c r="AO1218">
        <v>87</v>
      </c>
      <c r="AP1218">
        <v>5</v>
      </c>
      <c r="AQ1218">
        <v>38</v>
      </c>
      <c r="AR1218">
        <v>14</v>
      </c>
      <c r="AS1218">
        <v>35</v>
      </c>
    </row>
    <row r="1219" spans="1:45" x14ac:dyDescent="0.25">
      <c r="A1219">
        <v>20130502</v>
      </c>
      <c r="B1219">
        <f t="shared" ref="B1219:B1282" si="95">A1219+40000</f>
        <v>20170502</v>
      </c>
      <c r="C1219">
        <f t="shared" ref="C1219:C1282" si="96">FLOOR(B1219/10000,1)</f>
        <v>2017</v>
      </c>
      <c r="D1219">
        <f t="shared" ref="D1219:D1282" si="97">FLOOR(B1219/100 - 100 * C1219, 1)</f>
        <v>5</v>
      </c>
      <c r="E1219">
        <f t="shared" ref="E1219:E1282" si="98">FLOOR(B1219-10000*C1219-100*D1219,1)</f>
        <v>2</v>
      </c>
      <c r="F1219" s="15">
        <f t="shared" ref="F1219:F1282" si="99">DATE(C1219,D1219,E1219)</f>
        <v>42857</v>
      </c>
      <c r="G1219">
        <v>42</v>
      </c>
      <c r="H1219">
        <v>36</v>
      </c>
      <c r="I1219">
        <v>37</v>
      </c>
      <c r="J1219">
        <v>50</v>
      </c>
      <c r="K1219">
        <v>12</v>
      </c>
      <c r="L1219">
        <v>20</v>
      </c>
      <c r="M1219">
        <v>3</v>
      </c>
      <c r="N1219">
        <v>90</v>
      </c>
      <c r="O1219">
        <v>14</v>
      </c>
      <c r="P1219">
        <v>113</v>
      </c>
      <c r="Q1219">
        <v>59</v>
      </c>
      <c r="R1219">
        <v>3</v>
      </c>
      <c r="S1219">
        <v>170</v>
      </c>
      <c r="T1219">
        <v>16</v>
      </c>
      <c r="U1219">
        <v>41</v>
      </c>
      <c r="V1219">
        <v>6</v>
      </c>
      <c r="W1219">
        <v>17</v>
      </c>
      <c r="X1219">
        <v>11</v>
      </c>
      <c r="Y1219">
        <v>1026</v>
      </c>
      <c r="Z1219">
        <v>0</v>
      </c>
      <c r="AA1219">
        <v>0</v>
      </c>
      <c r="AB1219">
        <v>0</v>
      </c>
      <c r="AC1219">
        <v>1</v>
      </c>
      <c r="AD1219">
        <v>10207</v>
      </c>
      <c r="AE1219">
        <v>10218</v>
      </c>
      <c r="AF1219">
        <v>9</v>
      </c>
      <c r="AG1219">
        <v>10196</v>
      </c>
      <c r="AH1219">
        <v>19</v>
      </c>
      <c r="AI1219">
        <v>71</v>
      </c>
      <c r="AJ1219">
        <v>24</v>
      </c>
      <c r="AK1219">
        <v>83</v>
      </c>
      <c r="AL1219">
        <v>2</v>
      </c>
      <c r="AM1219">
        <v>6</v>
      </c>
      <c r="AN1219">
        <v>60</v>
      </c>
      <c r="AO1219">
        <v>70</v>
      </c>
      <c r="AP1219">
        <v>24</v>
      </c>
      <c r="AQ1219">
        <v>49</v>
      </c>
      <c r="AR1219">
        <v>16</v>
      </c>
      <c r="AS1219">
        <v>16</v>
      </c>
    </row>
    <row r="1220" spans="1:45" x14ac:dyDescent="0.25">
      <c r="A1220">
        <v>20130503</v>
      </c>
      <c r="B1220">
        <f t="shared" si="95"/>
        <v>20170503</v>
      </c>
      <c r="C1220">
        <f t="shared" si="96"/>
        <v>2017</v>
      </c>
      <c r="D1220">
        <f t="shared" si="97"/>
        <v>5</v>
      </c>
      <c r="E1220">
        <f t="shared" si="98"/>
        <v>3</v>
      </c>
      <c r="F1220" s="15">
        <f t="shared" si="99"/>
        <v>42858</v>
      </c>
      <c r="G1220">
        <v>355</v>
      </c>
      <c r="H1220">
        <v>16</v>
      </c>
      <c r="I1220">
        <v>23</v>
      </c>
      <c r="J1220">
        <v>50</v>
      </c>
      <c r="K1220">
        <v>14</v>
      </c>
      <c r="L1220">
        <v>10</v>
      </c>
      <c r="M1220">
        <v>4</v>
      </c>
      <c r="N1220">
        <v>90</v>
      </c>
      <c r="O1220">
        <v>14</v>
      </c>
      <c r="P1220">
        <v>123</v>
      </c>
      <c r="Q1220">
        <v>52</v>
      </c>
      <c r="R1220">
        <v>24</v>
      </c>
      <c r="S1220">
        <v>190</v>
      </c>
      <c r="T1220">
        <v>15</v>
      </c>
      <c r="U1220">
        <v>3</v>
      </c>
      <c r="V1220">
        <v>24</v>
      </c>
      <c r="W1220">
        <v>119</v>
      </c>
      <c r="X1220">
        <v>79</v>
      </c>
      <c r="Y1220">
        <v>2415</v>
      </c>
      <c r="Z1220">
        <v>0</v>
      </c>
      <c r="AA1220">
        <v>0</v>
      </c>
      <c r="AB1220">
        <v>0</v>
      </c>
      <c r="AC1220">
        <v>1</v>
      </c>
      <c r="AD1220">
        <v>10180</v>
      </c>
      <c r="AE1220">
        <v>10194</v>
      </c>
      <c r="AF1220">
        <v>1</v>
      </c>
      <c r="AG1220">
        <v>10168</v>
      </c>
      <c r="AH1220">
        <v>24</v>
      </c>
      <c r="AI1220">
        <v>27</v>
      </c>
      <c r="AJ1220">
        <v>24</v>
      </c>
      <c r="AK1220">
        <v>80</v>
      </c>
      <c r="AL1220">
        <v>16</v>
      </c>
      <c r="AM1220">
        <v>1</v>
      </c>
      <c r="AN1220">
        <v>64</v>
      </c>
      <c r="AO1220">
        <v>98</v>
      </c>
      <c r="AP1220">
        <v>24</v>
      </c>
      <c r="AQ1220">
        <v>37</v>
      </c>
      <c r="AR1220">
        <v>15</v>
      </c>
      <c r="AS1220">
        <v>37</v>
      </c>
    </row>
    <row r="1221" spans="1:45" x14ac:dyDescent="0.25">
      <c r="A1221">
        <v>20130504</v>
      </c>
      <c r="B1221">
        <f t="shared" si="95"/>
        <v>20170504</v>
      </c>
      <c r="C1221">
        <f t="shared" si="96"/>
        <v>2017</v>
      </c>
      <c r="D1221">
        <f t="shared" si="97"/>
        <v>5</v>
      </c>
      <c r="E1221">
        <f t="shared" si="98"/>
        <v>4</v>
      </c>
      <c r="F1221" s="15">
        <f t="shared" si="99"/>
        <v>42859</v>
      </c>
      <c r="G1221">
        <v>242</v>
      </c>
      <c r="H1221">
        <v>37</v>
      </c>
      <c r="I1221">
        <v>39</v>
      </c>
      <c r="J1221">
        <v>60</v>
      </c>
      <c r="K1221">
        <v>10</v>
      </c>
      <c r="L1221">
        <v>10</v>
      </c>
      <c r="M1221">
        <v>2</v>
      </c>
      <c r="N1221">
        <v>120</v>
      </c>
      <c r="O1221">
        <v>12</v>
      </c>
      <c r="P1221">
        <v>118</v>
      </c>
      <c r="Q1221">
        <v>36</v>
      </c>
      <c r="R1221">
        <v>3</v>
      </c>
      <c r="S1221">
        <v>174</v>
      </c>
      <c r="T1221">
        <v>13</v>
      </c>
      <c r="U1221">
        <v>-16</v>
      </c>
      <c r="V1221">
        <v>6</v>
      </c>
      <c r="W1221">
        <v>107</v>
      </c>
      <c r="X1221">
        <v>71</v>
      </c>
      <c r="Y1221">
        <v>2221</v>
      </c>
      <c r="Z1221">
        <v>0</v>
      </c>
      <c r="AA1221">
        <v>0</v>
      </c>
      <c r="AB1221">
        <v>0</v>
      </c>
      <c r="AC1221">
        <v>1</v>
      </c>
      <c r="AD1221">
        <v>10181</v>
      </c>
      <c r="AE1221">
        <v>10211</v>
      </c>
      <c r="AF1221">
        <v>24</v>
      </c>
      <c r="AG1221">
        <v>10160</v>
      </c>
      <c r="AH1221">
        <v>4</v>
      </c>
      <c r="AI1221">
        <v>1</v>
      </c>
      <c r="AJ1221">
        <v>2</v>
      </c>
      <c r="AK1221">
        <v>81</v>
      </c>
      <c r="AL1221">
        <v>9</v>
      </c>
      <c r="AM1221">
        <v>3</v>
      </c>
      <c r="AN1221">
        <v>68</v>
      </c>
      <c r="AO1221">
        <v>100</v>
      </c>
      <c r="AP1221">
        <v>2</v>
      </c>
      <c r="AQ1221">
        <v>43</v>
      </c>
      <c r="AR1221">
        <v>13</v>
      </c>
      <c r="AS1221">
        <v>34</v>
      </c>
    </row>
    <row r="1222" spans="1:45" x14ac:dyDescent="0.25">
      <c r="A1222">
        <v>20130505</v>
      </c>
      <c r="B1222">
        <f t="shared" si="95"/>
        <v>20170505</v>
      </c>
      <c r="C1222">
        <f t="shared" si="96"/>
        <v>2017</v>
      </c>
      <c r="D1222">
        <f t="shared" si="97"/>
        <v>5</v>
      </c>
      <c r="E1222">
        <f t="shared" si="98"/>
        <v>5</v>
      </c>
      <c r="F1222" s="15">
        <f t="shared" si="99"/>
        <v>42860</v>
      </c>
      <c r="G1222">
        <v>224</v>
      </c>
      <c r="H1222">
        <v>9</v>
      </c>
      <c r="I1222">
        <v>25</v>
      </c>
      <c r="J1222">
        <v>30</v>
      </c>
      <c r="K1222">
        <v>1</v>
      </c>
      <c r="L1222">
        <v>20</v>
      </c>
      <c r="M1222">
        <v>3</v>
      </c>
      <c r="N1222">
        <v>60</v>
      </c>
      <c r="O1222">
        <v>9</v>
      </c>
      <c r="P1222">
        <v>132</v>
      </c>
      <c r="Q1222">
        <v>72</v>
      </c>
      <c r="R1222">
        <v>24</v>
      </c>
      <c r="S1222">
        <v>188</v>
      </c>
      <c r="T1222">
        <v>13</v>
      </c>
      <c r="U1222">
        <v>24</v>
      </c>
      <c r="V1222">
        <v>24</v>
      </c>
      <c r="W1222">
        <v>86</v>
      </c>
      <c r="X1222">
        <v>57</v>
      </c>
      <c r="Y1222">
        <v>1880</v>
      </c>
      <c r="Z1222">
        <v>0</v>
      </c>
      <c r="AA1222">
        <v>0</v>
      </c>
      <c r="AB1222">
        <v>0</v>
      </c>
      <c r="AC1222">
        <v>1</v>
      </c>
      <c r="AD1222">
        <v>10226</v>
      </c>
      <c r="AE1222">
        <v>10234</v>
      </c>
      <c r="AF1222">
        <v>21</v>
      </c>
      <c r="AG1222">
        <v>10210</v>
      </c>
      <c r="AH1222">
        <v>1</v>
      </c>
      <c r="AI1222">
        <v>58</v>
      </c>
      <c r="AJ1222">
        <v>5</v>
      </c>
      <c r="AK1222">
        <v>82</v>
      </c>
      <c r="AL1222">
        <v>18</v>
      </c>
      <c r="AM1222">
        <v>3</v>
      </c>
      <c r="AN1222">
        <v>68</v>
      </c>
      <c r="AO1222">
        <v>89</v>
      </c>
      <c r="AP1222">
        <v>24</v>
      </c>
      <c r="AQ1222">
        <v>41</v>
      </c>
      <c r="AR1222">
        <v>15</v>
      </c>
      <c r="AS1222">
        <v>30</v>
      </c>
    </row>
    <row r="1223" spans="1:45" x14ac:dyDescent="0.25">
      <c r="A1223">
        <v>20130506</v>
      </c>
      <c r="B1223">
        <f t="shared" si="95"/>
        <v>20170506</v>
      </c>
      <c r="C1223">
        <f t="shared" si="96"/>
        <v>2017</v>
      </c>
      <c r="D1223">
        <f t="shared" si="97"/>
        <v>5</v>
      </c>
      <c r="E1223">
        <f t="shared" si="98"/>
        <v>6</v>
      </c>
      <c r="F1223" s="15">
        <f t="shared" si="99"/>
        <v>42861</v>
      </c>
      <c r="G1223">
        <v>342</v>
      </c>
      <c r="H1223">
        <v>21</v>
      </c>
      <c r="I1223">
        <v>25</v>
      </c>
      <c r="J1223">
        <v>50</v>
      </c>
      <c r="K1223">
        <v>15</v>
      </c>
      <c r="L1223">
        <v>10</v>
      </c>
      <c r="M1223">
        <v>3</v>
      </c>
      <c r="N1223">
        <v>80</v>
      </c>
      <c r="O1223">
        <v>15</v>
      </c>
      <c r="P1223">
        <v>155</v>
      </c>
      <c r="Q1223">
        <v>46</v>
      </c>
      <c r="R1223">
        <v>5</v>
      </c>
      <c r="S1223">
        <v>231</v>
      </c>
      <c r="T1223">
        <v>14</v>
      </c>
      <c r="U1223">
        <v>7</v>
      </c>
      <c r="V1223">
        <v>6</v>
      </c>
      <c r="W1223">
        <v>127</v>
      </c>
      <c r="X1223">
        <v>84</v>
      </c>
      <c r="Y1223">
        <v>2421</v>
      </c>
      <c r="Z1223">
        <v>0</v>
      </c>
      <c r="AA1223">
        <v>0</v>
      </c>
      <c r="AB1223">
        <v>0</v>
      </c>
      <c r="AC1223">
        <v>1</v>
      </c>
      <c r="AD1223">
        <v>10198</v>
      </c>
      <c r="AE1223">
        <v>10224</v>
      </c>
      <c r="AF1223">
        <v>1</v>
      </c>
      <c r="AG1223">
        <v>10177</v>
      </c>
      <c r="AH1223">
        <v>24</v>
      </c>
      <c r="AI1223">
        <v>35</v>
      </c>
      <c r="AJ1223">
        <v>4</v>
      </c>
      <c r="AK1223">
        <v>74</v>
      </c>
      <c r="AL1223">
        <v>18</v>
      </c>
      <c r="AM1223">
        <v>1</v>
      </c>
      <c r="AN1223">
        <v>64</v>
      </c>
      <c r="AO1223">
        <v>98</v>
      </c>
      <c r="AP1223">
        <v>5</v>
      </c>
      <c r="AQ1223">
        <v>38</v>
      </c>
      <c r="AR1223">
        <v>14</v>
      </c>
      <c r="AS1223">
        <v>40</v>
      </c>
    </row>
    <row r="1224" spans="1:45" x14ac:dyDescent="0.25">
      <c r="A1224">
        <v>20130507</v>
      </c>
      <c r="B1224">
        <f t="shared" si="95"/>
        <v>20170507</v>
      </c>
      <c r="C1224">
        <f t="shared" si="96"/>
        <v>2017</v>
      </c>
      <c r="D1224">
        <f t="shared" si="97"/>
        <v>5</v>
      </c>
      <c r="E1224">
        <f t="shared" si="98"/>
        <v>7</v>
      </c>
      <c r="F1224" s="15">
        <f t="shared" si="99"/>
        <v>42862</v>
      </c>
      <c r="G1224">
        <v>64</v>
      </c>
      <c r="H1224">
        <v>33</v>
      </c>
      <c r="I1224">
        <v>35</v>
      </c>
      <c r="J1224">
        <v>70</v>
      </c>
      <c r="K1224">
        <v>14</v>
      </c>
      <c r="L1224">
        <v>10</v>
      </c>
      <c r="M1224">
        <v>24</v>
      </c>
      <c r="N1224">
        <v>120</v>
      </c>
      <c r="O1224">
        <v>13</v>
      </c>
      <c r="P1224">
        <v>164</v>
      </c>
      <c r="Q1224">
        <v>98</v>
      </c>
      <c r="R1224">
        <v>3</v>
      </c>
      <c r="S1224">
        <v>232</v>
      </c>
      <c r="T1224">
        <v>11</v>
      </c>
      <c r="U1224">
        <v>59</v>
      </c>
      <c r="V1224">
        <v>6</v>
      </c>
      <c r="W1224">
        <v>43</v>
      </c>
      <c r="X1224">
        <v>28</v>
      </c>
      <c r="Y1224">
        <v>1527</v>
      </c>
      <c r="Z1224">
        <v>4</v>
      </c>
      <c r="AA1224">
        <v>1</v>
      </c>
      <c r="AB1224">
        <v>1</v>
      </c>
      <c r="AC1224">
        <v>17</v>
      </c>
      <c r="AD1224">
        <v>10153</v>
      </c>
      <c r="AE1224">
        <v>10172</v>
      </c>
      <c r="AF1224">
        <v>1</v>
      </c>
      <c r="AG1224">
        <v>10118</v>
      </c>
      <c r="AH1224">
        <v>24</v>
      </c>
      <c r="AI1224">
        <v>50</v>
      </c>
      <c r="AJ1224">
        <v>24</v>
      </c>
      <c r="AK1224">
        <v>77</v>
      </c>
      <c r="AL1224">
        <v>17</v>
      </c>
      <c r="AM1224">
        <v>6</v>
      </c>
      <c r="AN1224">
        <v>72</v>
      </c>
      <c r="AO1224">
        <v>92</v>
      </c>
      <c r="AP1224">
        <v>2</v>
      </c>
      <c r="AQ1224">
        <v>38</v>
      </c>
      <c r="AR1224">
        <v>11</v>
      </c>
      <c r="AS1224">
        <v>26</v>
      </c>
    </row>
    <row r="1225" spans="1:45" x14ac:dyDescent="0.25">
      <c r="A1225">
        <v>20130508</v>
      </c>
      <c r="B1225">
        <f t="shared" si="95"/>
        <v>20170508</v>
      </c>
      <c r="C1225">
        <f t="shared" si="96"/>
        <v>2017</v>
      </c>
      <c r="D1225">
        <f t="shared" si="97"/>
        <v>5</v>
      </c>
      <c r="E1225">
        <f t="shared" si="98"/>
        <v>8</v>
      </c>
      <c r="F1225" s="15">
        <f t="shared" si="99"/>
        <v>42863</v>
      </c>
      <c r="G1225">
        <v>196</v>
      </c>
      <c r="H1225">
        <v>29</v>
      </c>
      <c r="I1225">
        <v>33</v>
      </c>
      <c r="J1225">
        <v>60</v>
      </c>
      <c r="K1225">
        <v>13</v>
      </c>
      <c r="L1225">
        <v>10</v>
      </c>
      <c r="M1225">
        <v>20</v>
      </c>
      <c r="N1225">
        <v>110</v>
      </c>
      <c r="O1225">
        <v>13</v>
      </c>
      <c r="P1225">
        <v>163</v>
      </c>
      <c r="Q1225">
        <v>126</v>
      </c>
      <c r="R1225">
        <v>24</v>
      </c>
      <c r="S1225">
        <v>219</v>
      </c>
      <c r="T1225">
        <v>12</v>
      </c>
      <c r="U1225">
        <v>108</v>
      </c>
      <c r="V1225">
        <v>24</v>
      </c>
      <c r="W1225">
        <v>34</v>
      </c>
      <c r="X1225">
        <v>22</v>
      </c>
      <c r="Y1225">
        <v>1392</v>
      </c>
      <c r="Z1225">
        <v>5</v>
      </c>
      <c r="AA1225">
        <v>43</v>
      </c>
      <c r="AB1225">
        <v>39</v>
      </c>
      <c r="AC1225">
        <v>19</v>
      </c>
      <c r="AD1225">
        <v>10094</v>
      </c>
      <c r="AE1225">
        <v>10112</v>
      </c>
      <c r="AF1225">
        <v>1</v>
      </c>
      <c r="AG1225">
        <v>10081</v>
      </c>
      <c r="AH1225">
        <v>15</v>
      </c>
      <c r="AI1225">
        <v>19</v>
      </c>
      <c r="AJ1225">
        <v>5</v>
      </c>
      <c r="AK1225">
        <v>80</v>
      </c>
      <c r="AL1225">
        <v>16</v>
      </c>
      <c r="AM1225">
        <v>7</v>
      </c>
      <c r="AN1225">
        <v>82</v>
      </c>
      <c r="AO1225">
        <v>97</v>
      </c>
      <c r="AP1225">
        <v>21</v>
      </c>
      <c r="AQ1225">
        <v>51</v>
      </c>
      <c r="AR1225">
        <v>12</v>
      </c>
      <c r="AS1225">
        <v>24</v>
      </c>
    </row>
    <row r="1226" spans="1:45" x14ac:dyDescent="0.25">
      <c r="A1226">
        <v>20130509</v>
      </c>
      <c r="B1226">
        <f t="shared" si="95"/>
        <v>20170509</v>
      </c>
      <c r="C1226">
        <f t="shared" si="96"/>
        <v>2017</v>
      </c>
      <c r="D1226">
        <f t="shared" si="97"/>
        <v>5</v>
      </c>
      <c r="E1226">
        <f t="shared" si="98"/>
        <v>9</v>
      </c>
      <c r="F1226" s="15">
        <f t="shared" si="99"/>
        <v>42864</v>
      </c>
      <c r="G1226">
        <v>228</v>
      </c>
      <c r="H1226">
        <v>34</v>
      </c>
      <c r="I1226">
        <v>38</v>
      </c>
      <c r="J1226">
        <v>60</v>
      </c>
      <c r="K1226">
        <v>13</v>
      </c>
      <c r="L1226">
        <v>10</v>
      </c>
      <c r="M1226">
        <v>20</v>
      </c>
      <c r="N1226">
        <v>110</v>
      </c>
      <c r="O1226">
        <v>13</v>
      </c>
      <c r="P1226">
        <v>131</v>
      </c>
      <c r="Q1226">
        <v>78</v>
      </c>
      <c r="R1226">
        <v>21</v>
      </c>
      <c r="S1226">
        <v>170</v>
      </c>
      <c r="T1226">
        <v>16</v>
      </c>
      <c r="U1226">
        <v>17</v>
      </c>
      <c r="V1226">
        <v>24</v>
      </c>
      <c r="W1226">
        <v>100</v>
      </c>
      <c r="X1226">
        <v>65</v>
      </c>
      <c r="Y1226">
        <v>2319</v>
      </c>
      <c r="Z1226">
        <v>0</v>
      </c>
      <c r="AA1226">
        <v>-1</v>
      </c>
      <c r="AB1226">
        <v>-1</v>
      </c>
      <c r="AC1226">
        <v>4</v>
      </c>
      <c r="AD1226">
        <v>10117</v>
      </c>
      <c r="AE1226">
        <v>10134</v>
      </c>
      <c r="AF1226">
        <v>9</v>
      </c>
      <c r="AG1226">
        <v>10101</v>
      </c>
      <c r="AH1226">
        <v>24</v>
      </c>
      <c r="AI1226">
        <v>59</v>
      </c>
      <c r="AJ1226">
        <v>1</v>
      </c>
      <c r="AK1226">
        <v>80</v>
      </c>
      <c r="AL1226">
        <v>17</v>
      </c>
      <c r="AM1226">
        <v>5</v>
      </c>
      <c r="AN1226">
        <v>65</v>
      </c>
      <c r="AO1226">
        <v>89</v>
      </c>
      <c r="AP1226">
        <v>1</v>
      </c>
      <c r="AQ1226">
        <v>42</v>
      </c>
      <c r="AR1226">
        <v>15</v>
      </c>
      <c r="AS1226">
        <v>37</v>
      </c>
    </row>
    <row r="1227" spans="1:45" x14ac:dyDescent="0.25">
      <c r="A1227">
        <v>20130510</v>
      </c>
      <c r="B1227">
        <f t="shared" si="95"/>
        <v>20170510</v>
      </c>
      <c r="C1227">
        <f t="shared" si="96"/>
        <v>2017</v>
      </c>
      <c r="D1227">
        <f t="shared" si="97"/>
        <v>5</v>
      </c>
      <c r="E1227">
        <f t="shared" si="98"/>
        <v>10</v>
      </c>
      <c r="F1227" s="15">
        <f t="shared" si="99"/>
        <v>42865</v>
      </c>
      <c r="G1227">
        <v>223</v>
      </c>
      <c r="H1227">
        <v>54</v>
      </c>
      <c r="I1227">
        <v>55</v>
      </c>
      <c r="J1227">
        <v>70</v>
      </c>
      <c r="K1227">
        <v>6</v>
      </c>
      <c r="L1227">
        <v>30</v>
      </c>
      <c r="M1227">
        <v>21</v>
      </c>
      <c r="N1227">
        <v>150</v>
      </c>
      <c r="O1227">
        <v>5</v>
      </c>
      <c r="P1227">
        <v>124</v>
      </c>
      <c r="Q1227">
        <v>94</v>
      </c>
      <c r="R1227">
        <v>24</v>
      </c>
      <c r="S1227">
        <v>158</v>
      </c>
      <c r="T1227">
        <v>14</v>
      </c>
      <c r="U1227">
        <v>78</v>
      </c>
      <c r="V1227">
        <v>24</v>
      </c>
      <c r="W1227">
        <v>10</v>
      </c>
      <c r="X1227">
        <v>6</v>
      </c>
      <c r="Y1227">
        <v>720</v>
      </c>
      <c r="Z1227">
        <v>3</v>
      </c>
      <c r="AA1227">
        <v>1</v>
      </c>
      <c r="AB1227">
        <v>1</v>
      </c>
      <c r="AC1227">
        <v>6</v>
      </c>
      <c r="AD1227">
        <v>10123</v>
      </c>
      <c r="AE1227">
        <v>10155</v>
      </c>
      <c r="AF1227">
        <v>22</v>
      </c>
      <c r="AG1227">
        <v>10089</v>
      </c>
      <c r="AH1227">
        <v>4</v>
      </c>
      <c r="AI1227">
        <v>60</v>
      </c>
      <c r="AJ1227">
        <v>5</v>
      </c>
      <c r="AK1227">
        <v>81</v>
      </c>
      <c r="AL1227">
        <v>1</v>
      </c>
      <c r="AM1227">
        <v>7</v>
      </c>
      <c r="AN1227">
        <v>70</v>
      </c>
      <c r="AO1227">
        <v>83</v>
      </c>
      <c r="AP1227">
        <v>6</v>
      </c>
      <c r="AQ1227">
        <v>60</v>
      </c>
      <c r="AR1227">
        <v>13</v>
      </c>
      <c r="AS1227">
        <v>11</v>
      </c>
    </row>
    <row r="1228" spans="1:45" x14ac:dyDescent="0.25">
      <c r="A1228">
        <v>20130511</v>
      </c>
      <c r="B1228">
        <f t="shared" si="95"/>
        <v>20170511</v>
      </c>
      <c r="C1228">
        <f t="shared" si="96"/>
        <v>2017</v>
      </c>
      <c r="D1228">
        <f t="shared" si="97"/>
        <v>5</v>
      </c>
      <c r="E1228">
        <f t="shared" si="98"/>
        <v>11</v>
      </c>
      <c r="F1228" s="15">
        <f t="shared" si="99"/>
        <v>42866</v>
      </c>
      <c r="G1228">
        <v>222</v>
      </c>
      <c r="H1228">
        <v>41</v>
      </c>
      <c r="I1228">
        <v>44</v>
      </c>
      <c r="J1228">
        <v>60</v>
      </c>
      <c r="K1228">
        <v>21</v>
      </c>
      <c r="L1228">
        <v>30</v>
      </c>
      <c r="M1228">
        <v>2</v>
      </c>
      <c r="N1228">
        <v>130</v>
      </c>
      <c r="O1228">
        <v>20</v>
      </c>
      <c r="P1228">
        <v>102</v>
      </c>
      <c r="Q1228">
        <v>80</v>
      </c>
      <c r="R1228">
        <v>2</v>
      </c>
      <c r="S1228">
        <v>137</v>
      </c>
      <c r="T1228">
        <v>14</v>
      </c>
      <c r="U1228">
        <v>65</v>
      </c>
      <c r="V1228">
        <v>6</v>
      </c>
      <c r="W1228">
        <v>22</v>
      </c>
      <c r="X1228">
        <v>14</v>
      </c>
      <c r="Y1228">
        <v>865</v>
      </c>
      <c r="Z1228">
        <v>69</v>
      </c>
      <c r="AA1228">
        <v>174</v>
      </c>
      <c r="AB1228">
        <v>36</v>
      </c>
      <c r="AC1228">
        <v>20</v>
      </c>
      <c r="AD1228">
        <v>10117</v>
      </c>
      <c r="AE1228">
        <v>10144</v>
      </c>
      <c r="AF1228">
        <v>1</v>
      </c>
      <c r="AG1228">
        <v>10097</v>
      </c>
      <c r="AH1228">
        <v>21</v>
      </c>
      <c r="AI1228">
        <v>39</v>
      </c>
      <c r="AJ1228">
        <v>9</v>
      </c>
      <c r="AK1228">
        <v>77</v>
      </c>
      <c r="AL1228">
        <v>14</v>
      </c>
      <c r="AM1228">
        <v>7</v>
      </c>
      <c r="AN1228">
        <v>82</v>
      </c>
      <c r="AO1228">
        <v>93</v>
      </c>
      <c r="AP1228">
        <v>23</v>
      </c>
      <c r="AQ1228">
        <v>60</v>
      </c>
      <c r="AR1228">
        <v>14</v>
      </c>
      <c r="AS1228">
        <v>13</v>
      </c>
    </row>
    <row r="1229" spans="1:45" x14ac:dyDescent="0.25">
      <c r="A1229">
        <v>20130512</v>
      </c>
      <c r="B1229">
        <f t="shared" si="95"/>
        <v>20170512</v>
      </c>
      <c r="C1229">
        <f t="shared" si="96"/>
        <v>2017</v>
      </c>
      <c r="D1229">
        <f t="shared" si="97"/>
        <v>5</v>
      </c>
      <c r="E1229">
        <f t="shared" si="98"/>
        <v>12</v>
      </c>
      <c r="F1229" s="15">
        <f t="shared" si="99"/>
        <v>42867</v>
      </c>
      <c r="G1229">
        <v>245</v>
      </c>
      <c r="H1229">
        <v>34</v>
      </c>
      <c r="I1229">
        <v>38</v>
      </c>
      <c r="J1229">
        <v>50</v>
      </c>
      <c r="K1229">
        <v>13</v>
      </c>
      <c r="L1229">
        <v>20</v>
      </c>
      <c r="M1229">
        <v>6</v>
      </c>
      <c r="N1229">
        <v>110</v>
      </c>
      <c r="O1229">
        <v>22</v>
      </c>
      <c r="P1229">
        <v>95</v>
      </c>
      <c r="Q1229">
        <v>67</v>
      </c>
      <c r="R1229">
        <v>6</v>
      </c>
      <c r="S1229">
        <v>131</v>
      </c>
      <c r="T1229">
        <v>13</v>
      </c>
      <c r="U1229">
        <v>64</v>
      </c>
      <c r="V1229">
        <v>6</v>
      </c>
      <c r="W1229">
        <v>44</v>
      </c>
      <c r="X1229">
        <v>28</v>
      </c>
      <c r="Y1229">
        <v>1311</v>
      </c>
      <c r="Z1229">
        <v>55</v>
      </c>
      <c r="AA1229">
        <v>63</v>
      </c>
      <c r="AB1229">
        <v>37</v>
      </c>
      <c r="AC1229">
        <v>6</v>
      </c>
      <c r="AD1229">
        <v>10135</v>
      </c>
      <c r="AE1229">
        <v>10157</v>
      </c>
      <c r="AF1229">
        <v>18</v>
      </c>
      <c r="AG1229">
        <v>10099</v>
      </c>
      <c r="AH1229">
        <v>1</v>
      </c>
      <c r="AI1229">
        <v>41</v>
      </c>
      <c r="AJ1229">
        <v>6</v>
      </c>
      <c r="AK1229">
        <v>81</v>
      </c>
      <c r="AL1229">
        <v>11</v>
      </c>
      <c r="AM1229">
        <v>8</v>
      </c>
      <c r="AN1229">
        <v>78</v>
      </c>
      <c r="AO1229">
        <v>94</v>
      </c>
      <c r="AP1229">
        <v>24</v>
      </c>
      <c r="AQ1229">
        <v>61</v>
      </c>
      <c r="AR1229">
        <v>11</v>
      </c>
      <c r="AS1229">
        <v>19</v>
      </c>
    </row>
    <row r="1230" spans="1:45" x14ac:dyDescent="0.25">
      <c r="A1230">
        <v>20130513</v>
      </c>
      <c r="B1230">
        <f t="shared" si="95"/>
        <v>20170513</v>
      </c>
      <c r="C1230">
        <f t="shared" si="96"/>
        <v>2017</v>
      </c>
      <c r="D1230">
        <f t="shared" si="97"/>
        <v>5</v>
      </c>
      <c r="E1230">
        <f t="shared" si="98"/>
        <v>13</v>
      </c>
      <c r="F1230" s="15">
        <f t="shared" si="99"/>
        <v>42868</v>
      </c>
      <c r="G1230">
        <v>236</v>
      </c>
      <c r="H1230">
        <v>45</v>
      </c>
      <c r="I1230">
        <v>47</v>
      </c>
      <c r="J1230">
        <v>60</v>
      </c>
      <c r="K1230">
        <v>17</v>
      </c>
      <c r="L1230">
        <v>40</v>
      </c>
      <c r="M1230">
        <v>3</v>
      </c>
      <c r="N1230">
        <v>150</v>
      </c>
      <c r="O1230">
        <v>23</v>
      </c>
      <c r="P1230">
        <v>111</v>
      </c>
      <c r="Q1230">
        <v>77</v>
      </c>
      <c r="R1230">
        <v>1</v>
      </c>
      <c r="S1230">
        <v>137</v>
      </c>
      <c r="T1230">
        <v>12</v>
      </c>
      <c r="U1230">
        <v>71</v>
      </c>
      <c r="V1230">
        <v>24</v>
      </c>
      <c r="W1230">
        <v>14</v>
      </c>
      <c r="X1230">
        <v>9</v>
      </c>
      <c r="Y1230">
        <v>813</v>
      </c>
      <c r="Z1230">
        <v>59</v>
      </c>
      <c r="AA1230">
        <v>43</v>
      </c>
      <c r="AB1230">
        <v>13</v>
      </c>
      <c r="AC1230">
        <v>6</v>
      </c>
      <c r="AD1230">
        <v>10108</v>
      </c>
      <c r="AE1230">
        <v>10125</v>
      </c>
      <c r="AF1230">
        <v>1</v>
      </c>
      <c r="AG1230">
        <v>10089</v>
      </c>
      <c r="AH1230">
        <v>23</v>
      </c>
      <c r="AI1230">
        <v>21</v>
      </c>
      <c r="AJ1230">
        <v>4</v>
      </c>
      <c r="AK1230">
        <v>77</v>
      </c>
      <c r="AL1230">
        <v>17</v>
      </c>
      <c r="AM1230">
        <v>7</v>
      </c>
      <c r="AN1230">
        <v>79</v>
      </c>
      <c r="AO1230">
        <v>97</v>
      </c>
      <c r="AP1230">
        <v>3</v>
      </c>
      <c r="AQ1230">
        <v>57</v>
      </c>
      <c r="AR1230">
        <v>17</v>
      </c>
      <c r="AS1230">
        <v>12</v>
      </c>
    </row>
    <row r="1231" spans="1:45" x14ac:dyDescent="0.25">
      <c r="A1231">
        <v>20130514</v>
      </c>
      <c r="B1231">
        <f t="shared" si="95"/>
        <v>20170514</v>
      </c>
      <c r="C1231">
        <f t="shared" si="96"/>
        <v>2017</v>
      </c>
      <c r="D1231">
        <f t="shared" si="97"/>
        <v>5</v>
      </c>
      <c r="E1231">
        <f t="shared" si="98"/>
        <v>14</v>
      </c>
      <c r="F1231" s="15">
        <f t="shared" si="99"/>
        <v>42869</v>
      </c>
      <c r="G1231">
        <v>200</v>
      </c>
      <c r="H1231">
        <v>27</v>
      </c>
      <c r="I1231">
        <v>35</v>
      </c>
      <c r="J1231">
        <v>60</v>
      </c>
      <c r="K1231">
        <v>10</v>
      </c>
      <c r="L1231">
        <v>20</v>
      </c>
      <c r="M1231">
        <v>4</v>
      </c>
      <c r="N1231">
        <v>130</v>
      </c>
      <c r="O1231">
        <v>11</v>
      </c>
      <c r="P1231">
        <v>94</v>
      </c>
      <c r="Q1231">
        <v>61</v>
      </c>
      <c r="R1231">
        <v>4</v>
      </c>
      <c r="S1231">
        <v>120</v>
      </c>
      <c r="T1231">
        <v>12</v>
      </c>
      <c r="U1231">
        <v>37</v>
      </c>
      <c r="V1231">
        <v>6</v>
      </c>
      <c r="W1231">
        <v>20</v>
      </c>
      <c r="X1231">
        <v>13</v>
      </c>
      <c r="Y1231">
        <v>1040</v>
      </c>
      <c r="Z1231">
        <v>36</v>
      </c>
      <c r="AA1231">
        <v>29</v>
      </c>
      <c r="AB1231">
        <v>11</v>
      </c>
      <c r="AC1231">
        <v>9</v>
      </c>
      <c r="AD1231">
        <v>10067</v>
      </c>
      <c r="AE1231">
        <v>10091</v>
      </c>
      <c r="AF1231">
        <v>7</v>
      </c>
      <c r="AG1231">
        <v>10001</v>
      </c>
      <c r="AH1231">
        <v>24</v>
      </c>
      <c r="AI1231">
        <v>60</v>
      </c>
      <c r="AJ1231">
        <v>16</v>
      </c>
      <c r="AK1231">
        <v>77</v>
      </c>
      <c r="AL1231">
        <v>12</v>
      </c>
      <c r="AM1231">
        <v>7</v>
      </c>
      <c r="AN1231">
        <v>83</v>
      </c>
      <c r="AO1231">
        <v>93</v>
      </c>
      <c r="AP1231">
        <v>4</v>
      </c>
      <c r="AQ1231">
        <v>67</v>
      </c>
      <c r="AR1231">
        <v>11</v>
      </c>
      <c r="AS1231">
        <v>15</v>
      </c>
    </row>
    <row r="1232" spans="1:45" x14ac:dyDescent="0.25">
      <c r="A1232">
        <v>20130515</v>
      </c>
      <c r="B1232">
        <f t="shared" si="95"/>
        <v>20170515</v>
      </c>
      <c r="C1232">
        <f t="shared" si="96"/>
        <v>2017</v>
      </c>
      <c r="D1232">
        <f t="shared" si="97"/>
        <v>5</v>
      </c>
      <c r="E1232">
        <f t="shared" si="98"/>
        <v>15</v>
      </c>
      <c r="F1232" s="15">
        <f t="shared" si="99"/>
        <v>42870</v>
      </c>
      <c r="G1232">
        <v>195</v>
      </c>
      <c r="H1232">
        <v>32</v>
      </c>
      <c r="I1232">
        <v>42</v>
      </c>
      <c r="J1232">
        <v>70</v>
      </c>
      <c r="K1232">
        <v>14</v>
      </c>
      <c r="L1232">
        <v>0</v>
      </c>
      <c r="M1232">
        <v>24</v>
      </c>
      <c r="N1232">
        <v>120</v>
      </c>
      <c r="O1232">
        <v>8</v>
      </c>
      <c r="P1232">
        <v>117</v>
      </c>
      <c r="Q1232">
        <v>49</v>
      </c>
      <c r="R1232">
        <v>24</v>
      </c>
      <c r="S1232">
        <v>172</v>
      </c>
      <c r="T1232">
        <v>16</v>
      </c>
      <c r="U1232">
        <v>16</v>
      </c>
      <c r="V1232">
        <v>24</v>
      </c>
      <c r="W1232">
        <v>56</v>
      </c>
      <c r="X1232">
        <v>36</v>
      </c>
      <c r="Y1232">
        <v>1545</v>
      </c>
      <c r="Z1232">
        <v>4</v>
      </c>
      <c r="AA1232">
        <v>1</v>
      </c>
      <c r="AB1232">
        <v>1</v>
      </c>
      <c r="AC1232">
        <v>2</v>
      </c>
      <c r="AD1232">
        <v>9999</v>
      </c>
      <c r="AE1232">
        <v>10033</v>
      </c>
      <c r="AF1232">
        <v>23</v>
      </c>
      <c r="AG1232">
        <v>9973</v>
      </c>
      <c r="AH1232">
        <v>4</v>
      </c>
      <c r="AI1232">
        <v>57</v>
      </c>
      <c r="AJ1232">
        <v>24</v>
      </c>
      <c r="AK1232">
        <v>82</v>
      </c>
      <c r="AL1232">
        <v>12</v>
      </c>
      <c r="AM1232">
        <v>6</v>
      </c>
      <c r="AN1232">
        <v>70</v>
      </c>
      <c r="AO1232">
        <v>98</v>
      </c>
      <c r="AP1232">
        <v>24</v>
      </c>
      <c r="AQ1232">
        <v>42</v>
      </c>
      <c r="AR1232">
        <v>15</v>
      </c>
      <c r="AS1232">
        <v>24</v>
      </c>
    </row>
    <row r="1233" spans="1:45" x14ac:dyDescent="0.25">
      <c r="A1233">
        <v>20130516</v>
      </c>
      <c r="B1233">
        <f t="shared" si="95"/>
        <v>20170516</v>
      </c>
      <c r="C1233">
        <f t="shared" si="96"/>
        <v>2017</v>
      </c>
      <c r="D1233">
        <f t="shared" si="97"/>
        <v>5</v>
      </c>
      <c r="E1233">
        <f t="shared" si="98"/>
        <v>16</v>
      </c>
      <c r="F1233" s="15">
        <f t="shared" si="99"/>
        <v>42871</v>
      </c>
      <c r="G1233">
        <v>5</v>
      </c>
      <c r="H1233">
        <v>22</v>
      </c>
      <c r="I1233">
        <v>25</v>
      </c>
      <c r="J1233">
        <v>50</v>
      </c>
      <c r="K1233">
        <v>14</v>
      </c>
      <c r="L1233">
        <v>10</v>
      </c>
      <c r="M1233">
        <v>1</v>
      </c>
      <c r="N1233">
        <v>90</v>
      </c>
      <c r="O1233">
        <v>13</v>
      </c>
      <c r="P1233">
        <v>92</v>
      </c>
      <c r="Q1233">
        <v>40</v>
      </c>
      <c r="R1233">
        <v>2</v>
      </c>
      <c r="S1233">
        <v>112</v>
      </c>
      <c r="T1233">
        <v>8</v>
      </c>
      <c r="U1233">
        <v>9</v>
      </c>
      <c r="V1233">
        <v>6</v>
      </c>
      <c r="W1233">
        <v>0</v>
      </c>
      <c r="X1233">
        <v>0</v>
      </c>
      <c r="Y1233">
        <v>397</v>
      </c>
      <c r="Z1233">
        <v>113</v>
      </c>
      <c r="AA1233">
        <v>145</v>
      </c>
      <c r="AB1233">
        <v>26</v>
      </c>
      <c r="AC1233">
        <v>12</v>
      </c>
      <c r="AD1233">
        <v>9998</v>
      </c>
      <c r="AE1233">
        <v>10028</v>
      </c>
      <c r="AF1233">
        <v>1</v>
      </c>
      <c r="AG1233">
        <v>9973</v>
      </c>
      <c r="AH1233">
        <v>17</v>
      </c>
      <c r="AI1233">
        <v>34</v>
      </c>
      <c r="AJ1233">
        <v>24</v>
      </c>
      <c r="AK1233">
        <v>75</v>
      </c>
      <c r="AL1233">
        <v>7</v>
      </c>
      <c r="AM1233">
        <v>7</v>
      </c>
      <c r="AN1233">
        <v>91</v>
      </c>
      <c r="AO1233">
        <v>98</v>
      </c>
      <c r="AP1233">
        <v>2</v>
      </c>
      <c r="AQ1233">
        <v>73</v>
      </c>
      <c r="AR1233">
        <v>8</v>
      </c>
      <c r="AS1233">
        <v>6</v>
      </c>
    </row>
    <row r="1234" spans="1:45" x14ac:dyDescent="0.25">
      <c r="A1234">
        <v>20130517</v>
      </c>
      <c r="B1234">
        <f t="shared" si="95"/>
        <v>20170517</v>
      </c>
      <c r="C1234">
        <f t="shared" si="96"/>
        <v>2017</v>
      </c>
      <c r="D1234">
        <f t="shared" si="97"/>
        <v>5</v>
      </c>
      <c r="E1234">
        <f t="shared" si="98"/>
        <v>17</v>
      </c>
      <c r="F1234" s="15">
        <f t="shared" si="99"/>
        <v>42872</v>
      </c>
      <c r="G1234">
        <v>302</v>
      </c>
      <c r="H1234">
        <v>20</v>
      </c>
      <c r="I1234">
        <v>22</v>
      </c>
      <c r="J1234">
        <v>30</v>
      </c>
      <c r="K1234">
        <v>9</v>
      </c>
      <c r="L1234">
        <v>10</v>
      </c>
      <c r="M1234">
        <v>4</v>
      </c>
      <c r="N1234">
        <v>70</v>
      </c>
      <c r="O1234">
        <v>17</v>
      </c>
      <c r="P1234">
        <v>92</v>
      </c>
      <c r="Q1234">
        <v>81</v>
      </c>
      <c r="R1234">
        <v>2</v>
      </c>
      <c r="S1234">
        <v>104</v>
      </c>
      <c r="T1234">
        <v>10</v>
      </c>
      <c r="U1234">
        <v>81</v>
      </c>
      <c r="V1234">
        <v>6</v>
      </c>
      <c r="W1234">
        <v>0</v>
      </c>
      <c r="X1234">
        <v>0</v>
      </c>
      <c r="Y1234">
        <v>307</v>
      </c>
      <c r="Z1234">
        <v>33</v>
      </c>
      <c r="AA1234">
        <v>89</v>
      </c>
      <c r="AB1234">
        <v>37</v>
      </c>
      <c r="AC1234">
        <v>17</v>
      </c>
      <c r="AD1234">
        <v>10029</v>
      </c>
      <c r="AE1234">
        <v>10058</v>
      </c>
      <c r="AF1234">
        <v>23</v>
      </c>
      <c r="AG1234">
        <v>9991</v>
      </c>
      <c r="AH1234">
        <v>1</v>
      </c>
      <c r="AI1234">
        <v>21</v>
      </c>
      <c r="AJ1234">
        <v>2</v>
      </c>
      <c r="AK1234">
        <v>64</v>
      </c>
      <c r="AL1234">
        <v>12</v>
      </c>
      <c r="AM1234">
        <v>8</v>
      </c>
      <c r="AN1234">
        <v>94</v>
      </c>
      <c r="AO1234">
        <v>98</v>
      </c>
      <c r="AP1234">
        <v>2</v>
      </c>
      <c r="AQ1234">
        <v>89</v>
      </c>
      <c r="AR1234">
        <v>11</v>
      </c>
      <c r="AS1234">
        <v>4</v>
      </c>
    </row>
    <row r="1235" spans="1:45" x14ac:dyDescent="0.25">
      <c r="A1235">
        <v>20130518</v>
      </c>
      <c r="B1235">
        <f t="shared" si="95"/>
        <v>20170518</v>
      </c>
      <c r="C1235">
        <f t="shared" si="96"/>
        <v>2017</v>
      </c>
      <c r="D1235">
        <f t="shared" si="97"/>
        <v>5</v>
      </c>
      <c r="E1235">
        <f t="shared" si="98"/>
        <v>18</v>
      </c>
      <c r="F1235" s="15">
        <f t="shared" si="99"/>
        <v>42873</v>
      </c>
      <c r="G1235">
        <v>234</v>
      </c>
      <c r="H1235">
        <v>16</v>
      </c>
      <c r="I1235">
        <v>25</v>
      </c>
      <c r="J1235">
        <v>40</v>
      </c>
      <c r="K1235">
        <v>4</v>
      </c>
      <c r="L1235">
        <v>10</v>
      </c>
      <c r="M1235">
        <v>19</v>
      </c>
      <c r="N1235">
        <v>80</v>
      </c>
      <c r="O1235">
        <v>4</v>
      </c>
      <c r="P1235">
        <v>98</v>
      </c>
      <c r="Q1235">
        <v>51</v>
      </c>
      <c r="R1235">
        <v>24</v>
      </c>
      <c r="S1235">
        <v>128</v>
      </c>
      <c r="T1235">
        <v>15</v>
      </c>
      <c r="U1235">
        <v>15</v>
      </c>
      <c r="V1235">
        <v>24</v>
      </c>
      <c r="W1235">
        <v>1</v>
      </c>
      <c r="X1235">
        <v>1</v>
      </c>
      <c r="Y1235">
        <v>587</v>
      </c>
      <c r="Z1235">
        <v>0</v>
      </c>
      <c r="AA1235">
        <v>0</v>
      </c>
      <c r="AB1235">
        <v>0</v>
      </c>
      <c r="AC1235">
        <v>1</v>
      </c>
      <c r="AD1235">
        <v>10083</v>
      </c>
      <c r="AE1235">
        <v>10107</v>
      </c>
      <c r="AF1235">
        <v>21</v>
      </c>
      <c r="AG1235">
        <v>10057</v>
      </c>
      <c r="AH1235">
        <v>1</v>
      </c>
      <c r="AI1235">
        <v>2</v>
      </c>
      <c r="AJ1235">
        <v>23</v>
      </c>
      <c r="AK1235">
        <v>75</v>
      </c>
      <c r="AL1235">
        <v>11</v>
      </c>
      <c r="AM1235">
        <v>7</v>
      </c>
      <c r="AN1235">
        <v>85</v>
      </c>
      <c r="AO1235">
        <v>99</v>
      </c>
      <c r="AP1235">
        <v>23</v>
      </c>
      <c r="AQ1235">
        <v>74</v>
      </c>
      <c r="AR1235">
        <v>15</v>
      </c>
      <c r="AS1235">
        <v>9</v>
      </c>
    </row>
    <row r="1236" spans="1:45" x14ac:dyDescent="0.25">
      <c r="A1236">
        <v>20130519</v>
      </c>
      <c r="B1236">
        <f t="shared" si="95"/>
        <v>20170519</v>
      </c>
      <c r="C1236">
        <f t="shared" si="96"/>
        <v>2017</v>
      </c>
      <c r="D1236">
        <f t="shared" si="97"/>
        <v>5</v>
      </c>
      <c r="E1236">
        <f t="shared" si="98"/>
        <v>19</v>
      </c>
      <c r="F1236" s="15">
        <f t="shared" si="99"/>
        <v>42874</v>
      </c>
      <c r="G1236">
        <v>16</v>
      </c>
      <c r="H1236">
        <v>26</v>
      </c>
      <c r="I1236">
        <v>29</v>
      </c>
      <c r="J1236">
        <v>60</v>
      </c>
      <c r="K1236">
        <v>12</v>
      </c>
      <c r="L1236">
        <v>10</v>
      </c>
      <c r="M1236">
        <v>1</v>
      </c>
      <c r="N1236">
        <v>90</v>
      </c>
      <c r="O1236">
        <v>11</v>
      </c>
      <c r="P1236">
        <v>108</v>
      </c>
      <c r="Q1236">
        <v>35</v>
      </c>
      <c r="R1236">
        <v>3</v>
      </c>
      <c r="S1236">
        <v>151</v>
      </c>
      <c r="T1236">
        <v>11</v>
      </c>
      <c r="U1236">
        <v>3</v>
      </c>
      <c r="V1236">
        <v>6</v>
      </c>
      <c r="W1236">
        <v>65</v>
      </c>
      <c r="X1236">
        <v>41</v>
      </c>
      <c r="Y1236">
        <v>1872</v>
      </c>
      <c r="Z1236">
        <v>0</v>
      </c>
      <c r="AA1236">
        <v>0</v>
      </c>
      <c r="AB1236">
        <v>0</v>
      </c>
      <c r="AC1236">
        <v>1</v>
      </c>
      <c r="AD1236">
        <v>10100</v>
      </c>
      <c r="AE1236">
        <v>10112</v>
      </c>
      <c r="AF1236">
        <v>7</v>
      </c>
      <c r="AG1236">
        <v>10086</v>
      </c>
      <c r="AH1236">
        <v>24</v>
      </c>
      <c r="AI1236">
        <v>1</v>
      </c>
      <c r="AJ1236">
        <v>1</v>
      </c>
      <c r="AK1236">
        <v>64</v>
      </c>
      <c r="AL1236">
        <v>11</v>
      </c>
      <c r="AM1236">
        <v>5</v>
      </c>
      <c r="AN1236">
        <v>82</v>
      </c>
      <c r="AO1236">
        <v>99</v>
      </c>
      <c r="AP1236">
        <v>1</v>
      </c>
      <c r="AQ1236">
        <v>68</v>
      </c>
      <c r="AR1236">
        <v>11</v>
      </c>
      <c r="AS1236">
        <v>28</v>
      </c>
    </row>
    <row r="1237" spans="1:45" x14ac:dyDescent="0.25">
      <c r="A1237">
        <v>20130520</v>
      </c>
      <c r="B1237">
        <f t="shared" si="95"/>
        <v>20170520</v>
      </c>
      <c r="C1237">
        <f t="shared" si="96"/>
        <v>2017</v>
      </c>
      <c r="D1237">
        <f t="shared" si="97"/>
        <v>5</v>
      </c>
      <c r="E1237">
        <f t="shared" si="98"/>
        <v>20</v>
      </c>
      <c r="F1237" s="15">
        <f t="shared" si="99"/>
        <v>42875</v>
      </c>
      <c r="G1237">
        <v>235</v>
      </c>
      <c r="H1237">
        <v>11</v>
      </c>
      <c r="I1237">
        <v>15</v>
      </c>
      <c r="J1237">
        <v>20</v>
      </c>
      <c r="K1237">
        <v>10</v>
      </c>
      <c r="L1237">
        <v>0</v>
      </c>
      <c r="M1237">
        <v>8</v>
      </c>
      <c r="N1237">
        <v>50</v>
      </c>
      <c r="O1237">
        <v>18</v>
      </c>
      <c r="P1237">
        <v>114</v>
      </c>
      <c r="Q1237">
        <v>101</v>
      </c>
      <c r="R1237">
        <v>2</v>
      </c>
      <c r="S1237">
        <v>126</v>
      </c>
      <c r="T1237">
        <v>16</v>
      </c>
      <c r="U1237">
        <v>101</v>
      </c>
      <c r="V1237">
        <v>6</v>
      </c>
      <c r="W1237">
        <v>0</v>
      </c>
      <c r="X1237">
        <v>0</v>
      </c>
      <c r="Y1237">
        <v>378</v>
      </c>
      <c r="Z1237">
        <v>82</v>
      </c>
      <c r="AA1237">
        <v>45</v>
      </c>
      <c r="AB1237">
        <v>19</v>
      </c>
      <c r="AC1237">
        <v>22</v>
      </c>
      <c r="AD1237">
        <v>10083</v>
      </c>
      <c r="AE1237">
        <v>10094</v>
      </c>
      <c r="AF1237">
        <v>23</v>
      </c>
      <c r="AG1237">
        <v>10071</v>
      </c>
      <c r="AH1237">
        <v>5</v>
      </c>
      <c r="AI1237">
        <v>17</v>
      </c>
      <c r="AJ1237">
        <v>24</v>
      </c>
      <c r="AK1237">
        <v>70</v>
      </c>
      <c r="AL1237">
        <v>10</v>
      </c>
      <c r="AM1237">
        <v>8</v>
      </c>
      <c r="AN1237">
        <v>94</v>
      </c>
      <c r="AO1237">
        <v>97</v>
      </c>
      <c r="AP1237">
        <v>3</v>
      </c>
      <c r="AQ1237">
        <v>88</v>
      </c>
      <c r="AR1237">
        <v>11</v>
      </c>
      <c r="AS1237">
        <v>6</v>
      </c>
    </row>
    <row r="1238" spans="1:45" x14ac:dyDescent="0.25">
      <c r="A1238">
        <v>20130521</v>
      </c>
      <c r="B1238">
        <f t="shared" si="95"/>
        <v>20170521</v>
      </c>
      <c r="C1238">
        <f t="shared" si="96"/>
        <v>2017</v>
      </c>
      <c r="D1238">
        <f t="shared" si="97"/>
        <v>5</v>
      </c>
      <c r="E1238">
        <f t="shared" si="98"/>
        <v>21</v>
      </c>
      <c r="F1238" s="15">
        <f t="shared" si="99"/>
        <v>42876</v>
      </c>
      <c r="G1238">
        <v>320</v>
      </c>
      <c r="H1238">
        <v>20</v>
      </c>
      <c r="I1238">
        <v>26</v>
      </c>
      <c r="J1238">
        <v>50</v>
      </c>
      <c r="K1238">
        <v>22</v>
      </c>
      <c r="L1238">
        <v>10</v>
      </c>
      <c r="M1238">
        <v>3</v>
      </c>
      <c r="N1238">
        <v>110</v>
      </c>
      <c r="O1238">
        <v>24</v>
      </c>
      <c r="P1238">
        <v>103</v>
      </c>
      <c r="Q1238">
        <v>86</v>
      </c>
      <c r="R1238">
        <v>24</v>
      </c>
      <c r="S1238">
        <v>115</v>
      </c>
      <c r="T1238">
        <v>10</v>
      </c>
      <c r="U1238">
        <v>84</v>
      </c>
      <c r="V1238">
        <v>24</v>
      </c>
      <c r="W1238">
        <v>0</v>
      </c>
      <c r="X1238">
        <v>0</v>
      </c>
      <c r="Y1238">
        <v>301</v>
      </c>
      <c r="Z1238">
        <v>131</v>
      </c>
      <c r="AA1238">
        <v>95</v>
      </c>
      <c r="AB1238">
        <v>17</v>
      </c>
      <c r="AC1238">
        <v>2</v>
      </c>
      <c r="AD1238">
        <v>10105</v>
      </c>
      <c r="AE1238">
        <v>10121</v>
      </c>
      <c r="AF1238">
        <v>22</v>
      </c>
      <c r="AG1238">
        <v>10088</v>
      </c>
      <c r="AH1238">
        <v>3</v>
      </c>
      <c r="AI1238">
        <v>20</v>
      </c>
      <c r="AJ1238">
        <v>3</v>
      </c>
      <c r="AK1238">
        <v>70</v>
      </c>
      <c r="AL1238">
        <v>24</v>
      </c>
      <c r="AM1238">
        <v>8</v>
      </c>
      <c r="AN1238">
        <v>95</v>
      </c>
      <c r="AO1238">
        <v>98</v>
      </c>
      <c r="AP1238">
        <v>2</v>
      </c>
      <c r="AQ1238">
        <v>87</v>
      </c>
      <c r="AR1238">
        <v>24</v>
      </c>
      <c r="AS1238">
        <v>4</v>
      </c>
    </row>
    <row r="1239" spans="1:45" x14ac:dyDescent="0.25">
      <c r="A1239">
        <v>20130522</v>
      </c>
      <c r="B1239">
        <f t="shared" si="95"/>
        <v>20170522</v>
      </c>
      <c r="C1239">
        <f t="shared" si="96"/>
        <v>2017</v>
      </c>
      <c r="D1239">
        <f t="shared" si="97"/>
        <v>5</v>
      </c>
      <c r="E1239">
        <f t="shared" si="98"/>
        <v>22</v>
      </c>
      <c r="F1239" s="15">
        <f t="shared" si="99"/>
        <v>42877</v>
      </c>
      <c r="G1239">
        <v>322</v>
      </c>
      <c r="H1239">
        <v>41</v>
      </c>
      <c r="I1239">
        <v>43</v>
      </c>
      <c r="J1239">
        <v>60</v>
      </c>
      <c r="K1239">
        <v>9</v>
      </c>
      <c r="L1239">
        <v>10</v>
      </c>
      <c r="M1239">
        <v>24</v>
      </c>
      <c r="N1239">
        <v>140</v>
      </c>
      <c r="O1239">
        <v>10</v>
      </c>
      <c r="P1239">
        <v>90</v>
      </c>
      <c r="Q1239">
        <v>40</v>
      </c>
      <c r="R1239">
        <v>24</v>
      </c>
      <c r="S1239">
        <v>123</v>
      </c>
      <c r="T1239">
        <v>13</v>
      </c>
      <c r="U1239">
        <v>6</v>
      </c>
      <c r="V1239">
        <v>24</v>
      </c>
      <c r="W1239">
        <v>28</v>
      </c>
      <c r="X1239">
        <v>18</v>
      </c>
      <c r="Y1239">
        <v>1004</v>
      </c>
      <c r="Z1239">
        <v>0</v>
      </c>
      <c r="AA1239">
        <v>-1</v>
      </c>
      <c r="AB1239">
        <v>-1</v>
      </c>
      <c r="AC1239">
        <v>2</v>
      </c>
      <c r="AD1239">
        <v>10138</v>
      </c>
      <c r="AE1239">
        <v>10154</v>
      </c>
      <c r="AF1239">
        <v>15</v>
      </c>
      <c r="AG1239">
        <v>10120</v>
      </c>
      <c r="AH1239">
        <v>24</v>
      </c>
      <c r="AI1239">
        <v>58</v>
      </c>
      <c r="AJ1239">
        <v>2</v>
      </c>
      <c r="AK1239">
        <v>80</v>
      </c>
      <c r="AL1239">
        <v>10</v>
      </c>
      <c r="AM1239">
        <v>7</v>
      </c>
      <c r="AN1239">
        <v>76</v>
      </c>
      <c r="AO1239">
        <v>97</v>
      </c>
      <c r="AP1239">
        <v>24</v>
      </c>
      <c r="AQ1239">
        <v>66</v>
      </c>
      <c r="AR1239">
        <v>11</v>
      </c>
      <c r="AS1239">
        <v>14</v>
      </c>
    </row>
    <row r="1240" spans="1:45" x14ac:dyDescent="0.25">
      <c r="A1240">
        <v>20130523</v>
      </c>
      <c r="B1240">
        <f t="shared" si="95"/>
        <v>20170523</v>
      </c>
      <c r="C1240">
        <f t="shared" si="96"/>
        <v>2017</v>
      </c>
      <c r="D1240">
        <f t="shared" si="97"/>
        <v>5</v>
      </c>
      <c r="E1240">
        <f t="shared" si="98"/>
        <v>23</v>
      </c>
      <c r="F1240" s="15">
        <f t="shared" si="99"/>
        <v>42878</v>
      </c>
      <c r="G1240">
        <v>296</v>
      </c>
      <c r="H1240">
        <v>18</v>
      </c>
      <c r="I1240">
        <v>24</v>
      </c>
      <c r="J1240">
        <v>50</v>
      </c>
      <c r="K1240">
        <v>16</v>
      </c>
      <c r="L1240">
        <v>10</v>
      </c>
      <c r="M1240">
        <v>1</v>
      </c>
      <c r="N1240">
        <v>100</v>
      </c>
      <c r="O1240">
        <v>17</v>
      </c>
      <c r="P1240">
        <v>66</v>
      </c>
      <c r="Q1240">
        <v>40</v>
      </c>
      <c r="R1240">
        <v>1</v>
      </c>
      <c r="S1240">
        <v>104</v>
      </c>
      <c r="T1240">
        <v>17</v>
      </c>
      <c r="U1240">
        <v>12</v>
      </c>
      <c r="V1240">
        <v>6</v>
      </c>
      <c r="W1240">
        <v>61</v>
      </c>
      <c r="X1240">
        <v>38</v>
      </c>
      <c r="Y1240">
        <v>1547</v>
      </c>
      <c r="Z1240">
        <v>58</v>
      </c>
      <c r="AA1240">
        <v>68</v>
      </c>
      <c r="AB1240">
        <v>20</v>
      </c>
      <c r="AC1240">
        <v>10</v>
      </c>
      <c r="AD1240">
        <v>10092</v>
      </c>
      <c r="AE1240">
        <v>10113</v>
      </c>
      <c r="AF1240">
        <v>1</v>
      </c>
      <c r="AG1240">
        <v>10080</v>
      </c>
      <c r="AH1240">
        <v>11</v>
      </c>
      <c r="AI1240">
        <v>57</v>
      </c>
      <c r="AJ1240">
        <v>10</v>
      </c>
      <c r="AK1240">
        <v>82</v>
      </c>
      <c r="AL1240">
        <v>17</v>
      </c>
      <c r="AM1240">
        <v>6</v>
      </c>
      <c r="AN1240">
        <v>80</v>
      </c>
      <c r="AO1240">
        <v>95</v>
      </c>
      <c r="AP1240">
        <v>24</v>
      </c>
      <c r="AQ1240">
        <v>59</v>
      </c>
      <c r="AR1240">
        <v>17</v>
      </c>
      <c r="AS1240">
        <v>21</v>
      </c>
    </row>
    <row r="1241" spans="1:45" x14ac:dyDescent="0.25">
      <c r="A1241">
        <v>20130524</v>
      </c>
      <c r="B1241">
        <f t="shared" si="95"/>
        <v>20170524</v>
      </c>
      <c r="C1241">
        <f t="shared" si="96"/>
        <v>2017</v>
      </c>
      <c r="D1241">
        <f t="shared" si="97"/>
        <v>5</v>
      </c>
      <c r="E1241">
        <f t="shared" si="98"/>
        <v>24</v>
      </c>
      <c r="F1241" s="15">
        <f t="shared" si="99"/>
        <v>42879</v>
      </c>
      <c r="G1241">
        <v>168</v>
      </c>
      <c r="H1241">
        <v>12</v>
      </c>
      <c r="I1241">
        <v>34</v>
      </c>
      <c r="J1241">
        <v>60</v>
      </c>
      <c r="K1241">
        <v>8</v>
      </c>
      <c r="L1241">
        <v>10</v>
      </c>
      <c r="M1241">
        <v>2</v>
      </c>
      <c r="N1241">
        <v>120</v>
      </c>
      <c r="O1241">
        <v>15</v>
      </c>
      <c r="P1241">
        <v>79</v>
      </c>
      <c r="Q1241">
        <v>31</v>
      </c>
      <c r="R1241">
        <v>2</v>
      </c>
      <c r="S1241">
        <v>125</v>
      </c>
      <c r="T1241">
        <v>17</v>
      </c>
      <c r="U1241">
        <v>8</v>
      </c>
      <c r="V1241">
        <v>6</v>
      </c>
      <c r="W1241">
        <v>77</v>
      </c>
      <c r="X1241">
        <v>48</v>
      </c>
      <c r="Y1241">
        <v>1998</v>
      </c>
      <c r="Z1241">
        <v>10</v>
      </c>
      <c r="AA1241">
        <v>15</v>
      </c>
      <c r="AB1241">
        <v>8</v>
      </c>
      <c r="AC1241">
        <v>15</v>
      </c>
      <c r="AD1241">
        <v>10113</v>
      </c>
      <c r="AE1241">
        <v>10153</v>
      </c>
      <c r="AF1241">
        <v>23</v>
      </c>
      <c r="AG1241">
        <v>10089</v>
      </c>
      <c r="AH1241">
        <v>4</v>
      </c>
      <c r="AI1241">
        <v>59</v>
      </c>
      <c r="AJ1241">
        <v>4</v>
      </c>
      <c r="AK1241">
        <v>82</v>
      </c>
      <c r="AL1241">
        <v>18</v>
      </c>
      <c r="AM1241">
        <v>5</v>
      </c>
      <c r="AN1241">
        <v>75</v>
      </c>
      <c r="AO1241">
        <v>95</v>
      </c>
      <c r="AP1241">
        <v>2</v>
      </c>
      <c r="AQ1241">
        <v>49</v>
      </c>
      <c r="AR1241">
        <v>16</v>
      </c>
      <c r="AS1241">
        <v>28</v>
      </c>
    </row>
    <row r="1242" spans="1:45" x14ac:dyDescent="0.25">
      <c r="A1242">
        <v>20130525</v>
      </c>
      <c r="B1242">
        <f t="shared" si="95"/>
        <v>20170525</v>
      </c>
      <c r="C1242">
        <f t="shared" si="96"/>
        <v>2017</v>
      </c>
      <c r="D1242">
        <f t="shared" si="97"/>
        <v>5</v>
      </c>
      <c r="E1242">
        <f t="shared" si="98"/>
        <v>25</v>
      </c>
      <c r="F1242" s="15">
        <f t="shared" si="99"/>
        <v>42880</v>
      </c>
      <c r="G1242">
        <v>328</v>
      </c>
      <c r="H1242">
        <v>34</v>
      </c>
      <c r="I1242">
        <v>36</v>
      </c>
      <c r="J1242">
        <v>50</v>
      </c>
      <c r="K1242">
        <v>12</v>
      </c>
      <c r="L1242">
        <v>20</v>
      </c>
      <c r="M1242">
        <v>3</v>
      </c>
      <c r="N1242">
        <v>90</v>
      </c>
      <c r="O1242">
        <v>13</v>
      </c>
      <c r="P1242">
        <v>89</v>
      </c>
      <c r="Q1242">
        <v>28</v>
      </c>
      <c r="R1242">
        <v>4</v>
      </c>
      <c r="S1242">
        <v>139</v>
      </c>
      <c r="T1242">
        <v>12</v>
      </c>
      <c r="U1242">
        <v>7</v>
      </c>
      <c r="V1242">
        <v>6</v>
      </c>
      <c r="W1242">
        <v>48</v>
      </c>
      <c r="X1242">
        <v>30</v>
      </c>
      <c r="Y1242">
        <v>1920</v>
      </c>
      <c r="Z1242">
        <v>44</v>
      </c>
      <c r="AA1242">
        <v>49</v>
      </c>
      <c r="AB1242">
        <v>13</v>
      </c>
      <c r="AC1242">
        <v>22</v>
      </c>
      <c r="AD1242">
        <v>10158</v>
      </c>
      <c r="AE1242">
        <v>10163</v>
      </c>
      <c r="AF1242">
        <v>7</v>
      </c>
      <c r="AG1242">
        <v>10143</v>
      </c>
      <c r="AH1242">
        <v>24</v>
      </c>
      <c r="AI1242">
        <v>57</v>
      </c>
      <c r="AJ1242">
        <v>4</v>
      </c>
      <c r="AK1242">
        <v>79</v>
      </c>
      <c r="AL1242">
        <v>9</v>
      </c>
      <c r="AM1242">
        <v>6</v>
      </c>
      <c r="AN1242">
        <v>80</v>
      </c>
      <c r="AO1242">
        <v>98</v>
      </c>
      <c r="AP1242">
        <v>4</v>
      </c>
      <c r="AQ1242">
        <v>56</v>
      </c>
      <c r="AR1242">
        <v>11</v>
      </c>
      <c r="AS1242">
        <v>27</v>
      </c>
    </row>
    <row r="1243" spans="1:45" x14ac:dyDescent="0.25">
      <c r="A1243">
        <v>20130526</v>
      </c>
      <c r="B1243">
        <f t="shared" si="95"/>
        <v>20170526</v>
      </c>
      <c r="C1243">
        <f t="shared" si="96"/>
        <v>2017</v>
      </c>
      <c r="D1243">
        <f t="shared" si="97"/>
        <v>5</v>
      </c>
      <c r="E1243">
        <f t="shared" si="98"/>
        <v>26</v>
      </c>
      <c r="F1243" s="15">
        <f t="shared" si="99"/>
        <v>42881</v>
      </c>
      <c r="G1243">
        <v>319</v>
      </c>
      <c r="H1243">
        <v>43</v>
      </c>
      <c r="I1243">
        <v>44</v>
      </c>
      <c r="J1243">
        <v>50</v>
      </c>
      <c r="K1243">
        <v>7</v>
      </c>
      <c r="L1243">
        <v>30</v>
      </c>
      <c r="M1243">
        <v>21</v>
      </c>
      <c r="N1243">
        <v>100</v>
      </c>
      <c r="O1243">
        <v>3</v>
      </c>
      <c r="P1243">
        <v>97</v>
      </c>
      <c r="Q1243">
        <v>80</v>
      </c>
      <c r="R1243">
        <v>1</v>
      </c>
      <c r="S1243">
        <v>124</v>
      </c>
      <c r="T1243">
        <v>16</v>
      </c>
      <c r="U1243">
        <v>73</v>
      </c>
      <c r="V1243">
        <v>24</v>
      </c>
      <c r="W1243">
        <v>37</v>
      </c>
      <c r="X1243">
        <v>23</v>
      </c>
      <c r="Y1243">
        <v>1332</v>
      </c>
      <c r="Z1243">
        <v>8</v>
      </c>
      <c r="AA1243">
        <v>5</v>
      </c>
      <c r="AB1243">
        <v>5</v>
      </c>
      <c r="AC1243">
        <v>1</v>
      </c>
      <c r="AD1243">
        <v>10128</v>
      </c>
      <c r="AE1243">
        <v>10139</v>
      </c>
      <c r="AF1243">
        <v>1</v>
      </c>
      <c r="AG1243">
        <v>10114</v>
      </c>
      <c r="AH1243">
        <v>24</v>
      </c>
      <c r="AI1243">
        <v>61</v>
      </c>
      <c r="AJ1243">
        <v>23</v>
      </c>
      <c r="AK1243">
        <v>75</v>
      </c>
      <c r="AL1243">
        <v>14</v>
      </c>
      <c r="AM1243">
        <v>8</v>
      </c>
      <c r="AN1243">
        <v>82</v>
      </c>
      <c r="AO1243">
        <v>95</v>
      </c>
      <c r="AP1243">
        <v>1</v>
      </c>
      <c r="AQ1243">
        <v>68</v>
      </c>
      <c r="AR1243">
        <v>14</v>
      </c>
      <c r="AS1243">
        <v>19</v>
      </c>
    </row>
    <row r="1244" spans="1:45" x14ac:dyDescent="0.25">
      <c r="A1244">
        <v>20130527</v>
      </c>
      <c r="B1244">
        <f t="shared" si="95"/>
        <v>20170527</v>
      </c>
      <c r="C1244">
        <f t="shared" si="96"/>
        <v>2017</v>
      </c>
      <c r="D1244">
        <f t="shared" si="97"/>
        <v>5</v>
      </c>
      <c r="E1244">
        <f t="shared" si="98"/>
        <v>27</v>
      </c>
      <c r="F1244" s="15">
        <f t="shared" si="99"/>
        <v>42882</v>
      </c>
      <c r="G1244">
        <v>296</v>
      </c>
      <c r="H1244">
        <v>19</v>
      </c>
      <c r="I1244">
        <v>28</v>
      </c>
      <c r="J1244">
        <v>40</v>
      </c>
      <c r="K1244">
        <v>11</v>
      </c>
      <c r="L1244">
        <v>20</v>
      </c>
      <c r="M1244">
        <v>1</v>
      </c>
      <c r="N1244">
        <v>90</v>
      </c>
      <c r="O1244">
        <v>9</v>
      </c>
      <c r="P1244">
        <v>135</v>
      </c>
      <c r="Q1244">
        <v>70</v>
      </c>
      <c r="R1244">
        <v>3</v>
      </c>
      <c r="S1244">
        <v>195</v>
      </c>
      <c r="T1244">
        <v>12</v>
      </c>
      <c r="U1244">
        <v>50</v>
      </c>
      <c r="V1244">
        <v>24</v>
      </c>
      <c r="W1244">
        <v>143</v>
      </c>
      <c r="X1244">
        <v>88</v>
      </c>
      <c r="Y1244">
        <v>2735</v>
      </c>
      <c r="Z1244">
        <v>0</v>
      </c>
      <c r="AA1244">
        <v>0</v>
      </c>
      <c r="AB1244">
        <v>0</v>
      </c>
      <c r="AC1244">
        <v>1</v>
      </c>
      <c r="AD1244">
        <v>10097</v>
      </c>
      <c r="AE1244">
        <v>10111</v>
      </c>
      <c r="AF1244">
        <v>1</v>
      </c>
      <c r="AG1244">
        <v>10082</v>
      </c>
      <c r="AH1244">
        <v>24</v>
      </c>
      <c r="AI1244">
        <v>58</v>
      </c>
      <c r="AJ1244">
        <v>2</v>
      </c>
      <c r="AK1244">
        <v>83</v>
      </c>
      <c r="AL1244">
        <v>19</v>
      </c>
      <c r="AM1244">
        <v>3</v>
      </c>
      <c r="AN1244">
        <v>59</v>
      </c>
      <c r="AO1244">
        <v>95</v>
      </c>
      <c r="AP1244">
        <v>1</v>
      </c>
      <c r="AQ1244">
        <v>28</v>
      </c>
      <c r="AR1244">
        <v>18</v>
      </c>
      <c r="AS1244">
        <v>44</v>
      </c>
    </row>
    <row r="1245" spans="1:45" x14ac:dyDescent="0.25">
      <c r="A1245">
        <v>20130528</v>
      </c>
      <c r="B1245">
        <f t="shared" si="95"/>
        <v>20170528</v>
      </c>
      <c r="C1245">
        <f t="shared" si="96"/>
        <v>2017</v>
      </c>
      <c r="D1245">
        <f t="shared" si="97"/>
        <v>5</v>
      </c>
      <c r="E1245">
        <f t="shared" si="98"/>
        <v>28</v>
      </c>
      <c r="F1245" s="15">
        <f t="shared" si="99"/>
        <v>42883</v>
      </c>
      <c r="G1245">
        <v>99</v>
      </c>
      <c r="H1245">
        <v>30</v>
      </c>
      <c r="I1245">
        <v>47</v>
      </c>
      <c r="J1245">
        <v>70</v>
      </c>
      <c r="K1245">
        <v>9</v>
      </c>
      <c r="L1245">
        <v>30</v>
      </c>
      <c r="M1245">
        <v>1</v>
      </c>
      <c r="N1245">
        <v>110</v>
      </c>
      <c r="O1245">
        <v>13</v>
      </c>
      <c r="P1245">
        <v>160</v>
      </c>
      <c r="Q1245">
        <v>90</v>
      </c>
      <c r="R1245">
        <v>2</v>
      </c>
      <c r="S1245">
        <v>216</v>
      </c>
      <c r="T1245">
        <v>14</v>
      </c>
      <c r="U1245">
        <v>62</v>
      </c>
      <c r="V1245">
        <v>6</v>
      </c>
      <c r="W1245">
        <v>131</v>
      </c>
      <c r="X1245">
        <v>81</v>
      </c>
      <c r="Y1245">
        <v>2630</v>
      </c>
      <c r="Z1245">
        <v>0</v>
      </c>
      <c r="AA1245">
        <v>0</v>
      </c>
      <c r="AB1245">
        <v>0</v>
      </c>
      <c r="AC1245">
        <v>1</v>
      </c>
      <c r="AD1245">
        <v>10030</v>
      </c>
      <c r="AE1245">
        <v>10078</v>
      </c>
      <c r="AF1245">
        <v>1</v>
      </c>
      <c r="AG1245">
        <v>9997</v>
      </c>
      <c r="AH1245">
        <v>18</v>
      </c>
      <c r="AI1245">
        <v>64</v>
      </c>
      <c r="AJ1245">
        <v>22</v>
      </c>
      <c r="AK1245">
        <v>81</v>
      </c>
      <c r="AL1245">
        <v>12</v>
      </c>
      <c r="AM1245">
        <v>2</v>
      </c>
      <c r="AN1245">
        <v>58</v>
      </c>
      <c r="AO1245">
        <v>85</v>
      </c>
      <c r="AP1245">
        <v>23</v>
      </c>
      <c r="AQ1245">
        <v>39</v>
      </c>
      <c r="AR1245">
        <v>13</v>
      </c>
      <c r="AS1245">
        <v>44</v>
      </c>
    </row>
    <row r="1246" spans="1:45" x14ac:dyDescent="0.25">
      <c r="A1246">
        <v>20130529</v>
      </c>
      <c r="B1246">
        <f t="shared" si="95"/>
        <v>20170529</v>
      </c>
      <c r="C1246">
        <f t="shared" si="96"/>
        <v>2017</v>
      </c>
      <c r="D1246">
        <f t="shared" si="97"/>
        <v>5</v>
      </c>
      <c r="E1246">
        <f t="shared" si="98"/>
        <v>29</v>
      </c>
      <c r="F1246" s="15">
        <f t="shared" si="99"/>
        <v>42884</v>
      </c>
      <c r="G1246">
        <v>261</v>
      </c>
      <c r="H1246">
        <v>29</v>
      </c>
      <c r="I1246">
        <v>32</v>
      </c>
      <c r="J1246">
        <v>50</v>
      </c>
      <c r="K1246">
        <v>6</v>
      </c>
      <c r="L1246">
        <v>10</v>
      </c>
      <c r="M1246">
        <v>20</v>
      </c>
      <c r="N1246">
        <v>100</v>
      </c>
      <c r="O1246">
        <v>7</v>
      </c>
      <c r="P1246">
        <v>111</v>
      </c>
      <c r="Q1246">
        <v>101</v>
      </c>
      <c r="R1246">
        <v>8</v>
      </c>
      <c r="S1246">
        <v>124</v>
      </c>
      <c r="T1246">
        <v>17</v>
      </c>
      <c r="U1246">
        <v>96</v>
      </c>
      <c r="V1246">
        <v>24</v>
      </c>
      <c r="W1246">
        <v>0</v>
      </c>
      <c r="X1246">
        <v>0</v>
      </c>
      <c r="Y1246">
        <v>409</v>
      </c>
      <c r="Z1246">
        <v>13</v>
      </c>
      <c r="AA1246">
        <v>5</v>
      </c>
      <c r="AB1246">
        <v>2</v>
      </c>
      <c r="AC1246">
        <v>12</v>
      </c>
      <c r="AD1246">
        <v>10012</v>
      </c>
      <c r="AE1246">
        <v>10036</v>
      </c>
      <c r="AF1246">
        <v>24</v>
      </c>
      <c r="AG1246">
        <v>9998</v>
      </c>
      <c r="AH1246">
        <v>9</v>
      </c>
      <c r="AI1246">
        <v>15</v>
      </c>
      <c r="AJ1246">
        <v>24</v>
      </c>
      <c r="AK1246">
        <v>70</v>
      </c>
      <c r="AL1246">
        <v>1</v>
      </c>
      <c r="AM1246">
        <v>8</v>
      </c>
      <c r="AN1246">
        <v>91</v>
      </c>
      <c r="AO1246">
        <v>98</v>
      </c>
      <c r="AP1246">
        <v>23</v>
      </c>
      <c r="AQ1246">
        <v>83</v>
      </c>
      <c r="AR1246">
        <v>1</v>
      </c>
      <c r="AS1246">
        <v>6</v>
      </c>
    </row>
    <row r="1247" spans="1:45" x14ac:dyDescent="0.25">
      <c r="A1247">
        <v>20130530</v>
      </c>
      <c r="B1247">
        <f t="shared" si="95"/>
        <v>20170530</v>
      </c>
      <c r="C1247">
        <f t="shared" si="96"/>
        <v>2017</v>
      </c>
      <c r="D1247">
        <f t="shared" si="97"/>
        <v>5</v>
      </c>
      <c r="E1247">
        <f t="shared" si="98"/>
        <v>30</v>
      </c>
      <c r="F1247" s="15">
        <f t="shared" si="99"/>
        <v>42885</v>
      </c>
      <c r="G1247">
        <v>80</v>
      </c>
      <c r="H1247">
        <v>12</v>
      </c>
      <c r="I1247">
        <v>22</v>
      </c>
      <c r="J1247">
        <v>30</v>
      </c>
      <c r="K1247">
        <v>7</v>
      </c>
      <c r="L1247">
        <v>10</v>
      </c>
      <c r="M1247">
        <v>1</v>
      </c>
      <c r="N1247">
        <v>60</v>
      </c>
      <c r="O1247">
        <v>12</v>
      </c>
      <c r="P1247">
        <v>131</v>
      </c>
      <c r="Q1247">
        <v>106</v>
      </c>
      <c r="R1247">
        <v>1</v>
      </c>
      <c r="S1247">
        <v>168</v>
      </c>
      <c r="T1247">
        <v>14</v>
      </c>
      <c r="U1247">
        <v>97</v>
      </c>
      <c r="V1247">
        <v>6</v>
      </c>
      <c r="W1247">
        <v>17</v>
      </c>
      <c r="X1247">
        <v>10</v>
      </c>
      <c r="Y1247">
        <v>1166</v>
      </c>
      <c r="Z1247">
        <v>0</v>
      </c>
      <c r="AA1247">
        <v>0</v>
      </c>
      <c r="AB1247">
        <v>0</v>
      </c>
      <c r="AC1247">
        <v>1</v>
      </c>
      <c r="AD1247">
        <v>10080</v>
      </c>
      <c r="AE1247">
        <v>10114</v>
      </c>
      <c r="AF1247">
        <v>22</v>
      </c>
      <c r="AG1247">
        <v>10037</v>
      </c>
      <c r="AH1247">
        <v>1</v>
      </c>
      <c r="AI1247">
        <v>12</v>
      </c>
      <c r="AJ1247">
        <v>1</v>
      </c>
      <c r="AK1247">
        <v>74</v>
      </c>
      <c r="AL1247">
        <v>14</v>
      </c>
      <c r="AM1247">
        <v>7</v>
      </c>
      <c r="AN1247">
        <v>82</v>
      </c>
      <c r="AO1247">
        <v>98</v>
      </c>
      <c r="AP1247">
        <v>2</v>
      </c>
      <c r="AQ1247">
        <v>57</v>
      </c>
      <c r="AR1247">
        <v>15</v>
      </c>
      <c r="AS1247">
        <v>18</v>
      </c>
    </row>
    <row r="1248" spans="1:45" x14ac:dyDescent="0.25">
      <c r="A1248">
        <v>20130531</v>
      </c>
      <c r="B1248">
        <f t="shared" si="95"/>
        <v>20170531</v>
      </c>
      <c r="C1248">
        <f t="shared" si="96"/>
        <v>2017</v>
      </c>
      <c r="D1248">
        <f t="shared" si="97"/>
        <v>5</v>
      </c>
      <c r="E1248">
        <f t="shared" si="98"/>
        <v>31</v>
      </c>
      <c r="F1248" s="15">
        <f t="shared" si="99"/>
        <v>42886</v>
      </c>
      <c r="G1248">
        <v>347</v>
      </c>
      <c r="H1248">
        <v>48</v>
      </c>
      <c r="I1248">
        <v>49</v>
      </c>
      <c r="J1248">
        <v>80</v>
      </c>
      <c r="K1248">
        <v>14</v>
      </c>
      <c r="L1248">
        <v>30</v>
      </c>
      <c r="M1248">
        <v>1</v>
      </c>
      <c r="N1248">
        <v>140</v>
      </c>
      <c r="O1248">
        <v>14</v>
      </c>
      <c r="P1248">
        <v>151</v>
      </c>
      <c r="Q1248">
        <v>107</v>
      </c>
      <c r="R1248">
        <v>24</v>
      </c>
      <c r="S1248">
        <v>206</v>
      </c>
      <c r="T1248">
        <v>12</v>
      </c>
      <c r="U1248">
        <v>107</v>
      </c>
      <c r="V1248">
        <v>24</v>
      </c>
      <c r="W1248">
        <v>123</v>
      </c>
      <c r="X1248">
        <v>75</v>
      </c>
      <c r="Y1248">
        <v>2700</v>
      </c>
      <c r="Z1248">
        <v>0</v>
      </c>
      <c r="AA1248">
        <v>0</v>
      </c>
      <c r="AB1248">
        <v>0</v>
      </c>
      <c r="AC1248">
        <v>1</v>
      </c>
      <c r="AD1248">
        <v>10126</v>
      </c>
      <c r="AE1248">
        <v>10152</v>
      </c>
      <c r="AF1248">
        <v>21</v>
      </c>
      <c r="AG1248">
        <v>10106</v>
      </c>
      <c r="AH1248">
        <v>4</v>
      </c>
      <c r="AI1248">
        <v>19</v>
      </c>
      <c r="AJ1248">
        <v>4</v>
      </c>
      <c r="AK1248">
        <v>80</v>
      </c>
      <c r="AL1248">
        <v>13</v>
      </c>
      <c r="AM1248">
        <v>5</v>
      </c>
      <c r="AN1248">
        <v>77</v>
      </c>
      <c r="AO1248">
        <v>97</v>
      </c>
      <c r="AP1248">
        <v>2</v>
      </c>
      <c r="AQ1248">
        <v>52</v>
      </c>
      <c r="AR1248">
        <v>13</v>
      </c>
      <c r="AS1248">
        <v>45</v>
      </c>
    </row>
    <row r="1249" spans="1:45" x14ac:dyDescent="0.25">
      <c r="A1249">
        <v>20130601</v>
      </c>
      <c r="B1249">
        <f t="shared" si="95"/>
        <v>20170601</v>
      </c>
      <c r="C1249">
        <f t="shared" si="96"/>
        <v>2017</v>
      </c>
      <c r="D1249">
        <f t="shared" si="97"/>
        <v>6</v>
      </c>
      <c r="E1249">
        <f t="shared" si="98"/>
        <v>1</v>
      </c>
      <c r="F1249" s="15">
        <f t="shared" si="99"/>
        <v>42887</v>
      </c>
      <c r="G1249">
        <v>335</v>
      </c>
      <c r="H1249">
        <v>40</v>
      </c>
      <c r="I1249">
        <v>40</v>
      </c>
      <c r="J1249">
        <v>60</v>
      </c>
      <c r="K1249">
        <v>13</v>
      </c>
      <c r="L1249">
        <v>20</v>
      </c>
      <c r="M1249">
        <v>23</v>
      </c>
      <c r="N1249">
        <v>100</v>
      </c>
      <c r="O1249">
        <v>12</v>
      </c>
      <c r="P1249">
        <v>110</v>
      </c>
      <c r="Q1249">
        <v>84</v>
      </c>
      <c r="R1249">
        <v>24</v>
      </c>
      <c r="S1249">
        <v>154</v>
      </c>
      <c r="T1249">
        <v>14</v>
      </c>
      <c r="U1249">
        <v>70</v>
      </c>
      <c r="V1249">
        <v>24</v>
      </c>
      <c r="W1249">
        <v>38</v>
      </c>
      <c r="X1249">
        <v>23</v>
      </c>
      <c r="Y1249">
        <v>1251</v>
      </c>
      <c r="Z1249">
        <v>0</v>
      </c>
      <c r="AA1249">
        <v>0</v>
      </c>
      <c r="AB1249">
        <v>0</v>
      </c>
      <c r="AC1249">
        <v>1</v>
      </c>
      <c r="AD1249">
        <v>10193</v>
      </c>
      <c r="AE1249">
        <v>10236</v>
      </c>
      <c r="AF1249">
        <v>23</v>
      </c>
      <c r="AG1249">
        <v>10154</v>
      </c>
      <c r="AH1249">
        <v>1</v>
      </c>
      <c r="AI1249">
        <v>56</v>
      </c>
      <c r="AJ1249">
        <v>4</v>
      </c>
      <c r="AK1249">
        <v>74</v>
      </c>
      <c r="AL1249">
        <v>18</v>
      </c>
      <c r="AM1249">
        <v>6</v>
      </c>
      <c r="AN1249">
        <v>83</v>
      </c>
      <c r="AO1249">
        <v>94</v>
      </c>
      <c r="AP1249">
        <v>4</v>
      </c>
      <c r="AQ1249">
        <v>66</v>
      </c>
      <c r="AR1249">
        <v>13</v>
      </c>
      <c r="AS1249">
        <v>19</v>
      </c>
    </row>
    <row r="1250" spans="1:45" x14ac:dyDescent="0.25">
      <c r="A1250">
        <v>20130602</v>
      </c>
      <c r="B1250">
        <f t="shared" si="95"/>
        <v>20170602</v>
      </c>
      <c r="C1250">
        <f t="shared" si="96"/>
        <v>2017</v>
      </c>
      <c r="D1250">
        <f t="shared" si="97"/>
        <v>6</v>
      </c>
      <c r="E1250">
        <f t="shared" si="98"/>
        <v>2</v>
      </c>
      <c r="F1250" s="15">
        <f t="shared" si="99"/>
        <v>42888</v>
      </c>
      <c r="G1250">
        <v>347</v>
      </c>
      <c r="H1250">
        <v>33</v>
      </c>
      <c r="I1250">
        <v>35</v>
      </c>
      <c r="J1250">
        <v>50</v>
      </c>
      <c r="K1250">
        <v>8</v>
      </c>
      <c r="L1250">
        <v>10</v>
      </c>
      <c r="M1250">
        <v>24</v>
      </c>
      <c r="N1250">
        <v>100</v>
      </c>
      <c r="O1250">
        <v>13</v>
      </c>
      <c r="P1250">
        <v>121</v>
      </c>
      <c r="Q1250">
        <v>67</v>
      </c>
      <c r="R1250">
        <v>4</v>
      </c>
      <c r="S1250">
        <v>177</v>
      </c>
      <c r="T1250">
        <v>13</v>
      </c>
      <c r="U1250">
        <v>36</v>
      </c>
      <c r="V1250">
        <v>24</v>
      </c>
      <c r="W1250">
        <v>143</v>
      </c>
      <c r="X1250">
        <v>87</v>
      </c>
      <c r="Y1250">
        <v>2747</v>
      </c>
      <c r="Z1250">
        <v>0</v>
      </c>
      <c r="AA1250">
        <v>0</v>
      </c>
      <c r="AB1250">
        <v>0</v>
      </c>
      <c r="AC1250">
        <v>1</v>
      </c>
      <c r="AD1250">
        <v>10265</v>
      </c>
      <c r="AE1250">
        <v>10294</v>
      </c>
      <c r="AF1250">
        <v>22</v>
      </c>
      <c r="AG1250">
        <v>10237</v>
      </c>
      <c r="AH1250">
        <v>1</v>
      </c>
      <c r="AI1250">
        <v>65</v>
      </c>
      <c r="AJ1250">
        <v>2</v>
      </c>
      <c r="AK1250">
        <v>81</v>
      </c>
      <c r="AL1250">
        <v>7</v>
      </c>
      <c r="AM1250">
        <v>1</v>
      </c>
      <c r="AN1250">
        <v>69</v>
      </c>
      <c r="AO1250">
        <v>95</v>
      </c>
      <c r="AP1250">
        <v>24</v>
      </c>
      <c r="AQ1250">
        <v>50</v>
      </c>
      <c r="AR1250">
        <v>9</v>
      </c>
      <c r="AS1250">
        <v>42</v>
      </c>
    </row>
    <row r="1251" spans="1:45" x14ac:dyDescent="0.25">
      <c r="A1251">
        <v>20130603</v>
      </c>
      <c r="B1251">
        <f t="shared" si="95"/>
        <v>20170603</v>
      </c>
      <c r="C1251">
        <f t="shared" si="96"/>
        <v>2017</v>
      </c>
      <c r="D1251">
        <f t="shared" si="97"/>
        <v>6</v>
      </c>
      <c r="E1251">
        <f t="shared" si="98"/>
        <v>3</v>
      </c>
      <c r="F1251" s="15">
        <f t="shared" si="99"/>
        <v>42889</v>
      </c>
      <c r="G1251">
        <v>3</v>
      </c>
      <c r="H1251">
        <v>36</v>
      </c>
      <c r="I1251">
        <v>37</v>
      </c>
      <c r="J1251">
        <v>60</v>
      </c>
      <c r="K1251">
        <v>18</v>
      </c>
      <c r="L1251">
        <v>10</v>
      </c>
      <c r="M1251">
        <v>1</v>
      </c>
      <c r="N1251">
        <v>110</v>
      </c>
      <c r="O1251">
        <v>17</v>
      </c>
      <c r="P1251">
        <v>108</v>
      </c>
      <c r="Q1251">
        <v>57</v>
      </c>
      <c r="R1251">
        <v>1</v>
      </c>
      <c r="S1251">
        <v>148</v>
      </c>
      <c r="T1251">
        <v>16</v>
      </c>
      <c r="U1251">
        <v>27</v>
      </c>
      <c r="V1251">
        <v>6</v>
      </c>
      <c r="W1251">
        <v>48</v>
      </c>
      <c r="X1251">
        <v>29</v>
      </c>
      <c r="Y1251">
        <v>1503</v>
      </c>
      <c r="Z1251">
        <v>0</v>
      </c>
      <c r="AA1251">
        <v>0</v>
      </c>
      <c r="AB1251">
        <v>0</v>
      </c>
      <c r="AC1251">
        <v>1</v>
      </c>
      <c r="AD1251">
        <v>10295</v>
      </c>
      <c r="AE1251">
        <v>10305</v>
      </c>
      <c r="AF1251">
        <v>10</v>
      </c>
      <c r="AG1251">
        <v>10282</v>
      </c>
      <c r="AH1251">
        <v>24</v>
      </c>
      <c r="AI1251">
        <v>60</v>
      </c>
      <c r="AJ1251">
        <v>1</v>
      </c>
      <c r="AK1251">
        <v>81</v>
      </c>
      <c r="AL1251">
        <v>11</v>
      </c>
      <c r="AM1251">
        <v>5</v>
      </c>
      <c r="AN1251">
        <v>74</v>
      </c>
      <c r="AO1251">
        <v>97</v>
      </c>
      <c r="AP1251">
        <v>1</v>
      </c>
      <c r="AQ1251">
        <v>56</v>
      </c>
      <c r="AR1251">
        <v>15</v>
      </c>
      <c r="AS1251">
        <v>22</v>
      </c>
    </row>
    <row r="1252" spans="1:45" x14ac:dyDescent="0.25">
      <c r="A1252">
        <v>20130604</v>
      </c>
      <c r="B1252">
        <f t="shared" si="95"/>
        <v>20170604</v>
      </c>
      <c r="C1252">
        <f t="shared" si="96"/>
        <v>2017</v>
      </c>
      <c r="D1252">
        <f t="shared" si="97"/>
        <v>6</v>
      </c>
      <c r="E1252">
        <f t="shared" si="98"/>
        <v>4</v>
      </c>
      <c r="F1252" s="15">
        <f t="shared" si="99"/>
        <v>42890</v>
      </c>
      <c r="G1252">
        <v>9</v>
      </c>
      <c r="H1252">
        <v>33</v>
      </c>
      <c r="I1252">
        <v>33</v>
      </c>
      <c r="J1252">
        <v>60</v>
      </c>
      <c r="K1252">
        <v>18</v>
      </c>
      <c r="L1252">
        <v>20</v>
      </c>
      <c r="M1252">
        <v>1</v>
      </c>
      <c r="N1252">
        <v>100</v>
      </c>
      <c r="O1252">
        <v>15</v>
      </c>
      <c r="P1252">
        <v>145</v>
      </c>
      <c r="Q1252">
        <v>79</v>
      </c>
      <c r="R1252">
        <v>1</v>
      </c>
      <c r="S1252">
        <v>210</v>
      </c>
      <c r="T1252">
        <v>16</v>
      </c>
      <c r="U1252">
        <v>56</v>
      </c>
      <c r="V1252">
        <v>6</v>
      </c>
      <c r="W1252">
        <v>124</v>
      </c>
      <c r="X1252">
        <v>75</v>
      </c>
      <c r="Y1252">
        <v>2807</v>
      </c>
      <c r="Z1252">
        <v>0</v>
      </c>
      <c r="AA1252">
        <v>0</v>
      </c>
      <c r="AB1252">
        <v>0</v>
      </c>
      <c r="AC1252">
        <v>1</v>
      </c>
      <c r="AD1252">
        <v>10239</v>
      </c>
      <c r="AE1252">
        <v>10276</v>
      </c>
      <c r="AF1252">
        <v>1</v>
      </c>
      <c r="AG1252">
        <v>10213</v>
      </c>
      <c r="AH1252">
        <v>24</v>
      </c>
      <c r="AI1252">
        <v>68</v>
      </c>
      <c r="AJ1252">
        <v>23</v>
      </c>
      <c r="AK1252">
        <v>83</v>
      </c>
      <c r="AL1252">
        <v>20</v>
      </c>
      <c r="AM1252">
        <v>2</v>
      </c>
      <c r="AN1252">
        <v>68</v>
      </c>
      <c r="AO1252">
        <v>90</v>
      </c>
      <c r="AP1252">
        <v>23</v>
      </c>
      <c r="AQ1252">
        <v>44</v>
      </c>
      <c r="AR1252">
        <v>18</v>
      </c>
      <c r="AS1252">
        <v>46</v>
      </c>
    </row>
    <row r="1253" spans="1:45" x14ac:dyDescent="0.25">
      <c r="A1253">
        <v>20130605</v>
      </c>
      <c r="B1253">
        <f t="shared" si="95"/>
        <v>20170605</v>
      </c>
      <c r="C1253">
        <f t="shared" si="96"/>
        <v>2017</v>
      </c>
      <c r="D1253">
        <f t="shared" si="97"/>
        <v>6</v>
      </c>
      <c r="E1253">
        <f t="shared" si="98"/>
        <v>5</v>
      </c>
      <c r="F1253" s="15">
        <f t="shared" si="99"/>
        <v>42891</v>
      </c>
      <c r="G1253">
        <v>20</v>
      </c>
      <c r="H1253">
        <v>30</v>
      </c>
      <c r="I1253">
        <v>32</v>
      </c>
      <c r="J1253">
        <v>50</v>
      </c>
      <c r="K1253">
        <v>17</v>
      </c>
      <c r="L1253">
        <v>20</v>
      </c>
      <c r="M1253">
        <v>1</v>
      </c>
      <c r="N1253">
        <v>80</v>
      </c>
      <c r="O1253">
        <v>15</v>
      </c>
      <c r="P1253">
        <v>162</v>
      </c>
      <c r="Q1253">
        <v>88</v>
      </c>
      <c r="R1253">
        <v>3</v>
      </c>
      <c r="S1253">
        <v>219</v>
      </c>
      <c r="T1253">
        <v>14</v>
      </c>
      <c r="U1253">
        <v>64</v>
      </c>
      <c r="V1253">
        <v>6</v>
      </c>
      <c r="W1253">
        <v>134</v>
      </c>
      <c r="X1253">
        <v>81</v>
      </c>
      <c r="Y1253">
        <v>2512</v>
      </c>
      <c r="Z1253">
        <v>0</v>
      </c>
      <c r="AA1253">
        <v>0</v>
      </c>
      <c r="AB1253">
        <v>0</v>
      </c>
      <c r="AC1253">
        <v>1</v>
      </c>
      <c r="AD1253">
        <v>10198</v>
      </c>
      <c r="AE1253">
        <v>10210</v>
      </c>
      <c r="AF1253">
        <v>1</v>
      </c>
      <c r="AG1253">
        <v>10187</v>
      </c>
      <c r="AH1253">
        <v>16</v>
      </c>
      <c r="AI1253">
        <v>70</v>
      </c>
      <c r="AJ1253">
        <v>1</v>
      </c>
      <c r="AK1253">
        <v>82</v>
      </c>
      <c r="AL1253">
        <v>19</v>
      </c>
      <c r="AM1253">
        <v>1</v>
      </c>
      <c r="AN1253">
        <v>65</v>
      </c>
      <c r="AO1253">
        <v>90</v>
      </c>
      <c r="AP1253">
        <v>2</v>
      </c>
      <c r="AQ1253">
        <v>47</v>
      </c>
      <c r="AR1253">
        <v>12</v>
      </c>
      <c r="AS1253">
        <v>43</v>
      </c>
    </row>
    <row r="1254" spans="1:45" x14ac:dyDescent="0.25">
      <c r="A1254">
        <v>20130606</v>
      </c>
      <c r="B1254">
        <f t="shared" si="95"/>
        <v>20170606</v>
      </c>
      <c r="C1254">
        <f t="shared" si="96"/>
        <v>2017</v>
      </c>
      <c r="D1254">
        <f t="shared" si="97"/>
        <v>6</v>
      </c>
      <c r="E1254">
        <f t="shared" si="98"/>
        <v>6</v>
      </c>
      <c r="F1254" s="15">
        <f t="shared" si="99"/>
        <v>42892</v>
      </c>
      <c r="G1254">
        <v>18</v>
      </c>
      <c r="H1254">
        <v>32</v>
      </c>
      <c r="I1254">
        <v>34</v>
      </c>
      <c r="J1254">
        <v>50</v>
      </c>
      <c r="K1254">
        <v>17</v>
      </c>
      <c r="L1254">
        <v>20</v>
      </c>
      <c r="M1254">
        <v>8</v>
      </c>
      <c r="N1254">
        <v>80</v>
      </c>
      <c r="O1254">
        <v>16</v>
      </c>
      <c r="P1254">
        <v>176</v>
      </c>
      <c r="Q1254">
        <v>104</v>
      </c>
      <c r="R1254">
        <v>4</v>
      </c>
      <c r="S1254">
        <v>252</v>
      </c>
      <c r="T1254">
        <v>15</v>
      </c>
      <c r="U1254">
        <v>95</v>
      </c>
      <c r="V1254">
        <v>6</v>
      </c>
      <c r="W1254">
        <v>133</v>
      </c>
      <c r="X1254">
        <v>80</v>
      </c>
      <c r="Y1254">
        <v>2787</v>
      </c>
      <c r="Z1254">
        <v>0</v>
      </c>
      <c r="AA1254">
        <v>0</v>
      </c>
      <c r="AB1254">
        <v>0</v>
      </c>
      <c r="AC1254">
        <v>1</v>
      </c>
      <c r="AD1254">
        <v>10206</v>
      </c>
      <c r="AE1254">
        <v>10220</v>
      </c>
      <c r="AF1254">
        <v>24</v>
      </c>
      <c r="AG1254">
        <v>10198</v>
      </c>
      <c r="AH1254">
        <v>16</v>
      </c>
      <c r="AI1254">
        <v>63</v>
      </c>
      <c r="AJ1254">
        <v>22</v>
      </c>
      <c r="AK1254">
        <v>77</v>
      </c>
      <c r="AL1254">
        <v>11</v>
      </c>
      <c r="AM1254">
        <v>1</v>
      </c>
      <c r="AN1254">
        <v>69</v>
      </c>
      <c r="AO1254">
        <v>88</v>
      </c>
      <c r="AP1254">
        <v>24</v>
      </c>
      <c r="AQ1254">
        <v>48</v>
      </c>
      <c r="AR1254">
        <v>14</v>
      </c>
      <c r="AS1254">
        <v>49</v>
      </c>
    </row>
    <row r="1255" spans="1:45" x14ac:dyDescent="0.25">
      <c r="A1255">
        <v>20130607</v>
      </c>
      <c r="B1255">
        <f t="shared" si="95"/>
        <v>20170607</v>
      </c>
      <c r="C1255">
        <f t="shared" si="96"/>
        <v>2017</v>
      </c>
      <c r="D1255">
        <f t="shared" si="97"/>
        <v>6</v>
      </c>
      <c r="E1255">
        <f t="shared" si="98"/>
        <v>7</v>
      </c>
      <c r="F1255" s="15">
        <f t="shared" si="99"/>
        <v>42893</v>
      </c>
      <c r="G1255">
        <v>14</v>
      </c>
      <c r="H1255">
        <v>37</v>
      </c>
      <c r="I1255">
        <v>38</v>
      </c>
      <c r="J1255">
        <v>60</v>
      </c>
      <c r="K1255">
        <v>18</v>
      </c>
      <c r="L1255">
        <v>20</v>
      </c>
      <c r="M1255">
        <v>2</v>
      </c>
      <c r="N1255">
        <v>90</v>
      </c>
      <c r="O1255">
        <v>16</v>
      </c>
      <c r="P1255">
        <v>172</v>
      </c>
      <c r="Q1255">
        <v>109</v>
      </c>
      <c r="R1255">
        <v>4</v>
      </c>
      <c r="S1255">
        <v>247</v>
      </c>
      <c r="T1255">
        <v>14</v>
      </c>
      <c r="U1255">
        <v>100</v>
      </c>
      <c r="V1255">
        <v>6</v>
      </c>
      <c r="W1255">
        <v>151</v>
      </c>
      <c r="X1255">
        <v>91</v>
      </c>
      <c r="Y1255">
        <v>2895</v>
      </c>
      <c r="Z1255">
        <v>0</v>
      </c>
      <c r="AA1255">
        <v>0</v>
      </c>
      <c r="AB1255">
        <v>0</v>
      </c>
      <c r="AC1255">
        <v>1</v>
      </c>
      <c r="AD1255">
        <v>10216</v>
      </c>
      <c r="AE1255">
        <v>10221</v>
      </c>
      <c r="AF1255">
        <v>10</v>
      </c>
      <c r="AG1255">
        <v>10207</v>
      </c>
      <c r="AH1255">
        <v>18</v>
      </c>
      <c r="AI1255">
        <v>59</v>
      </c>
      <c r="AJ1255">
        <v>3</v>
      </c>
      <c r="AK1255">
        <v>79</v>
      </c>
      <c r="AL1255">
        <v>12</v>
      </c>
      <c r="AM1255">
        <v>0</v>
      </c>
      <c r="AN1255">
        <v>70</v>
      </c>
      <c r="AO1255">
        <v>94</v>
      </c>
      <c r="AP1255">
        <v>4</v>
      </c>
      <c r="AQ1255">
        <v>46</v>
      </c>
      <c r="AR1255">
        <v>14</v>
      </c>
      <c r="AS1255">
        <v>50</v>
      </c>
    </row>
    <row r="1256" spans="1:45" x14ac:dyDescent="0.25">
      <c r="A1256">
        <v>20130608</v>
      </c>
      <c r="B1256">
        <f t="shared" si="95"/>
        <v>20170608</v>
      </c>
      <c r="C1256">
        <f t="shared" si="96"/>
        <v>2017</v>
      </c>
      <c r="D1256">
        <f t="shared" si="97"/>
        <v>6</v>
      </c>
      <c r="E1256">
        <f t="shared" si="98"/>
        <v>8</v>
      </c>
      <c r="F1256" s="15">
        <f t="shared" si="99"/>
        <v>42894</v>
      </c>
      <c r="G1256">
        <v>21</v>
      </c>
      <c r="H1256">
        <v>50</v>
      </c>
      <c r="I1256">
        <v>50</v>
      </c>
      <c r="J1256">
        <v>60</v>
      </c>
      <c r="K1256">
        <v>9</v>
      </c>
      <c r="L1256">
        <v>40</v>
      </c>
      <c r="M1256">
        <v>1</v>
      </c>
      <c r="N1256">
        <v>100</v>
      </c>
      <c r="O1256">
        <v>13</v>
      </c>
      <c r="P1256">
        <v>141</v>
      </c>
      <c r="Q1256">
        <v>99</v>
      </c>
      <c r="R1256">
        <v>4</v>
      </c>
      <c r="S1256">
        <v>198</v>
      </c>
      <c r="T1256">
        <v>14</v>
      </c>
      <c r="U1256">
        <v>92</v>
      </c>
      <c r="V1256">
        <v>6</v>
      </c>
      <c r="W1256">
        <v>135</v>
      </c>
      <c r="X1256">
        <v>81</v>
      </c>
      <c r="Y1256">
        <v>2811</v>
      </c>
      <c r="Z1256">
        <v>0</v>
      </c>
      <c r="AA1256">
        <v>0</v>
      </c>
      <c r="AB1256">
        <v>0</v>
      </c>
      <c r="AC1256">
        <v>1</v>
      </c>
      <c r="AD1256">
        <v>10190</v>
      </c>
      <c r="AE1256">
        <v>10217</v>
      </c>
      <c r="AF1256">
        <v>1</v>
      </c>
      <c r="AG1256">
        <v>10164</v>
      </c>
      <c r="AH1256">
        <v>24</v>
      </c>
      <c r="AI1256">
        <v>62</v>
      </c>
      <c r="AJ1256">
        <v>2</v>
      </c>
      <c r="AK1256">
        <v>80</v>
      </c>
      <c r="AL1256">
        <v>8</v>
      </c>
      <c r="AM1256">
        <v>2</v>
      </c>
      <c r="AN1256">
        <v>73</v>
      </c>
      <c r="AO1256">
        <v>89</v>
      </c>
      <c r="AP1256">
        <v>1</v>
      </c>
      <c r="AQ1256">
        <v>56</v>
      </c>
      <c r="AR1256">
        <v>14</v>
      </c>
      <c r="AS1256">
        <v>46</v>
      </c>
    </row>
    <row r="1257" spans="1:45" x14ac:dyDescent="0.25">
      <c r="A1257">
        <v>20130609</v>
      </c>
      <c r="B1257">
        <f t="shared" si="95"/>
        <v>20170609</v>
      </c>
      <c r="C1257">
        <f t="shared" si="96"/>
        <v>2017</v>
      </c>
      <c r="D1257">
        <f t="shared" si="97"/>
        <v>6</v>
      </c>
      <c r="E1257">
        <f t="shared" si="98"/>
        <v>9</v>
      </c>
      <c r="F1257" s="15">
        <f t="shared" si="99"/>
        <v>42895</v>
      </c>
      <c r="G1257">
        <v>27</v>
      </c>
      <c r="H1257">
        <v>43</v>
      </c>
      <c r="I1257">
        <v>45</v>
      </c>
      <c r="J1257">
        <v>60</v>
      </c>
      <c r="K1257">
        <v>17</v>
      </c>
      <c r="L1257">
        <v>20</v>
      </c>
      <c r="M1257">
        <v>24</v>
      </c>
      <c r="N1257">
        <v>100</v>
      </c>
      <c r="O1257">
        <v>12</v>
      </c>
      <c r="P1257">
        <v>123</v>
      </c>
      <c r="Q1257">
        <v>88</v>
      </c>
      <c r="R1257">
        <v>24</v>
      </c>
      <c r="S1257">
        <v>169</v>
      </c>
      <c r="T1257">
        <v>15</v>
      </c>
      <c r="U1257">
        <v>67</v>
      </c>
      <c r="V1257">
        <v>24</v>
      </c>
      <c r="W1257">
        <v>64</v>
      </c>
      <c r="X1257">
        <v>39</v>
      </c>
      <c r="Y1257">
        <v>1821</v>
      </c>
      <c r="Z1257">
        <v>0</v>
      </c>
      <c r="AA1257">
        <v>0</v>
      </c>
      <c r="AB1257">
        <v>0</v>
      </c>
      <c r="AC1257">
        <v>1</v>
      </c>
      <c r="AD1257">
        <v>10142</v>
      </c>
      <c r="AE1257">
        <v>10162</v>
      </c>
      <c r="AF1257">
        <v>1</v>
      </c>
      <c r="AG1257">
        <v>10124</v>
      </c>
      <c r="AH1257">
        <v>17</v>
      </c>
      <c r="AI1257">
        <v>70</v>
      </c>
      <c r="AJ1257">
        <v>1</v>
      </c>
      <c r="AK1257">
        <v>80</v>
      </c>
      <c r="AL1257">
        <v>13</v>
      </c>
      <c r="AM1257">
        <v>5</v>
      </c>
      <c r="AN1257">
        <v>74</v>
      </c>
      <c r="AO1257">
        <v>85</v>
      </c>
      <c r="AP1257">
        <v>24</v>
      </c>
      <c r="AQ1257">
        <v>60</v>
      </c>
      <c r="AR1257">
        <v>15</v>
      </c>
      <c r="AS1257">
        <v>28</v>
      </c>
    </row>
    <row r="1258" spans="1:45" x14ac:dyDescent="0.25">
      <c r="A1258">
        <v>20130610</v>
      </c>
      <c r="B1258">
        <f t="shared" si="95"/>
        <v>20170610</v>
      </c>
      <c r="C1258">
        <f t="shared" si="96"/>
        <v>2017</v>
      </c>
      <c r="D1258">
        <f t="shared" si="97"/>
        <v>6</v>
      </c>
      <c r="E1258">
        <f t="shared" si="98"/>
        <v>10</v>
      </c>
      <c r="F1258" s="15">
        <f t="shared" si="99"/>
        <v>42896</v>
      </c>
      <c r="G1258">
        <v>338</v>
      </c>
      <c r="H1258">
        <v>17</v>
      </c>
      <c r="I1258">
        <v>19</v>
      </c>
      <c r="J1258">
        <v>30</v>
      </c>
      <c r="K1258">
        <v>10</v>
      </c>
      <c r="L1258">
        <v>0</v>
      </c>
      <c r="M1258">
        <v>3</v>
      </c>
      <c r="N1258">
        <v>70</v>
      </c>
      <c r="O1258">
        <v>15</v>
      </c>
      <c r="P1258">
        <v>121</v>
      </c>
      <c r="Q1258">
        <v>67</v>
      </c>
      <c r="R1258">
        <v>24</v>
      </c>
      <c r="S1258">
        <v>172</v>
      </c>
      <c r="T1258">
        <v>16</v>
      </c>
      <c r="U1258">
        <v>31</v>
      </c>
      <c r="V1258">
        <v>24</v>
      </c>
      <c r="W1258">
        <v>64</v>
      </c>
      <c r="X1258">
        <v>38</v>
      </c>
      <c r="Y1258">
        <v>1799</v>
      </c>
      <c r="Z1258">
        <v>0</v>
      </c>
      <c r="AA1258">
        <v>0</v>
      </c>
      <c r="AB1258">
        <v>0</v>
      </c>
      <c r="AC1258">
        <v>1</v>
      </c>
      <c r="AD1258">
        <v>10147</v>
      </c>
      <c r="AE1258">
        <v>10166</v>
      </c>
      <c r="AF1258">
        <v>23</v>
      </c>
      <c r="AG1258">
        <v>10133</v>
      </c>
      <c r="AH1258">
        <v>2</v>
      </c>
      <c r="AI1258">
        <v>56</v>
      </c>
      <c r="AJ1258">
        <v>24</v>
      </c>
      <c r="AK1258">
        <v>80</v>
      </c>
      <c r="AL1258">
        <v>9</v>
      </c>
      <c r="AM1258">
        <v>6</v>
      </c>
      <c r="AN1258">
        <v>73</v>
      </c>
      <c r="AO1258">
        <v>97</v>
      </c>
      <c r="AP1258">
        <v>24</v>
      </c>
      <c r="AQ1258">
        <v>55</v>
      </c>
      <c r="AR1258">
        <v>13</v>
      </c>
      <c r="AS1258">
        <v>28</v>
      </c>
    </row>
    <row r="1259" spans="1:45" x14ac:dyDescent="0.25">
      <c r="A1259">
        <v>20130611</v>
      </c>
      <c r="B1259">
        <f t="shared" si="95"/>
        <v>20170611</v>
      </c>
      <c r="C1259">
        <f t="shared" si="96"/>
        <v>2017</v>
      </c>
      <c r="D1259">
        <f t="shared" si="97"/>
        <v>6</v>
      </c>
      <c r="E1259">
        <f t="shared" si="98"/>
        <v>11</v>
      </c>
      <c r="F1259" s="15">
        <f t="shared" si="99"/>
        <v>42897</v>
      </c>
      <c r="G1259">
        <v>162</v>
      </c>
      <c r="H1259">
        <v>16</v>
      </c>
      <c r="I1259">
        <v>17</v>
      </c>
      <c r="J1259">
        <v>30</v>
      </c>
      <c r="K1259">
        <v>10</v>
      </c>
      <c r="L1259">
        <v>10</v>
      </c>
      <c r="M1259">
        <v>1</v>
      </c>
      <c r="N1259">
        <v>60</v>
      </c>
      <c r="O1259">
        <v>9</v>
      </c>
      <c r="P1259">
        <v>154</v>
      </c>
      <c r="Q1259">
        <v>56</v>
      </c>
      <c r="R1259">
        <v>2</v>
      </c>
      <c r="S1259">
        <v>216</v>
      </c>
      <c r="T1259">
        <v>17</v>
      </c>
      <c r="U1259">
        <v>21</v>
      </c>
      <c r="V1259">
        <v>6</v>
      </c>
      <c r="W1259">
        <v>38</v>
      </c>
      <c r="X1259">
        <v>23</v>
      </c>
      <c r="Y1259">
        <v>1935</v>
      </c>
      <c r="Z1259">
        <v>0</v>
      </c>
      <c r="AA1259">
        <v>0</v>
      </c>
      <c r="AB1259">
        <v>0</v>
      </c>
      <c r="AC1259">
        <v>1</v>
      </c>
      <c r="AD1259">
        <v>10165</v>
      </c>
      <c r="AE1259">
        <v>10173</v>
      </c>
      <c r="AF1259">
        <v>8</v>
      </c>
      <c r="AG1259">
        <v>10158</v>
      </c>
      <c r="AH1259">
        <v>17</v>
      </c>
      <c r="AI1259">
        <v>50</v>
      </c>
      <c r="AJ1259">
        <v>1</v>
      </c>
      <c r="AK1259">
        <v>68</v>
      </c>
      <c r="AL1259">
        <v>17</v>
      </c>
      <c r="AM1259">
        <v>7</v>
      </c>
      <c r="AN1259">
        <v>71</v>
      </c>
      <c r="AO1259">
        <v>98</v>
      </c>
      <c r="AP1259">
        <v>1</v>
      </c>
      <c r="AQ1259">
        <v>48</v>
      </c>
      <c r="AR1259">
        <v>14</v>
      </c>
      <c r="AS1259">
        <v>32</v>
      </c>
    </row>
    <row r="1260" spans="1:45" x14ac:dyDescent="0.25">
      <c r="A1260">
        <v>20130612</v>
      </c>
      <c r="B1260">
        <f t="shared" si="95"/>
        <v>20170612</v>
      </c>
      <c r="C1260">
        <f t="shared" si="96"/>
        <v>2017</v>
      </c>
      <c r="D1260">
        <f t="shared" si="97"/>
        <v>6</v>
      </c>
      <c r="E1260">
        <f t="shared" si="98"/>
        <v>12</v>
      </c>
      <c r="F1260" s="15">
        <f t="shared" si="99"/>
        <v>42898</v>
      </c>
      <c r="G1260">
        <v>203</v>
      </c>
      <c r="H1260">
        <v>39</v>
      </c>
      <c r="I1260">
        <v>40</v>
      </c>
      <c r="J1260">
        <v>60</v>
      </c>
      <c r="K1260">
        <v>9</v>
      </c>
      <c r="L1260">
        <v>20</v>
      </c>
      <c r="M1260">
        <v>2</v>
      </c>
      <c r="N1260">
        <v>110</v>
      </c>
      <c r="O1260">
        <v>11</v>
      </c>
      <c r="P1260">
        <v>186</v>
      </c>
      <c r="Q1260">
        <v>160</v>
      </c>
      <c r="R1260">
        <v>4</v>
      </c>
      <c r="S1260">
        <v>218</v>
      </c>
      <c r="T1260">
        <v>15</v>
      </c>
      <c r="U1260">
        <v>142</v>
      </c>
      <c r="V1260">
        <v>6</v>
      </c>
      <c r="W1260">
        <v>11</v>
      </c>
      <c r="X1260">
        <v>7</v>
      </c>
      <c r="Y1260">
        <v>992</v>
      </c>
      <c r="Z1260">
        <v>19</v>
      </c>
      <c r="AA1260">
        <v>13</v>
      </c>
      <c r="AB1260">
        <v>11</v>
      </c>
      <c r="AC1260">
        <v>20</v>
      </c>
      <c r="AD1260">
        <v>10148</v>
      </c>
      <c r="AE1260">
        <v>10160</v>
      </c>
      <c r="AF1260">
        <v>1</v>
      </c>
      <c r="AG1260">
        <v>10127</v>
      </c>
      <c r="AH1260">
        <v>24</v>
      </c>
      <c r="AI1260">
        <v>50</v>
      </c>
      <c r="AJ1260">
        <v>20</v>
      </c>
      <c r="AK1260">
        <v>77</v>
      </c>
      <c r="AL1260">
        <v>16</v>
      </c>
      <c r="AM1260">
        <v>7</v>
      </c>
      <c r="AN1260">
        <v>79</v>
      </c>
      <c r="AO1260">
        <v>94</v>
      </c>
      <c r="AP1260">
        <v>20</v>
      </c>
      <c r="AQ1260">
        <v>64</v>
      </c>
      <c r="AR1260">
        <v>15</v>
      </c>
      <c r="AS1260">
        <v>18</v>
      </c>
    </row>
    <row r="1261" spans="1:45" x14ac:dyDescent="0.25">
      <c r="A1261">
        <v>20130613</v>
      </c>
      <c r="B1261">
        <f t="shared" si="95"/>
        <v>20170613</v>
      </c>
      <c r="C1261">
        <f t="shared" si="96"/>
        <v>2017</v>
      </c>
      <c r="D1261">
        <f t="shared" si="97"/>
        <v>6</v>
      </c>
      <c r="E1261">
        <f t="shared" si="98"/>
        <v>13</v>
      </c>
      <c r="F1261" s="15">
        <f t="shared" si="99"/>
        <v>42899</v>
      </c>
      <c r="G1261">
        <v>231</v>
      </c>
      <c r="H1261">
        <v>51</v>
      </c>
      <c r="I1261">
        <v>53</v>
      </c>
      <c r="J1261">
        <v>70</v>
      </c>
      <c r="K1261">
        <v>11</v>
      </c>
      <c r="L1261">
        <v>30</v>
      </c>
      <c r="M1261">
        <v>5</v>
      </c>
      <c r="N1261">
        <v>150</v>
      </c>
      <c r="O1261">
        <v>14</v>
      </c>
      <c r="P1261">
        <v>160</v>
      </c>
      <c r="Q1261">
        <v>133</v>
      </c>
      <c r="R1261">
        <v>23</v>
      </c>
      <c r="S1261">
        <v>187</v>
      </c>
      <c r="T1261">
        <v>1</v>
      </c>
      <c r="U1261">
        <v>126</v>
      </c>
      <c r="V1261">
        <v>24</v>
      </c>
      <c r="W1261">
        <v>3</v>
      </c>
      <c r="X1261">
        <v>2</v>
      </c>
      <c r="Y1261">
        <v>953</v>
      </c>
      <c r="Z1261">
        <v>56</v>
      </c>
      <c r="AA1261">
        <v>38</v>
      </c>
      <c r="AB1261">
        <v>10</v>
      </c>
      <c r="AC1261">
        <v>15</v>
      </c>
      <c r="AD1261">
        <v>10129</v>
      </c>
      <c r="AE1261">
        <v>10164</v>
      </c>
      <c r="AF1261">
        <v>24</v>
      </c>
      <c r="AG1261">
        <v>10118</v>
      </c>
      <c r="AH1261">
        <v>3</v>
      </c>
      <c r="AI1261">
        <v>58</v>
      </c>
      <c r="AJ1261">
        <v>4</v>
      </c>
      <c r="AK1261">
        <v>75</v>
      </c>
      <c r="AL1261">
        <v>18</v>
      </c>
      <c r="AM1261">
        <v>8</v>
      </c>
      <c r="AN1261">
        <v>80</v>
      </c>
      <c r="AO1261">
        <v>96</v>
      </c>
      <c r="AP1261">
        <v>5</v>
      </c>
      <c r="AQ1261">
        <v>64</v>
      </c>
      <c r="AR1261">
        <v>13</v>
      </c>
      <c r="AS1261">
        <v>16</v>
      </c>
    </row>
    <row r="1262" spans="1:45" x14ac:dyDescent="0.25">
      <c r="A1262">
        <v>20130614</v>
      </c>
      <c r="B1262">
        <f t="shared" si="95"/>
        <v>20170614</v>
      </c>
      <c r="C1262">
        <f t="shared" si="96"/>
        <v>2017</v>
      </c>
      <c r="D1262">
        <f t="shared" si="97"/>
        <v>6</v>
      </c>
      <c r="E1262">
        <f t="shared" si="98"/>
        <v>14</v>
      </c>
      <c r="F1262" s="15">
        <f t="shared" si="99"/>
        <v>42900</v>
      </c>
      <c r="G1262">
        <v>213</v>
      </c>
      <c r="H1262">
        <v>31</v>
      </c>
      <c r="I1262">
        <v>35</v>
      </c>
      <c r="J1262">
        <v>50</v>
      </c>
      <c r="K1262">
        <v>8</v>
      </c>
      <c r="L1262">
        <v>20</v>
      </c>
      <c r="M1262">
        <v>17</v>
      </c>
      <c r="N1262">
        <v>110</v>
      </c>
      <c r="O1262">
        <v>12</v>
      </c>
      <c r="P1262">
        <v>150</v>
      </c>
      <c r="Q1262">
        <v>91</v>
      </c>
      <c r="R1262">
        <v>24</v>
      </c>
      <c r="S1262">
        <v>191</v>
      </c>
      <c r="T1262">
        <v>14</v>
      </c>
      <c r="U1262">
        <v>57</v>
      </c>
      <c r="V1262">
        <v>24</v>
      </c>
      <c r="W1262">
        <v>55</v>
      </c>
      <c r="X1262">
        <v>33</v>
      </c>
      <c r="Y1262">
        <v>1964</v>
      </c>
      <c r="Z1262">
        <v>0</v>
      </c>
      <c r="AA1262">
        <v>0</v>
      </c>
      <c r="AB1262">
        <v>0</v>
      </c>
      <c r="AC1262">
        <v>1</v>
      </c>
      <c r="AD1262">
        <v>10176</v>
      </c>
      <c r="AE1262">
        <v>10195</v>
      </c>
      <c r="AF1262">
        <v>8</v>
      </c>
      <c r="AG1262">
        <v>10143</v>
      </c>
      <c r="AH1262">
        <v>24</v>
      </c>
      <c r="AI1262">
        <v>60</v>
      </c>
      <c r="AJ1262">
        <v>4</v>
      </c>
      <c r="AK1262">
        <v>81</v>
      </c>
      <c r="AL1262">
        <v>15</v>
      </c>
      <c r="AM1262">
        <v>6</v>
      </c>
      <c r="AN1262">
        <v>70</v>
      </c>
      <c r="AO1262">
        <v>97</v>
      </c>
      <c r="AP1262">
        <v>24</v>
      </c>
      <c r="AQ1262">
        <v>45</v>
      </c>
      <c r="AR1262">
        <v>16</v>
      </c>
      <c r="AS1262">
        <v>32</v>
      </c>
    </row>
    <row r="1263" spans="1:45" x14ac:dyDescent="0.25">
      <c r="A1263">
        <v>20130615</v>
      </c>
      <c r="B1263">
        <f t="shared" si="95"/>
        <v>20170615</v>
      </c>
      <c r="C1263">
        <f t="shared" si="96"/>
        <v>2017</v>
      </c>
      <c r="D1263">
        <f t="shared" si="97"/>
        <v>6</v>
      </c>
      <c r="E1263">
        <f t="shared" si="98"/>
        <v>15</v>
      </c>
      <c r="F1263" s="15">
        <f t="shared" si="99"/>
        <v>42901</v>
      </c>
      <c r="G1263">
        <v>231</v>
      </c>
      <c r="H1263">
        <v>49</v>
      </c>
      <c r="I1263">
        <v>57</v>
      </c>
      <c r="J1263">
        <v>90</v>
      </c>
      <c r="K1263">
        <v>14</v>
      </c>
      <c r="L1263">
        <v>20</v>
      </c>
      <c r="M1263">
        <v>1</v>
      </c>
      <c r="N1263">
        <v>160</v>
      </c>
      <c r="O1263">
        <v>13</v>
      </c>
      <c r="P1263">
        <v>148</v>
      </c>
      <c r="Q1263">
        <v>87</v>
      </c>
      <c r="R1263">
        <v>1</v>
      </c>
      <c r="S1263">
        <v>189</v>
      </c>
      <c r="T1263">
        <v>15</v>
      </c>
      <c r="U1263">
        <v>49</v>
      </c>
      <c r="V1263">
        <v>6</v>
      </c>
      <c r="W1263">
        <v>87</v>
      </c>
      <c r="X1263">
        <v>52</v>
      </c>
      <c r="Y1263">
        <v>2200</v>
      </c>
      <c r="Z1263">
        <v>6</v>
      </c>
      <c r="AA1263">
        <v>23</v>
      </c>
      <c r="AB1263">
        <v>23</v>
      </c>
      <c r="AC1263">
        <v>9</v>
      </c>
      <c r="AD1263">
        <v>10111</v>
      </c>
      <c r="AE1263">
        <v>10132</v>
      </c>
      <c r="AF1263">
        <v>1</v>
      </c>
      <c r="AG1263">
        <v>10081</v>
      </c>
      <c r="AH1263">
        <v>8</v>
      </c>
      <c r="AI1263">
        <v>59</v>
      </c>
      <c r="AJ1263">
        <v>9</v>
      </c>
      <c r="AK1263">
        <v>81</v>
      </c>
      <c r="AL1263">
        <v>16</v>
      </c>
      <c r="AM1263">
        <v>5</v>
      </c>
      <c r="AN1263">
        <v>65</v>
      </c>
      <c r="AO1263">
        <v>95</v>
      </c>
      <c r="AP1263">
        <v>1</v>
      </c>
      <c r="AQ1263">
        <v>42</v>
      </c>
      <c r="AR1263">
        <v>14</v>
      </c>
      <c r="AS1263">
        <v>36</v>
      </c>
    </row>
    <row r="1264" spans="1:45" x14ac:dyDescent="0.25">
      <c r="A1264">
        <v>20130616</v>
      </c>
      <c r="B1264">
        <f t="shared" si="95"/>
        <v>20170616</v>
      </c>
      <c r="C1264">
        <f t="shared" si="96"/>
        <v>2017</v>
      </c>
      <c r="D1264">
        <f t="shared" si="97"/>
        <v>6</v>
      </c>
      <c r="E1264">
        <f t="shared" si="98"/>
        <v>16</v>
      </c>
      <c r="F1264" s="15">
        <f t="shared" si="99"/>
        <v>42902</v>
      </c>
      <c r="G1264">
        <v>243</v>
      </c>
      <c r="H1264">
        <v>26</v>
      </c>
      <c r="I1264">
        <v>36</v>
      </c>
      <c r="J1264">
        <v>60</v>
      </c>
      <c r="K1264">
        <v>7</v>
      </c>
      <c r="L1264">
        <v>10</v>
      </c>
      <c r="M1264">
        <v>22</v>
      </c>
      <c r="N1264">
        <v>110</v>
      </c>
      <c r="O1264">
        <v>1</v>
      </c>
      <c r="P1264">
        <v>144</v>
      </c>
      <c r="Q1264">
        <v>87</v>
      </c>
      <c r="R1264">
        <v>24</v>
      </c>
      <c r="S1264">
        <v>189</v>
      </c>
      <c r="T1264">
        <v>12</v>
      </c>
      <c r="U1264">
        <v>60</v>
      </c>
      <c r="V1264">
        <v>24</v>
      </c>
      <c r="W1264">
        <v>51</v>
      </c>
      <c r="X1264">
        <v>30</v>
      </c>
      <c r="Y1264">
        <v>1944</v>
      </c>
      <c r="Z1264">
        <v>0</v>
      </c>
      <c r="AA1264">
        <v>-1</v>
      </c>
      <c r="AB1264">
        <v>-1</v>
      </c>
      <c r="AC1264">
        <v>17</v>
      </c>
      <c r="AD1264">
        <v>10152</v>
      </c>
      <c r="AE1264">
        <v>10174</v>
      </c>
      <c r="AF1264">
        <v>24</v>
      </c>
      <c r="AG1264">
        <v>10128</v>
      </c>
      <c r="AH1264">
        <v>2</v>
      </c>
      <c r="AI1264">
        <v>65</v>
      </c>
      <c r="AJ1264">
        <v>5</v>
      </c>
      <c r="AK1264">
        <v>80</v>
      </c>
      <c r="AL1264">
        <v>14</v>
      </c>
      <c r="AM1264">
        <v>5</v>
      </c>
      <c r="AN1264">
        <v>68</v>
      </c>
      <c r="AO1264">
        <v>93</v>
      </c>
      <c r="AP1264">
        <v>23</v>
      </c>
      <c r="AQ1264">
        <v>51</v>
      </c>
      <c r="AR1264">
        <v>12</v>
      </c>
      <c r="AS1264">
        <v>32</v>
      </c>
    </row>
    <row r="1265" spans="1:45" x14ac:dyDescent="0.25">
      <c r="A1265">
        <v>20130617</v>
      </c>
      <c r="B1265">
        <f t="shared" si="95"/>
        <v>20170617</v>
      </c>
      <c r="C1265">
        <f t="shared" si="96"/>
        <v>2017</v>
      </c>
      <c r="D1265">
        <f t="shared" si="97"/>
        <v>6</v>
      </c>
      <c r="E1265">
        <f t="shared" si="98"/>
        <v>17</v>
      </c>
      <c r="F1265" s="15">
        <f t="shared" si="99"/>
        <v>42903</v>
      </c>
      <c r="G1265">
        <v>55</v>
      </c>
      <c r="H1265">
        <v>33</v>
      </c>
      <c r="I1265">
        <v>34</v>
      </c>
      <c r="J1265">
        <v>50</v>
      </c>
      <c r="K1265">
        <v>8</v>
      </c>
      <c r="L1265">
        <v>10</v>
      </c>
      <c r="M1265">
        <v>1</v>
      </c>
      <c r="N1265">
        <v>90</v>
      </c>
      <c r="O1265">
        <v>8</v>
      </c>
      <c r="P1265">
        <v>179</v>
      </c>
      <c r="Q1265">
        <v>77</v>
      </c>
      <c r="R1265">
        <v>3</v>
      </c>
      <c r="S1265">
        <v>240</v>
      </c>
      <c r="T1265">
        <v>17</v>
      </c>
      <c r="U1265">
        <v>50</v>
      </c>
      <c r="V1265">
        <v>6</v>
      </c>
      <c r="W1265">
        <v>79</v>
      </c>
      <c r="X1265">
        <v>47</v>
      </c>
      <c r="Y1265">
        <v>2027</v>
      </c>
      <c r="Z1265">
        <v>0</v>
      </c>
      <c r="AA1265">
        <v>-1</v>
      </c>
      <c r="AB1265">
        <v>-1</v>
      </c>
      <c r="AC1265">
        <v>13</v>
      </c>
      <c r="AD1265">
        <v>10152</v>
      </c>
      <c r="AE1265">
        <v>10172</v>
      </c>
      <c r="AF1265">
        <v>1</v>
      </c>
      <c r="AG1265">
        <v>10128</v>
      </c>
      <c r="AH1265">
        <v>17</v>
      </c>
      <c r="AI1265">
        <v>65</v>
      </c>
      <c r="AJ1265">
        <v>1</v>
      </c>
      <c r="AK1265">
        <v>80</v>
      </c>
      <c r="AL1265">
        <v>12</v>
      </c>
      <c r="AM1265">
        <v>4</v>
      </c>
      <c r="AN1265">
        <v>66</v>
      </c>
      <c r="AO1265">
        <v>96</v>
      </c>
      <c r="AP1265">
        <v>2</v>
      </c>
      <c r="AQ1265">
        <v>47</v>
      </c>
      <c r="AR1265">
        <v>11</v>
      </c>
      <c r="AS1265">
        <v>36</v>
      </c>
    </row>
    <row r="1266" spans="1:45" x14ac:dyDescent="0.25">
      <c r="A1266">
        <v>20130618</v>
      </c>
      <c r="B1266">
        <f t="shared" si="95"/>
        <v>20170618</v>
      </c>
      <c r="C1266">
        <f t="shared" si="96"/>
        <v>2017</v>
      </c>
      <c r="D1266">
        <f t="shared" si="97"/>
        <v>6</v>
      </c>
      <c r="E1266">
        <f t="shared" si="98"/>
        <v>18</v>
      </c>
      <c r="F1266" s="15">
        <f t="shared" si="99"/>
        <v>42904</v>
      </c>
      <c r="G1266">
        <v>58</v>
      </c>
      <c r="H1266">
        <v>8</v>
      </c>
      <c r="I1266">
        <v>19</v>
      </c>
      <c r="J1266">
        <v>30</v>
      </c>
      <c r="K1266">
        <v>2</v>
      </c>
      <c r="L1266">
        <v>10</v>
      </c>
      <c r="M1266">
        <v>5</v>
      </c>
      <c r="N1266">
        <v>50</v>
      </c>
      <c r="O1266">
        <v>2</v>
      </c>
      <c r="P1266">
        <v>227</v>
      </c>
      <c r="Q1266">
        <v>140</v>
      </c>
      <c r="R1266">
        <v>4</v>
      </c>
      <c r="S1266">
        <v>304</v>
      </c>
      <c r="T1266">
        <v>15</v>
      </c>
      <c r="U1266">
        <v>125</v>
      </c>
      <c r="V1266">
        <v>6</v>
      </c>
      <c r="W1266">
        <v>87</v>
      </c>
      <c r="X1266">
        <v>52</v>
      </c>
      <c r="Y1266">
        <v>2290</v>
      </c>
      <c r="Z1266">
        <v>0</v>
      </c>
      <c r="AA1266">
        <v>-1</v>
      </c>
      <c r="AB1266">
        <v>-1</v>
      </c>
      <c r="AC1266">
        <v>1</v>
      </c>
      <c r="AD1266">
        <v>10146</v>
      </c>
      <c r="AE1266">
        <v>10155</v>
      </c>
      <c r="AF1266">
        <v>10</v>
      </c>
      <c r="AG1266">
        <v>10135</v>
      </c>
      <c r="AH1266">
        <v>18</v>
      </c>
      <c r="AI1266">
        <v>50</v>
      </c>
      <c r="AJ1266">
        <v>24</v>
      </c>
      <c r="AK1266">
        <v>82</v>
      </c>
      <c r="AL1266">
        <v>16</v>
      </c>
      <c r="AM1266">
        <v>4</v>
      </c>
      <c r="AN1266">
        <v>69</v>
      </c>
      <c r="AO1266">
        <v>89</v>
      </c>
      <c r="AP1266">
        <v>4</v>
      </c>
      <c r="AQ1266">
        <v>41</v>
      </c>
      <c r="AR1266">
        <v>14</v>
      </c>
      <c r="AS1266">
        <v>44</v>
      </c>
    </row>
    <row r="1267" spans="1:45" x14ac:dyDescent="0.25">
      <c r="A1267">
        <v>20130619</v>
      </c>
      <c r="B1267">
        <f t="shared" si="95"/>
        <v>20170619</v>
      </c>
      <c r="C1267">
        <f t="shared" si="96"/>
        <v>2017</v>
      </c>
      <c r="D1267">
        <f t="shared" si="97"/>
        <v>6</v>
      </c>
      <c r="E1267">
        <f t="shared" si="98"/>
        <v>19</v>
      </c>
      <c r="F1267" s="15">
        <f t="shared" si="99"/>
        <v>42905</v>
      </c>
      <c r="G1267">
        <v>359</v>
      </c>
      <c r="H1267">
        <v>27</v>
      </c>
      <c r="I1267">
        <v>33</v>
      </c>
      <c r="J1267">
        <v>60</v>
      </c>
      <c r="K1267">
        <v>14</v>
      </c>
      <c r="L1267">
        <v>10</v>
      </c>
      <c r="M1267">
        <v>2</v>
      </c>
      <c r="N1267">
        <v>110</v>
      </c>
      <c r="O1267">
        <v>12</v>
      </c>
      <c r="P1267">
        <v>216</v>
      </c>
      <c r="Q1267">
        <v>176</v>
      </c>
      <c r="R1267">
        <v>24</v>
      </c>
      <c r="S1267">
        <v>264</v>
      </c>
      <c r="T1267">
        <v>13</v>
      </c>
      <c r="U1267">
        <v>169</v>
      </c>
      <c r="V1267">
        <v>6</v>
      </c>
      <c r="W1267">
        <v>19</v>
      </c>
      <c r="X1267">
        <v>11</v>
      </c>
      <c r="Y1267">
        <v>1475</v>
      </c>
      <c r="Z1267">
        <v>7</v>
      </c>
      <c r="AA1267">
        <v>2</v>
      </c>
      <c r="AB1267">
        <v>2</v>
      </c>
      <c r="AC1267">
        <v>9</v>
      </c>
      <c r="AD1267">
        <v>10134</v>
      </c>
      <c r="AE1267">
        <v>10152</v>
      </c>
      <c r="AF1267">
        <v>23</v>
      </c>
      <c r="AG1267">
        <v>10119</v>
      </c>
      <c r="AH1267">
        <v>9</v>
      </c>
      <c r="AI1267">
        <v>41</v>
      </c>
      <c r="AJ1267">
        <v>4</v>
      </c>
      <c r="AK1267">
        <v>80</v>
      </c>
      <c r="AL1267">
        <v>13</v>
      </c>
      <c r="AM1267">
        <v>7</v>
      </c>
      <c r="AN1267">
        <v>80</v>
      </c>
      <c r="AO1267">
        <v>94</v>
      </c>
      <c r="AP1267">
        <v>2</v>
      </c>
      <c r="AQ1267">
        <v>58</v>
      </c>
      <c r="AR1267">
        <v>13</v>
      </c>
      <c r="AS1267">
        <v>28</v>
      </c>
    </row>
    <row r="1268" spans="1:45" x14ac:dyDescent="0.25">
      <c r="A1268">
        <v>20130620</v>
      </c>
      <c r="B1268">
        <f t="shared" si="95"/>
        <v>20170620</v>
      </c>
      <c r="C1268">
        <f t="shared" si="96"/>
        <v>2017</v>
      </c>
      <c r="D1268">
        <f t="shared" si="97"/>
        <v>6</v>
      </c>
      <c r="E1268">
        <f t="shared" si="98"/>
        <v>20</v>
      </c>
      <c r="F1268" s="15">
        <f t="shared" si="99"/>
        <v>42906</v>
      </c>
      <c r="G1268">
        <v>65</v>
      </c>
      <c r="H1268">
        <v>10</v>
      </c>
      <c r="I1268">
        <v>20</v>
      </c>
      <c r="J1268">
        <v>30</v>
      </c>
      <c r="K1268">
        <v>1</v>
      </c>
      <c r="L1268">
        <v>10</v>
      </c>
      <c r="M1268">
        <v>11</v>
      </c>
      <c r="N1268">
        <v>70</v>
      </c>
      <c r="O1268">
        <v>1</v>
      </c>
      <c r="P1268">
        <v>195</v>
      </c>
      <c r="Q1268">
        <v>168</v>
      </c>
      <c r="R1268">
        <v>3</v>
      </c>
      <c r="S1268">
        <v>228</v>
      </c>
      <c r="T1268">
        <v>13</v>
      </c>
      <c r="U1268">
        <v>152</v>
      </c>
      <c r="V1268">
        <v>24</v>
      </c>
      <c r="W1268">
        <v>15</v>
      </c>
      <c r="X1268">
        <v>9</v>
      </c>
      <c r="Y1268">
        <v>903</v>
      </c>
      <c r="Z1268">
        <v>17</v>
      </c>
      <c r="AA1268">
        <v>35</v>
      </c>
      <c r="AB1268">
        <v>28</v>
      </c>
      <c r="AC1268">
        <v>14</v>
      </c>
      <c r="AD1268">
        <v>10119</v>
      </c>
      <c r="AE1268">
        <v>10147</v>
      </c>
      <c r="AF1268">
        <v>1</v>
      </c>
      <c r="AG1268">
        <v>10086</v>
      </c>
      <c r="AH1268">
        <v>21</v>
      </c>
      <c r="AI1268">
        <v>2</v>
      </c>
      <c r="AJ1268">
        <v>22</v>
      </c>
      <c r="AK1268">
        <v>59</v>
      </c>
      <c r="AL1268">
        <v>11</v>
      </c>
      <c r="AM1268">
        <v>7</v>
      </c>
      <c r="AN1268">
        <v>90</v>
      </c>
      <c r="AO1268">
        <v>100</v>
      </c>
      <c r="AP1268">
        <v>22</v>
      </c>
      <c r="AQ1268">
        <v>76</v>
      </c>
      <c r="AR1268">
        <v>12</v>
      </c>
      <c r="AS1268">
        <v>16</v>
      </c>
    </row>
    <row r="1269" spans="1:45" x14ac:dyDescent="0.25">
      <c r="A1269">
        <v>20130621</v>
      </c>
      <c r="B1269">
        <f t="shared" si="95"/>
        <v>20170621</v>
      </c>
      <c r="C1269">
        <f t="shared" si="96"/>
        <v>2017</v>
      </c>
      <c r="D1269">
        <f t="shared" si="97"/>
        <v>6</v>
      </c>
      <c r="E1269">
        <f t="shared" si="98"/>
        <v>21</v>
      </c>
      <c r="F1269" s="15">
        <f t="shared" si="99"/>
        <v>42907</v>
      </c>
      <c r="G1269">
        <v>224</v>
      </c>
      <c r="H1269">
        <v>45</v>
      </c>
      <c r="I1269">
        <v>48</v>
      </c>
      <c r="J1269">
        <v>60</v>
      </c>
      <c r="K1269">
        <v>8</v>
      </c>
      <c r="L1269">
        <v>30</v>
      </c>
      <c r="M1269">
        <v>3</v>
      </c>
      <c r="N1269">
        <v>130</v>
      </c>
      <c r="O1269">
        <v>8</v>
      </c>
      <c r="P1269">
        <v>165</v>
      </c>
      <c r="Q1269">
        <v>152</v>
      </c>
      <c r="R1269">
        <v>9</v>
      </c>
      <c r="S1269">
        <v>195</v>
      </c>
      <c r="T1269">
        <v>1</v>
      </c>
      <c r="U1269">
        <v>149</v>
      </c>
      <c r="V1269">
        <v>24</v>
      </c>
      <c r="W1269">
        <v>0</v>
      </c>
      <c r="X1269">
        <v>0</v>
      </c>
      <c r="Y1269">
        <v>465</v>
      </c>
      <c r="Z1269">
        <v>60</v>
      </c>
      <c r="AA1269">
        <v>69</v>
      </c>
      <c r="AB1269">
        <v>24</v>
      </c>
      <c r="AC1269">
        <v>6</v>
      </c>
      <c r="AD1269">
        <v>10102</v>
      </c>
      <c r="AE1269">
        <v>10137</v>
      </c>
      <c r="AF1269">
        <v>21</v>
      </c>
      <c r="AG1269">
        <v>10066</v>
      </c>
      <c r="AH1269">
        <v>6</v>
      </c>
      <c r="AI1269">
        <v>26</v>
      </c>
      <c r="AJ1269">
        <v>5</v>
      </c>
      <c r="AK1269">
        <v>70</v>
      </c>
      <c r="AL1269">
        <v>20</v>
      </c>
      <c r="AM1269">
        <v>8</v>
      </c>
      <c r="AN1269">
        <v>89</v>
      </c>
      <c r="AO1269">
        <v>97</v>
      </c>
      <c r="AP1269">
        <v>5</v>
      </c>
      <c r="AQ1269">
        <v>81</v>
      </c>
      <c r="AR1269">
        <v>22</v>
      </c>
      <c r="AS1269">
        <v>8</v>
      </c>
    </row>
    <row r="1270" spans="1:45" x14ac:dyDescent="0.25">
      <c r="A1270">
        <v>20130622</v>
      </c>
      <c r="B1270">
        <f t="shared" si="95"/>
        <v>20170622</v>
      </c>
      <c r="C1270">
        <f t="shared" si="96"/>
        <v>2017</v>
      </c>
      <c r="D1270">
        <f t="shared" si="97"/>
        <v>6</v>
      </c>
      <c r="E1270">
        <f t="shared" si="98"/>
        <v>22</v>
      </c>
      <c r="F1270" s="15">
        <f t="shared" si="99"/>
        <v>42908</v>
      </c>
      <c r="G1270">
        <v>208</v>
      </c>
      <c r="H1270">
        <v>58</v>
      </c>
      <c r="I1270">
        <v>59</v>
      </c>
      <c r="J1270">
        <v>80</v>
      </c>
      <c r="K1270">
        <v>13</v>
      </c>
      <c r="L1270">
        <v>40</v>
      </c>
      <c r="M1270">
        <v>1</v>
      </c>
      <c r="N1270">
        <v>160</v>
      </c>
      <c r="O1270">
        <v>13</v>
      </c>
      <c r="P1270">
        <v>161</v>
      </c>
      <c r="Q1270">
        <v>136</v>
      </c>
      <c r="R1270">
        <v>23</v>
      </c>
      <c r="S1270">
        <v>192</v>
      </c>
      <c r="T1270">
        <v>10</v>
      </c>
      <c r="U1270">
        <v>126</v>
      </c>
      <c r="V1270">
        <v>24</v>
      </c>
      <c r="W1270">
        <v>31</v>
      </c>
      <c r="X1270">
        <v>19</v>
      </c>
      <c r="Y1270">
        <v>1071</v>
      </c>
      <c r="Z1270">
        <v>16</v>
      </c>
      <c r="AA1270">
        <v>18</v>
      </c>
      <c r="AB1270">
        <v>12</v>
      </c>
      <c r="AC1270">
        <v>20</v>
      </c>
      <c r="AD1270">
        <v>10102</v>
      </c>
      <c r="AE1270">
        <v>10131</v>
      </c>
      <c r="AF1270">
        <v>1</v>
      </c>
      <c r="AG1270">
        <v>10079</v>
      </c>
      <c r="AH1270">
        <v>18</v>
      </c>
      <c r="AI1270">
        <v>57</v>
      </c>
      <c r="AJ1270">
        <v>19</v>
      </c>
      <c r="AK1270">
        <v>79</v>
      </c>
      <c r="AL1270">
        <v>10</v>
      </c>
      <c r="AM1270">
        <v>7</v>
      </c>
      <c r="AN1270">
        <v>81</v>
      </c>
      <c r="AO1270">
        <v>92</v>
      </c>
      <c r="AP1270">
        <v>19</v>
      </c>
      <c r="AQ1270">
        <v>69</v>
      </c>
      <c r="AR1270">
        <v>10</v>
      </c>
      <c r="AS1270">
        <v>18</v>
      </c>
    </row>
    <row r="1271" spans="1:45" x14ac:dyDescent="0.25">
      <c r="A1271">
        <v>20130623</v>
      </c>
      <c r="B1271">
        <f t="shared" si="95"/>
        <v>20170623</v>
      </c>
      <c r="C1271">
        <f t="shared" si="96"/>
        <v>2017</v>
      </c>
      <c r="D1271">
        <f t="shared" si="97"/>
        <v>6</v>
      </c>
      <c r="E1271">
        <f t="shared" si="98"/>
        <v>23</v>
      </c>
      <c r="F1271" s="15">
        <f t="shared" si="99"/>
        <v>42909</v>
      </c>
      <c r="G1271">
        <v>221</v>
      </c>
      <c r="H1271">
        <v>54</v>
      </c>
      <c r="I1271">
        <v>56</v>
      </c>
      <c r="J1271">
        <v>70</v>
      </c>
      <c r="K1271">
        <v>6</v>
      </c>
      <c r="L1271">
        <v>40</v>
      </c>
      <c r="M1271">
        <v>3</v>
      </c>
      <c r="N1271">
        <v>140</v>
      </c>
      <c r="O1271">
        <v>13</v>
      </c>
      <c r="P1271">
        <v>146</v>
      </c>
      <c r="Q1271">
        <v>124</v>
      </c>
      <c r="R1271">
        <v>5</v>
      </c>
      <c r="S1271">
        <v>184</v>
      </c>
      <c r="T1271">
        <v>14</v>
      </c>
      <c r="U1271">
        <v>122</v>
      </c>
      <c r="V1271">
        <v>6</v>
      </c>
      <c r="W1271">
        <v>24</v>
      </c>
      <c r="X1271">
        <v>14</v>
      </c>
      <c r="Y1271">
        <v>1108</v>
      </c>
      <c r="Z1271">
        <v>49</v>
      </c>
      <c r="AA1271">
        <v>80</v>
      </c>
      <c r="AB1271">
        <v>39</v>
      </c>
      <c r="AC1271">
        <v>11</v>
      </c>
      <c r="AD1271">
        <v>10094</v>
      </c>
      <c r="AE1271">
        <v>10131</v>
      </c>
      <c r="AF1271">
        <v>24</v>
      </c>
      <c r="AG1271">
        <v>10070</v>
      </c>
      <c r="AH1271">
        <v>5</v>
      </c>
      <c r="AI1271">
        <v>56</v>
      </c>
      <c r="AJ1271">
        <v>10</v>
      </c>
      <c r="AK1271">
        <v>75</v>
      </c>
      <c r="AL1271">
        <v>1</v>
      </c>
      <c r="AM1271">
        <v>8</v>
      </c>
      <c r="AN1271">
        <v>83</v>
      </c>
      <c r="AO1271">
        <v>94</v>
      </c>
      <c r="AP1271">
        <v>7</v>
      </c>
      <c r="AQ1271">
        <v>66</v>
      </c>
      <c r="AR1271">
        <v>14</v>
      </c>
      <c r="AS1271">
        <v>18</v>
      </c>
    </row>
    <row r="1272" spans="1:45" x14ac:dyDescent="0.25">
      <c r="A1272">
        <v>20130624</v>
      </c>
      <c r="B1272">
        <f t="shared" si="95"/>
        <v>20170624</v>
      </c>
      <c r="C1272">
        <f t="shared" si="96"/>
        <v>2017</v>
      </c>
      <c r="D1272">
        <f t="shared" si="97"/>
        <v>6</v>
      </c>
      <c r="E1272">
        <f t="shared" si="98"/>
        <v>24</v>
      </c>
      <c r="F1272" s="15">
        <f t="shared" si="99"/>
        <v>42910</v>
      </c>
      <c r="G1272">
        <v>275</v>
      </c>
      <c r="H1272">
        <v>31</v>
      </c>
      <c r="I1272">
        <v>35</v>
      </c>
      <c r="J1272">
        <v>50</v>
      </c>
      <c r="K1272">
        <v>13</v>
      </c>
      <c r="L1272">
        <v>20</v>
      </c>
      <c r="M1272">
        <v>21</v>
      </c>
      <c r="N1272">
        <v>100</v>
      </c>
      <c r="O1272">
        <v>16</v>
      </c>
      <c r="P1272">
        <v>134</v>
      </c>
      <c r="Q1272">
        <v>115</v>
      </c>
      <c r="R1272">
        <v>24</v>
      </c>
      <c r="S1272">
        <v>161</v>
      </c>
      <c r="T1272">
        <v>13</v>
      </c>
      <c r="U1272">
        <v>110</v>
      </c>
      <c r="V1272">
        <v>24</v>
      </c>
      <c r="W1272">
        <v>14</v>
      </c>
      <c r="X1272">
        <v>8</v>
      </c>
      <c r="Y1272">
        <v>1264</v>
      </c>
      <c r="Z1272">
        <v>14</v>
      </c>
      <c r="AA1272">
        <v>30</v>
      </c>
      <c r="AB1272">
        <v>18</v>
      </c>
      <c r="AC1272">
        <v>9</v>
      </c>
      <c r="AD1272">
        <v>10199</v>
      </c>
      <c r="AE1272">
        <v>10249</v>
      </c>
      <c r="AF1272">
        <v>23</v>
      </c>
      <c r="AG1272">
        <v>10137</v>
      </c>
      <c r="AH1272">
        <v>1</v>
      </c>
      <c r="AI1272">
        <v>40</v>
      </c>
      <c r="AJ1272">
        <v>5</v>
      </c>
      <c r="AK1272">
        <v>75</v>
      </c>
      <c r="AL1272">
        <v>2</v>
      </c>
      <c r="AM1272">
        <v>8</v>
      </c>
      <c r="AN1272">
        <v>83</v>
      </c>
      <c r="AO1272">
        <v>94</v>
      </c>
      <c r="AP1272">
        <v>5</v>
      </c>
      <c r="AQ1272">
        <v>72</v>
      </c>
      <c r="AR1272">
        <v>14</v>
      </c>
      <c r="AS1272">
        <v>20</v>
      </c>
    </row>
    <row r="1273" spans="1:45" x14ac:dyDescent="0.25">
      <c r="A1273">
        <v>20130625</v>
      </c>
      <c r="B1273">
        <f t="shared" si="95"/>
        <v>20170625</v>
      </c>
      <c r="C1273">
        <f t="shared" si="96"/>
        <v>2017</v>
      </c>
      <c r="D1273">
        <f t="shared" si="97"/>
        <v>6</v>
      </c>
      <c r="E1273">
        <f t="shared" si="98"/>
        <v>25</v>
      </c>
      <c r="F1273" s="15">
        <f t="shared" si="99"/>
        <v>42911</v>
      </c>
      <c r="G1273">
        <v>334</v>
      </c>
      <c r="H1273">
        <v>23</v>
      </c>
      <c r="I1273">
        <v>25</v>
      </c>
      <c r="J1273">
        <v>40</v>
      </c>
      <c r="K1273">
        <v>12</v>
      </c>
      <c r="L1273">
        <v>10</v>
      </c>
      <c r="M1273">
        <v>3</v>
      </c>
      <c r="N1273">
        <v>80</v>
      </c>
      <c r="O1273">
        <v>12</v>
      </c>
      <c r="P1273">
        <v>131</v>
      </c>
      <c r="Q1273">
        <v>64</v>
      </c>
      <c r="R1273">
        <v>24</v>
      </c>
      <c r="S1273">
        <v>174</v>
      </c>
      <c r="T1273">
        <v>11</v>
      </c>
      <c r="U1273">
        <v>26</v>
      </c>
      <c r="V1273">
        <v>24</v>
      </c>
      <c r="W1273">
        <v>41</v>
      </c>
      <c r="X1273">
        <v>24</v>
      </c>
      <c r="Y1273">
        <v>1546</v>
      </c>
      <c r="Z1273">
        <v>0</v>
      </c>
      <c r="AA1273">
        <v>0</v>
      </c>
      <c r="AB1273">
        <v>0</v>
      </c>
      <c r="AC1273">
        <v>1</v>
      </c>
      <c r="AD1273">
        <v>10276</v>
      </c>
      <c r="AE1273">
        <v>10297</v>
      </c>
      <c r="AF1273">
        <v>22</v>
      </c>
      <c r="AG1273">
        <v>10249</v>
      </c>
      <c r="AH1273">
        <v>1</v>
      </c>
      <c r="AI1273">
        <v>65</v>
      </c>
      <c r="AJ1273">
        <v>3</v>
      </c>
      <c r="AK1273">
        <v>82</v>
      </c>
      <c r="AL1273">
        <v>16</v>
      </c>
      <c r="AM1273">
        <v>6</v>
      </c>
      <c r="AN1273">
        <v>73</v>
      </c>
      <c r="AO1273">
        <v>97</v>
      </c>
      <c r="AP1273">
        <v>23</v>
      </c>
      <c r="AQ1273">
        <v>52</v>
      </c>
      <c r="AR1273">
        <v>12</v>
      </c>
      <c r="AS1273">
        <v>24</v>
      </c>
    </row>
    <row r="1274" spans="1:45" x14ac:dyDescent="0.25">
      <c r="A1274">
        <v>20130626</v>
      </c>
      <c r="B1274">
        <f t="shared" si="95"/>
        <v>20170626</v>
      </c>
      <c r="C1274">
        <f t="shared" si="96"/>
        <v>2017</v>
      </c>
      <c r="D1274">
        <f t="shared" si="97"/>
        <v>6</v>
      </c>
      <c r="E1274">
        <f t="shared" si="98"/>
        <v>26</v>
      </c>
      <c r="F1274" s="15">
        <f t="shared" si="99"/>
        <v>42912</v>
      </c>
      <c r="G1274">
        <v>290</v>
      </c>
      <c r="H1274">
        <v>26</v>
      </c>
      <c r="I1274">
        <v>26</v>
      </c>
      <c r="J1274">
        <v>40</v>
      </c>
      <c r="K1274">
        <v>11</v>
      </c>
      <c r="L1274">
        <v>10</v>
      </c>
      <c r="M1274">
        <v>1</v>
      </c>
      <c r="N1274">
        <v>80</v>
      </c>
      <c r="O1274">
        <v>16</v>
      </c>
      <c r="P1274">
        <v>130</v>
      </c>
      <c r="Q1274">
        <v>54</v>
      </c>
      <c r="R1274">
        <v>2</v>
      </c>
      <c r="S1274">
        <v>176</v>
      </c>
      <c r="T1274">
        <v>16</v>
      </c>
      <c r="U1274">
        <v>16</v>
      </c>
      <c r="V1274">
        <v>6</v>
      </c>
      <c r="W1274">
        <v>59</v>
      </c>
      <c r="X1274">
        <v>35</v>
      </c>
      <c r="Y1274">
        <v>1832</v>
      </c>
      <c r="Z1274">
        <v>18</v>
      </c>
      <c r="AA1274">
        <v>25</v>
      </c>
      <c r="AB1274">
        <v>15</v>
      </c>
      <c r="AC1274">
        <v>22</v>
      </c>
      <c r="AD1274">
        <v>10278</v>
      </c>
      <c r="AE1274">
        <v>10292</v>
      </c>
      <c r="AF1274">
        <v>1</v>
      </c>
      <c r="AG1274">
        <v>10250</v>
      </c>
      <c r="AH1274">
        <v>24</v>
      </c>
      <c r="AI1274">
        <v>11</v>
      </c>
      <c r="AJ1274">
        <v>1</v>
      </c>
      <c r="AK1274">
        <v>81</v>
      </c>
      <c r="AL1274">
        <v>9</v>
      </c>
      <c r="AM1274">
        <v>5</v>
      </c>
      <c r="AN1274">
        <v>77</v>
      </c>
      <c r="AO1274">
        <v>98</v>
      </c>
      <c r="AP1274">
        <v>1</v>
      </c>
      <c r="AQ1274">
        <v>54</v>
      </c>
      <c r="AR1274">
        <v>9</v>
      </c>
      <c r="AS1274">
        <v>29</v>
      </c>
    </row>
    <row r="1275" spans="1:45" x14ac:dyDescent="0.25">
      <c r="A1275">
        <v>20130627</v>
      </c>
      <c r="B1275">
        <f t="shared" si="95"/>
        <v>20170627</v>
      </c>
      <c r="C1275">
        <f t="shared" si="96"/>
        <v>2017</v>
      </c>
      <c r="D1275">
        <f t="shared" si="97"/>
        <v>6</v>
      </c>
      <c r="E1275">
        <f t="shared" si="98"/>
        <v>27</v>
      </c>
      <c r="F1275" s="15">
        <f t="shared" si="99"/>
        <v>42913</v>
      </c>
      <c r="G1275">
        <v>291</v>
      </c>
      <c r="H1275">
        <v>24</v>
      </c>
      <c r="I1275">
        <v>30</v>
      </c>
      <c r="J1275">
        <v>50</v>
      </c>
      <c r="K1275">
        <v>15</v>
      </c>
      <c r="L1275">
        <v>20</v>
      </c>
      <c r="M1275">
        <v>1</v>
      </c>
      <c r="N1275">
        <v>100</v>
      </c>
      <c r="O1275">
        <v>7</v>
      </c>
      <c r="P1275">
        <v>127</v>
      </c>
      <c r="Q1275">
        <v>106</v>
      </c>
      <c r="R1275">
        <v>4</v>
      </c>
      <c r="S1275">
        <v>153</v>
      </c>
      <c r="T1275">
        <v>12</v>
      </c>
      <c r="U1275">
        <v>99</v>
      </c>
      <c r="V1275">
        <v>6</v>
      </c>
      <c r="W1275">
        <v>36</v>
      </c>
      <c r="X1275">
        <v>22</v>
      </c>
      <c r="Y1275">
        <v>1275</v>
      </c>
      <c r="Z1275">
        <v>19</v>
      </c>
      <c r="AA1275">
        <v>12</v>
      </c>
      <c r="AB1275">
        <v>7</v>
      </c>
      <c r="AC1275">
        <v>24</v>
      </c>
      <c r="AD1275">
        <v>10232</v>
      </c>
      <c r="AE1275">
        <v>10246</v>
      </c>
      <c r="AF1275">
        <v>1</v>
      </c>
      <c r="AG1275">
        <v>10196</v>
      </c>
      <c r="AH1275">
        <v>24</v>
      </c>
      <c r="AI1275">
        <v>56</v>
      </c>
      <c r="AJ1275">
        <v>1</v>
      </c>
      <c r="AK1275">
        <v>80</v>
      </c>
      <c r="AL1275">
        <v>14</v>
      </c>
      <c r="AM1275">
        <v>7</v>
      </c>
      <c r="AN1275">
        <v>78</v>
      </c>
      <c r="AO1275">
        <v>97</v>
      </c>
      <c r="AP1275">
        <v>1</v>
      </c>
      <c r="AQ1275">
        <v>61</v>
      </c>
      <c r="AR1275">
        <v>13</v>
      </c>
      <c r="AS1275">
        <v>20</v>
      </c>
    </row>
    <row r="1276" spans="1:45" x14ac:dyDescent="0.25">
      <c r="A1276">
        <v>20130628</v>
      </c>
      <c r="B1276">
        <f t="shared" si="95"/>
        <v>20170628</v>
      </c>
      <c r="C1276">
        <f t="shared" si="96"/>
        <v>2017</v>
      </c>
      <c r="D1276">
        <f t="shared" si="97"/>
        <v>6</v>
      </c>
      <c r="E1276">
        <f t="shared" si="98"/>
        <v>28</v>
      </c>
      <c r="F1276" s="15">
        <f t="shared" si="99"/>
        <v>42914</v>
      </c>
      <c r="G1276">
        <v>236</v>
      </c>
      <c r="H1276">
        <v>30</v>
      </c>
      <c r="I1276">
        <v>33</v>
      </c>
      <c r="J1276">
        <v>50</v>
      </c>
      <c r="K1276">
        <v>16</v>
      </c>
      <c r="L1276">
        <v>20</v>
      </c>
      <c r="M1276">
        <v>3</v>
      </c>
      <c r="N1276">
        <v>90</v>
      </c>
      <c r="O1276">
        <v>13</v>
      </c>
      <c r="P1276">
        <v>137</v>
      </c>
      <c r="Q1276">
        <v>111</v>
      </c>
      <c r="R1276">
        <v>1</v>
      </c>
      <c r="S1276">
        <v>171</v>
      </c>
      <c r="T1276">
        <v>15</v>
      </c>
      <c r="U1276">
        <v>110</v>
      </c>
      <c r="V1276">
        <v>6</v>
      </c>
      <c r="W1276">
        <v>4</v>
      </c>
      <c r="X1276">
        <v>2</v>
      </c>
      <c r="Y1276">
        <v>792</v>
      </c>
      <c r="Z1276">
        <v>107</v>
      </c>
      <c r="AA1276">
        <v>130</v>
      </c>
      <c r="AB1276">
        <v>22</v>
      </c>
      <c r="AC1276">
        <v>1</v>
      </c>
      <c r="AD1276">
        <v>10174</v>
      </c>
      <c r="AE1276">
        <v>10191</v>
      </c>
      <c r="AF1276">
        <v>1</v>
      </c>
      <c r="AG1276">
        <v>10137</v>
      </c>
      <c r="AH1276">
        <v>24</v>
      </c>
      <c r="AI1276">
        <v>23</v>
      </c>
      <c r="AJ1276">
        <v>8</v>
      </c>
      <c r="AK1276">
        <v>75</v>
      </c>
      <c r="AL1276">
        <v>15</v>
      </c>
      <c r="AM1276">
        <v>8</v>
      </c>
      <c r="AN1276">
        <v>90</v>
      </c>
      <c r="AO1276">
        <v>98</v>
      </c>
      <c r="AP1276">
        <v>3</v>
      </c>
      <c r="AQ1276">
        <v>71</v>
      </c>
      <c r="AR1276">
        <v>15</v>
      </c>
      <c r="AS1276">
        <v>13</v>
      </c>
    </row>
    <row r="1277" spans="1:45" x14ac:dyDescent="0.25">
      <c r="A1277">
        <v>20130629</v>
      </c>
      <c r="B1277">
        <f t="shared" si="95"/>
        <v>20170629</v>
      </c>
      <c r="C1277">
        <f t="shared" si="96"/>
        <v>2017</v>
      </c>
      <c r="D1277">
        <f t="shared" si="97"/>
        <v>6</v>
      </c>
      <c r="E1277">
        <f t="shared" si="98"/>
        <v>29</v>
      </c>
      <c r="F1277" s="15">
        <f t="shared" si="99"/>
        <v>42915</v>
      </c>
      <c r="G1277">
        <v>324</v>
      </c>
      <c r="H1277">
        <v>32</v>
      </c>
      <c r="I1277">
        <v>35</v>
      </c>
      <c r="J1277">
        <v>60</v>
      </c>
      <c r="K1277">
        <v>12</v>
      </c>
      <c r="L1277">
        <v>10</v>
      </c>
      <c r="M1277">
        <v>23</v>
      </c>
      <c r="N1277">
        <v>100</v>
      </c>
      <c r="O1277">
        <v>11</v>
      </c>
      <c r="P1277">
        <v>141</v>
      </c>
      <c r="Q1277">
        <v>78</v>
      </c>
      <c r="R1277">
        <v>24</v>
      </c>
      <c r="S1277">
        <v>175</v>
      </c>
      <c r="T1277">
        <v>12</v>
      </c>
      <c r="U1277">
        <v>52</v>
      </c>
      <c r="V1277">
        <v>24</v>
      </c>
      <c r="W1277">
        <v>28</v>
      </c>
      <c r="X1277">
        <v>17</v>
      </c>
      <c r="Y1277">
        <v>1685</v>
      </c>
      <c r="Z1277">
        <v>13</v>
      </c>
      <c r="AA1277">
        <v>24</v>
      </c>
      <c r="AB1277">
        <v>23</v>
      </c>
      <c r="AC1277">
        <v>1</v>
      </c>
      <c r="AD1277">
        <v>10202</v>
      </c>
      <c r="AE1277">
        <v>10248</v>
      </c>
      <c r="AF1277">
        <v>21</v>
      </c>
      <c r="AG1277">
        <v>10135</v>
      </c>
      <c r="AH1277">
        <v>1</v>
      </c>
      <c r="AI1277">
        <v>50</v>
      </c>
      <c r="AJ1277">
        <v>4</v>
      </c>
      <c r="AK1277">
        <v>80</v>
      </c>
      <c r="AL1277">
        <v>12</v>
      </c>
      <c r="AM1277">
        <v>7</v>
      </c>
      <c r="AN1277">
        <v>77</v>
      </c>
      <c r="AO1277">
        <v>98</v>
      </c>
      <c r="AP1277">
        <v>24</v>
      </c>
      <c r="AQ1277">
        <v>52</v>
      </c>
      <c r="AR1277">
        <v>12</v>
      </c>
      <c r="AS1277">
        <v>27</v>
      </c>
    </row>
    <row r="1278" spans="1:45" x14ac:dyDescent="0.25">
      <c r="A1278">
        <v>20130630</v>
      </c>
      <c r="B1278">
        <f t="shared" si="95"/>
        <v>20170630</v>
      </c>
      <c r="C1278">
        <f t="shared" si="96"/>
        <v>2017</v>
      </c>
      <c r="D1278">
        <f t="shared" si="97"/>
        <v>6</v>
      </c>
      <c r="E1278">
        <f t="shared" si="98"/>
        <v>30</v>
      </c>
      <c r="F1278" s="15">
        <f t="shared" si="99"/>
        <v>42916</v>
      </c>
      <c r="G1278">
        <v>230</v>
      </c>
      <c r="H1278">
        <v>36</v>
      </c>
      <c r="I1278">
        <v>37</v>
      </c>
      <c r="J1278">
        <v>50</v>
      </c>
      <c r="K1278">
        <v>10</v>
      </c>
      <c r="L1278">
        <v>10</v>
      </c>
      <c r="M1278">
        <v>1</v>
      </c>
      <c r="N1278">
        <v>100</v>
      </c>
      <c r="O1278">
        <v>24</v>
      </c>
      <c r="P1278">
        <v>166</v>
      </c>
      <c r="Q1278">
        <v>74</v>
      </c>
      <c r="R1278">
        <v>2</v>
      </c>
      <c r="S1278">
        <v>222</v>
      </c>
      <c r="T1278">
        <v>14</v>
      </c>
      <c r="U1278">
        <v>46</v>
      </c>
      <c r="V1278">
        <v>6</v>
      </c>
      <c r="W1278">
        <v>58</v>
      </c>
      <c r="X1278">
        <v>35</v>
      </c>
      <c r="Y1278">
        <v>1840</v>
      </c>
      <c r="Z1278">
        <v>0</v>
      </c>
      <c r="AA1278">
        <v>0</v>
      </c>
      <c r="AB1278">
        <v>0</v>
      </c>
      <c r="AC1278">
        <v>1</v>
      </c>
      <c r="AD1278">
        <v>10207</v>
      </c>
      <c r="AE1278">
        <v>10243</v>
      </c>
      <c r="AF1278">
        <v>1</v>
      </c>
      <c r="AG1278">
        <v>10170</v>
      </c>
      <c r="AH1278">
        <v>24</v>
      </c>
      <c r="AI1278">
        <v>39</v>
      </c>
      <c r="AJ1278">
        <v>1</v>
      </c>
      <c r="AK1278">
        <v>80</v>
      </c>
      <c r="AL1278">
        <v>15</v>
      </c>
      <c r="AM1278">
        <v>5</v>
      </c>
      <c r="AN1278">
        <v>77</v>
      </c>
      <c r="AO1278">
        <v>98</v>
      </c>
      <c r="AP1278">
        <v>1</v>
      </c>
      <c r="AQ1278">
        <v>60</v>
      </c>
      <c r="AR1278">
        <v>14</v>
      </c>
      <c r="AS1278">
        <v>31</v>
      </c>
    </row>
    <row r="1279" spans="1:45" x14ac:dyDescent="0.25">
      <c r="A1279">
        <v>20130701</v>
      </c>
      <c r="B1279">
        <f t="shared" si="95"/>
        <v>20170701</v>
      </c>
      <c r="C1279">
        <f t="shared" si="96"/>
        <v>2017</v>
      </c>
      <c r="D1279">
        <f t="shared" si="97"/>
        <v>7</v>
      </c>
      <c r="E1279">
        <f t="shared" si="98"/>
        <v>1</v>
      </c>
      <c r="F1279" s="15">
        <f t="shared" si="99"/>
        <v>42917</v>
      </c>
      <c r="G1279">
        <v>255</v>
      </c>
      <c r="H1279">
        <v>30</v>
      </c>
      <c r="I1279">
        <v>33</v>
      </c>
      <c r="J1279">
        <v>50</v>
      </c>
      <c r="K1279">
        <v>16</v>
      </c>
      <c r="L1279">
        <v>10</v>
      </c>
      <c r="M1279">
        <v>21</v>
      </c>
      <c r="N1279">
        <v>100</v>
      </c>
      <c r="O1279">
        <v>1</v>
      </c>
      <c r="P1279">
        <v>157</v>
      </c>
      <c r="Q1279">
        <v>104</v>
      </c>
      <c r="R1279">
        <v>24</v>
      </c>
      <c r="S1279">
        <v>193</v>
      </c>
      <c r="T1279">
        <v>16</v>
      </c>
      <c r="U1279">
        <v>82</v>
      </c>
      <c r="V1279">
        <v>24</v>
      </c>
      <c r="W1279">
        <v>45</v>
      </c>
      <c r="X1279">
        <v>27</v>
      </c>
      <c r="Y1279">
        <v>1538</v>
      </c>
      <c r="Z1279">
        <v>0</v>
      </c>
      <c r="AA1279">
        <v>0</v>
      </c>
      <c r="AB1279">
        <v>0</v>
      </c>
      <c r="AC1279">
        <v>1</v>
      </c>
      <c r="AD1279">
        <v>10165</v>
      </c>
      <c r="AE1279">
        <v>10169</v>
      </c>
      <c r="AF1279">
        <v>8</v>
      </c>
      <c r="AG1279">
        <v>10160</v>
      </c>
      <c r="AH1279">
        <v>19</v>
      </c>
      <c r="AI1279">
        <v>58</v>
      </c>
      <c r="AJ1279">
        <v>3</v>
      </c>
      <c r="AK1279">
        <v>82</v>
      </c>
      <c r="AL1279">
        <v>18</v>
      </c>
      <c r="AM1279">
        <v>6</v>
      </c>
      <c r="AN1279">
        <v>79</v>
      </c>
      <c r="AO1279">
        <v>98</v>
      </c>
      <c r="AP1279">
        <v>23</v>
      </c>
      <c r="AQ1279">
        <v>62</v>
      </c>
      <c r="AR1279">
        <v>16</v>
      </c>
      <c r="AS1279">
        <v>26</v>
      </c>
    </row>
    <row r="1280" spans="1:45" x14ac:dyDescent="0.25">
      <c r="A1280">
        <v>20130702</v>
      </c>
      <c r="B1280">
        <f t="shared" si="95"/>
        <v>20170702</v>
      </c>
      <c r="C1280">
        <f t="shared" si="96"/>
        <v>2017</v>
      </c>
      <c r="D1280">
        <f t="shared" si="97"/>
        <v>7</v>
      </c>
      <c r="E1280">
        <f t="shared" si="98"/>
        <v>2</v>
      </c>
      <c r="F1280" s="15">
        <f t="shared" si="99"/>
        <v>42918</v>
      </c>
      <c r="G1280">
        <v>184</v>
      </c>
      <c r="H1280">
        <v>17</v>
      </c>
      <c r="I1280">
        <v>23</v>
      </c>
      <c r="J1280">
        <v>30</v>
      </c>
      <c r="K1280">
        <v>8</v>
      </c>
      <c r="L1280">
        <v>10</v>
      </c>
      <c r="M1280">
        <v>1</v>
      </c>
      <c r="N1280">
        <v>60</v>
      </c>
      <c r="O1280">
        <v>12</v>
      </c>
      <c r="P1280">
        <v>166</v>
      </c>
      <c r="Q1280">
        <v>96</v>
      </c>
      <c r="R1280">
        <v>4</v>
      </c>
      <c r="S1280">
        <v>208</v>
      </c>
      <c r="T1280">
        <v>15</v>
      </c>
      <c r="U1280">
        <v>72</v>
      </c>
      <c r="V1280">
        <v>6</v>
      </c>
      <c r="W1280">
        <v>41</v>
      </c>
      <c r="X1280">
        <v>25</v>
      </c>
      <c r="Y1280">
        <v>1882</v>
      </c>
      <c r="Z1280">
        <v>10</v>
      </c>
      <c r="AA1280">
        <v>15</v>
      </c>
      <c r="AB1280">
        <v>9</v>
      </c>
      <c r="AC1280">
        <v>23</v>
      </c>
      <c r="AD1280">
        <v>10129</v>
      </c>
      <c r="AE1280">
        <v>10159</v>
      </c>
      <c r="AF1280">
        <v>1</v>
      </c>
      <c r="AG1280">
        <v>10070</v>
      </c>
      <c r="AH1280">
        <v>24</v>
      </c>
      <c r="AI1280">
        <v>24</v>
      </c>
      <c r="AJ1280">
        <v>4</v>
      </c>
      <c r="AK1280">
        <v>80</v>
      </c>
      <c r="AL1280">
        <v>11</v>
      </c>
      <c r="AM1280">
        <v>7</v>
      </c>
      <c r="AN1280">
        <v>74</v>
      </c>
      <c r="AO1280">
        <v>98</v>
      </c>
      <c r="AP1280">
        <v>1</v>
      </c>
      <c r="AQ1280">
        <v>50</v>
      </c>
      <c r="AR1280">
        <v>12</v>
      </c>
      <c r="AS1280">
        <v>32</v>
      </c>
    </row>
    <row r="1281" spans="1:45" x14ac:dyDescent="0.25">
      <c r="A1281">
        <v>20130703</v>
      </c>
      <c r="B1281">
        <f t="shared" si="95"/>
        <v>20170703</v>
      </c>
      <c r="C1281">
        <f t="shared" si="96"/>
        <v>2017</v>
      </c>
      <c r="D1281">
        <f t="shared" si="97"/>
        <v>7</v>
      </c>
      <c r="E1281">
        <f t="shared" si="98"/>
        <v>3</v>
      </c>
      <c r="F1281" s="15">
        <f t="shared" si="99"/>
        <v>42919</v>
      </c>
      <c r="G1281">
        <v>228</v>
      </c>
      <c r="H1281">
        <v>25</v>
      </c>
      <c r="I1281">
        <v>29</v>
      </c>
      <c r="J1281">
        <v>50</v>
      </c>
      <c r="K1281">
        <v>12</v>
      </c>
      <c r="L1281">
        <v>10</v>
      </c>
      <c r="M1281">
        <v>2</v>
      </c>
      <c r="N1281">
        <v>80</v>
      </c>
      <c r="O1281">
        <v>10</v>
      </c>
      <c r="P1281">
        <v>166</v>
      </c>
      <c r="Q1281">
        <v>148</v>
      </c>
      <c r="R1281">
        <v>24</v>
      </c>
      <c r="S1281">
        <v>191</v>
      </c>
      <c r="T1281">
        <v>13</v>
      </c>
      <c r="U1281">
        <v>121</v>
      </c>
      <c r="V1281">
        <v>24</v>
      </c>
      <c r="W1281">
        <v>10</v>
      </c>
      <c r="X1281">
        <v>6</v>
      </c>
      <c r="Y1281">
        <v>959</v>
      </c>
      <c r="Z1281">
        <v>30</v>
      </c>
      <c r="AA1281">
        <v>66</v>
      </c>
      <c r="AB1281">
        <v>40</v>
      </c>
      <c r="AC1281">
        <v>2</v>
      </c>
      <c r="AD1281">
        <v>10097</v>
      </c>
      <c r="AE1281">
        <v>10160</v>
      </c>
      <c r="AF1281">
        <v>24</v>
      </c>
      <c r="AG1281">
        <v>10055</v>
      </c>
      <c r="AH1281">
        <v>4</v>
      </c>
      <c r="AI1281">
        <v>45</v>
      </c>
      <c r="AJ1281">
        <v>2</v>
      </c>
      <c r="AK1281">
        <v>70</v>
      </c>
      <c r="AL1281">
        <v>9</v>
      </c>
      <c r="AM1281">
        <v>8</v>
      </c>
      <c r="AN1281">
        <v>89</v>
      </c>
      <c r="AO1281">
        <v>98</v>
      </c>
      <c r="AP1281">
        <v>2</v>
      </c>
      <c r="AQ1281">
        <v>81</v>
      </c>
      <c r="AR1281">
        <v>16</v>
      </c>
      <c r="AS1281">
        <v>16</v>
      </c>
    </row>
    <row r="1282" spans="1:45" x14ac:dyDescent="0.25">
      <c r="A1282">
        <v>20130704</v>
      </c>
      <c r="B1282">
        <f t="shared" si="95"/>
        <v>20170704</v>
      </c>
      <c r="C1282">
        <f t="shared" si="96"/>
        <v>2017</v>
      </c>
      <c r="D1282">
        <f t="shared" si="97"/>
        <v>7</v>
      </c>
      <c r="E1282">
        <f t="shared" si="98"/>
        <v>4</v>
      </c>
      <c r="F1282" s="15">
        <f t="shared" si="99"/>
        <v>42920</v>
      </c>
      <c r="G1282">
        <v>227</v>
      </c>
      <c r="H1282">
        <v>33</v>
      </c>
      <c r="I1282">
        <v>34</v>
      </c>
      <c r="J1282">
        <v>60</v>
      </c>
      <c r="K1282">
        <v>13</v>
      </c>
      <c r="L1282">
        <v>10</v>
      </c>
      <c r="M1282">
        <v>4</v>
      </c>
      <c r="N1282">
        <v>110</v>
      </c>
      <c r="O1282">
        <v>13</v>
      </c>
      <c r="P1282">
        <v>180</v>
      </c>
      <c r="Q1282">
        <v>153</v>
      </c>
      <c r="R1282">
        <v>4</v>
      </c>
      <c r="S1282">
        <v>225</v>
      </c>
      <c r="T1282">
        <v>13</v>
      </c>
      <c r="U1282">
        <v>146</v>
      </c>
      <c r="V1282">
        <v>6</v>
      </c>
      <c r="W1282">
        <v>46</v>
      </c>
      <c r="X1282">
        <v>28</v>
      </c>
      <c r="Y1282">
        <v>1783</v>
      </c>
      <c r="Z1282">
        <v>4</v>
      </c>
      <c r="AA1282">
        <v>1</v>
      </c>
      <c r="AB1282">
        <v>1</v>
      </c>
      <c r="AC1282">
        <v>19</v>
      </c>
      <c r="AD1282">
        <v>10204</v>
      </c>
      <c r="AE1282">
        <v>10247</v>
      </c>
      <c r="AF1282">
        <v>24</v>
      </c>
      <c r="AG1282">
        <v>10163</v>
      </c>
      <c r="AH1282">
        <v>1</v>
      </c>
      <c r="AI1282">
        <v>57</v>
      </c>
      <c r="AJ1282">
        <v>3</v>
      </c>
      <c r="AK1282">
        <v>77</v>
      </c>
      <c r="AL1282">
        <v>10</v>
      </c>
      <c r="AM1282">
        <v>7</v>
      </c>
      <c r="AN1282">
        <v>84</v>
      </c>
      <c r="AO1282">
        <v>97</v>
      </c>
      <c r="AP1282">
        <v>3</v>
      </c>
      <c r="AQ1282">
        <v>59</v>
      </c>
      <c r="AR1282">
        <v>13</v>
      </c>
      <c r="AS1282">
        <v>31</v>
      </c>
    </row>
    <row r="1283" spans="1:45" x14ac:dyDescent="0.25">
      <c r="A1283">
        <v>20130705</v>
      </c>
      <c r="B1283">
        <f t="shared" ref="B1283:B1346" si="100">A1283+40000</f>
        <v>20170705</v>
      </c>
      <c r="C1283">
        <f t="shared" ref="C1283:C1346" si="101">FLOOR(B1283/10000,1)</f>
        <v>2017</v>
      </c>
      <c r="D1283">
        <f t="shared" ref="D1283:D1346" si="102">FLOOR(B1283/100 - 100 * C1283, 1)</f>
        <v>7</v>
      </c>
      <c r="E1283">
        <f t="shared" ref="E1283:E1346" si="103">FLOOR(B1283-10000*C1283-100*D1283,1)</f>
        <v>5</v>
      </c>
      <c r="F1283" s="15">
        <f t="shared" ref="F1283:F1346" si="104">DATE(C1283,D1283,E1283)</f>
        <v>42921</v>
      </c>
      <c r="G1283">
        <v>308</v>
      </c>
      <c r="H1283">
        <v>13</v>
      </c>
      <c r="I1283">
        <v>26</v>
      </c>
      <c r="J1283">
        <v>40</v>
      </c>
      <c r="K1283">
        <v>16</v>
      </c>
      <c r="L1283">
        <v>10</v>
      </c>
      <c r="M1283">
        <v>22</v>
      </c>
      <c r="N1283">
        <v>70</v>
      </c>
      <c r="O1283">
        <v>1</v>
      </c>
      <c r="P1283">
        <v>183</v>
      </c>
      <c r="Q1283">
        <v>136</v>
      </c>
      <c r="R1283">
        <v>22</v>
      </c>
      <c r="S1283">
        <v>235</v>
      </c>
      <c r="T1283">
        <v>14</v>
      </c>
      <c r="U1283">
        <v>103</v>
      </c>
      <c r="V1283">
        <v>24</v>
      </c>
      <c r="W1283">
        <v>72</v>
      </c>
      <c r="X1283">
        <v>43</v>
      </c>
      <c r="Y1283">
        <v>1874</v>
      </c>
      <c r="Z1283">
        <v>0</v>
      </c>
      <c r="AA1283">
        <v>0</v>
      </c>
      <c r="AB1283">
        <v>0</v>
      </c>
      <c r="AC1283">
        <v>1</v>
      </c>
      <c r="AD1283">
        <v>10286</v>
      </c>
      <c r="AE1283">
        <v>10311</v>
      </c>
      <c r="AF1283">
        <v>24</v>
      </c>
      <c r="AG1283">
        <v>10250</v>
      </c>
      <c r="AH1283">
        <v>1</v>
      </c>
      <c r="AI1283">
        <v>50</v>
      </c>
      <c r="AJ1283">
        <v>6</v>
      </c>
      <c r="AK1283">
        <v>80</v>
      </c>
      <c r="AL1283">
        <v>17</v>
      </c>
      <c r="AM1283">
        <v>4</v>
      </c>
      <c r="AN1283">
        <v>79</v>
      </c>
      <c r="AO1283">
        <v>97</v>
      </c>
      <c r="AP1283">
        <v>22</v>
      </c>
      <c r="AQ1283">
        <v>56</v>
      </c>
      <c r="AR1283">
        <v>16</v>
      </c>
      <c r="AS1283">
        <v>33</v>
      </c>
    </row>
    <row r="1284" spans="1:45" x14ac:dyDescent="0.25">
      <c r="A1284">
        <v>20130706</v>
      </c>
      <c r="B1284">
        <f t="shared" si="100"/>
        <v>20170706</v>
      </c>
      <c r="C1284">
        <f t="shared" si="101"/>
        <v>2017</v>
      </c>
      <c r="D1284">
        <f t="shared" si="102"/>
        <v>7</v>
      </c>
      <c r="E1284">
        <f t="shared" si="103"/>
        <v>6</v>
      </c>
      <c r="F1284" s="15">
        <f t="shared" si="104"/>
        <v>42922</v>
      </c>
      <c r="G1284">
        <v>56</v>
      </c>
      <c r="H1284">
        <v>21</v>
      </c>
      <c r="I1284">
        <v>22</v>
      </c>
      <c r="J1284">
        <v>40</v>
      </c>
      <c r="K1284">
        <v>16</v>
      </c>
      <c r="L1284">
        <v>10</v>
      </c>
      <c r="M1284">
        <v>2</v>
      </c>
      <c r="N1284">
        <v>70</v>
      </c>
      <c r="O1284">
        <v>15</v>
      </c>
      <c r="P1284">
        <v>191</v>
      </c>
      <c r="Q1284">
        <v>114</v>
      </c>
      <c r="R1284">
        <v>4</v>
      </c>
      <c r="S1284">
        <v>252</v>
      </c>
      <c r="T1284">
        <v>14</v>
      </c>
      <c r="U1284">
        <v>81</v>
      </c>
      <c r="V1284">
        <v>6</v>
      </c>
      <c r="W1284">
        <v>117</v>
      </c>
      <c r="X1284">
        <v>71</v>
      </c>
      <c r="Y1284">
        <v>2540</v>
      </c>
      <c r="Z1284">
        <v>0</v>
      </c>
      <c r="AA1284">
        <v>0</v>
      </c>
      <c r="AB1284">
        <v>0</v>
      </c>
      <c r="AC1284">
        <v>1</v>
      </c>
      <c r="AD1284">
        <v>10303</v>
      </c>
      <c r="AE1284">
        <v>10310</v>
      </c>
      <c r="AF1284">
        <v>1</v>
      </c>
      <c r="AG1284">
        <v>10290</v>
      </c>
      <c r="AH1284">
        <v>17</v>
      </c>
      <c r="AI1284">
        <v>64</v>
      </c>
      <c r="AJ1284">
        <v>2</v>
      </c>
      <c r="AK1284">
        <v>81</v>
      </c>
      <c r="AL1284">
        <v>17</v>
      </c>
      <c r="AM1284">
        <v>1</v>
      </c>
      <c r="AN1284">
        <v>73</v>
      </c>
      <c r="AO1284">
        <v>97</v>
      </c>
      <c r="AP1284">
        <v>3</v>
      </c>
      <c r="AQ1284">
        <v>53</v>
      </c>
      <c r="AR1284">
        <v>17</v>
      </c>
      <c r="AS1284">
        <v>46</v>
      </c>
    </row>
    <row r="1285" spans="1:45" x14ac:dyDescent="0.25">
      <c r="A1285">
        <v>20130707</v>
      </c>
      <c r="B1285">
        <f t="shared" si="100"/>
        <v>20170707</v>
      </c>
      <c r="C1285">
        <f t="shared" si="101"/>
        <v>2017</v>
      </c>
      <c r="D1285">
        <f t="shared" si="102"/>
        <v>7</v>
      </c>
      <c r="E1285">
        <f t="shared" si="103"/>
        <v>7</v>
      </c>
      <c r="F1285" s="15">
        <f t="shared" si="104"/>
        <v>42923</v>
      </c>
      <c r="G1285">
        <v>27</v>
      </c>
      <c r="H1285">
        <v>29</v>
      </c>
      <c r="I1285">
        <v>30</v>
      </c>
      <c r="J1285">
        <v>50</v>
      </c>
      <c r="K1285">
        <v>17</v>
      </c>
      <c r="L1285">
        <v>10</v>
      </c>
      <c r="M1285">
        <v>1</v>
      </c>
      <c r="N1285">
        <v>80</v>
      </c>
      <c r="O1285">
        <v>12</v>
      </c>
      <c r="P1285">
        <v>196</v>
      </c>
      <c r="Q1285">
        <v>119</v>
      </c>
      <c r="R1285">
        <v>3</v>
      </c>
      <c r="S1285">
        <v>251</v>
      </c>
      <c r="T1285">
        <v>14</v>
      </c>
      <c r="U1285">
        <v>74</v>
      </c>
      <c r="V1285">
        <v>6</v>
      </c>
      <c r="W1285">
        <v>150</v>
      </c>
      <c r="X1285">
        <v>91</v>
      </c>
      <c r="Y1285">
        <v>2865</v>
      </c>
      <c r="Z1285">
        <v>0</v>
      </c>
      <c r="AA1285">
        <v>0</v>
      </c>
      <c r="AB1285">
        <v>0</v>
      </c>
      <c r="AC1285">
        <v>1</v>
      </c>
      <c r="AD1285">
        <v>10313</v>
      </c>
      <c r="AE1285">
        <v>10323</v>
      </c>
      <c r="AF1285">
        <v>24</v>
      </c>
      <c r="AG1285">
        <v>10307</v>
      </c>
      <c r="AH1285">
        <v>5</v>
      </c>
      <c r="AI1285">
        <v>60</v>
      </c>
      <c r="AJ1285">
        <v>4</v>
      </c>
      <c r="AK1285">
        <v>80</v>
      </c>
      <c r="AL1285">
        <v>14</v>
      </c>
      <c r="AM1285">
        <v>0</v>
      </c>
      <c r="AN1285">
        <v>72</v>
      </c>
      <c r="AO1285">
        <v>97</v>
      </c>
      <c r="AP1285">
        <v>1</v>
      </c>
      <c r="AQ1285">
        <v>48</v>
      </c>
      <c r="AR1285">
        <v>12</v>
      </c>
      <c r="AS1285">
        <v>52</v>
      </c>
    </row>
    <row r="1286" spans="1:45" x14ac:dyDescent="0.25">
      <c r="A1286">
        <v>20130708</v>
      </c>
      <c r="B1286">
        <f t="shared" si="100"/>
        <v>20170708</v>
      </c>
      <c r="C1286">
        <f t="shared" si="101"/>
        <v>2017</v>
      </c>
      <c r="D1286">
        <f t="shared" si="102"/>
        <v>7</v>
      </c>
      <c r="E1286">
        <f t="shared" si="103"/>
        <v>8</v>
      </c>
      <c r="F1286" s="15">
        <f t="shared" si="104"/>
        <v>42924</v>
      </c>
      <c r="G1286">
        <v>24</v>
      </c>
      <c r="H1286">
        <v>39</v>
      </c>
      <c r="I1286">
        <v>40</v>
      </c>
      <c r="J1286">
        <v>60</v>
      </c>
      <c r="K1286">
        <v>15</v>
      </c>
      <c r="L1286">
        <v>20</v>
      </c>
      <c r="M1286">
        <v>3</v>
      </c>
      <c r="N1286">
        <v>100</v>
      </c>
      <c r="O1286">
        <v>15</v>
      </c>
      <c r="P1286">
        <v>194</v>
      </c>
      <c r="Q1286">
        <v>137</v>
      </c>
      <c r="R1286">
        <v>4</v>
      </c>
      <c r="S1286">
        <v>251</v>
      </c>
      <c r="T1286">
        <v>16</v>
      </c>
      <c r="U1286">
        <v>125</v>
      </c>
      <c r="V1286">
        <v>6</v>
      </c>
      <c r="W1286">
        <v>142</v>
      </c>
      <c r="X1286">
        <v>86</v>
      </c>
      <c r="Y1286">
        <v>2805</v>
      </c>
      <c r="Z1286">
        <v>0</v>
      </c>
      <c r="AA1286">
        <v>0</v>
      </c>
      <c r="AB1286">
        <v>0</v>
      </c>
      <c r="AC1286">
        <v>1</v>
      </c>
      <c r="AD1286">
        <v>10313</v>
      </c>
      <c r="AE1286">
        <v>10327</v>
      </c>
      <c r="AF1286">
        <v>8</v>
      </c>
      <c r="AG1286">
        <v>10298</v>
      </c>
      <c r="AH1286">
        <v>19</v>
      </c>
      <c r="AI1286">
        <v>63</v>
      </c>
      <c r="AJ1286">
        <v>3</v>
      </c>
      <c r="AK1286">
        <v>80</v>
      </c>
      <c r="AL1286">
        <v>11</v>
      </c>
      <c r="AM1286">
        <v>0</v>
      </c>
      <c r="AN1286">
        <v>70</v>
      </c>
      <c r="AO1286">
        <v>94</v>
      </c>
      <c r="AP1286">
        <v>2</v>
      </c>
      <c r="AQ1286">
        <v>47</v>
      </c>
      <c r="AR1286">
        <v>15</v>
      </c>
      <c r="AS1286">
        <v>51</v>
      </c>
    </row>
    <row r="1287" spans="1:45" x14ac:dyDescent="0.25">
      <c r="A1287">
        <v>20130709</v>
      </c>
      <c r="B1287">
        <f t="shared" si="100"/>
        <v>20170709</v>
      </c>
      <c r="C1287">
        <f t="shared" si="101"/>
        <v>2017</v>
      </c>
      <c r="D1287">
        <f t="shared" si="102"/>
        <v>7</v>
      </c>
      <c r="E1287">
        <f t="shared" si="103"/>
        <v>9</v>
      </c>
      <c r="F1287" s="15">
        <f t="shared" si="104"/>
        <v>42925</v>
      </c>
      <c r="G1287">
        <v>26</v>
      </c>
      <c r="H1287">
        <v>33</v>
      </c>
      <c r="I1287">
        <v>34</v>
      </c>
      <c r="J1287">
        <v>40</v>
      </c>
      <c r="K1287">
        <v>7</v>
      </c>
      <c r="L1287">
        <v>20</v>
      </c>
      <c r="M1287">
        <v>2</v>
      </c>
      <c r="N1287">
        <v>80</v>
      </c>
      <c r="O1287">
        <v>12</v>
      </c>
      <c r="P1287">
        <v>183</v>
      </c>
      <c r="Q1287">
        <v>127</v>
      </c>
      <c r="R1287">
        <v>5</v>
      </c>
      <c r="S1287">
        <v>234</v>
      </c>
      <c r="T1287">
        <v>13</v>
      </c>
      <c r="U1287">
        <v>119</v>
      </c>
      <c r="V1287">
        <v>6</v>
      </c>
      <c r="W1287">
        <v>141</v>
      </c>
      <c r="X1287">
        <v>85</v>
      </c>
      <c r="Y1287">
        <v>2826</v>
      </c>
      <c r="Z1287">
        <v>0</v>
      </c>
      <c r="AA1287">
        <v>0</v>
      </c>
      <c r="AB1287">
        <v>0</v>
      </c>
      <c r="AC1287">
        <v>1</v>
      </c>
      <c r="AD1287">
        <v>10266</v>
      </c>
      <c r="AE1287">
        <v>10299</v>
      </c>
      <c r="AF1287">
        <v>1</v>
      </c>
      <c r="AG1287">
        <v>10241</v>
      </c>
      <c r="AH1287">
        <v>18</v>
      </c>
      <c r="AI1287">
        <v>58</v>
      </c>
      <c r="AJ1287">
        <v>5</v>
      </c>
      <c r="AK1287">
        <v>82</v>
      </c>
      <c r="AL1287">
        <v>21</v>
      </c>
      <c r="AM1287">
        <v>0</v>
      </c>
      <c r="AN1287">
        <v>68</v>
      </c>
      <c r="AO1287">
        <v>93</v>
      </c>
      <c r="AP1287">
        <v>5</v>
      </c>
      <c r="AQ1287">
        <v>49</v>
      </c>
      <c r="AR1287">
        <v>12</v>
      </c>
      <c r="AS1287">
        <v>50</v>
      </c>
    </row>
    <row r="1288" spans="1:45" x14ac:dyDescent="0.25">
      <c r="A1288">
        <v>20130710</v>
      </c>
      <c r="B1288">
        <f t="shared" si="100"/>
        <v>20170710</v>
      </c>
      <c r="C1288">
        <f t="shared" si="101"/>
        <v>2017</v>
      </c>
      <c r="D1288">
        <f t="shared" si="102"/>
        <v>7</v>
      </c>
      <c r="E1288">
        <f t="shared" si="103"/>
        <v>10</v>
      </c>
      <c r="F1288" s="15">
        <f t="shared" si="104"/>
        <v>42926</v>
      </c>
      <c r="G1288">
        <v>8</v>
      </c>
      <c r="H1288">
        <v>35</v>
      </c>
      <c r="I1288">
        <v>36</v>
      </c>
      <c r="J1288">
        <v>50</v>
      </c>
      <c r="K1288">
        <v>12</v>
      </c>
      <c r="L1288">
        <v>20</v>
      </c>
      <c r="M1288">
        <v>3</v>
      </c>
      <c r="N1288">
        <v>100</v>
      </c>
      <c r="O1288">
        <v>18</v>
      </c>
      <c r="P1288">
        <v>162</v>
      </c>
      <c r="Q1288">
        <v>131</v>
      </c>
      <c r="R1288">
        <v>4</v>
      </c>
      <c r="S1288">
        <v>195</v>
      </c>
      <c r="T1288">
        <v>13</v>
      </c>
      <c r="U1288">
        <v>116</v>
      </c>
      <c r="V1288">
        <v>6</v>
      </c>
      <c r="W1288">
        <v>51</v>
      </c>
      <c r="X1288">
        <v>31</v>
      </c>
      <c r="Y1288">
        <v>1568</v>
      </c>
      <c r="Z1288">
        <v>8</v>
      </c>
      <c r="AA1288">
        <v>1</v>
      </c>
      <c r="AB1288">
        <v>1</v>
      </c>
      <c r="AC1288">
        <v>9</v>
      </c>
      <c r="AD1288">
        <v>10235</v>
      </c>
      <c r="AE1288">
        <v>10243</v>
      </c>
      <c r="AF1288">
        <v>1</v>
      </c>
      <c r="AG1288">
        <v>10228</v>
      </c>
      <c r="AH1288">
        <v>17</v>
      </c>
      <c r="AI1288">
        <v>56</v>
      </c>
      <c r="AJ1288">
        <v>9</v>
      </c>
      <c r="AK1288">
        <v>80</v>
      </c>
      <c r="AL1288">
        <v>16</v>
      </c>
      <c r="AM1288">
        <v>5</v>
      </c>
      <c r="AN1288">
        <v>76</v>
      </c>
      <c r="AO1288">
        <v>95</v>
      </c>
      <c r="AP1288">
        <v>9</v>
      </c>
      <c r="AQ1288">
        <v>59</v>
      </c>
      <c r="AR1288">
        <v>14</v>
      </c>
      <c r="AS1288">
        <v>27</v>
      </c>
    </row>
    <row r="1289" spans="1:45" x14ac:dyDescent="0.25">
      <c r="A1289">
        <v>20130711</v>
      </c>
      <c r="B1289">
        <f t="shared" si="100"/>
        <v>20170711</v>
      </c>
      <c r="C1289">
        <f t="shared" si="101"/>
        <v>2017</v>
      </c>
      <c r="D1289">
        <f t="shared" si="102"/>
        <v>7</v>
      </c>
      <c r="E1289">
        <f t="shared" si="103"/>
        <v>11</v>
      </c>
      <c r="F1289" s="15">
        <f t="shared" si="104"/>
        <v>42927</v>
      </c>
      <c r="G1289">
        <v>16</v>
      </c>
      <c r="H1289">
        <v>23</v>
      </c>
      <c r="I1289">
        <v>25</v>
      </c>
      <c r="J1289">
        <v>40</v>
      </c>
      <c r="K1289">
        <v>13</v>
      </c>
      <c r="L1289">
        <v>10</v>
      </c>
      <c r="M1289">
        <v>22</v>
      </c>
      <c r="N1289">
        <v>70</v>
      </c>
      <c r="O1289">
        <v>12</v>
      </c>
      <c r="P1289">
        <v>148</v>
      </c>
      <c r="Q1289">
        <v>108</v>
      </c>
      <c r="R1289">
        <v>24</v>
      </c>
      <c r="S1289">
        <v>182</v>
      </c>
      <c r="T1289">
        <v>17</v>
      </c>
      <c r="U1289">
        <v>85</v>
      </c>
      <c r="V1289">
        <v>24</v>
      </c>
      <c r="W1289">
        <v>9</v>
      </c>
      <c r="X1289">
        <v>5</v>
      </c>
      <c r="Y1289">
        <v>1098</v>
      </c>
      <c r="Z1289">
        <v>0</v>
      </c>
      <c r="AA1289">
        <v>0</v>
      </c>
      <c r="AB1289">
        <v>0</v>
      </c>
      <c r="AC1289">
        <v>1</v>
      </c>
      <c r="AD1289">
        <v>10234</v>
      </c>
      <c r="AE1289">
        <v>10239</v>
      </c>
      <c r="AF1289">
        <v>22</v>
      </c>
      <c r="AG1289">
        <v>10230</v>
      </c>
      <c r="AH1289">
        <v>4</v>
      </c>
      <c r="AI1289">
        <v>65</v>
      </c>
      <c r="AJ1289">
        <v>22</v>
      </c>
      <c r="AK1289">
        <v>78</v>
      </c>
      <c r="AL1289">
        <v>14</v>
      </c>
      <c r="AM1289">
        <v>7</v>
      </c>
      <c r="AN1289">
        <v>72</v>
      </c>
      <c r="AO1289">
        <v>92</v>
      </c>
      <c r="AP1289">
        <v>24</v>
      </c>
      <c r="AQ1289">
        <v>62</v>
      </c>
      <c r="AR1289">
        <v>13</v>
      </c>
      <c r="AS1289">
        <v>18</v>
      </c>
    </row>
    <row r="1290" spans="1:45" x14ac:dyDescent="0.25">
      <c r="A1290">
        <v>20130712</v>
      </c>
      <c r="B1290">
        <f t="shared" si="100"/>
        <v>20170712</v>
      </c>
      <c r="C1290">
        <f t="shared" si="101"/>
        <v>2017</v>
      </c>
      <c r="D1290">
        <f t="shared" si="102"/>
        <v>7</v>
      </c>
      <c r="E1290">
        <f t="shared" si="103"/>
        <v>12</v>
      </c>
      <c r="F1290" s="15">
        <f t="shared" si="104"/>
        <v>42928</v>
      </c>
      <c r="G1290">
        <v>346</v>
      </c>
      <c r="H1290">
        <v>14</v>
      </c>
      <c r="I1290">
        <v>18</v>
      </c>
      <c r="J1290">
        <v>40</v>
      </c>
      <c r="K1290">
        <v>17</v>
      </c>
      <c r="L1290">
        <v>0</v>
      </c>
      <c r="M1290">
        <v>3</v>
      </c>
      <c r="N1290">
        <v>70</v>
      </c>
      <c r="O1290">
        <v>15</v>
      </c>
      <c r="P1290">
        <v>143</v>
      </c>
      <c r="Q1290">
        <v>73</v>
      </c>
      <c r="R1290">
        <v>3</v>
      </c>
      <c r="S1290">
        <v>194</v>
      </c>
      <c r="T1290">
        <v>17</v>
      </c>
      <c r="U1290">
        <v>42</v>
      </c>
      <c r="V1290">
        <v>6</v>
      </c>
      <c r="W1290">
        <v>43</v>
      </c>
      <c r="X1290">
        <v>26</v>
      </c>
      <c r="Y1290">
        <v>1270</v>
      </c>
      <c r="Z1290">
        <v>0</v>
      </c>
      <c r="AA1290">
        <v>-1</v>
      </c>
      <c r="AB1290">
        <v>-1</v>
      </c>
      <c r="AC1290">
        <v>9</v>
      </c>
      <c r="AD1290">
        <v>10236</v>
      </c>
      <c r="AE1290">
        <v>10241</v>
      </c>
      <c r="AF1290">
        <v>8</v>
      </c>
      <c r="AG1290">
        <v>10231</v>
      </c>
      <c r="AH1290">
        <v>17</v>
      </c>
      <c r="AI1290">
        <v>1</v>
      </c>
      <c r="AJ1290">
        <v>24</v>
      </c>
      <c r="AK1290">
        <v>80</v>
      </c>
      <c r="AL1290">
        <v>14</v>
      </c>
      <c r="AM1290">
        <v>5</v>
      </c>
      <c r="AN1290">
        <v>84</v>
      </c>
      <c r="AO1290">
        <v>99</v>
      </c>
      <c r="AP1290">
        <v>24</v>
      </c>
      <c r="AQ1290">
        <v>65</v>
      </c>
      <c r="AR1290">
        <v>17</v>
      </c>
      <c r="AS1290">
        <v>21</v>
      </c>
    </row>
    <row r="1291" spans="1:45" x14ac:dyDescent="0.25">
      <c r="A1291">
        <v>20130713</v>
      </c>
      <c r="B1291">
        <f t="shared" si="100"/>
        <v>20170713</v>
      </c>
      <c r="C1291">
        <f t="shared" si="101"/>
        <v>2017</v>
      </c>
      <c r="D1291">
        <f t="shared" si="102"/>
        <v>7</v>
      </c>
      <c r="E1291">
        <f t="shared" si="103"/>
        <v>13</v>
      </c>
      <c r="F1291" s="15">
        <f t="shared" si="104"/>
        <v>42929</v>
      </c>
      <c r="G1291">
        <v>353</v>
      </c>
      <c r="H1291">
        <v>20</v>
      </c>
      <c r="I1291">
        <v>22</v>
      </c>
      <c r="J1291">
        <v>40</v>
      </c>
      <c r="K1291">
        <v>15</v>
      </c>
      <c r="L1291">
        <v>0</v>
      </c>
      <c r="M1291">
        <v>1</v>
      </c>
      <c r="N1291">
        <v>70</v>
      </c>
      <c r="O1291">
        <v>17</v>
      </c>
      <c r="P1291">
        <v>165</v>
      </c>
      <c r="Q1291">
        <v>94</v>
      </c>
      <c r="R1291">
        <v>1</v>
      </c>
      <c r="S1291">
        <v>218</v>
      </c>
      <c r="T1291">
        <v>15</v>
      </c>
      <c r="U1291">
        <v>66</v>
      </c>
      <c r="V1291">
        <v>6</v>
      </c>
      <c r="W1291">
        <v>74</v>
      </c>
      <c r="X1291">
        <v>45</v>
      </c>
      <c r="Y1291">
        <v>2185</v>
      </c>
      <c r="Z1291">
        <v>0</v>
      </c>
      <c r="AA1291">
        <v>0</v>
      </c>
      <c r="AB1291">
        <v>0</v>
      </c>
      <c r="AC1291">
        <v>1</v>
      </c>
      <c r="AD1291">
        <v>10239</v>
      </c>
      <c r="AE1291">
        <v>10247</v>
      </c>
      <c r="AF1291">
        <v>23</v>
      </c>
      <c r="AG1291">
        <v>10233</v>
      </c>
      <c r="AH1291">
        <v>3</v>
      </c>
      <c r="AI1291">
        <v>10</v>
      </c>
      <c r="AJ1291">
        <v>1</v>
      </c>
      <c r="AK1291">
        <v>78</v>
      </c>
      <c r="AL1291">
        <v>11</v>
      </c>
      <c r="AM1291">
        <v>5</v>
      </c>
      <c r="AN1291">
        <v>78</v>
      </c>
      <c r="AO1291">
        <v>98</v>
      </c>
      <c r="AP1291">
        <v>1</v>
      </c>
      <c r="AQ1291">
        <v>56</v>
      </c>
      <c r="AR1291">
        <v>13</v>
      </c>
      <c r="AS1291">
        <v>37</v>
      </c>
    </row>
    <row r="1292" spans="1:45" x14ac:dyDescent="0.25">
      <c r="A1292">
        <v>20130714</v>
      </c>
      <c r="B1292">
        <f t="shared" si="100"/>
        <v>20170714</v>
      </c>
      <c r="C1292">
        <f t="shared" si="101"/>
        <v>2017</v>
      </c>
      <c r="D1292">
        <f t="shared" si="102"/>
        <v>7</v>
      </c>
      <c r="E1292">
        <f t="shared" si="103"/>
        <v>14</v>
      </c>
      <c r="F1292" s="15">
        <f t="shared" si="104"/>
        <v>42930</v>
      </c>
      <c r="G1292">
        <v>352</v>
      </c>
      <c r="H1292">
        <v>11</v>
      </c>
      <c r="I1292">
        <v>16</v>
      </c>
      <c r="J1292">
        <v>30</v>
      </c>
      <c r="K1292">
        <v>14</v>
      </c>
      <c r="L1292">
        <v>0</v>
      </c>
      <c r="M1292">
        <v>1</v>
      </c>
      <c r="N1292">
        <v>50</v>
      </c>
      <c r="O1292">
        <v>7</v>
      </c>
      <c r="P1292">
        <v>165</v>
      </c>
      <c r="Q1292">
        <v>102</v>
      </c>
      <c r="R1292">
        <v>2</v>
      </c>
      <c r="S1292">
        <v>225</v>
      </c>
      <c r="T1292">
        <v>17</v>
      </c>
      <c r="U1292">
        <v>77</v>
      </c>
      <c r="V1292">
        <v>6</v>
      </c>
      <c r="W1292">
        <v>48</v>
      </c>
      <c r="X1292">
        <v>29</v>
      </c>
      <c r="Y1292">
        <v>1616</v>
      </c>
      <c r="Z1292">
        <v>0</v>
      </c>
      <c r="AA1292">
        <v>0</v>
      </c>
      <c r="AB1292">
        <v>0</v>
      </c>
      <c r="AC1292">
        <v>1</v>
      </c>
      <c r="AD1292">
        <v>10241</v>
      </c>
      <c r="AE1292">
        <v>10252</v>
      </c>
      <c r="AF1292">
        <v>7</v>
      </c>
      <c r="AG1292">
        <v>10226</v>
      </c>
      <c r="AH1292">
        <v>24</v>
      </c>
      <c r="AI1292">
        <v>2</v>
      </c>
      <c r="AJ1292">
        <v>1</v>
      </c>
      <c r="AK1292">
        <v>80</v>
      </c>
      <c r="AL1292">
        <v>15</v>
      </c>
      <c r="AM1292">
        <v>5</v>
      </c>
      <c r="AN1292">
        <v>83</v>
      </c>
      <c r="AO1292">
        <v>99</v>
      </c>
      <c r="AP1292">
        <v>1</v>
      </c>
      <c r="AQ1292">
        <v>58</v>
      </c>
      <c r="AR1292">
        <v>15</v>
      </c>
      <c r="AS1292">
        <v>28</v>
      </c>
    </row>
    <row r="1293" spans="1:45" x14ac:dyDescent="0.25">
      <c r="A1293">
        <v>20130715</v>
      </c>
      <c r="B1293">
        <f t="shared" si="100"/>
        <v>20170715</v>
      </c>
      <c r="C1293">
        <f t="shared" si="101"/>
        <v>2017</v>
      </c>
      <c r="D1293">
        <f t="shared" si="102"/>
        <v>7</v>
      </c>
      <c r="E1293">
        <f t="shared" si="103"/>
        <v>15</v>
      </c>
      <c r="F1293" s="15">
        <f t="shared" si="104"/>
        <v>42931</v>
      </c>
      <c r="G1293">
        <v>348</v>
      </c>
      <c r="H1293">
        <v>14</v>
      </c>
      <c r="I1293">
        <v>20</v>
      </c>
      <c r="J1293">
        <v>40</v>
      </c>
      <c r="K1293">
        <v>14</v>
      </c>
      <c r="L1293">
        <v>10</v>
      </c>
      <c r="M1293">
        <v>1</v>
      </c>
      <c r="N1293">
        <v>70</v>
      </c>
      <c r="O1293">
        <v>12</v>
      </c>
      <c r="P1293">
        <v>193</v>
      </c>
      <c r="Q1293">
        <v>114</v>
      </c>
      <c r="R1293">
        <v>1</v>
      </c>
      <c r="S1293">
        <v>260</v>
      </c>
      <c r="T1293">
        <v>16</v>
      </c>
      <c r="U1293">
        <v>87</v>
      </c>
      <c r="V1293">
        <v>6</v>
      </c>
      <c r="W1293">
        <v>140</v>
      </c>
      <c r="X1293">
        <v>86</v>
      </c>
      <c r="Y1293">
        <v>2754</v>
      </c>
      <c r="Z1293">
        <v>0</v>
      </c>
      <c r="AA1293">
        <v>0</v>
      </c>
      <c r="AB1293">
        <v>0</v>
      </c>
      <c r="AC1293">
        <v>1</v>
      </c>
      <c r="AD1293">
        <v>10229</v>
      </c>
      <c r="AE1293">
        <v>10238</v>
      </c>
      <c r="AF1293">
        <v>23</v>
      </c>
      <c r="AG1293">
        <v>10221</v>
      </c>
      <c r="AH1293">
        <v>3</v>
      </c>
      <c r="AI1293">
        <v>8</v>
      </c>
      <c r="AJ1293">
        <v>24</v>
      </c>
      <c r="AK1293">
        <v>79</v>
      </c>
      <c r="AL1293">
        <v>15</v>
      </c>
      <c r="AM1293">
        <v>1</v>
      </c>
      <c r="AN1293">
        <v>70</v>
      </c>
      <c r="AO1293">
        <v>99</v>
      </c>
      <c r="AP1293">
        <v>24</v>
      </c>
      <c r="AQ1293">
        <v>34</v>
      </c>
      <c r="AR1293">
        <v>13</v>
      </c>
      <c r="AS1293">
        <v>50</v>
      </c>
    </row>
    <row r="1294" spans="1:45" x14ac:dyDescent="0.25">
      <c r="A1294">
        <v>20130716</v>
      </c>
      <c r="B1294">
        <f t="shared" si="100"/>
        <v>20170716</v>
      </c>
      <c r="C1294">
        <f t="shared" si="101"/>
        <v>2017</v>
      </c>
      <c r="D1294">
        <f t="shared" si="102"/>
        <v>7</v>
      </c>
      <c r="E1294">
        <f t="shared" si="103"/>
        <v>16</v>
      </c>
      <c r="F1294" s="15">
        <f t="shared" si="104"/>
        <v>42932</v>
      </c>
      <c r="G1294">
        <v>354</v>
      </c>
      <c r="H1294">
        <v>17</v>
      </c>
      <c r="I1294">
        <v>19</v>
      </c>
      <c r="J1294">
        <v>40</v>
      </c>
      <c r="K1294">
        <v>16</v>
      </c>
      <c r="L1294">
        <v>0</v>
      </c>
      <c r="M1294">
        <v>5</v>
      </c>
      <c r="N1294">
        <v>60</v>
      </c>
      <c r="O1294">
        <v>13</v>
      </c>
      <c r="P1294">
        <v>198</v>
      </c>
      <c r="Q1294">
        <v>110</v>
      </c>
      <c r="R1294">
        <v>4</v>
      </c>
      <c r="S1294">
        <v>260</v>
      </c>
      <c r="T1294">
        <v>15</v>
      </c>
      <c r="U1294">
        <v>85</v>
      </c>
      <c r="V1294">
        <v>6</v>
      </c>
      <c r="W1294">
        <v>81</v>
      </c>
      <c r="X1294">
        <v>50</v>
      </c>
      <c r="Y1294">
        <v>2238</v>
      </c>
      <c r="Z1294">
        <v>0</v>
      </c>
      <c r="AA1294">
        <v>0</v>
      </c>
      <c r="AB1294">
        <v>0</v>
      </c>
      <c r="AC1294">
        <v>1</v>
      </c>
      <c r="AD1294">
        <v>10237</v>
      </c>
      <c r="AE1294">
        <v>10241</v>
      </c>
      <c r="AF1294">
        <v>6</v>
      </c>
      <c r="AG1294">
        <v>10231</v>
      </c>
      <c r="AH1294">
        <v>17</v>
      </c>
      <c r="AI1294">
        <v>1</v>
      </c>
      <c r="AJ1294">
        <v>1</v>
      </c>
      <c r="AK1294">
        <v>81</v>
      </c>
      <c r="AL1294">
        <v>14</v>
      </c>
      <c r="AM1294">
        <v>4</v>
      </c>
      <c r="AN1294">
        <v>69</v>
      </c>
      <c r="AO1294">
        <v>100</v>
      </c>
      <c r="AP1294">
        <v>3</v>
      </c>
      <c r="AQ1294">
        <v>42</v>
      </c>
      <c r="AR1294">
        <v>14</v>
      </c>
      <c r="AS1294">
        <v>41</v>
      </c>
    </row>
    <row r="1295" spans="1:45" x14ac:dyDescent="0.25">
      <c r="A1295">
        <v>20130717</v>
      </c>
      <c r="B1295">
        <f t="shared" si="100"/>
        <v>20170717</v>
      </c>
      <c r="C1295">
        <f t="shared" si="101"/>
        <v>2017</v>
      </c>
      <c r="D1295">
        <f t="shared" si="102"/>
        <v>7</v>
      </c>
      <c r="E1295">
        <f t="shared" si="103"/>
        <v>17</v>
      </c>
      <c r="F1295" s="15">
        <f t="shared" si="104"/>
        <v>42933</v>
      </c>
      <c r="G1295">
        <v>24</v>
      </c>
      <c r="H1295">
        <v>22</v>
      </c>
      <c r="I1295">
        <v>21</v>
      </c>
      <c r="J1295">
        <v>40</v>
      </c>
      <c r="K1295">
        <v>16</v>
      </c>
      <c r="L1295">
        <v>10</v>
      </c>
      <c r="M1295">
        <v>1</v>
      </c>
      <c r="N1295">
        <v>70</v>
      </c>
      <c r="O1295">
        <v>16</v>
      </c>
      <c r="P1295">
        <v>211</v>
      </c>
      <c r="Q1295">
        <v>151</v>
      </c>
      <c r="R1295">
        <v>5</v>
      </c>
      <c r="S1295">
        <v>263</v>
      </c>
      <c r="T1295">
        <v>14</v>
      </c>
      <c r="U1295">
        <v>137</v>
      </c>
      <c r="V1295">
        <v>6</v>
      </c>
      <c r="W1295">
        <v>58</v>
      </c>
      <c r="X1295">
        <v>36</v>
      </c>
      <c r="Y1295">
        <v>1989</v>
      </c>
      <c r="Z1295">
        <v>0</v>
      </c>
      <c r="AA1295">
        <v>0</v>
      </c>
      <c r="AB1295">
        <v>0</v>
      </c>
      <c r="AC1295">
        <v>1</v>
      </c>
      <c r="AD1295">
        <v>10244</v>
      </c>
      <c r="AE1295">
        <v>10250</v>
      </c>
      <c r="AF1295">
        <v>24</v>
      </c>
      <c r="AG1295">
        <v>10238</v>
      </c>
      <c r="AH1295">
        <v>16</v>
      </c>
      <c r="AI1295">
        <v>56</v>
      </c>
      <c r="AJ1295">
        <v>4</v>
      </c>
      <c r="AK1295">
        <v>77</v>
      </c>
      <c r="AL1295">
        <v>18</v>
      </c>
      <c r="AM1295">
        <v>6</v>
      </c>
      <c r="AN1295">
        <v>74</v>
      </c>
      <c r="AO1295">
        <v>96</v>
      </c>
      <c r="AP1295">
        <v>4</v>
      </c>
      <c r="AQ1295">
        <v>53</v>
      </c>
      <c r="AR1295">
        <v>14</v>
      </c>
      <c r="AS1295">
        <v>37</v>
      </c>
    </row>
    <row r="1296" spans="1:45" x14ac:dyDescent="0.25">
      <c r="A1296">
        <v>20130718</v>
      </c>
      <c r="B1296">
        <f t="shared" si="100"/>
        <v>20170718</v>
      </c>
      <c r="C1296">
        <f t="shared" si="101"/>
        <v>2017</v>
      </c>
      <c r="D1296">
        <f t="shared" si="102"/>
        <v>7</v>
      </c>
      <c r="E1296">
        <f t="shared" si="103"/>
        <v>18</v>
      </c>
      <c r="F1296" s="15">
        <f t="shared" si="104"/>
        <v>42934</v>
      </c>
      <c r="G1296">
        <v>27</v>
      </c>
      <c r="H1296">
        <v>32</v>
      </c>
      <c r="I1296">
        <v>33</v>
      </c>
      <c r="J1296">
        <v>60</v>
      </c>
      <c r="K1296">
        <v>17</v>
      </c>
      <c r="L1296">
        <v>10</v>
      </c>
      <c r="M1296">
        <v>3</v>
      </c>
      <c r="N1296">
        <v>110</v>
      </c>
      <c r="O1296">
        <v>18</v>
      </c>
      <c r="P1296">
        <v>214</v>
      </c>
      <c r="Q1296">
        <v>153</v>
      </c>
      <c r="R1296">
        <v>5</v>
      </c>
      <c r="S1296">
        <v>271</v>
      </c>
      <c r="T1296">
        <v>14</v>
      </c>
      <c r="U1296">
        <v>125</v>
      </c>
      <c r="V1296">
        <v>6</v>
      </c>
      <c r="W1296">
        <v>146</v>
      </c>
      <c r="X1296">
        <v>90</v>
      </c>
      <c r="Y1296">
        <v>2748</v>
      </c>
      <c r="Z1296">
        <v>0</v>
      </c>
      <c r="AA1296">
        <v>0</v>
      </c>
      <c r="AB1296">
        <v>0</v>
      </c>
      <c r="AC1296">
        <v>1</v>
      </c>
      <c r="AD1296">
        <v>10251</v>
      </c>
      <c r="AE1296">
        <v>10257</v>
      </c>
      <c r="AF1296">
        <v>22</v>
      </c>
      <c r="AG1296">
        <v>10242</v>
      </c>
      <c r="AH1296">
        <v>17</v>
      </c>
      <c r="AI1296">
        <v>56</v>
      </c>
      <c r="AJ1296">
        <v>2</v>
      </c>
      <c r="AK1296">
        <v>81</v>
      </c>
      <c r="AL1296">
        <v>12</v>
      </c>
      <c r="AM1296">
        <v>0</v>
      </c>
      <c r="AN1296">
        <v>70</v>
      </c>
      <c r="AO1296">
        <v>97</v>
      </c>
      <c r="AP1296">
        <v>3</v>
      </c>
      <c r="AQ1296">
        <v>47</v>
      </c>
      <c r="AR1296">
        <v>13</v>
      </c>
      <c r="AS1296">
        <v>51</v>
      </c>
    </row>
    <row r="1297" spans="1:45" x14ac:dyDescent="0.25">
      <c r="A1297">
        <v>20130719</v>
      </c>
      <c r="B1297">
        <f t="shared" si="100"/>
        <v>20170719</v>
      </c>
      <c r="C1297">
        <f t="shared" si="101"/>
        <v>2017</v>
      </c>
      <c r="D1297">
        <f t="shared" si="102"/>
        <v>7</v>
      </c>
      <c r="E1297">
        <f t="shared" si="103"/>
        <v>19</v>
      </c>
      <c r="F1297" s="15">
        <f t="shared" si="104"/>
        <v>42935</v>
      </c>
      <c r="G1297">
        <v>30</v>
      </c>
      <c r="H1297">
        <v>40</v>
      </c>
      <c r="I1297">
        <v>41</v>
      </c>
      <c r="J1297">
        <v>60</v>
      </c>
      <c r="K1297">
        <v>11</v>
      </c>
      <c r="L1297">
        <v>20</v>
      </c>
      <c r="M1297">
        <v>3</v>
      </c>
      <c r="N1297">
        <v>110</v>
      </c>
      <c r="O1297">
        <v>17</v>
      </c>
      <c r="P1297">
        <v>205</v>
      </c>
      <c r="Q1297">
        <v>131</v>
      </c>
      <c r="R1297">
        <v>4</v>
      </c>
      <c r="S1297">
        <v>257</v>
      </c>
      <c r="T1297">
        <v>12</v>
      </c>
      <c r="U1297">
        <v>106</v>
      </c>
      <c r="V1297">
        <v>6</v>
      </c>
      <c r="W1297">
        <v>141</v>
      </c>
      <c r="X1297">
        <v>87</v>
      </c>
      <c r="Y1297">
        <v>2620</v>
      </c>
      <c r="Z1297">
        <v>0</v>
      </c>
      <c r="AA1297">
        <v>0</v>
      </c>
      <c r="AB1297">
        <v>0</v>
      </c>
      <c r="AC1297">
        <v>1</v>
      </c>
      <c r="AD1297">
        <v>10248</v>
      </c>
      <c r="AE1297">
        <v>10257</v>
      </c>
      <c r="AF1297">
        <v>8</v>
      </c>
      <c r="AG1297">
        <v>10236</v>
      </c>
      <c r="AH1297">
        <v>18</v>
      </c>
      <c r="AI1297">
        <v>59</v>
      </c>
      <c r="AJ1297">
        <v>4</v>
      </c>
      <c r="AK1297">
        <v>81</v>
      </c>
      <c r="AL1297">
        <v>11</v>
      </c>
      <c r="AM1297">
        <v>1</v>
      </c>
      <c r="AN1297">
        <v>69</v>
      </c>
      <c r="AO1297">
        <v>91</v>
      </c>
      <c r="AP1297">
        <v>4</v>
      </c>
      <c r="AQ1297">
        <v>46</v>
      </c>
      <c r="AR1297">
        <v>15</v>
      </c>
      <c r="AS1297">
        <v>48</v>
      </c>
    </row>
    <row r="1298" spans="1:45" x14ac:dyDescent="0.25">
      <c r="A1298">
        <v>20130720</v>
      </c>
      <c r="B1298">
        <f t="shared" si="100"/>
        <v>20170720</v>
      </c>
      <c r="C1298">
        <f t="shared" si="101"/>
        <v>2017</v>
      </c>
      <c r="D1298">
        <f t="shared" si="102"/>
        <v>7</v>
      </c>
      <c r="E1298">
        <f t="shared" si="103"/>
        <v>20</v>
      </c>
      <c r="F1298" s="15">
        <f t="shared" si="104"/>
        <v>42936</v>
      </c>
      <c r="G1298">
        <v>50</v>
      </c>
      <c r="H1298">
        <v>25</v>
      </c>
      <c r="I1298">
        <v>26</v>
      </c>
      <c r="J1298">
        <v>40</v>
      </c>
      <c r="K1298">
        <v>13</v>
      </c>
      <c r="L1298">
        <v>10</v>
      </c>
      <c r="M1298">
        <v>21</v>
      </c>
      <c r="N1298">
        <v>60</v>
      </c>
      <c r="O1298">
        <v>6</v>
      </c>
      <c r="P1298">
        <v>184</v>
      </c>
      <c r="Q1298">
        <v>139</v>
      </c>
      <c r="R1298">
        <v>22</v>
      </c>
      <c r="S1298">
        <v>226</v>
      </c>
      <c r="T1298">
        <v>17</v>
      </c>
      <c r="U1298">
        <v>108</v>
      </c>
      <c r="V1298">
        <v>24</v>
      </c>
      <c r="W1298">
        <v>44</v>
      </c>
      <c r="X1298">
        <v>27</v>
      </c>
      <c r="Y1298">
        <v>1297</v>
      </c>
      <c r="Z1298">
        <v>0</v>
      </c>
      <c r="AA1298">
        <v>-1</v>
      </c>
      <c r="AB1298">
        <v>-1</v>
      </c>
      <c r="AC1298">
        <v>8</v>
      </c>
      <c r="AD1298">
        <v>10225</v>
      </c>
      <c r="AE1298">
        <v>10237</v>
      </c>
      <c r="AF1298">
        <v>1</v>
      </c>
      <c r="AG1298">
        <v>10212</v>
      </c>
      <c r="AH1298">
        <v>18</v>
      </c>
      <c r="AI1298">
        <v>59</v>
      </c>
      <c r="AJ1298">
        <v>24</v>
      </c>
      <c r="AK1298">
        <v>79</v>
      </c>
      <c r="AL1298">
        <v>18</v>
      </c>
      <c r="AM1298">
        <v>5</v>
      </c>
      <c r="AN1298">
        <v>78</v>
      </c>
      <c r="AO1298">
        <v>97</v>
      </c>
      <c r="AP1298">
        <v>22</v>
      </c>
      <c r="AQ1298">
        <v>60</v>
      </c>
      <c r="AR1298">
        <v>16</v>
      </c>
      <c r="AS1298">
        <v>23</v>
      </c>
    </row>
    <row r="1299" spans="1:45" x14ac:dyDescent="0.25">
      <c r="A1299">
        <v>20130721</v>
      </c>
      <c r="B1299">
        <f t="shared" si="100"/>
        <v>20170721</v>
      </c>
      <c r="C1299">
        <f t="shared" si="101"/>
        <v>2017</v>
      </c>
      <c r="D1299">
        <f t="shared" si="102"/>
        <v>7</v>
      </c>
      <c r="E1299">
        <f t="shared" si="103"/>
        <v>21</v>
      </c>
      <c r="F1299" s="15">
        <f t="shared" si="104"/>
        <v>42937</v>
      </c>
      <c r="G1299">
        <v>103</v>
      </c>
      <c r="H1299">
        <v>18</v>
      </c>
      <c r="I1299">
        <v>23</v>
      </c>
      <c r="J1299">
        <v>40</v>
      </c>
      <c r="K1299">
        <v>9</v>
      </c>
      <c r="L1299">
        <v>10</v>
      </c>
      <c r="M1299">
        <v>19</v>
      </c>
      <c r="N1299">
        <v>70</v>
      </c>
      <c r="O1299">
        <v>10</v>
      </c>
      <c r="P1299">
        <v>228</v>
      </c>
      <c r="Q1299">
        <v>152</v>
      </c>
      <c r="R1299">
        <v>4</v>
      </c>
      <c r="S1299">
        <v>304</v>
      </c>
      <c r="T1299">
        <v>16</v>
      </c>
      <c r="U1299">
        <v>131</v>
      </c>
      <c r="V1299">
        <v>6</v>
      </c>
      <c r="W1299">
        <v>142</v>
      </c>
      <c r="X1299">
        <v>88</v>
      </c>
      <c r="Y1299">
        <v>2713</v>
      </c>
      <c r="Z1299">
        <v>0</v>
      </c>
      <c r="AA1299">
        <v>0</v>
      </c>
      <c r="AB1299">
        <v>0</v>
      </c>
      <c r="AC1299">
        <v>1</v>
      </c>
      <c r="AD1299">
        <v>10195</v>
      </c>
      <c r="AE1299">
        <v>10215</v>
      </c>
      <c r="AF1299">
        <v>1</v>
      </c>
      <c r="AG1299">
        <v>10177</v>
      </c>
      <c r="AH1299">
        <v>18</v>
      </c>
      <c r="AI1299">
        <v>58</v>
      </c>
      <c r="AJ1299">
        <v>1</v>
      </c>
      <c r="AK1299">
        <v>81</v>
      </c>
      <c r="AL1299">
        <v>19</v>
      </c>
      <c r="AM1299">
        <v>0</v>
      </c>
      <c r="AN1299">
        <v>68</v>
      </c>
      <c r="AO1299">
        <v>96</v>
      </c>
      <c r="AP1299">
        <v>1</v>
      </c>
      <c r="AQ1299">
        <v>39</v>
      </c>
      <c r="AR1299">
        <v>15</v>
      </c>
      <c r="AS1299">
        <v>52</v>
      </c>
    </row>
    <row r="1300" spans="1:45" x14ac:dyDescent="0.25">
      <c r="A1300">
        <v>20130722</v>
      </c>
      <c r="B1300">
        <f t="shared" si="100"/>
        <v>20170722</v>
      </c>
      <c r="C1300">
        <f t="shared" si="101"/>
        <v>2017</v>
      </c>
      <c r="D1300">
        <f t="shared" si="102"/>
        <v>7</v>
      </c>
      <c r="E1300">
        <f t="shared" si="103"/>
        <v>22</v>
      </c>
      <c r="F1300" s="15">
        <f t="shared" si="104"/>
        <v>42938</v>
      </c>
      <c r="G1300">
        <v>5</v>
      </c>
      <c r="H1300">
        <v>15</v>
      </c>
      <c r="I1300">
        <v>20</v>
      </c>
      <c r="J1300">
        <v>40</v>
      </c>
      <c r="K1300">
        <v>17</v>
      </c>
      <c r="L1300">
        <v>10</v>
      </c>
      <c r="M1300">
        <v>3</v>
      </c>
      <c r="N1300">
        <v>70</v>
      </c>
      <c r="O1300">
        <v>17</v>
      </c>
      <c r="P1300">
        <v>249</v>
      </c>
      <c r="Q1300">
        <v>152</v>
      </c>
      <c r="R1300">
        <v>4</v>
      </c>
      <c r="S1300">
        <v>326</v>
      </c>
      <c r="T1300">
        <v>13</v>
      </c>
      <c r="U1300">
        <v>131</v>
      </c>
      <c r="V1300">
        <v>6</v>
      </c>
      <c r="W1300">
        <v>112</v>
      </c>
      <c r="X1300">
        <v>70</v>
      </c>
      <c r="Y1300">
        <v>2410</v>
      </c>
      <c r="Z1300">
        <v>0</v>
      </c>
      <c r="AA1300">
        <v>0</v>
      </c>
      <c r="AB1300">
        <v>0</v>
      </c>
      <c r="AC1300">
        <v>1</v>
      </c>
      <c r="AD1300">
        <v>10160</v>
      </c>
      <c r="AE1300">
        <v>10175</v>
      </c>
      <c r="AF1300">
        <v>1</v>
      </c>
      <c r="AG1300">
        <v>10145</v>
      </c>
      <c r="AH1300">
        <v>24</v>
      </c>
      <c r="AI1300">
        <v>65</v>
      </c>
      <c r="AJ1300">
        <v>1</v>
      </c>
      <c r="AK1300">
        <v>82</v>
      </c>
      <c r="AL1300">
        <v>20</v>
      </c>
      <c r="AM1300">
        <v>1</v>
      </c>
      <c r="AN1300">
        <v>63</v>
      </c>
      <c r="AO1300">
        <v>97</v>
      </c>
      <c r="AP1300">
        <v>3</v>
      </c>
      <c r="AQ1300">
        <v>38</v>
      </c>
      <c r="AR1300">
        <v>14</v>
      </c>
      <c r="AS1300">
        <v>47</v>
      </c>
    </row>
    <row r="1301" spans="1:45" x14ac:dyDescent="0.25">
      <c r="A1301">
        <v>20130723</v>
      </c>
      <c r="B1301">
        <f t="shared" si="100"/>
        <v>20170723</v>
      </c>
      <c r="C1301">
        <f t="shared" si="101"/>
        <v>2017</v>
      </c>
      <c r="D1301">
        <f t="shared" si="102"/>
        <v>7</v>
      </c>
      <c r="E1301">
        <f t="shared" si="103"/>
        <v>23</v>
      </c>
      <c r="F1301" s="15">
        <f t="shared" si="104"/>
        <v>42939</v>
      </c>
      <c r="G1301">
        <v>327</v>
      </c>
      <c r="H1301">
        <v>15</v>
      </c>
      <c r="I1301">
        <v>20</v>
      </c>
      <c r="J1301">
        <v>40</v>
      </c>
      <c r="K1301">
        <v>15</v>
      </c>
      <c r="L1301">
        <v>10</v>
      </c>
      <c r="M1301">
        <v>2</v>
      </c>
      <c r="N1301">
        <v>110</v>
      </c>
      <c r="O1301">
        <v>20</v>
      </c>
      <c r="P1301">
        <v>243</v>
      </c>
      <c r="Q1301">
        <v>158</v>
      </c>
      <c r="R1301">
        <v>4</v>
      </c>
      <c r="S1301">
        <v>316</v>
      </c>
      <c r="T1301">
        <v>16</v>
      </c>
      <c r="U1301">
        <v>134</v>
      </c>
      <c r="V1301">
        <v>6</v>
      </c>
      <c r="W1301">
        <v>109</v>
      </c>
      <c r="X1301">
        <v>68</v>
      </c>
      <c r="Y1301">
        <v>2421</v>
      </c>
      <c r="Z1301">
        <v>0</v>
      </c>
      <c r="AA1301">
        <v>0</v>
      </c>
      <c r="AB1301">
        <v>0</v>
      </c>
      <c r="AC1301">
        <v>1</v>
      </c>
      <c r="AD1301">
        <v>10129</v>
      </c>
      <c r="AE1301">
        <v>10143</v>
      </c>
      <c r="AF1301">
        <v>1</v>
      </c>
      <c r="AG1301">
        <v>10117</v>
      </c>
      <c r="AH1301">
        <v>16</v>
      </c>
      <c r="AI1301">
        <v>56</v>
      </c>
      <c r="AJ1301">
        <v>4</v>
      </c>
      <c r="AK1301">
        <v>80</v>
      </c>
      <c r="AL1301">
        <v>7</v>
      </c>
      <c r="AM1301">
        <v>1</v>
      </c>
      <c r="AN1301">
        <v>69</v>
      </c>
      <c r="AO1301">
        <v>98</v>
      </c>
      <c r="AP1301">
        <v>4</v>
      </c>
      <c r="AQ1301">
        <v>40</v>
      </c>
      <c r="AR1301">
        <v>14</v>
      </c>
      <c r="AS1301">
        <v>47</v>
      </c>
    </row>
    <row r="1302" spans="1:45" x14ac:dyDescent="0.25">
      <c r="A1302">
        <v>20130724</v>
      </c>
      <c r="B1302">
        <f t="shared" si="100"/>
        <v>20170724</v>
      </c>
      <c r="C1302">
        <f t="shared" si="101"/>
        <v>2017</v>
      </c>
      <c r="D1302">
        <f t="shared" si="102"/>
        <v>7</v>
      </c>
      <c r="E1302">
        <f t="shared" si="103"/>
        <v>24</v>
      </c>
      <c r="F1302" s="15">
        <f t="shared" si="104"/>
        <v>42940</v>
      </c>
      <c r="G1302">
        <v>265</v>
      </c>
      <c r="H1302">
        <v>16</v>
      </c>
      <c r="I1302">
        <v>23</v>
      </c>
      <c r="J1302">
        <v>50</v>
      </c>
      <c r="K1302">
        <v>13</v>
      </c>
      <c r="L1302">
        <v>0</v>
      </c>
      <c r="M1302">
        <v>21</v>
      </c>
      <c r="N1302">
        <v>90</v>
      </c>
      <c r="O1302">
        <v>13</v>
      </c>
      <c r="P1302">
        <v>209</v>
      </c>
      <c r="Q1302">
        <v>140</v>
      </c>
      <c r="R1302">
        <v>24</v>
      </c>
      <c r="S1302">
        <v>269</v>
      </c>
      <c r="T1302">
        <v>15</v>
      </c>
      <c r="U1302">
        <v>107</v>
      </c>
      <c r="V1302">
        <v>24</v>
      </c>
      <c r="W1302">
        <v>56</v>
      </c>
      <c r="X1302">
        <v>35</v>
      </c>
      <c r="Y1302">
        <v>1653</v>
      </c>
      <c r="Z1302">
        <v>0</v>
      </c>
      <c r="AA1302">
        <v>-1</v>
      </c>
      <c r="AB1302">
        <v>-1</v>
      </c>
      <c r="AC1302">
        <v>9</v>
      </c>
      <c r="AD1302">
        <v>10144</v>
      </c>
      <c r="AE1302">
        <v>10159</v>
      </c>
      <c r="AF1302">
        <v>23</v>
      </c>
      <c r="AG1302">
        <v>10126</v>
      </c>
      <c r="AH1302">
        <v>1</v>
      </c>
      <c r="AI1302">
        <v>17</v>
      </c>
      <c r="AJ1302">
        <v>24</v>
      </c>
      <c r="AK1302">
        <v>80</v>
      </c>
      <c r="AL1302">
        <v>13</v>
      </c>
      <c r="AM1302">
        <v>5</v>
      </c>
      <c r="AN1302">
        <v>76</v>
      </c>
      <c r="AO1302">
        <v>98</v>
      </c>
      <c r="AP1302">
        <v>24</v>
      </c>
      <c r="AQ1302">
        <v>50</v>
      </c>
      <c r="AR1302">
        <v>16</v>
      </c>
      <c r="AS1302">
        <v>31</v>
      </c>
    </row>
    <row r="1303" spans="1:45" x14ac:dyDescent="0.25">
      <c r="A1303">
        <v>20130725</v>
      </c>
      <c r="B1303">
        <f t="shared" si="100"/>
        <v>20170725</v>
      </c>
      <c r="C1303">
        <f t="shared" si="101"/>
        <v>2017</v>
      </c>
      <c r="D1303">
        <f t="shared" si="102"/>
        <v>7</v>
      </c>
      <c r="E1303">
        <f t="shared" si="103"/>
        <v>25</v>
      </c>
      <c r="F1303" s="15">
        <f t="shared" si="104"/>
        <v>42941</v>
      </c>
      <c r="G1303">
        <v>200</v>
      </c>
      <c r="H1303">
        <v>8</v>
      </c>
      <c r="I1303">
        <v>23</v>
      </c>
      <c r="J1303">
        <v>40</v>
      </c>
      <c r="K1303">
        <v>12</v>
      </c>
      <c r="L1303">
        <v>0</v>
      </c>
      <c r="M1303">
        <v>3</v>
      </c>
      <c r="N1303">
        <v>80</v>
      </c>
      <c r="O1303">
        <v>11</v>
      </c>
      <c r="P1303">
        <v>209</v>
      </c>
      <c r="Q1303">
        <v>125</v>
      </c>
      <c r="R1303">
        <v>4</v>
      </c>
      <c r="S1303">
        <v>290</v>
      </c>
      <c r="T1303">
        <v>15</v>
      </c>
      <c r="U1303">
        <v>95</v>
      </c>
      <c r="V1303">
        <v>6</v>
      </c>
      <c r="W1303">
        <v>92</v>
      </c>
      <c r="X1303">
        <v>58</v>
      </c>
      <c r="Y1303">
        <v>2077</v>
      </c>
      <c r="Z1303">
        <v>0</v>
      </c>
      <c r="AA1303">
        <v>-1</v>
      </c>
      <c r="AB1303">
        <v>-1</v>
      </c>
      <c r="AC1303">
        <v>14</v>
      </c>
      <c r="AD1303">
        <v>10147</v>
      </c>
      <c r="AE1303">
        <v>10154</v>
      </c>
      <c r="AF1303">
        <v>1</v>
      </c>
      <c r="AG1303">
        <v>10135</v>
      </c>
      <c r="AH1303">
        <v>15</v>
      </c>
      <c r="AI1303">
        <v>34</v>
      </c>
      <c r="AJ1303">
        <v>3</v>
      </c>
      <c r="AK1303">
        <v>82</v>
      </c>
      <c r="AL1303">
        <v>19</v>
      </c>
      <c r="AM1303">
        <v>3</v>
      </c>
      <c r="AN1303">
        <v>75</v>
      </c>
      <c r="AO1303">
        <v>98</v>
      </c>
      <c r="AP1303">
        <v>1</v>
      </c>
      <c r="AQ1303">
        <v>52</v>
      </c>
      <c r="AR1303">
        <v>15</v>
      </c>
      <c r="AS1303">
        <v>38</v>
      </c>
    </row>
    <row r="1304" spans="1:45" x14ac:dyDescent="0.25">
      <c r="A1304">
        <v>20130726</v>
      </c>
      <c r="B1304">
        <f t="shared" si="100"/>
        <v>20170726</v>
      </c>
      <c r="C1304">
        <f t="shared" si="101"/>
        <v>2017</v>
      </c>
      <c r="D1304">
        <f t="shared" si="102"/>
        <v>7</v>
      </c>
      <c r="E1304">
        <f t="shared" si="103"/>
        <v>26</v>
      </c>
      <c r="F1304" s="15">
        <f t="shared" si="104"/>
        <v>42942</v>
      </c>
      <c r="G1304">
        <v>151</v>
      </c>
      <c r="H1304">
        <v>3</v>
      </c>
      <c r="I1304">
        <v>13</v>
      </c>
      <c r="J1304">
        <v>30</v>
      </c>
      <c r="K1304">
        <v>15</v>
      </c>
      <c r="L1304">
        <v>10</v>
      </c>
      <c r="M1304">
        <v>1</v>
      </c>
      <c r="N1304">
        <v>60</v>
      </c>
      <c r="O1304">
        <v>15</v>
      </c>
      <c r="P1304">
        <v>217</v>
      </c>
      <c r="Q1304">
        <v>152</v>
      </c>
      <c r="R1304">
        <v>3</v>
      </c>
      <c r="S1304">
        <v>269</v>
      </c>
      <c r="T1304">
        <v>15</v>
      </c>
      <c r="U1304">
        <v>132</v>
      </c>
      <c r="V1304">
        <v>6</v>
      </c>
      <c r="W1304">
        <v>31</v>
      </c>
      <c r="X1304">
        <v>20</v>
      </c>
      <c r="Y1304">
        <v>1273</v>
      </c>
      <c r="Z1304">
        <v>11</v>
      </c>
      <c r="AA1304">
        <v>33</v>
      </c>
      <c r="AB1304">
        <v>20</v>
      </c>
      <c r="AC1304">
        <v>10</v>
      </c>
      <c r="AD1304">
        <v>10127</v>
      </c>
      <c r="AE1304">
        <v>10148</v>
      </c>
      <c r="AF1304">
        <v>1</v>
      </c>
      <c r="AG1304">
        <v>10113</v>
      </c>
      <c r="AH1304">
        <v>24</v>
      </c>
      <c r="AI1304">
        <v>2</v>
      </c>
      <c r="AJ1304">
        <v>24</v>
      </c>
      <c r="AK1304">
        <v>74</v>
      </c>
      <c r="AL1304">
        <v>19</v>
      </c>
      <c r="AM1304">
        <v>6</v>
      </c>
      <c r="AN1304">
        <v>84</v>
      </c>
      <c r="AO1304">
        <v>100</v>
      </c>
      <c r="AP1304">
        <v>24</v>
      </c>
      <c r="AQ1304">
        <v>64</v>
      </c>
      <c r="AR1304">
        <v>15</v>
      </c>
      <c r="AS1304">
        <v>24</v>
      </c>
    </row>
    <row r="1305" spans="1:45" x14ac:dyDescent="0.25">
      <c r="A1305">
        <v>20130727</v>
      </c>
      <c r="B1305">
        <f t="shared" si="100"/>
        <v>20170727</v>
      </c>
      <c r="C1305">
        <f t="shared" si="101"/>
        <v>2017</v>
      </c>
      <c r="D1305">
        <f t="shared" si="102"/>
        <v>7</v>
      </c>
      <c r="E1305">
        <f t="shared" si="103"/>
        <v>27</v>
      </c>
      <c r="F1305" s="15">
        <f t="shared" si="104"/>
        <v>42943</v>
      </c>
      <c r="G1305">
        <v>152</v>
      </c>
      <c r="H1305">
        <v>10</v>
      </c>
      <c r="I1305">
        <v>21</v>
      </c>
      <c r="J1305">
        <v>40</v>
      </c>
      <c r="K1305">
        <v>10</v>
      </c>
      <c r="L1305">
        <v>0</v>
      </c>
      <c r="M1305">
        <v>3</v>
      </c>
      <c r="N1305">
        <v>140</v>
      </c>
      <c r="O1305">
        <v>10</v>
      </c>
      <c r="P1305">
        <v>211</v>
      </c>
      <c r="Q1305">
        <v>170</v>
      </c>
      <c r="R1305">
        <v>4</v>
      </c>
      <c r="S1305">
        <v>254</v>
      </c>
      <c r="T1305">
        <v>9</v>
      </c>
      <c r="U1305">
        <v>153</v>
      </c>
      <c r="V1305">
        <v>6</v>
      </c>
      <c r="W1305">
        <v>58</v>
      </c>
      <c r="X1305">
        <v>37</v>
      </c>
      <c r="Y1305">
        <v>1377</v>
      </c>
      <c r="Z1305">
        <v>36</v>
      </c>
      <c r="AA1305">
        <v>227</v>
      </c>
      <c r="AB1305">
        <v>86</v>
      </c>
      <c r="AC1305">
        <v>24</v>
      </c>
      <c r="AD1305">
        <v>10079</v>
      </c>
      <c r="AE1305">
        <v>10113</v>
      </c>
      <c r="AF1305">
        <v>1</v>
      </c>
      <c r="AG1305">
        <v>10045</v>
      </c>
      <c r="AH1305">
        <v>22</v>
      </c>
      <c r="AI1305">
        <v>1</v>
      </c>
      <c r="AJ1305">
        <v>3</v>
      </c>
      <c r="AK1305">
        <v>75</v>
      </c>
      <c r="AL1305">
        <v>8</v>
      </c>
      <c r="AM1305">
        <v>5</v>
      </c>
      <c r="AN1305">
        <v>86</v>
      </c>
      <c r="AO1305">
        <v>100</v>
      </c>
      <c r="AP1305">
        <v>3</v>
      </c>
      <c r="AQ1305">
        <v>69</v>
      </c>
      <c r="AR1305">
        <v>9</v>
      </c>
      <c r="AS1305">
        <v>26</v>
      </c>
    </row>
    <row r="1306" spans="1:45" x14ac:dyDescent="0.25">
      <c r="A1306">
        <v>20130728</v>
      </c>
      <c r="B1306">
        <f t="shared" si="100"/>
        <v>20170728</v>
      </c>
      <c r="C1306">
        <f t="shared" si="101"/>
        <v>2017</v>
      </c>
      <c r="D1306">
        <f t="shared" si="102"/>
        <v>7</v>
      </c>
      <c r="E1306">
        <f t="shared" si="103"/>
        <v>28</v>
      </c>
      <c r="F1306" s="15">
        <f t="shared" si="104"/>
        <v>42944</v>
      </c>
      <c r="G1306">
        <v>206</v>
      </c>
      <c r="H1306">
        <v>33</v>
      </c>
      <c r="I1306">
        <v>37</v>
      </c>
      <c r="J1306">
        <v>60</v>
      </c>
      <c r="K1306">
        <v>8</v>
      </c>
      <c r="L1306">
        <v>10</v>
      </c>
      <c r="M1306">
        <v>20</v>
      </c>
      <c r="N1306">
        <v>110</v>
      </c>
      <c r="O1306">
        <v>9</v>
      </c>
      <c r="P1306">
        <v>196</v>
      </c>
      <c r="Q1306">
        <v>146</v>
      </c>
      <c r="R1306">
        <v>24</v>
      </c>
      <c r="S1306">
        <v>234</v>
      </c>
      <c r="T1306">
        <v>17</v>
      </c>
      <c r="U1306">
        <v>117</v>
      </c>
      <c r="V1306">
        <v>24</v>
      </c>
      <c r="W1306">
        <v>63</v>
      </c>
      <c r="X1306">
        <v>40</v>
      </c>
      <c r="Y1306">
        <v>1766</v>
      </c>
      <c r="Z1306">
        <v>6</v>
      </c>
      <c r="AA1306">
        <v>10</v>
      </c>
      <c r="AB1306">
        <v>10</v>
      </c>
      <c r="AC1306">
        <v>1</v>
      </c>
      <c r="AD1306">
        <v>10102</v>
      </c>
      <c r="AE1306">
        <v>10131</v>
      </c>
      <c r="AF1306">
        <v>22</v>
      </c>
      <c r="AG1306">
        <v>10044</v>
      </c>
      <c r="AH1306">
        <v>1</v>
      </c>
      <c r="AI1306">
        <v>62</v>
      </c>
      <c r="AJ1306">
        <v>2</v>
      </c>
      <c r="AK1306">
        <v>81</v>
      </c>
      <c r="AL1306">
        <v>14</v>
      </c>
      <c r="AM1306">
        <v>5</v>
      </c>
      <c r="AN1306">
        <v>79</v>
      </c>
      <c r="AO1306">
        <v>97</v>
      </c>
      <c r="AP1306">
        <v>1</v>
      </c>
      <c r="AQ1306">
        <v>58</v>
      </c>
      <c r="AR1306">
        <v>17</v>
      </c>
      <c r="AS1306">
        <v>32</v>
      </c>
    </row>
    <row r="1307" spans="1:45" x14ac:dyDescent="0.25">
      <c r="A1307">
        <v>20130729</v>
      </c>
      <c r="B1307">
        <f t="shared" si="100"/>
        <v>20170729</v>
      </c>
      <c r="C1307">
        <f t="shared" si="101"/>
        <v>2017</v>
      </c>
      <c r="D1307">
        <f t="shared" si="102"/>
        <v>7</v>
      </c>
      <c r="E1307">
        <f t="shared" si="103"/>
        <v>29</v>
      </c>
      <c r="F1307" s="15">
        <f t="shared" si="104"/>
        <v>42945</v>
      </c>
      <c r="G1307">
        <v>223</v>
      </c>
      <c r="H1307">
        <v>33</v>
      </c>
      <c r="I1307">
        <v>39</v>
      </c>
      <c r="J1307">
        <v>60</v>
      </c>
      <c r="K1307">
        <v>18</v>
      </c>
      <c r="L1307">
        <v>30</v>
      </c>
      <c r="M1307">
        <v>1</v>
      </c>
      <c r="N1307">
        <v>110</v>
      </c>
      <c r="O1307">
        <v>19</v>
      </c>
      <c r="P1307">
        <v>204</v>
      </c>
      <c r="Q1307">
        <v>148</v>
      </c>
      <c r="R1307">
        <v>1</v>
      </c>
      <c r="S1307">
        <v>243</v>
      </c>
      <c r="T1307">
        <v>13</v>
      </c>
      <c r="U1307">
        <v>118</v>
      </c>
      <c r="V1307">
        <v>6</v>
      </c>
      <c r="W1307">
        <v>93</v>
      </c>
      <c r="X1307">
        <v>59</v>
      </c>
      <c r="Y1307">
        <v>2079</v>
      </c>
      <c r="Z1307">
        <v>0</v>
      </c>
      <c r="AA1307">
        <v>0</v>
      </c>
      <c r="AB1307">
        <v>0</v>
      </c>
      <c r="AC1307">
        <v>1</v>
      </c>
      <c r="AD1307">
        <v>10140</v>
      </c>
      <c r="AE1307">
        <v>10157</v>
      </c>
      <c r="AF1307">
        <v>22</v>
      </c>
      <c r="AG1307">
        <v>10125</v>
      </c>
      <c r="AH1307">
        <v>5</v>
      </c>
      <c r="AI1307">
        <v>62</v>
      </c>
      <c r="AJ1307">
        <v>4</v>
      </c>
      <c r="AK1307">
        <v>81</v>
      </c>
      <c r="AL1307">
        <v>18</v>
      </c>
      <c r="AM1307">
        <v>5</v>
      </c>
      <c r="AN1307">
        <v>73</v>
      </c>
      <c r="AO1307">
        <v>90</v>
      </c>
      <c r="AP1307">
        <v>4</v>
      </c>
      <c r="AQ1307">
        <v>57</v>
      </c>
      <c r="AR1307">
        <v>12</v>
      </c>
      <c r="AS1307">
        <v>38</v>
      </c>
    </row>
    <row r="1308" spans="1:45" x14ac:dyDescent="0.25">
      <c r="A1308">
        <v>20130730</v>
      </c>
      <c r="B1308">
        <f t="shared" si="100"/>
        <v>20170730</v>
      </c>
      <c r="C1308">
        <f t="shared" si="101"/>
        <v>2017</v>
      </c>
      <c r="D1308">
        <f t="shared" si="102"/>
        <v>7</v>
      </c>
      <c r="E1308">
        <f t="shared" si="103"/>
        <v>30</v>
      </c>
      <c r="F1308" s="15">
        <f t="shared" si="104"/>
        <v>42946</v>
      </c>
      <c r="G1308">
        <v>223</v>
      </c>
      <c r="H1308">
        <v>47</v>
      </c>
      <c r="I1308">
        <v>49</v>
      </c>
      <c r="J1308">
        <v>60</v>
      </c>
      <c r="K1308">
        <v>8</v>
      </c>
      <c r="L1308">
        <v>40</v>
      </c>
      <c r="M1308">
        <v>1</v>
      </c>
      <c r="N1308">
        <v>120</v>
      </c>
      <c r="O1308">
        <v>9</v>
      </c>
      <c r="P1308">
        <v>181</v>
      </c>
      <c r="Q1308">
        <v>159</v>
      </c>
      <c r="R1308">
        <v>5</v>
      </c>
      <c r="S1308">
        <v>205</v>
      </c>
      <c r="T1308">
        <v>13</v>
      </c>
      <c r="U1308">
        <v>152</v>
      </c>
      <c r="V1308">
        <v>6</v>
      </c>
      <c r="W1308">
        <v>20</v>
      </c>
      <c r="X1308">
        <v>13</v>
      </c>
      <c r="Y1308">
        <v>1177</v>
      </c>
      <c r="Z1308">
        <v>39</v>
      </c>
      <c r="AA1308">
        <v>48</v>
      </c>
      <c r="AB1308">
        <v>31</v>
      </c>
      <c r="AC1308">
        <v>19</v>
      </c>
      <c r="AD1308">
        <v>10150</v>
      </c>
      <c r="AE1308">
        <v>10167</v>
      </c>
      <c r="AF1308">
        <v>11</v>
      </c>
      <c r="AG1308">
        <v>10120</v>
      </c>
      <c r="AH1308">
        <v>21</v>
      </c>
      <c r="AI1308">
        <v>38</v>
      </c>
      <c r="AJ1308">
        <v>20</v>
      </c>
      <c r="AK1308">
        <v>79</v>
      </c>
      <c r="AL1308">
        <v>11</v>
      </c>
      <c r="AM1308">
        <v>7</v>
      </c>
      <c r="AN1308">
        <v>82</v>
      </c>
      <c r="AO1308">
        <v>97</v>
      </c>
      <c r="AP1308">
        <v>20</v>
      </c>
      <c r="AQ1308">
        <v>64</v>
      </c>
      <c r="AR1308">
        <v>11</v>
      </c>
      <c r="AS1308">
        <v>21</v>
      </c>
    </row>
    <row r="1309" spans="1:45" x14ac:dyDescent="0.25">
      <c r="A1309">
        <v>20130731</v>
      </c>
      <c r="B1309">
        <f t="shared" si="100"/>
        <v>20170731</v>
      </c>
      <c r="C1309">
        <f t="shared" si="101"/>
        <v>2017</v>
      </c>
      <c r="D1309">
        <f t="shared" si="102"/>
        <v>7</v>
      </c>
      <c r="E1309">
        <f t="shared" si="103"/>
        <v>31</v>
      </c>
      <c r="F1309" s="15">
        <f t="shared" si="104"/>
        <v>42947</v>
      </c>
      <c r="G1309">
        <v>235</v>
      </c>
      <c r="H1309">
        <v>30</v>
      </c>
      <c r="I1309">
        <v>33</v>
      </c>
      <c r="J1309">
        <v>60</v>
      </c>
      <c r="K1309">
        <v>11</v>
      </c>
      <c r="L1309">
        <v>10</v>
      </c>
      <c r="M1309">
        <v>20</v>
      </c>
      <c r="N1309">
        <v>110</v>
      </c>
      <c r="O1309">
        <v>11</v>
      </c>
      <c r="P1309">
        <v>198</v>
      </c>
      <c r="Q1309">
        <v>175</v>
      </c>
      <c r="R1309">
        <v>3</v>
      </c>
      <c r="S1309">
        <v>225</v>
      </c>
      <c r="T1309">
        <v>12</v>
      </c>
      <c r="U1309">
        <v>171</v>
      </c>
      <c r="V1309">
        <v>6</v>
      </c>
      <c r="W1309">
        <v>33</v>
      </c>
      <c r="X1309">
        <v>21</v>
      </c>
      <c r="Y1309">
        <v>1230</v>
      </c>
      <c r="Z1309">
        <v>3</v>
      </c>
      <c r="AA1309">
        <v>1</v>
      </c>
      <c r="AB1309">
        <v>1</v>
      </c>
      <c r="AC1309">
        <v>4</v>
      </c>
      <c r="AD1309">
        <v>10163</v>
      </c>
      <c r="AE1309">
        <v>10180</v>
      </c>
      <c r="AF1309">
        <v>15</v>
      </c>
      <c r="AG1309">
        <v>10134</v>
      </c>
      <c r="AH1309">
        <v>1</v>
      </c>
      <c r="AI1309">
        <v>58</v>
      </c>
      <c r="AJ1309">
        <v>3</v>
      </c>
      <c r="AK1309">
        <v>80</v>
      </c>
      <c r="AL1309">
        <v>11</v>
      </c>
      <c r="AM1309">
        <v>7</v>
      </c>
      <c r="AN1309">
        <v>82</v>
      </c>
      <c r="AO1309">
        <v>96</v>
      </c>
      <c r="AP1309">
        <v>4</v>
      </c>
      <c r="AQ1309">
        <v>63</v>
      </c>
      <c r="AR1309">
        <v>12</v>
      </c>
      <c r="AS1309">
        <v>22</v>
      </c>
    </row>
    <row r="1310" spans="1:45" x14ac:dyDescent="0.25">
      <c r="A1310">
        <v>20130801</v>
      </c>
      <c r="B1310">
        <f t="shared" si="100"/>
        <v>20170801</v>
      </c>
      <c r="C1310">
        <f t="shared" si="101"/>
        <v>2017</v>
      </c>
      <c r="D1310">
        <f t="shared" si="102"/>
        <v>8</v>
      </c>
      <c r="E1310">
        <f t="shared" si="103"/>
        <v>1</v>
      </c>
      <c r="F1310" s="15">
        <f t="shared" si="104"/>
        <v>42948</v>
      </c>
      <c r="G1310">
        <v>167</v>
      </c>
      <c r="H1310">
        <v>29</v>
      </c>
      <c r="I1310">
        <v>31</v>
      </c>
      <c r="J1310">
        <v>50</v>
      </c>
      <c r="K1310">
        <v>16</v>
      </c>
      <c r="L1310">
        <v>20</v>
      </c>
      <c r="M1310">
        <v>1</v>
      </c>
      <c r="N1310">
        <v>90</v>
      </c>
      <c r="O1310">
        <v>13</v>
      </c>
      <c r="P1310">
        <v>246</v>
      </c>
      <c r="Q1310">
        <v>194</v>
      </c>
      <c r="R1310">
        <v>5</v>
      </c>
      <c r="S1310">
        <v>307</v>
      </c>
      <c r="T1310">
        <v>16</v>
      </c>
      <c r="U1310">
        <v>157</v>
      </c>
      <c r="V1310">
        <v>24</v>
      </c>
      <c r="W1310">
        <v>141</v>
      </c>
      <c r="X1310">
        <v>91</v>
      </c>
      <c r="Y1310">
        <v>2566</v>
      </c>
      <c r="Z1310">
        <v>0</v>
      </c>
      <c r="AA1310">
        <v>0</v>
      </c>
      <c r="AB1310">
        <v>0</v>
      </c>
      <c r="AC1310">
        <v>1</v>
      </c>
      <c r="AD1310">
        <v>10135</v>
      </c>
      <c r="AE1310">
        <v>10158</v>
      </c>
      <c r="AF1310">
        <v>1</v>
      </c>
      <c r="AG1310">
        <v>10110</v>
      </c>
      <c r="AH1310">
        <v>24</v>
      </c>
      <c r="AI1310">
        <v>70</v>
      </c>
      <c r="AJ1310">
        <v>1</v>
      </c>
      <c r="AK1310">
        <v>81</v>
      </c>
      <c r="AL1310">
        <v>14</v>
      </c>
      <c r="AM1310">
        <v>1</v>
      </c>
      <c r="AN1310">
        <v>68</v>
      </c>
      <c r="AO1310">
        <v>89</v>
      </c>
      <c r="AP1310">
        <v>22</v>
      </c>
      <c r="AQ1310">
        <v>46</v>
      </c>
      <c r="AR1310">
        <v>15</v>
      </c>
      <c r="AS1310">
        <v>50</v>
      </c>
    </row>
    <row r="1311" spans="1:45" x14ac:dyDescent="0.25">
      <c r="A1311">
        <v>20130802</v>
      </c>
      <c r="B1311">
        <f t="shared" si="100"/>
        <v>20170802</v>
      </c>
      <c r="C1311">
        <f t="shared" si="101"/>
        <v>2017</v>
      </c>
      <c r="D1311">
        <f t="shared" si="102"/>
        <v>8</v>
      </c>
      <c r="E1311">
        <f t="shared" si="103"/>
        <v>2</v>
      </c>
      <c r="F1311" s="15">
        <f t="shared" si="104"/>
        <v>42949</v>
      </c>
      <c r="G1311">
        <v>171</v>
      </c>
      <c r="H1311">
        <v>22</v>
      </c>
      <c r="I1311">
        <v>30</v>
      </c>
      <c r="J1311">
        <v>50</v>
      </c>
      <c r="K1311">
        <v>13</v>
      </c>
      <c r="L1311">
        <v>20</v>
      </c>
      <c r="M1311">
        <v>2</v>
      </c>
      <c r="N1311">
        <v>80</v>
      </c>
      <c r="O1311">
        <v>13</v>
      </c>
      <c r="P1311">
        <v>264</v>
      </c>
      <c r="Q1311">
        <v>196</v>
      </c>
      <c r="R1311">
        <v>2</v>
      </c>
      <c r="S1311">
        <v>340</v>
      </c>
      <c r="T1311">
        <v>16</v>
      </c>
      <c r="U1311">
        <v>153</v>
      </c>
      <c r="V1311">
        <v>6</v>
      </c>
      <c r="W1311">
        <v>127</v>
      </c>
      <c r="X1311">
        <v>82</v>
      </c>
      <c r="Y1311">
        <v>2296</v>
      </c>
      <c r="Z1311">
        <v>0</v>
      </c>
      <c r="AA1311">
        <v>0</v>
      </c>
      <c r="AB1311">
        <v>0</v>
      </c>
      <c r="AC1311">
        <v>1</v>
      </c>
      <c r="AD1311">
        <v>10095</v>
      </c>
      <c r="AE1311">
        <v>10111</v>
      </c>
      <c r="AF1311">
        <v>24</v>
      </c>
      <c r="AG1311">
        <v>10072</v>
      </c>
      <c r="AH1311">
        <v>17</v>
      </c>
      <c r="AI1311">
        <v>62</v>
      </c>
      <c r="AJ1311">
        <v>24</v>
      </c>
      <c r="AK1311">
        <v>82</v>
      </c>
      <c r="AL1311">
        <v>16</v>
      </c>
      <c r="AM1311">
        <v>1</v>
      </c>
      <c r="AN1311">
        <v>65</v>
      </c>
      <c r="AO1311">
        <v>86</v>
      </c>
      <c r="AP1311">
        <v>24</v>
      </c>
      <c r="AQ1311">
        <v>44</v>
      </c>
      <c r="AR1311">
        <v>14</v>
      </c>
      <c r="AS1311">
        <v>46</v>
      </c>
    </row>
    <row r="1312" spans="1:45" x14ac:dyDescent="0.25">
      <c r="A1312">
        <v>20130803</v>
      </c>
      <c r="B1312">
        <f t="shared" si="100"/>
        <v>20170803</v>
      </c>
      <c r="C1312">
        <f t="shared" si="101"/>
        <v>2017</v>
      </c>
      <c r="D1312">
        <f t="shared" si="102"/>
        <v>8</v>
      </c>
      <c r="E1312">
        <f t="shared" si="103"/>
        <v>3</v>
      </c>
      <c r="F1312" s="15">
        <f t="shared" si="104"/>
        <v>42950</v>
      </c>
      <c r="G1312">
        <v>239</v>
      </c>
      <c r="H1312">
        <v>31</v>
      </c>
      <c r="I1312">
        <v>34</v>
      </c>
      <c r="J1312">
        <v>60</v>
      </c>
      <c r="K1312">
        <v>9</v>
      </c>
      <c r="L1312">
        <v>10</v>
      </c>
      <c r="M1312">
        <v>21</v>
      </c>
      <c r="N1312">
        <v>120</v>
      </c>
      <c r="O1312">
        <v>9</v>
      </c>
      <c r="P1312">
        <v>199</v>
      </c>
      <c r="Q1312">
        <v>127</v>
      </c>
      <c r="R1312">
        <v>24</v>
      </c>
      <c r="S1312">
        <v>234</v>
      </c>
      <c r="T1312">
        <v>16</v>
      </c>
      <c r="U1312">
        <v>91</v>
      </c>
      <c r="V1312">
        <v>24</v>
      </c>
      <c r="W1312">
        <v>100</v>
      </c>
      <c r="X1312">
        <v>65</v>
      </c>
      <c r="Y1312">
        <v>1930</v>
      </c>
      <c r="Z1312">
        <v>0</v>
      </c>
      <c r="AA1312">
        <v>-1</v>
      </c>
      <c r="AB1312">
        <v>-1</v>
      </c>
      <c r="AC1312">
        <v>3</v>
      </c>
      <c r="AD1312">
        <v>10173</v>
      </c>
      <c r="AE1312">
        <v>10212</v>
      </c>
      <c r="AF1312">
        <v>22</v>
      </c>
      <c r="AG1312">
        <v>10113</v>
      </c>
      <c r="AH1312">
        <v>1</v>
      </c>
      <c r="AI1312">
        <v>59</v>
      </c>
      <c r="AJ1312">
        <v>1</v>
      </c>
      <c r="AK1312">
        <v>82</v>
      </c>
      <c r="AL1312">
        <v>17</v>
      </c>
      <c r="AM1312">
        <v>4</v>
      </c>
      <c r="AN1312">
        <v>73</v>
      </c>
      <c r="AO1312">
        <v>97</v>
      </c>
      <c r="AP1312">
        <v>22</v>
      </c>
      <c r="AQ1312">
        <v>55</v>
      </c>
      <c r="AR1312">
        <v>14</v>
      </c>
      <c r="AS1312">
        <v>35</v>
      </c>
    </row>
    <row r="1313" spans="1:45" x14ac:dyDescent="0.25">
      <c r="A1313">
        <v>20130804</v>
      </c>
      <c r="B1313">
        <f t="shared" si="100"/>
        <v>20170804</v>
      </c>
      <c r="C1313">
        <f t="shared" si="101"/>
        <v>2017</v>
      </c>
      <c r="D1313">
        <f t="shared" si="102"/>
        <v>8</v>
      </c>
      <c r="E1313">
        <f t="shared" si="103"/>
        <v>4</v>
      </c>
      <c r="F1313" s="15">
        <f t="shared" si="104"/>
        <v>42951</v>
      </c>
      <c r="G1313">
        <v>198</v>
      </c>
      <c r="H1313">
        <v>9</v>
      </c>
      <c r="I1313">
        <v>21</v>
      </c>
      <c r="J1313">
        <v>30</v>
      </c>
      <c r="K1313">
        <v>9</v>
      </c>
      <c r="L1313">
        <v>10</v>
      </c>
      <c r="M1313">
        <v>2</v>
      </c>
      <c r="N1313">
        <v>60</v>
      </c>
      <c r="O1313">
        <v>12</v>
      </c>
      <c r="P1313">
        <v>198</v>
      </c>
      <c r="Q1313">
        <v>121</v>
      </c>
      <c r="R1313">
        <v>3</v>
      </c>
      <c r="S1313">
        <v>262</v>
      </c>
      <c r="T1313">
        <v>16</v>
      </c>
      <c r="U1313">
        <v>86</v>
      </c>
      <c r="V1313">
        <v>6</v>
      </c>
      <c r="W1313">
        <v>109</v>
      </c>
      <c r="X1313">
        <v>71</v>
      </c>
      <c r="Y1313">
        <v>2194</v>
      </c>
      <c r="Z1313">
        <v>0</v>
      </c>
      <c r="AA1313">
        <v>0</v>
      </c>
      <c r="AB1313">
        <v>0</v>
      </c>
      <c r="AC1313">
        <v>1</v>
      </c>
      <c r="AD1313">
        <v>10205</v>
      </c>
      <c r="AE1313">
        <v>10218</v>
      </c>
      <c r="AF1313">
        <v>8</v>
      </c>
      <c r="AG1313">
        <v>10187</v>
      </c>
      <c r="AH1313">
        <v>24</v>
      </c>
      <c r="AI1313">
        <v>10</v>
      </c>
      <c r="AJ1313">
        <v>3</v>
      </c>
      <c r="AK1313">
        <v>83</v>
      </c>
      <c r="AL1313">
        <v>19</v>
      </c>
      <c r="AM1313">
        <v>2</v>
      </c>
      <c r="AN1313">
        <v>68</v>
      </c>
      <c r="AO1313">
        <v>98</v>
      </c>
      <c r="AP1313">
        <v>2</v>
      </c>
      <c r="AQ1313">
        <v>42</v>
      </c>
      <c r="AR1313">
        <v>17</v>
      </c>
      <c r="AS1313">
        <v>40</v>
      </c>
    </row>
    <row r="1314" spans="1:45" x14ac:dyDescent="0.25">
      <c r="A1314">
        <v>20130805</v>
      </c>
      <c r="B1314">
        <f t="shared" si="100"/>
        <v>20170805</v>
      </c>
      <c r="C1314">
        <f t="shared" si="101"/>
        <v>2017</v>
      </c>
      <c r="D1314">
        <f t="shared" si="102"/>
        <v>8</v>
      </c>
      <c r="E1314">
        <f t="shared" si="103"/>
        <v>5</v>
      </c>
      <c r="F1314" s="15">
        <f t="shared" si="104"/>
        <v>42952</v>
      </c>
      <c r="G1314">
        <v>183</v>
      </c>
      <c r="H1314">
        <v>17</v>
      </c>
      <c r="I1314">
        <v>27</v>
      </c>
      <c r="J1314">
        <v>60</v>
      </c>
      <c r="K1314">
        <v>24</v>
      </c>
      <c r="L1314">
        <v>0</v>
      </c>
      <c r="M1314">
        <v>3</v>
      </c>
      <c r="N1314">
        <v>120</v>
      </c>
      <c r="O1314">
        <v>23</v>
      </c>
      <c r="P1314">
        <v>218</v>
      </c>
      <c r="Q1314">
        <v>123</v>
      </c>
      <c r="R1314">
        <v>5</v>
      </c>
      <c r="S1314">
        <v>292</v>
      </c>
      <c r="T1314">
        <v>16</v>
      </c>
      <c r="U1314">
        <v>97</v>
      </c>
      <c r="V1314">
        <v>6</v>
      </c>
      <c r="W1314">
        <v>96</v>
      </c>
      <c r="X1314">
        <v>63</v>
      </c>
      <c r="Y1314">
        <v>2177</v>
      </c>
      <c r="Z1314">
        <v>0</v>
      </c>
      <c r="AA1314">
        <v>-1</v>
      </c>
      <c r="AB1314">
        <v>-1</v>
      </c>
      <c r="AC1314">
        <v>19</v>
      </c>
      <c r="AD1314">
        <v>10140</v>
      </c>
      <c r="AE1314">
        <v>10185</v>
      </c>
      <c r="AF1314">
        <v>1</v>
      </c>
      <c r="AG1314">
        <v>10098</v>
      </c>
      <c r="AH1314">
        <v>21</v>
      </c>
      <c r="AI1314">
        <v>2</v>
      </c>
      <c r="AJ1314">
        <v>3</v>
      </c>
      <c r="AK1314">
        <v>83</v>
      </c>
      <c r="AL1314">
        <v>17</v>
      </c>
      <c r="AM1314">
        <v>3</v>
      </c>
      <c r="AN1314">
        <v>70</v>
      </c>
      <c r="AO1314">
        <v>100</v>
      </c>
      <c r="AP1314">
        <v>3</v>
      </c>
      <c r="AQ1314">
        <v>44</v>
      </c>
      <c r="AR1314">
        <v>15</v>
      </c>
      <c r="AS1314">
        <v>41</v>
      </c>
    </row>
    <row r="1315" spans="1:45" x14ac:dyDescent="0.25">
      <c r="A1315">
        <v>20130806</v>
      </c>
      <c r="B1315">
        <f t="shared" si="100"/>
        <v>20170806</v>
      </c>
      <c r="C1315">
        <f t="shared" si="101"/>
        <v>2017</v>
      </c>
      <c r="D1315">
        <f t="shared" si="102"/>
        <v>8</v>
      </c>
      <c r="E1315">
        <f t="shared" si="103"/>
        <v>6</v>
      </c>
      <c r="F1315" s="15">
        <f t="shared" si="104"/>
        <v>42953</v>
      </c>
      <c r="G1315">
        <v>293</v>
      </c>
      <c r="H1315">
        <v>16</v>
      </c>
      <c r="I1315">
        <v>34</v>
      </c>
      <c r="J1315">
        <v>50</v>
      </c>
      <c r="K1315">
        <v>1</v>
      </c>
      <c r="L1315">
        <v>10</v>
      </c>
      <c r="M1315">
        <v>22</v>
      </c>
      <c r="N1315">
        <v>110</v>
      </c>
      <c r="O1315">
        <v>2</v>
      </c>
      <c r="P1315">
        <v>187</v>
      </c>
      <c r="Q1315">
        <v>139</v>
      </c>
      <c r="R1315">
        <v>22</v>
      </c>
      <c r="S1315">
        <v>222</v>
      </c>
      <c r="T1315">
        <v>16</v>
      </c>
      <c r="U1315">
        <v>112</v>
      </c>
      <c r="V1315">
        <v>24</v>
      </c>
      <c r="W1315">
        <v>57</v>
      </c>
      <c r="X1315">
        <v>37</v>
      </c>
      <c r="Y1315">
        <v>1610</v>
      </c>
      <c r="Z1315">
        <v>0</v>
      </c>
      <c r="AA1315">
        <v>-1</v>
      </c>
      <c r="AB1315">
        <v>-1</v>
      </c>
      <c r="AC1315">
        <v>8</v>
      </c>
      <c r="AD1315">
        <v>10152</v>
      </c>
      <c r="AE1315">
        <v>10168</v>
      </c>
      <c r="AF1315">
        <v>11</v>
      </c>
      <c r="AG1315">
        <v>10116</v>
      </c>
      <c r="AH1315">
        <v>1</v>
      </c>
      <c r="AI1315">
        <v>60</v>
      </c>
      <c r="AJ1315">
        <v>22</v>
      </c>
      <c r="AK1315">
        <v>82</v>
      </c>
      <c r="AL1315">
        <v>15</v>
      </c>
      <c r="AM1315">
        <v>5</v>
      </c>
      <c r="AN1315">
        <v>76</v>
      </c>
      <c r="AO1315">
        <v>97</v>
      </c>
      <c r="AP1315">
        <v>22</v>
      </c>
      <c r="AQ1315">
        <v>58</v>
      </c>
      <c r="AR1315">
        <v>16</v>
      </c>
      <c r="AS1315">
        <v>29</v>
      </c>
    </row>
    <row r="1316" spans="1:45" x14ac:dyDescent="0.25">
      <c r="A1316">
        <v>20130807</v>
      </c>
      <c r="B1316">
        <f t="shared" si="100"/>
        <v>20170807</v>
      </c>
      <c r="C1316">
        <f t="shared" si="101"/>
        <v>2017</v>
      </c>
      <c r="D1316">
        <f t="shared" si="102"/>
        <v>8</v>
      </c>
      <c r="E1316">
        <f t="shared" si="103"/>
        <v>7</v>
      </c>
      <c r="F1316" s="15">
        <f t="shared" si="104"/>
        <v>42954</v>
      </c>
      <c r="G1316">
        <v>31</v>
      </c>
      <c r="H1316">
        <v>32</v>
      </c>
      <c r="I1316">
        <v>34</v>
      </c>
      <c r="J1316">
        <v>50</v>
      </c>
      <c r="K1316">
        <v>11</v>
      </c>
      <c r="L1316">
        <v>20</v>
      </c>
      <c r="M1316">
        <v>1</v>
      </c>
      <c r="N1316">
        <v>100</v>
      </c>
      <c r="O1316">
        <v>15</v>
      </c>
      <c r="P1316">
        <v>150</v>
      </c>
      <c r="Q1316">
        <v>129</v>
      </c>
      <c r="R1316">
        <v>4</v>
      </c>
      <c r="S1316">
        <v>171</v>
      </c>
      <c r="T1316">
        <v>9</v>
      </c>
      <c r="U1316">
        <v>108</v>
      </c>
      <c r="V1316">
        <v>6</v>
      </c>
      <c r="W1316">
        <v>12</v>
      </c>
      <c r="X1316">
        <v>8</v>
      </c>
      <c r="Y1316">
        <v>496</v>
      </c>
      <c r="Z1316">
        <v>77</v>
      </c>
      <c r="AA1316">
        <v>112</v>
      </c>
      <c r="AB1316">
        <v>39</v>
      </c>
      <c r="AC1316">
        <v>13</v>
      </c>
      <c r="AD1316">
        <v>10130</v>
      </c>
      <c r="AE1316">
        <v>10148</v>
      </c>
      <c r="AF1316">
        <v>3</v>
      </c>
      <c r="AG1316">
        <v>10116</v>
      </c>
      <c r="AH1316">
        <v>14</v>
      </c>
      <c r="AI1316">
        <v>50</v>
      </c>
      <c r="AJ1316">
        <v>13</v>
      </c>
      <c r="AK1316">
        <v>72</v>
      </c>
      <c r="AL1316">
        <v>9</v>
      </c>
      <c r="AM1316">
        <v>7</v>
      </c>
      <c r="AN1316">
        <v>93</v>
      </c>
      <c r="AO1316">
        <v>97</v>
      </c>
      <c r="AP1316">
        <v>3</v>
      </c>
      <c r="AQ1316">
        <v>80</v>
      </c>
      <c r="AR1316">
        <v>9</v>
      </c>
      <c r="AS1316">
        <v>8</v>
      </c>
    </row>
    <row r="1317" spans="1:45" x14ac:dyDescent="0.25">
      <c r="A1317">
        <v>20130808</v>
      </c>
      <c r="B1317">
        <f t="shared" si="100"/>
        <v>20170808</v>
      </c>
      <c r="C1317">
        <f t="shared" si="101"/>
        <v>2017</v>
      </c>
      <c r="D1317">
        <f t="shared" si="102"/>
        <v>8</v>
      </c>
      <c r="E1317">
        <f t="shared" si="103"/>
        <v>8</v>
      </c>
      <c r="F1317" s="15">
        <f t="shared" si="104"/>
        <v>42955</v>
      </c>
      <c r="G1317">
        <v>333</v>
      </c>
      <c r="H1317">
        <v>20</v>
      </c>
      <c r="I1317">
        <v>22</v>
      </c>
      <c r="J1317">
        <v>40</v>
      </c>
      <c r="K1317">
        <v>9</v>
      </c>
      <c r="L1317">
        <v>0</v>
      </c>
      <c r="M1317">
        <v>22</v>
      </c>
      <c r="N1317">
        <v>80</v>
      </c>
      <c r="O1317">
        <v>11</v>
      </c>
      <c r="P1317">
        <v>169</v>
      </c>
      <c r="Q1317">
        <v>111</v>
      </c>
      <c r="R1317">
        <v>24</v>
      </c>
      <c r="S1317">
        <v>219</v>
      </c>
      <c r="T1317">
        <v>13</v>
      </c>
      <c r="U1317">
        <v>82</v>
      </c>
      <c r="V1317">
        <v>24</v>
      </c>
      <c r="W1317">
        <v>106</v>
      </c>
      <c r="X1317">
        <v>70</v>
      </c>
      <c r="Y1317">
        <v>2360</v>
      </c>
      <c r="Z1317">
        <v>0</v>
      </c>
      <c r="AA1317">
        <v>0</v>
      </c>
      <c r="AB1317">
        <v>0</v>
      </c>
      <c r="AC1317">
        <v>1</v>
      </c>
      <c r="AD1317">
        <v>10185</v>
      </c>
      <c r="AE1317">
        <v>10212</v>
      </c>
      <c r="AF1317">
        <v>20</v>
      </c>
      <c r="AG1317">
        <v>10140</v>
      </c>
      <c r="AH1317">
        <v>1</v>
      </c>
      <c r="AI1317">
        <v>8</v>
      </c>
      <c r="AJ1317">
        <v>23</v>
      </c>
      <c r="AK1317">
        <v>82</v>
      </c>
      <c r="AL1317">
        <v>17</v>
      </c>
      <c r="AM1317">
        <v>3</v>
      </c>
      <c r="AN1317">
        <v>78</v>
      </c>
      <c r="AO1317">
        <v>99</v>
      </c>
      <c r="AP1317">
        <v>23</v>
      </c>
      <c r="AQ1317">
        <v>54</v>
      </c>
      <c r="AR1317">
        <v>13</v>
      </c>
      <c r="AS1317">
        <v>41</v>
      </c>
    </row>
    <row r="1318" spans="1:45" x14ac:dyDescent="0.25">
      <c r="A1318">
        <v>20130809</v>
      </c>
      <c r="B1318">
        <f t="shared" si="100"/>
        <v>20170809</v>
      </c>
      <c r="C1318">
        <f t="shared" si="101"/>
        <v>2017</v>
      </c>
      <c r="D1318">
        <f t="shared" si="102"/>
        <v>8</v>
      </c>
      <c r="E1318">
        <f t="shared" si="103"/>
        <v>9</v>
      </c>
      <c r="F1318" s="15">
        <f t="shared" si="104"/>
        <v>42956</v>
      </c>
      <c r="G1318">
        <v>212</v>
      </c>
      <c r="H1318">
        <v>24</v>
      </c>
      <c r="I1318">
        <v>26</v>
      </c>
      <c r="J1318">
        <v>50</v>
      </c>
      <c r="K1318">
        <v>12</v>
      </c>
      <c r="L1318">
        <v>10</v>
      </c>
      <c r="M1318">
        <v>1</v>
      </c>
      <c r="N1318">
        <v>100</v>
      </c>
      <c r="O1318">
        <v>12</v>
      </c>
      <c r="P1318">
        <v>177</v>
      </c>
      <c r="Q1318">
        <v>97</v>
      </c>
      <c r="R1318">
        <v>4</v>
      </c>
      <c r="S1318">
        <v>232</v>
      </c>
      <c r="T1318">
        <v>15</v>
      </c>
      <c r="U1318">
        <v>67</v>
      </c>
      <c r="V1318">
        <v>6</v>
      </c>
      <c r="W1318">
        <v>54</v>
      </c>
      <c r="X1318">
        <v>36</v>
      </c>
      <c r="Y1318">
        <v>1652</v>
      </c>
      <c r="Z1318">
        <v>3</v>
      </c>
      <c r="AA1318">
        <v>3</v>
      </c>
      <c r="AB1318">
        <v>2</v>
      </c>
      <c r="AC1318">
        <v>16</v>
      </c>
      <c r="AD1318">
        <v>10196</v>
      </c>
      <c r="AE1318">
        <v>10210</v>
      </c>
      <c r="AF1318">
        <v>2</v>
      </c>
      <c r="AG1318">
        <v>10185</v>
      </c>
      <c r="AH1318">
        <v>17</v>
      </c>
      <c r="AI1318">
        <v>1</v>
      </c>
      <c r="AJ1318">
        <v>4</v>
      </c>
      <c r="AK1318">
        <v>81</v>
      </c>
      <c r="AL1318">
        <v>18</v>
      </c>
      <c r="AM1318">
        <v>6</v>
      </c>
      <c r="AN1318">
        <v>77</v>
      </c>
      <c r="AO1318">
        <v>99</v>
      </c>
      <c r="AP1318">
        <v>2</v>
      </c>
      <c r="AQ1318">
        <v>49</v>
      </c>
      <c r="AR1318">
        <v>14</v>
      </c>
      <c r="AS1318">
        <v>29</v>
      </c>
    </row>
    <row r="1319" spans="1:45" x14ac:dyDescent="0.25">
      <c r="A1319">
        <v>20130810</v>
      </c>
      <c r="B1319">
        <f t="shared" si="100"/>
        <v>20170810</v>
      </c>
      <c r="C1319">
        <f t="shared" si="101"/>
        <v>2017</v>
      </c>
      <c r="D1319">
        <f t="shared" si="102"/>
        <v>8</v>
      </c>
      <c r="E1319">
        <f t="shared" si="103"/>
        <v>10</v>
      </c>
      <c r="F1319" s="15">
        <f t="shared" si="104"/>
        <v>42957</v>
      </c>
      <c r="G1319">
        <v>278</v>
      </c>
      <c r="H1319">
        <v>29</v>
      </c>
      <c r="I1319">
        <v>31</v>
      </c>
      <c r="J1319">
        <v>50</v>
      </c>
      <c r="K1319">
        <v>10</v>
      </c>
      <c r="L1319">
        <v>10</v>
      </c>
      <c r="M1319">
        <v>2</v>
      </c>
      <c r="N1319">
        <v>120</v>
      </c>
      <c r="O1319">
        <v>12</v>
      </c>
      <c r="P1319">
        <v>162</v>
      </c>
      <c r="Q1319">
        <v>100</v>
      </c>
      <c r="R1319">
        <v>23</v>
      </c>
      <c r="S1319">
        <v>199</v>
      </c>
      <c r="T1319">
        <v>10</v>
      </c>
      <c r="U1319">
        <v>67</v>
      </c>
      <c r="V1319">
        <v>24</v>
      </c>
      <c r="W1319">
        <v>38</v>
      </c>
      <c r="X1319">
        <v>25</v>
      </c>
      <c r="Y1319">
        <v>1378</v>
      </c>
      <c r="Z1319">
        <v>0</v>
      </c>
      <c r="AA1319">
        <v>0</v>
      </c>
      <c r="AB1319">
        <v>0</v>
      </c>
      <c r="AC1319">
        <v>1</v>
      </c>
      <c r="AD1319">
        <v>10203</v>
      </c>
      <c r="AE1319">
        <v>10214</v>
      </c>
      <c r="AF1319">
        <v>15</v>
      </c>
      <c r="AG1319">
        <v>10185</v>
      </c>
      <c r="AH1319">
        <v>3</v>
      </c>
      <c r="AI1319">
        <v>49</v>
      </c>
      <c r="AJ1319">
        <v>3</v>
      </c>
      <c r="AK1319">
        <v>83</v>
      </c>
      <c r="AL1319">
        <v>15</v>
      </c>
      <c r="AM1319">
        <v>6</v>
      </c>
      <c r="AN1319">
        <v>73</v>
      </c>
      <c r="AO1319">
        <v>98</v>
      </c>
      <c r="AP1319">
        <v>2</v>
      </c>
      <c r="AQ1319">
        <v>47</v>
      </c>
      <c r="AR1319">
        <v>13</v>
      </c>
      <c r="AS1319">
        <v>23</v>
      </c>
    </row>
    <row r="1320" spans="1:45" x14ac:dyDescent="0.25">
      <c r="A1320">
        <v>20130811</v>
      </c>
      <c r="B1320">
        <f t="shared" si="100"/>
        <v>20170811</v>
      </c>
      <c r="C1320">
        <f t="shared" si="101"/>
        <v>2017</v>
      </c>
      <c r="D1320">
        <f t="shared" si="102"/>
        <v>8</v>
      </c>
      <c r="E1320">
        <f t="shared" si="103"/>
        <v>11</v>
      </c>
      <c r="F1320" s="15">
        <f t="shared" si="104"/>
        <v>42958</v>
      </c>
      <c r="G1320">
        <v>239</v>
      </c>
      <c r="H1320">
        <v>28</v>
      </c>
      <c r="I1320">
        <v>33</v>
      </c>
      <c r="J1320">
        <v>50</v>
      </c>
      <c r="K1320">
        <v>12</v>
      </c>
      <c r="L1320">
        <v>10</v>
      </c>
      <c r="M1320">
        <v>1</v>
      </c>
      <c r="N1320">
        <v>100</v>
      </c>
      <c r="O1320">
        <v>12</v>
      </c>
      <c r="P1320">
        <v>176</v>
      </c>
      <c r="Q1320">
        <v>116</v>
      </c>
      <c r="R1320">
        <v>1</v>
      </c>
      <c r="S1320">
        <v>219</v>
      </c>
      <c r="T1320">
        <v>15</v>
      </c>
      <c r="U1320">
        <v>108</v>
      </c>
      <c r="V1320">
        <v>6</v>
      </c>
      <c r="W1320">
        <v>65</v>
      </c>
      <c r="X1320">
        <v>43</v>
      </c>
      <c r="Y1320">
        <v>1563</v>
      </c>
      <c r="Z1320">
        <v>0</v>
      </c>
      <c r="AA1320">
        <v>-1</v>
      </c>
      <c r="AB1320">
        <v>-1</v>
      </c>
      <c r="AC1320">
        <v>12</v>
      </c>
      <c r="AD1320">
        <v>10172</v>
      </c>
      <c r="AE1320">
        <v>10201</v>
      </c>
      <c r="AF1320">
        <v>1</v>
      </c>
      <c r="AG1320">
        <v>10156</v>
      </c>
      <c r="AH1320">
        <v>17</v>
      </c>
      <c r="AI1320">
        <v>61</v>
      </c>
      <c r="AJ1320">
        <v>24</v>
      </c>
      <c r="AK1320">
        <v>82</v>
      </c>
      <c r="AL1320">
        <v>15</v>
      </c>
      <c r="AM1320">
        <v>6</v>
      </c>
      <c r="AN1320">
        <v>76</v>
      </c>
      <c r="AO1320">
        <v>97</v>
      </c>
      <c r="AP1320">
        <v>24</v>
      </c>
      <c r="AQ1320">
        <v>55</v>
      </c>
      <c r="AR1320">
        <v>16</v>
      </c>
      <c r="AS1320">
        <v>27</v>
      </c>
    </row>
    <row r="1321" spans="1:45" x14ac:dyDescent="0.25">
      <c r="A1321">
        <v>20130812</v>
      </c>
      <c r="B1321">
        <f t="shared" si="100"/>
        <v>20170812</v>
      </c>
      <c r="C1321">
        <f t="shared" si="101"/>
        <v>2017</v>
      </c>
      <c r="D1321">
        <f t="shared" si="102"/>
        <v>8</v>
      </c>
      <c r="E1321">
        <f t="shared" si="103"/>
        <v>12</v>
      </c>
      <c r="F1321" s="15">
        <f t="shared" si="104"/>
        <v>42959</v>
      </c>
      <c r="G1321">
        <v>264</v>
      </c>
      <c r="H1321">
        <v>22</v>
      </c>
      <c r="I1321">
        <v>25</v>
      </c>
      <c r="J1321">
        <v>50</v>
      </c>
      <c r="K1321">
        <v>16</v>
      </c>
      <c r="L1321">
        <v>10</v>
      </c>
      <c r="M1321">
        <v>7</v>
      </c>
      <c r="N1321">
        <v>140</v>
      </c>
      <c r="O1321">
        <v>23</v>
      </c>
      <c r="P1321">
        <v>166</v>
      </c>
      <c r="Q1321">
        <v>113</v>
      </c>
      <c r="R1321">
        <v>23</v>
      </c>
      <c r="S1321">
        <v>211</v>
      </c>
      <c r="T1321">
        <v>14</v>
      </c>
      <c r="U1321">
        <v>82</v>
      </c>
      <c r="V1321">
        <v>24</v>
      </c>
      <c r="W1321">
        <v>44</v>
      </c>
      <c r="X1321">
        <v>30</v>
      </c>
      <c r="Y1321">
        <v>1425</v>
      </c>
      <c r="Z1321">
        <v>6</v>
      </c>
      <c r="AA1321">
        <v>26</v>
      </c>
      <c r="AB1321">
        <v>13</v>
      </c>
      <c r="AC1321">
        <v>23</v>
      </c>
      <c r="AD1321">
        <v>10150</v>
      </c>
      <c r="AE1321">
        <v>10159</v>
      </c>
      <c r="AF1321">
        <v>23</v>
      </c>
      <c r="AG1321">
        <v>10144</v>
      </c>
      <c r="AH1321">
        <v>14</v>
      </c>
      <c r="AI1321">
        <v>56</v>
      </c>
      <c r="AJ1321">
        <v>23</v>
      </c>
      <c r="AK1321">
        <v>82</v>
      </c>
      <c r="AL1321">
        <v>13</v>
      </c>
      <c r="AM1321">
        <v>6</v>
      </c>
      <c r="AN1321">
        <v>76</v>
      </c>
      <c r="AO1321">
        <v>97</v>
      </c>
      <c r="AP1321">
        <v>2</v>
      </c>
      <c r="AQ1321">
        <v>53</v>
      </c>
      <c r="AR1321">
        <v>13</v>
      </c>
      <c r="AS1321">
        <v>24</v>
      </c>
    </row>
    <row r="1322" spans="1:45" x14ac:dyDescent="0.25">
      <c r="A1322">
        <v>20130813</v>
      </c>
      <c r="B1322">
        <f t="shared" si="100"/>
        <v>20170813</v>
      </c>
      <c r="C1322">
        <f t="shared" si="101"/>
        <v>2017</v>
      </c>
      <c r="D1322">
        <f t="shared" si="102"/>
        <v>8</v>
      </c>
      <c r="E1322">
        <f t="shared" si="103"/>
        <v>13</v>
      </c>
      <c r="F1322" s="15">
        <f t="shared" si="104"/>
        <v>42960</v>
      </c>
      <c r="G1322">
        <v>283</v>
      </c>
      <c r="H1322">
        <v>28</v>
      </c>
      <c r="I1322">
        <v>32</v>
      </c>
      <c r="J1322">
        <v>50</v>
      </c>
      <c r="K1322">
        <v>10</v>
      </c>
      <c r="L1322">
        <v>10</v>
      </c>
      <c r="M1322">
        <v>23</v>
      </c>
      <c r="N1322">
        <v>110</v>
      </c>
      <c r="O1322">
        <v>11</v>
      </c>
      <c r="P1322">
        <v>150</v>
      </c>
      <c r="Q1322">
        <v>93</v>
      </c>
      <c r="R1322">
        <v>24</v>
      </c>
      <c r="S1322">
        <v>197</v>
      </c>
      <c r="T1322">
        <v>14</v>
      </c>
      <c r="U1322">
        <v>63</v>
      </c>
      <c r="V1322">
        <v>24</v>
      </c>
      <c r="W1322">
        <v>103</v>
      </c>
      <c r="X1322">
        <v>69</v>
      </c>
      <c r="Y1322">
        <v>1881</v>
      </c>
      <c r="Z1322">
        <v>0</v>
      </c>
      <c r="AA1322">
        <v>-1</v>
      </c>
      <c r="AB1322">
        <v>-1</v>
      </c>
      <c r="AC1322">
        <v>7</v>
      </c>
      <c r="AD1322">
        <v>10191</v>
      </c>
      <c r="AE1322">
        <v>10220</v>
      </c>
      <c r="AF1322">
        <v>22</v>
      </c>
      <c r="AG1322">
        <v>10153</v>
      </c>
      <c r="AH1322">
        <v>1</v>
      </c>
      <c r="AI1322">
        <v>65</v>
      </c>
      <c r="AJ1322">
        <v>1</v>
      </c>
      <c r="AK1322">
        <v>82</v>
      </c>
      <c r="AL1322">
        <v>13</v>
      </c>
      <c r="AM1322">
        <v>4</v>
      </c>
      <c r="AN1322">
        <v>77</v>
      </c>
      <c r="AO1322">
        <v>97</v>
      </c>
      <c r="AP1322">
        <v>23</v>
      </c>
      <c r="AQ1322">
        <v>54</v>
      </c>
      <c r="AR1322">
        <v>14</v>
      </c>
      <c r="AS1322">
        <v>31</v>
      </c>
    </row>
    <row r="1323" spans="1:45" x14ac:dyDescent="0.25">
      <c r="A1323">
        <v>20130814</v>
      </c>
      <c r="B1323">
        <f t="shared" si="100"/>
        <v>20170814</v>
      </c>
      <c r="C1323">
        <f t="shared" si="101"/>
        <v>2017</v>
      </c>
      <c r="D1323">
        <f t="shared" si="102"/>
        <v>8</v>
      </c>
      <c r="E1323">
        <f t="shared" si="103"/>
        <v>14</v>
      </c>
      <c r="F1323" s="15">
        <f t="shared" si="104"/>
        <v>42961</v>
      </c>
      <c r="G1323">
        <v>331</v>
      </c>
      <c r="H1323">
        <v>9</v>
      </c>
      <c r="I1323">
        <v>15</v>
      </c>
      <c r="J1323">
        <v>30</v>
      </c>
      <c r="K1323">
        <v>13</v>
      </c>
      <c r="L1323">
        <v>0</v>
      </c>
      <c r="M1323">
        <v>22</v>
      </c>
      <c r="N1323">
        <v>60</v>
      </c>
      <c r="O1323">
        <v>15</v>
      </c>
      <c r="P1323">
        <v>155</v>
      </c>
      <c r="Q1323">
        <v>91</v>
      </c>
      <c r="R1323">
        <v>4</v>
      </c>
      <c r="S1323">
        <v>218</v>
      </c>
      <c r="T1323">
        <v>15</v>
      </c>
      <c r="U1323">
        <v>61</v>
      </c>
      <c r="V1323">
        <v>24</v>
      </c>
      <c r="W1323">
        <v>78</v>
      </c>
      <c r="X1323">
        <v>53</v>
      </c>
      <c r="Y1323">
        <v>1752</v>
      </c>
      <c r="Z1323">
        <v>0</v>
      </c>
      <c r="AA1323">
        <v>0</v>
      </c>
      <c r="AB1323">
        <v>0</v>
      </c>
      <c r="AC1323">
        <v>1</v>
      </c>
      <c r="AD1323">
        <v>10226</v>
      </c>
      <c r="AE1323">
        <v>10232</v>
      </c>
      <c r="AF1323">
        <v>9</v>
      </c>
      <c r="AG1323">
        <v>10217</v>
      </c>
      <c r="AH1323">
        <v>2</v>
      </c>
      <c r="AI1323">
        <v>5</v>
      </c>
      <c r="AJ1323">
        <v>3</v>
      </c>
      <c r="AK1323">
        <v>83</v>
      </c>
      <c r="AL1323">
        <v>18</v>
      </c>
      <c r="AM1323">
        <v>5</v>
      </c>
      <c r="AN1323">
        <v>74</v>
      </c>
      <c r="AO1323">
        <v>99</v>
      </c>
      <c r="AP1323">
        <v>3</v>
      </c>
      <c r="AQ1323">
        <v>43</v>
      </c>
      <c r="AR1323">
        <v>16</v>
      </c>
      <c r="AS1323">
        <v>29</v>
      </c>
    </row>
    <row r="1324" spans="1:45" x14ac:dyDescent="0.25">
      <c r="A1324">
        <v>20130815</v>
      </c>
      <c r="B1324">
        <f t="shared" si="100"/>
        <v>20170815</v>
      </c>
      <c r="C1324">
        <f t="shared" si="101"/>
        <v>2017</v>
      </c>
      <c r="D1324">
        <f t="shared" si="102"/>
        <v>8</v>
      </c>
      <c r="E1324">
        <f t="shared" si="103"/>
        <v>15</v>
      </c>
      <c r="F1324" s="15">
        <f t="shared" si="104"/>
        <v>42962</v>
      </c>
      <c r="G1324">
        <v>188</v>
      </c>
      <c r="H1324">
        <v>23</v>
      </c>
      <c r="I1324">
        <v>25</v>
      </c>
      <c r="J1324">
        <v>40</v>
      </c>
      <c r="K1324">
        <v>9</v>
      </c>
      <c r="L1324">
        <v>10</v>
      </c>
      <c r="M1324">
        <v>1</v>
      </c>
      <c r="N1324">
        <v>80</v>
      </c>
      <c r="O1324">
        <v>14</v>
      </c>
      <c r="P1324">
        <v>154</v>
      </c>
      <c r="Q1324">
        <v>80</v>
      </c>
      <c r="R1324">
        <v>3</v>
      </c>
      <c r="S1324">
        <v>207</v>
      </c>
      <c r="T1324">
        <v>16</v>
      </c>
      <c r="U1324">
        <v>49</v>
      </c>
      <c r="V1324">
        <v>6</v>
      </c>
      <c r="W1324">
        <v>35</v>
      </c>
      <c r="X1324">
        <v>24</v>
      </c>
      <c r="Y1324">
        <v>1092</v>
      </c>
      <c r="Z1324">
        <v>23</v>
      </c>
      <c r="AA1324">
        <v>21</v>
      </c>
      <c r="AB1324">
        <v>14</v>
      </c>
      <c r="AC1324">
        <v>11</v>
      </c>
      <c r="AD1324">
        <v>10202</v>
      </c>
      <c r="AE1324">
        <v>10219</v>
      </c>
      <c r="AF1324">
        <v>1</v>
      </c>
      <c r="AG1324">
        <v>10182</v>
      </c>
      <c r="AH1324">
        <v>24</v>
      </c>
      <c r="AI1324">
        <v>1</v>
      </c>
      <c r="AJ1324">
        <v>22</v>
      </c>
      <c r="AK1324">
        <v>71</v>
      </c>
      <c r="AL1324">
        <v>8</v>
      </c>
      <c r="AM1324">
        <v>4</v>
      </c>
      <c r="AN1324">
        <v>91</v>
      </c>
      <c r="AO1324">
        <v>100</v>
      </c>
      <c r="AP1324">
        <v>22</v>
      </c>
      <c r="AQ1324">
        <v>74</v>
      </c>
      <c r="AR1324">
        <v>8</v>
      </c>
      <c r="AS1324">
        <v>18</v>
      </c>
    </row>
    <row r="1325" spans="1:45" x14ac:dyDescent="0.25">
      <c r="A1325">
        <v>20130816</v>
      </c>
      <c r="B1325">
        <f t="shared" si="100"/>
        <v>20170816</v>
      </c>
      <c r="C1325">
        <f t="shared" si="101"/>
        <v>2017</v>
      </c>
      <c r="D1325">
        <f t="shared" si="102"/>
        <v>8</v>
      </c>
      <c r="E1325">
        <f t="shared" si="103"/>
        <v>16</v>
      </c>
      <c r="F1325" s="15">
        <f t="shared" si="104"/>
        <v>42963</v>
      </c>
      <c r="G1325">
        <v>219</v>
      </c>
      <c r="H1325">
        <v>19</v>
      </c>
      <c r="I1325">
        <v>26</v>
      </c>
      <c r="J1325">
        <v>60</v>
      </c>
      <c r="K1325">
        <v>12</v>
      </c>
      <c r="L1325">
        <v>10</v>
      </c>
      <c r="M1325">
        <v>19</v>
      </c>
      <c r="N1325">
        <v>100</v>
      </c>
      <c r="O1325">
        <v>12</v>
      </c>
      <c r="P1325">
        <v>187</v>
      </c>
      <c r="Q1325">
        <v>125</v>
      </c>
      <c r="R1325">
        <v>3</v>
      </c>
      <c r="S1325">
        <v>269</v>
      </c>
      <c r="T1325">
        <v>14</v>
      </c>
      <c r="U1325">
        <v>91</v>
      </c>
      <c r="V1325">
        <v>6</v>
      </c>
      <c r="W1325">
        <v>53</v>
      </c>
      <c r="X1325">
        <v>36</v>
      </c>
      <c r="Y1325">
        <v>1485</v>
      </c>
      <c r="Z1325">
        <v>44</v>
      </c>
      <c r="AA1325">
        <v>48</v>
      </c>
      <c r="AB1325">
        <v>18</v>
      </c>
      <c r="AC1325">
        <v>21</v>
      </c>
      <c r="AD1325">
        <v>10162</v>
      </c>
      <c r="AE1325">
        <v>10180</v>
      </c>
      <c r="AF1325">
        <v>1</v>
      </c>
      <c r="AG1325">
        <v>10150</v>
      </c>
      <c r="AH1325">
        <v>13</v>
      </c>
      <c r="AI1325">
        <v>39</v>
      </c>
      <c r="AJ1325">
        <v>3</v>
      </c>
      <c r="AK1325">
        <v>83</v>
      </c>
      <c r="AL1325">
        <v>16</v>
      </c>
      <c r="AM1325">
        <v>5</v>
      </c>
      <c r="AN1325">
        <v>81</v>
      </c>
      <c r="AO1325">
        <v>98</v>
      </c>
      <c r="AP1325">
        <v>1</v>
      </c>
      <c r="AQ1325">
        <v>48</v>
      </c>
      <c r="AR1325">
        <v>11</v>
      </c>
      <c r="AS1325">
        <v>26</v>
      </c>
    </row>
    <row r="1326" spans="1:45" x14ac:dyDescent="0.25">
      <c r="A1326">
        <v>20130817</v>
      </c>
      <c r="B1326">
        <f t="shared" si="100"/>
        <v>20170817</v>
      </c>
      <c r="C1326">
        <f t="shared" si="101"/>
        <v>2017</v>
      </c>
      <c r="D1326">
        <f t="shared" si="102"/>
        <v>8</v>
      </c>
      <c r="E1326">
        <f t="shared" si="103"/>
        <v>17</v>
      </c>
      <c r="F1326" s="15">
        <f t="shared" si="104"/>
        <v>42964</v>
      </c>
      <c r="G1326">
        <v>216</v>
      </c>
      <c r="H1326">
        <v>33</v>
      </c>
      <c r="I1326">
        <v>35</v>
      </c>
      <c r="J1326">
        <v>60</v>
      </c>
      <c r="K1326">
        <v>13</v>
      </c>
      <c r="L1326">
        <v>20</v>
      </c>
      <c r="M1326">
        <v>1</v>
      </c>
      <c r="N1326">
        <v>100</v>
      </c>
      <c r="O1326">
        <v>12</v>
      </c>
      <c r="P1326">
        <v>195</v>
      </c>
      <c r="Q1326">
        <v>166</v>
      </c>
      <c r="R1326">
        <v>1</v>
      </c>
      <c r="S1326">
        <v>229</v>
      </c>
      <c r="T1326">
        <v>15</v>
      </c>
      <c r="U1326">
        <v>162</v>
      </c>
      <c r="V1326">
        <v>6</v>
      </c>
      <c r="W1326">
        <v>49</v>
      </c>
      <c r="X1326">
        <v>34</v>
      </c>
      <c r="Y1326">
        <v>1676</v>
      </c>
      <c r="Z1326">
        <v>11</v>
      </c>
      <c r="AA1326">
        <v>6</v>
      </c>
      <c r="AB1326">
        <v>3</v>
      </c>
      <c r="AC1326">
        <v>3</v>
      </c>
      <c r="AD1326">
        <v>10136</v>
      </c>
      <c r="AE1326">
        <v>10155</v>
      </c>
      <c r="AF1326">
        <v>3</v>
      </c>
      <c r="AG1326">
        <v>10105</v>
      </c>
      <c r="AH1326">
        <v>24</v>
      </c>
      <c r="AI1326">
        <v>25</v>
      </c>
      <c r="AJ1326">
        <v>3</v>
      </c>
      <c r="AK1326">
        <v>81</v>
      </c>
      <c r="AL1326">
        <v>16</v>
      </c>
      <c r="AM1326">
        <v>7</v>
      </c>
      <c r="AN1326">
        <v>80</v>
      </c>
      <c r="AO1326">
        <v>98</v>
      </c>
      <c r="AP1326">
        <v>3</v>
      </c>
      <c r="AQ1326">
        <v>63</v>
      </c>
      <c r="AR1326">
        <v>16</v>
      </c>
      <c r="AS1326">
        <v>30</v>
      </c>
    </row>
    <row r="1327" spans="1:45" x14ac:dyDescent="0.25">
      <c r="A1327">
        <v>20130818</v>
      </c>
      <c r="B1327">
        <f t="shared" si="100"/>
        <v>20170818</v>
      </c>
      <c r="C1327">
        <f t="shared" si="101"/>
        <v>2017</v>
      </c>
      <c r="D1327">
        <f t="shared" si="102"/>
        <v>8</v>
      </c>
      <c r="E1327">
        <f t="shared" si="103"/>
        <v>18</v>
      </c>
      <c r="F1327" s="15">
        <f t="shared" si="104"/>
        <v>42965</v>
      </c>
      <c r="G1327">
        <v>232</v>
      </c>
      <c r="H1327">
        <v>32</v>
      </c>
      <c r="I1327">
        <v>38</v>
      </c>
      <c r="J1327">
        <v>60</v>
      </c>
      <c r="K1327">
        <v>10</v>
      </c>
      <c r="L1327">
        <v>0</v>
      </c>
      <c r="M1327">
        <v>22</v>
      </c>
      <c r="N1327">
        <v>130</v>
      </c>
      <c r="O1327">
        <v>13</v>
      </c>
      <c r="P1327">
        <v>184</v>
      </c>
      <c r="Q1327">
        <v>138</v>
      </c>
      <c r="R1327">
        <v>24</v>
      </c>
      <c r="S1327">
        <v>226</v>
      </c>
      <c r="T1327">
        <v>13</v>
      </c>
      <c r="U1327">
        <v>116</v>
      </c>
      <c r="V1327">
        <v>24</v>
      </c>
      <c r="W1327">
        <v>76</v>
      </c>
      <c r="X1327">
        <v>52</v>
      </c>
      <c r="Y1327">
        <v>1573</v>
      </c>
      <c r="Z1327">
        <v>41</v>
      </c>
      <c r="AA1327">
        <v>49</v>
      </c>
      <c r="AB1327">
        <v>20</v>
      </c>
      <c r="AC1327">
        <v>4</v>
      </c>
      <c r="AD1327">
        <v>10106</v>
      </c>
      <c r="AE1327">
        <v>10126</v>
      </c>
      <c r="AF1327">
        <v>22</v>
      </c>
      <c r="AG1327">
        <v>10088</v>
      </c>
      <c r="AH1327">
        <v>3</v>
      </c>
      <c r="AI1327">
        <v>33</v>
      </c>
      <c r="AJ1327">
        <v>5</v>
      </c>
      <c r="AK1327">
        <v>81</v>
      </c>
      <c r="AL1327">
        <v>17</v>
      </c>
      <c r="AM1327">
        <v>6</v>
      </c>
      <c r="AN1327">
        <v>82</v>
      </c>
      <c r="AO1327">
        <v>98</v>
      </c>
      <c r="AP1327">
        <v>5</v>
      </c>
      <c r="AQ1327">
        <v>58</v>
      </c>
      <c r="AR1327">
        <v>15</v>
      </c>
      <c r="AS1327">
        <v>28</v>
      </c>
    </row>
    <row r="1328" spans="1:45" x14ac:dyDescent="0.25">
      <c r="A1328">
        <v>20130819</v>
      </c>
      <c r="B1328">
        <f t="shared" si="100"/>
        <v>20170819</v>
      </c>
      <c r="C1328">
        <f t="shared" si="101"/>
        <v>2017</v>
      </c>
      <c r="D1328">
        <f t="shared" si="102"/>
        <v>8</v>
      </c>
      <c r="E1328">
        <f t="shared" si="103"/>
        <v>19</v>
      </c>
      <c r="F1328" s="15">
        <f t="shared" si="104"/>
        <v>42966</v>
      </c>
      <c r="G1328">
        <v>295</v>
      </c>
      <c r="H1328">
        <v>21</v>
      </c>
      <c r="I1328">
        <v>27</v>
      </c>
      <c r="J1328">
        <v>50</v>
      </c>
      <c r="K1328">
        <v>13</v>
      </c>
      <c r="L1328">
        <v>10</v>
      </c>
      <c r="M1328">
        <v>1</v>
      </c>
      <c r="N1328">
        <v>100</v>
      </c>
      <c r="O1328">
        <v>13</v>
      </c>
      <c r="P1328">
        <v>162</v>
      </c>
      <c r="Q1328">
        <v>103</v>
      </c>
      <c r="R1328">
        <v>24</v>
      </c>
      <c r="S1328">
        <v>211</v>
      </c>
      <c r="T1328">
        <v>14</v>
      </c>
      <c r="U1328">
        <v>71</v>
      </c>
      <c r="V1328">
        <v>24</v>
      </c>
      <c r="W1328">
        <v>68</v>
      </c>
      <c r="X1328">
        <v>47</v>
      </c>
      <c r="Y1328">
        <v>1577</v>
      </c>
      <c r="Z1328">
        <v>5</v>
      </c>
      <c r="AA1328">
        <v>3</v>
      </c>
      <c r="AB1328">
        <v>3</v>
      </c>
      <c r="AC1328">
        <v>10</v>
      </c>
      <c r="AD1328">
        <v>10182</v>
      </c>
      <c r="AE1328">
        <v>10262</v>
      </c>
      <c r="AF1328">
        <v>24</v>
      </c>
      <c r="AG1328">
        <v>10121</v>
      </c>
      <c r="AH1328">
        <v>3</v>
      </c>
      <c r="AI1328">
        <v>14</v>
      </c>
      <c r="AJ1328">
        <v>3</v>
      </c>
      <c r="AK1328">
        <v>82</v>
      </c>
      <c r="AL1328">
        <v>15</v>
      </c>
      <c r="AM1328">
        <v>4</v>
      </c>
      <c r="AN1328">
        <v>80</v>
      </c>
      <c r="AO1328">
        <v>98</v>
      </c>
      <c r="AP1328">
        <v>2</v>
      </c>
      <c r="AQ1328">
        <v>50</v>
      </c>
      <c r="AR1328">
        <v>14</v>
      </c>
      <c r="AS1328">
        <v>27</v>
      </c>
    </row>
    <row r="1329" spans="1:45" x14ac:dyDescent="0.25">
      <c r="A1329">
        <v>20130820</v>
      </c>
      <c r="B1329">
        <f t="shared" si="100"/>
        <v>20170820</v>
      </c>
      <c r="C1329">
        <f t="shared" si="101"/>
        <v>2017</v>
      </c>
      <c r="D1329">
        <f t="shared" si="102"/>
        <v>8</v>
      </c>
      <c r="E1329">
        <f t="shared" si="103"/>
        <v>20</v>
      </c>
      <c r="F1329" s="15">
        <f t="shared" si="104"/>
        <v>42967</v>
      </c>
      <c r="G1329">
        <v>162</v>
      </c>
      <c r="H1329">
        <v>9</v>
      </c>
      <c r="I1329">
        <v>13</v>
      </c>
      <c r="J1329">
        <v>30</v>
      </c>
      <c r="K1329">
        <v>14</v>
      </c>
      <c r="L1329">
        <v>0</v>
      </c>
      <c r="M1329">
        <v>2</v>
      </c>
      <c r="N1329">
        <v>50</v>
      </c>
      <c r="O1329">
        <v>12</v>
      </c>
      <c r="P1329">
        <v>153</v>
      </c>
      <c r="Q1329">
        <v>84</v>
      </c>
      <c r="R1329">
        <v>4</v>
      </c>
      <c r="S1329">
        <v>212</v>
      </c>
      <c r="T1329">
        <v>16</v>
      </c>
      <c r="U1329">
        <v>53</v>
      </c>
      <c r="V1329">
        <v>6</v>
      </c>
      <c r="W1329">
        <v>34</v>
      </c>
      <c r="X1329">
        <v>24</v>
      </c>
      <c r="Y1329">
        <v>1238</v>
      </c>
      <c r="Z1329">
        <v>0</v>
      </c>
      <c r="AA1329">
        <v>0</v>
      </c>
      <c r="AB1329">
        <v>0</v>
      </c>
      <c r="AC1329">
        <v>1</v>
      </c>
      <c r="AD1329">
        <v>10279</v>
      </c>
      <c r="AE1329">
        <v>10289</v>
      </c>
      <c r="AF1329">
        <v>12</v>
      </c>
      <c r="AG1329">
        <v>10265</v>
      </c>
      <c r="AH1329">
        <v>1</v>
      </c>
      <c r="AI1329">
        <v>2</v>
      </c>
      <c r="AJ1329">
        <v>2</v>
      </c>
      <c r="AK1329">
        <v>81</v>
      </c>
      <c r="AL1329">
        <v>11</v>
      </c>
      <c r="AM1329">
        <v>5</v>
      </c>
      <c r="AN1329">
        <v>79</v>
      </c>
      <c r="AO1329">
        <v>100</v>
      </c>
      <c r="AP1329">
        <v>2</v>
      </c>
      <c r="AQ1329">
        <v>51</v>
      </c>
      <c r="AR1329">
        <v>10</v>
      </c>
      <c r="AS1329">
        <v>21</v>
      </c>
    </row>
    <row r="1330" spans="1:45" x14ac:dyDescent="0.25">
      <c r="A1330">
        <v>20130821</v>
      </c>
      <c r="B1330">
        <f t="shared" si="100"/>
        <v>20170821</v>
      </c>
      <c r="C1330">
        <f t="shared" si="101"/>
        <v>2017</v>
      </c>
      <c r="D1330">
        <f t="shared" si="102"/>
        <v>8</v>
      </c>
      <c r="E1330">
        <f t="shared" si="103"/>
        <v>21</v>
      </c>
      <c r="F1330" s="15">
        <f t="shared" si="104"/>
        <v>42968</v>
      </c>
      <c r="G1330">
        <v>178</v>
      </c>
      <c r="H1330">
        <v>17</v>
      </c>
      <c r="I1330">
        <v>20</v>
      </c>
      <c r="J1330">
        <v>30</v>
      </c>
      <c r="K1330">
        <v>11</v>
      </c>
      <c r="L1330">
        <v>10</v>
      </c>
      <c r="M1330">
        <v>5</v>
      </c>
      <c r="N1330">
        <v>70</v>
      </c>
      <c r="O1330">
        <v>12</v>
      </c>
      <c r="P1330">
        <v>172</v>
      </c>
      <c r="Q1330">
        <v>104</v>
      </c>
      <c r="R1330">
        <v>2</v>
      </c>
      <c r="S1330">
        <v>240</v>
      </c>
      <c r="T1330">
        <v>16</v>
      </c>
      <c r="U1330">
        <v>74</v>
      </c>
      <c r="V1330">
        <v>6</v>
      </c>
      <c r="W1330">
        <v>84</v>
      </c>
      <c r="X1330">
        <v>58</v>
      </c>
      <c r="Y1330">
        <v>1708</v>
      </c>
      <c r="Z1330">
        <v>0</v>
      </c>
      <c r="AA1330">
        <v>0</v>
      </c>
      <c r="AB1330">
        <v>0</v>
      </c>
      <c r="AC1330">
        <v>1</v>
      </c>
      <c r="AD1330">
        <v>10244</v>
      </c>
      <c r="AE1330">
        <v>10270</v>
      </c>
      <c r="AF1330">
        <v>1</v>
      </c>
      <c r="AG1330">
        <v>10215</v>
      </c>
      <c r="AH1330">
        <v>24</v>
      </c>
      <c r="AI1330">
        <v>47</v>
      </c>
      <c r="AJ1330">
        <v>24</v>
      </c>
      <c r="AK1330">
        <v>78</v>
      </c>
      <c r="AL1330">
        <v>11</v>
      </c>
      <c r="AM1330">
        <v>3</v>
      </c>
      <c r="AN1330">
        <v>76</v>
      </c>
      <c r="AO1330">
        <v>98</v>
      </c>
      <c r="AP1330">
        <v>1</v>
      </c>
      <c r="AQ1330">
        <v>49</v>
      </c>
      <c r="AR1330">
        <v>16</v>
      </c>
      <c r="AS1330">
        <v>30</v>
      </c>
    </row>
    <row r="1331" spans="1:45" x14ac:dyDescent="0.25">
      <c r="A1331">
        <v>20130822</v>
      </c>
      <c r="B1331">
        <f t="shared" si="100"/>
        <v>20170822</v>
      </c>
      <c r="C1331">
        <f t="shared" si="101"/>
        <v>2017</v>
      </c>
      <c r="D1331">
        <f t="shared" si="102"/>
        <v>8</v>
      </c>
      <c r="E1331">
        <f t="shared" si="103"/>
        <v>22</v>
      </c>
      <c r="F1331" s="15">
        <f t="shared" si="104"/>
        <v>42969</v>
      </c>
      <c r="G1331">
        <v>250</v>
      </c>
      <c r="H1331">
        <v>4</v>
      </c>
      <c r="I1331">
        <v>15</v>
      </c>
      <c r="J1331">
        <v>30</v>
      </c>
      <c r="K1331">
        <v>10</v>
      </c>
      <c r="L1331">
        <v>10</v>
      </c>
      <c r="M1331">
        <v>5</v>
      </c>
      <c r="N1331">
        <v>60</v>
      </c>
      <c r="O1331">
        <v>10</v>
      </c>
      <c r="P1331">
        <v>172</v>
      </c>
      <c r="Q1331">
        <v>105</v>
      </c>
      <c r="R1331">
        <v>5</v>
      </c>
      <c r="S1331">
        <v>216</v>
      </c>
      <c r="T1331">
        <v>12</v>
      </c>
      <c r="U1331">
        <v>78</v>
      </c>
      <c r="V1331">
        <v>6</v>
      </c>
      <c r="W1331">
        <v>14</v>
      </c>
      <c r="X1331">
        <v>10</v>
      </c>
      <c r="Y1331">
        <v>1047</v>
      </c>
      <c r="Z1331">
        <v>0</v>
      </c>
      <c r="AA1331">
        <v>-1</v>
      </c>
      <c r="AB1331">
        <v>-1</v>
      </c>
      <c r="AC1331">
        <v>13</v>
      </c>
      <c r="AD1331">
        <v>10203</v>
      </c>
      <c r="AE1331">
        <v>10214</v>
      </c>
      <c r="AF1331">
        <v>1</v>
      </c>
      <c r="AG1331">
        <v>10193</v>
      </c>
      <c r="AH1331">
        <v>24</v>
      </c>
      <c r="AI1331">
        <v>4</v>
      </c>
      <c r="AJ1331">
        <v>22</v>
      </c>
      <c r="AK1331">
        <v>75</v>
      </c>
      <c r="AL1331">
        <v>11</v>
      </c>
      <c r="AM1331">
        <v>6</v>
      </c>
      <c r="AN1331">
        <v>83</v>
      </c>
      <c r="AO1331">
        <v>100</v>
      </c>
      <c r="AP1331">
        <v>1</v>
      </c>
      <c r="AQ1331">
        <v>57</v>
      </c>
      <c r="AR1331">
        <v>11</v>
      </c>
      <c r="AS1331">
        <v>18</v>
      </c>
    </row>
    <row r="1332" spans="1:45" x14ac:dyDescent="0.25">
      <c r="A1332">
        <v>20130823</v>
      </c>
      <c r="B1332">
        <f t="shared" si="100"/>
        <v>20170823</v>
      </c>
      <c r="C1332">
        <f t="shared" si="101"/>
        <v>2017</v>
      </c>
      <c r="D1332">
        <f t="shared" si="102"/>
        <v>8</v>
      </c>
      <c r="E1332">
        <f t="shared" si="103"/>
        <v>23</v>
      </c>
      <c r="F1332" s="15">
        <f t="shared" si="104"/>
        <v>42970</v>
      </c>
      <c r="G1332">
        <v>77</v>
      </c>
      <c r="H1332">
        <v>19</v>
      </c>
      <c r="I1332">
        <v>22</v>
      </c>
      <c r="J1332">
        <v>30</v>
      </c>
      <c r="K1332">
        <v>10</v>
      </c>
      <c r="L1332">
        <v>10</v>
      </c>
      <c r="M1332">
        <v>1</v>
      </c>
      <c r="N1332">
        <v>60</v>
      </c>
      <c r="O1332">
        <v>12</v>
      </c>
      <c r="P1332">
        <v>202</v>
      </c>
      <c r="Q1332">
        <v>136</v>
      </c>
      <c r="R1332">
        <v>5</v>
      </c>
      <c r="S1332">
        <v>262</v>
      </c>
      <c r="T1332">
        <v>14</v>
      </c>
      <c r="U1332">
        <v>119</v>
      </c>
      <c r="V1332">
        <v>6</v>
      </c>
      <c r="W1332">
        <v>122</v>
      </c>
      <c r="X1332">
        <v>86</v>
      </c>
      <c r="Y1332">
        <v>2017</v>
      </c>
      <c r="Z1332">
        <v>0</v>
      </c>
      <c r="AA1332">
        <v>0</v>
      </c>
      <c r="AB1332">
        <v>0</v>
      </c>
      <c r="AC1332">
        <v>1</v>
      </c>
      <c r="AD1332">
        <v>10165</v>
      </c>
      <c r="AE1332">
        <v>10191</v>
      </c>
      <c r="AF1332">
        <v>1</v>
      </c>
      <c r="AG1332">
        <v>10137</v>
      </c>
      <c r="AH1332">
        <v>24</v>
      </c>
      <c r="AI1332">
        <v>19</v>
      </c>
      <c r="AJ1332">
        <v>5</v>
      </c>
      <c r="AK1332">
        <v>80</v>
      </c>
      <c r="AL1332">
        <v>14</v>
      </c>
      <c r="AM1332">
        <v>3</v>
      </c>
      <c r="AN1332">
        <v>72</v>
      </c>
      <c r="AO1332">
        <v>98</v>
      </c>
      <c r="AP1332">
        <v>1</v>
      </c>
      <c r="AQ1332">
        <v>48</v>
      </c>
      <c r="AR1332">
        <v>12</v>
      </c>
      <c r="AS1332">
        <v>37</v>
      </c>
    </row>
    <row r="1333" spans="1:45" x14ac:dyDescent="0.25">
      <c r="A1333">
        <v>20130824</v>
      </c>
      <c r="B1333">
        <f t="shared" si="100"/>
        <v>20170824</v>
      </c>
      <c r="C1333">
        <f t="shared" si="101"/>
        <v>2017</v>
      </c>
      <c r="D1333">
        <f t="shared" si="102"/>
        <v>8</v>
      </c>
      <c r="E1333">
        <f t="shared" si="103"/>
        <v>24</v>
      </c>
      <c r="F1333" s="15">
        <f t="shared" si="104"/>
        <v>42971</v>
      </c>
      <c r="G1333">
        <v>140</v>
      </c>
      <c r="H1333">
        <v>26</v>
      </c>
      <c r="I1333">
        <v>31</v>
      </c>
      <c r="J1333">
        <v>50</v>
      </c>
      <c r="K1333">
        <v>8</v>
      </c>
      <c r="L1333">
        <v>10</v>
      </c>
      <c r="M1333">
        <v>19</v>
      </c>
      <c r="N1333">
        <v>90</v>
      </c>
      <c r="O1333">
        <v>10</v>
      </c>
      <c r="P1333">
        <v>188</v>
      </c>
      <c r="Q1333">
        <v>152</v>
      </c>
      <c r="R1333">
        <v>24</v>
      </c>
      <c r="S1333">
        <v>235</v>
      </c>
      <c r="T1333">
        <v>14</v>
      </c>
      <c r="U1333">
        <v>128</v>
      </c>
      <c r="V1333">
        <v>24</v>
      </c>
      <c r="W1333">
        <v>18</v>
      </c>
      <c r="X1333">
        <v>13</v>
      </c>
      <c r="Y1333">
        <v>1181</v>
      </c>
      <c r="Z1333">
        <v>14</v>
      </c>
      <c r="AA1333">
        <v>4</v>
      </c>
      <c r="AB1333">
        <v>2</v>
      </c>
      <c r="AC1333">
        <v>17</v>
      </c>
      <c r="AD1333">
        <v>10110</v>
      </c>
      <c r="AE1333">
        <v>10133</v>
      </c>
      <c r="AF1333">
        <v>1</v>
      </c>
      <c r="AG1333">
        <v>10101</v>
      </c>
      <c r="AH1333">
        <v>14</v>
      </c>
      <c r="AI1333">
        <v>3</v>
      </c>
      <c r="AJ1333">
        <v>24</v>
      </c>
      <c r="AK1333">
        <v>75</v>
      </c>
      <c r="AL1333">
        <v>4</v>
      </c>
      <c r="AM1333">
        <v>7</v>
      </c>
      <c r="AN1333">
        <v>78</v>
      </c>
      <c r="AO1333">
        <v>99</v>
      </c>
      <c r="AP1333">
        <v>24</v>
      </c>
      <c r="AQ1333">
        <v>59</v>
      </c>
      <c r="AR1333">
        <v>12</v>
      </c>
      <c r="AS1333">
        <v>21</v>
      </c>
    </row>
    <row r="1334" spans="1:45" x14ac:dyDescent="0.25">
      <c r="A1334">
        <v>20130825</v>
      </c>
      <c r="B1334">
        <f t="shared" si="100"/>
        <v>20170825</v>
      </c>
      <c r="C1334">
        <f t="shared" si="101"/>
        <v>2017</v>
      </c>
      <c r="D1334">
        <f t="shared" si="102"/>
        <v>8</v>
      </c>
      <c r="E1334">
        <f t="shared" si="103"/>
        <v>25</v>
      </c>
      <c r="F1334" s="15">
        <f t="shared" si="104"/>
        <v>42972</v>
      </c>
      <c r="G1334">
        <v>46</v>
      </c>
      <c r="H1334">
        <v>18</v>
      </c>
      <c r="I1334">
        <v>21</v>
      </c>
      <c r="J1334">
        <v>40</v>
      </c>
      <c r="K1334">
        <v>23</v>
      </c>
      <c r="L1334">
        <v>10</v>
      </c>
      <c r="M1334">
        <v>1</v>
      </c>
      <c r="N1334">
        <v>60</v>
      </c>
      <c r="O1334">
        <v>15</v>
      </c>
      <c r="P1334">
        <v>177</v>
      </c>
      <c r="Q1334">
        <v>137</v>
      </c>
      <c r="R1334">
        <v>3</v>
      </c>
      <c r="S1334">
        <v>224</v>
      </c>
      <c r="T1334">
        <v>16</v>
      </c>
      <c r="U1334">
        <v>112</v>
      </c>
      <c r="V1334">
        <v>6</v>
      </c>
      <c r="W1334">
        <v>24</v>
      </c>
      <c r="X1334">
        <v>17</v>
      </c>
      <c r="Y1334">
        <v>898</v>
      </c>
      <c r="Z1334">
        <v>0</v>
      </c>
      <c r="AA1334">
        <v>-1</v>
      </c>
      <c r="AB1334">
        <v>-1</v>
      </c>
      <c r="AC1334">
        <v>16</v>
      </c>
      <c r="AD1334">
        <v>10130</v>
      </c>
      <c r="AE1334">
        <v>10161</v>
      </c>
      <c r="AF1334">
        <v>24</v>
      </c>
      <c r="AG1334">
        <v>10105</v>
      </c>
      <c r="AH1334">
        <v>1</v>
      </c>
      <c r="AI1334">
        <v>0</v>
      </c>
      <c r="AJ1334">
        <v>1</v>
      </c>
      <c r="AK1334">
        <v>75</v>
      </c>
      <c r="AL1334">
        <v>24</v>
      </c>
      <c r="AM1334">
        <v>6</v>
      </c>
      <c r="AN1334">
        <v>88</v>
      </c>
      <c r="AO1334">
        <v>100</v>
      </c>
      <c r="AP1334">
        <v>2</v>
      </c>
      <c r="AQ1334">
        <v>70</v>
      </c>
      <c r="AR1334">
        <v>15</v>
      </c>
      <c r="AS1334">
        <v>16</v>
      </c>
    </row>
    <row r="1335" spans="1:45" x14ac:dyDescent="0.25">
      <c r="A1335">
        <v>20130826</v>
      </c>
      <c r="B1335">
        <f t="shared" si="100"/>
        <v>20170826</v>
      </c>
      <c r="C1335">
        <f t="shared" si="101"/>
        <v>2017</v>
      </c>
      <c r="D1335">
        <f t="shared" si="102"/>
        <v>8</v>
      </c>
      <c r="E1335">
        <f t="shared" si="103"/>
        <v>26</v>
      </c>
      <c r="F1335" s="15">
        <f t="shared" si="104"/>
        <v>42973</v>
      </c>
      <c r="G1335">
        <v>52</v>
      </c>
      <c r="H1335">
        <v>38</v>
      </c>
      <c r="I1335">
        <v>40</v>
      </c>
      <c r="J1335">
        <v>60</v>
      </c>
      <c r="K1335">
        <v>13</v>
      </c>
      <c r="L1335">
        <v>20</v>
      </c>
      <c r="M1335">
        <v>19</v>
      </c>
      <c r="N1335">
        <v>110</v>
      </c>
      <c r="O1335">
        <v>12</v>
      </c>
      <c r="P1335">
        <v>182</v>
      </c>
      <c r="Q1335">
        <v>128</v>
      </c>
      <c r="R1335">
        <v>5</v>
      </c>
      <c r="S1335">
        <v>240</v>
      </c>
      <c r="T1335">
        <v>15</v>
      </c>
      <c r="U1335">
        <v>112</v>
      </c>
      <c r="V1335">
        <v>6</v>
      </c>
      <c r="W1335">
        <v>114</v>
      </c>
      <c r="X1335">
        <v>81</v>
      </c>
      <c r="Y1335">
        <v>2073</v>
      </c>
      <c r="Z1335">
        <v>0</v>
      </c>
      <c r="AA1335">
        <v>0</v>
      </c>
      <c r="AB1335">
        <v>0</v>
      </c>
      <c r="AC1335">
        <v>1</v>
      </c>
      <c r="AD1335">
        <v>10173</v>
      </c>
      <c r="AE1335">
        <v>10183</v>
      </c>
      <c r="AF1335">
        <v>9</v>
      </c>
      <c r="AG1335">
        <v>10162</v>
      </c>
      <c r="AH1335">
        <v>1</v>
      </c>
      <c r="AI1335">
        <v>70</v>
      </c>
      <c r="AJ1335">
        <v>2</v>
      </c>
      <c r="AK1335">
        <v>82</v>
      </c>
      <c r="AL1335">
        <v>16</v>
      </c>
      <c r="AM1335">
        <v>2</v>
      </c>
      <c r="AN1335">
        <v>63</v>
      </c>
      <c r="AO1335">
        <v>86</v>
      </c>
      <c r="AP1335">
        <v>5</v>
      </c>
      <c r="AQ1335">
        <v>38</v>
      </c>
      <c r="AR1335">
        <v>13</v>
      </c>
      <c r="AS1335">
        <v>37</v>
      </c>
    </row>
    <row r="1336" spans="1:45" x14ac:dyDescent="0.25">
      <c r="A1336">
        <v>20130827</v>
      </c>
      <c r="B1336">
        <f t="shared" si="100"/>
        <v>20170827</v>
      </c>
      <c r="C1336">
        <f t="shared" si="101"/>
        <v>2017</v>
      </c>
      <c r="D1336">
        <f t="shared" si="102"/>
        <v>8</v>
      </c>
      <c r="E1336">
        <f t="shared" si="103"/>
        <v>27</v>
      </c>
      <c r="F1336" s="15">
        <f t="shared" si="104"/>
        <v>42974</v>
      </c>
      <c r="G1336">
        <v>42</v>
      </c>
      <c r="H1336">
        <v>22</v>
      </c>
      <c r="I1336">
        <v>23</v>
      </c>
      <c r="J1336">
        <v>40</v>
      </c>
      <c r="K1336">
        <v>11</v>
      </c>
      <c r="L1336">
        <v>10</v>
      </c>
      <c r="M1336">
        <v>3</v>
      </c>
      <c r="N1336">
        <v>90</v>
      </c>
      <c r="O1336">
        <v>11</v>
      </c>
      <c r="P1336">
        <v>178</v>
      </c>
      <c r="Q1336">
        <v>102</v>
      </c>
      <c r="R1336">
        <v>4</v>
      </c>
      <c r="S1336">
        <v>242</v>
      </c>
      <c r="T1336">
        <v>15</v>
      </c>
      <c r="U1336">
        <v>67</v>
      </c>
      <c r="V1336">
        <v>6</v>
      </c>
      <c r="W1336">
        <v>106</v>
      </c>
      <c r="X1336">
        <v>76</v>
      </c>
      <c r="Y1336">
        <v>1899</v>
      </c>
      <c r="Z1336">
        <v>0</v>
      </c>
      <c r="AA1336">
        <v>0</v>
      </c>
      <c r="AB1336">
        <v>0</v>
      </c>
      <c r="AC1336">
        <v>1</v>
      </c>
      <c r="AD1336">
        <v>10167</v>
      </c>
      <c r="AE1336">
        <v>10179</v>
      </c>
      <c r="AF1336">
        <v>22</v>
      </c>
      <c r="AG1336">
        <v>10156</v>
      </c>
      <c r="AH1336">
        <v>16</v>
      </c>
      <c r="AI1336">
        <v>37</v>
      </c>
      <c r="AJ1336">
        <v>24</v>
      </c>
      <c r="AK1336">
        <v>83</v>
      </c>
      <c r="AL1336">
        <v>19</v>
      </c>
      <c r="AM1336">
        <v>3</v>
      </c>
      <c r="AN1336">
        <v>65</v>
      </c>
      <c r="AO1336">
        <v>96</v>
      </c>
      <c r="AP1336">
        <v>22</v>
      </c>
      <c r="AQ1336">
        <v>39</v>
      </c>
      <c r="AR1336">
        <v>12</v>
      </c>
      <c r="AS1336">
        <v>33</v>
      </c>
    </row>
    <row r="1337" spans="1:45" x14ac:dyDescent="0.25">
      <c r="A1337">
        <v>20130828</v>
      </c>
      <c r="B1337">
        <f t="shared" si="100"/>
        <v>20170828</v>
      </c>
      <c r="C1337">
        <f t="shared" si="101"/>
        <v>2017</v>
      </c>
      <c r="D1337">
        <f t="shared" si="102"/>
        <v>8</v>
      </c>
      <c r="E1337">
        <f t="shared" si="103"/>
        <v>28</v>
      </c>
      <c r="F1337" s="15">
        <f t="shared" si="104"/>
        <v>42975</v>
      </c>
      <c r="G1337">
        <v>2</v>
      </c>
      <c r="H1337">
        <v>18</v>
      </c>
      <c r="I1337">
        <v>20</v>
      </c>
      <c r="J1337">
        <v>40</v>
      </c>
      <c r="K1337">
        <v>13</v>
      </c>
      <c r="L1337">
        <v>10</v>
      </c>
      <c r="M1337">
        <v>1</v>
      </c>
      <c r="N1337">
        <v>70</v>
      </c>
      <c r="O1337">
        <v>9</v>
      </c>
      <c r="P1337">
        <v>172</v>
      </c>
      <c r="Q1337">
        <v>100</v>
      </c>
      <c r="R1337">
        <v>4</v>
      </c>
      <c r="S1337">
        <v>241</v>
      </c>
      <c r="T1337">
        <v>14</v>
      </c>
      <c r="U1337">
        <v>68</v>
      </c>
      <c r="V1337">
        <v>6</v>
      </c>
      <c r="W1337">
        <v>68</v>
      </c>
      <c r="X1337">
        <v>49</v>
      </c>
      <c r="Y1337">
        <v>1478</v>
      </c>
      <c r="Z1337">
        <v>0</v>
      </c>
      <c r="AA1337">
        <v>0</v>
      </c>
      <c r="AB1337">
        <v>0</v>
      </c>
      <c r="AC1337">
        <v>1</v>
      </c>
      <c r="AD1337">
        <v>10206</v>
      </c>
      <c r="AE1337">
        <v>10222</v>
      </c>
      <c r="AF1337">
        <v>22</v>
      </c>
      <c r="AG1337">
        <v>10180</v>
      </c>
      <c r="AH1337">
        <v>1</v>
      </c>
      <c r="AI1337">
        <v>11</v>
      </c>
      <c r="AJ1337">
        <v>3</v>
      </c>
      <c r="AK1337">
        <v>81</v>
      </c>
      <c r="AL1337">
        <v>10</v>
      </c>
      <c r="AM1337">
        <v>4</v>
      </c>
      <c r="AN1337">
        <v>76</v>
      </c>
      <c r="AO1337">
        <v>98</v>
      </c>
      <c r="AP1337">
        <v>2</v>
      </c>
      <c r="AQ1337">
        <v>42</v>
      </c>
      <c r="AR1337">
        <v>11</v>
      </c>
      <c r="AS1337">
        <v>26</v>
      </c>
    </row>
    <row r="1338" spans="1:45" x14ac:dyDescent="0.25">
      <c r="A1338">
        <v>20130829</v>
      </c>
      <c r="B1338">
        <f t="shared" si="100"/>
        <v>20170829</v>
      </c>
      <c r="C1338">
        <f t="shared" si="101"/>
        <v>2017</v>
      </c>
      <c r="D1338">
        <f t="shared" si="102"/>
        <v>8</v>
      </c>
      <c r="E1338">
        <f t="shared" si="103"/>
        <v>29</v>
      </c>
      <c r="F1338" s="15">
        <f t="shared" si="104"/>
        <v>42976</v>
      </c>
      <c r="G1338">
        <v>253</v>
      </c>
      <c r="H1338">
        <v>14</v>
      </c>
      <c r="I1338">
        <v>16</v>
      </c>
      <c r="J1338">
        <v>40</v>
      </c>
      <c r="K1338">
        <v>14</v>
      </c>
      <c r="L1338">
        <v>0</v>
      </c>
      <c r="M1338">
        <v>2</v>
      </c>
      <c r="N1338">
        <v>70</v>
      </c>
      <c r="O1338">
        <v>12</v>
      </c>
      <c r="P1338">
        <v>166</v>
      </c>
      <c r="Q1338">
        <v>92</v>
      </c>
      <c r="R1338">
        <v>5</v>
      </c>
      <c r="S1338">
        <v>242</v>
      </c>
      <c r="T1338">
        <v>15</v>
      </c>
      <c r="U1338">
        <v>64</v>
      </c>
      <c r="V1338">
        <v>6</v>
      </c>
      <c r="W1338">
        <v>79</v>
      </c>
      <c r="X1338">
        <v>57</v>
      </c>
      <c r="Y1338">
        <v>1680</v>
      </c>
      <c r="Z1338">
        <v>0</v>
      </c>
      <c r="AA1338">
        <v>0</v>
      </c>
      <c r="AB1338">
        <v>0</v>
      </c>
      <c r="AC1338">
        <v>1</v>
      </c>
      <c r="AD1338">
        <v>10215</v>
      </c>
      <c r="AE1338">
        <v>10223</v>
      </c>
      <c r="AF1338">
        <v>9</v>
      </c>
      <c r="AG1338">
        <v>10208</v>
      </c>
      <c r="AH1338">
        <v>15</v>
      </c>
      <c r="AI1338">
        <v>0</v>
      </c>
      <c r="AJ1338">
        <v>4</v>
      </c>
      <c r="AK1338">
        <v>80</v>
      </c>
      <c r="AL1338">
        <v>14</v>
      </c>
      <c r="AM1338">
        <v>3</v>
      </c>
      <c r="AN1338">
        <v>77</v>
      </c>
      <c r="AO1338">
        <v>100</v>
      </c>
      <c r="AP1338">
        <v>4</v>
      </c>
      <c r="AQ1338">
        <v>43</v>
      </c>
      <c r="AR1338">
        <v>15</v>
      </c>
      <c r="AS1338">
        <v>29</v>
      </c>
    </row>
    <row r="1339" spans="1:45" x14ac:dyDescent="0.25">
      <c r="A1339">
        <v>20130830</v>
      </c>
      <c r="B1339">
        <f t="shared" si="100"/>
        <v>20170830</v>
      </c>
      <c r="C1339">
        <f t="shared" si="101"/>
        <v>2017</v>
      </c>
      <c r="D1339">
        <f t="shared" si="102"/>
        <v>8</v>
      </c>
      <c r="E1339">
        <f t="shared" si="103"/>
        <v>30</v>
      </c>
      <c r="F1339" s="15">
        <f t="shared" si="104"/>
        <v>42977</v>
      </c>
      <c r="G1339">
        <v>224</v>
      </c>
      <c r="H1339">
        <v>24</v>
      </c>
      <c r="I1339">
        <v>27</v>
      </c>
      <c r="J1339">
        <v>40</v>
      </c>
      <c r="K1339">
        <v>10</v>
      </c>
      <c r="L1339">
        <v>10</v>
      </c>
      <c r="M1339">
        <v>1</v>
      </c>
      <c r="N1339">
        <v>90</v>
      </c>
      <c r="O1339">
        <v>14</v>
      </c>
      <c r="P1339">
        <v>174</v>
      </c>
      <c r="Q1339">
        <v>100</v>
      </c>
      <c r="R1339">
        <v>2</v>
      </c>
      <c r="S1339">
        <v>233</v>
      </c>
      <c r="T1339">
        <v>15</v>
      </c>
      <c r="U1339">
        <v>69</v>
      </c>
      <c r="V1339">
        <v>6</v>
      </c>
      <c r="W1339">
        <v>70</v>
      </c>
      <c r="X1339">
        <v>51</v>
      </c>
      <c r="Y1339">
        <v>1536</v>
      </c>
      <c r="Z1339">
        <v>0</v>
      </c>
      <c r="AA1339">
        <v>-1</v>
      </c>
      <c r="AB1339">
        <v>-1</v>
      </c>
      <c r="AC1339">
        <v>14</v>
      </c>
      <c r="AD1339">
        <v>10193</v>
      </c>
      <c r="AE1339">
        <v>10209</v>
      </c>
      <c r="AF1339">
        <v>1</v>
      </c>
      <c r="AG1339">
        <v>10183</v>
      </c>
      <c r="AH1339">
        <v>17</v>
      </c>
      <c r="AI1339">
        <v>1</v>
      </c>
      <c r="AJ1339">
        <v>1</v>
      </c>
      <c r="AK1339">
        <v>80</v>
      </c>
      <c r="AL1339">
        <v>17</v>
      </c>
      <c r="AM1339">
        <v>4</v>
      </c>
      <c r="AN1339">
        <v>82</v>
      </c>
      <c r="AO1339">
        <v>100</v>
      </c>
      <c r="AP1339">
        <v>5</v>
      </c>
      <c r="AQ1339">
        <v>60</v>
      </c>
      <c r="AR1339">
        <v>16</v>
      </c>
      <c r="AS1339">
        <v>27</v>
      </c>
    </row>
    <row r="1340" spans="1:45" x14ac:dyDescent="0.25">
      <c r="A1340">
        <v>20130831</v>
      </c>
      <c r="B1340">
        <f t="shared" si="100"/>
        <v>20170831</v>
      </c>
      <c r="C1340">
        <f t="shared" si="101"/>
        <v>2017</v>
      </c>
      <c r="D1340">
        <f t="shared" si="102"/>
        <v>8</v>
      </c>
      <c r="E1340">
        <f t="shared" si="103"/>
        <v>31</v>
      </c>
      <c r="F1340" s="15">
        <f t="shared" si="104"/>
        <v>42978</v>
      </c>
      <c r="G1340">
        <v>311</v>
      </c>
      <c r="H1340">
        <v>23</v>
      </c>
      <c r="I1340">
        <v>31</v>
      </c>
      <c r="J1340">
        <v>50</v>
      </c>
      <c r="K1340">
        <v>12</v>
      </c>
      <c r="L1340">
        <v>20</v>
      </c>
      <c r="M1340">
        <v>3</v>
      </c>
      <c r="N1340">
        <v>90</v>
      </c>
      <c r="O1340">
        <v>11</v>
      </c>
      <c r="P1340">
        <v>167</v>
      </c>
      <c r="Q1340">
        <v>87</v>
      </c>
      <c r="R1340">
        <v>24</v>
      </c>
      <c r="S1340">
        <v>211</v>
      </c>
      <c r="T1340">
        <v>12</v>
      </c>
      <c r="U1340">
        <v>51</v>
      </c>
      <c r="V1340">
        <v>24</v>
      </c>
      <c r="W1340">
        <v>59</v>
      </c>
      <c r="X1340">
        <v>43</v>
      </c>
      <c r="Y1340">
        <v>1411</v>
      </c>
      <c r="Z1340">
        <v>0</v>
      </c>
      <c r="AA1340">
        <v>-1</v>
      </c>
      <c r="AB1340">
        <v>-1</v>
      </c>
      <c r="AC1340">
        <v>5</v>
      </c>
      <c r="AD1340">
        <v>10221</v>
      </c>
      <c r="AE1340">
        <v>10265</v>
      </c>
      <c r="AF1340">
        <v>24</v>
      </c>
      <c r="AG1340">
        <v>10182</v>
      </c>
      <c r="AH1340">
        <v>4</v>
      </c>
      <c r="AI1340">
        <v>59</v>
      </c>
      <c r="AJ1340">
        <v>5</v>
      </c>
      <c r="AK1340">
        <v>79</v>
      </c>
      <c r="AL1340">
        <v>16</v>
      </c>
      <c r="AM1340">
        <v>5</v>
      </c>
      <c r="AN1340">
        <v>76</v>
      </c>
      <c r="AO1340">
        <v>96</v>
      </c>
      <c r="AP1340">
        <v>5</v>
      </c>
      <c r="AQ1340">
        <v>55</v>
      </c>
      <c r="AR1340">
        <v>13</v>
      </c>
      <c r="AS1340">
        <v>24</v>
      </c>
    </row>
    <row r="1341" spans="1:45" x14ac:dyDescent="0.25">
      <c r="A1341">
        <v>20130901</v>
      </c>
      <c r="B1341">
        <f t="shared" si="100"/>
        <v>20170901</v>
      </c>
      <c r="C1341">
        <f t="shared" si="101"/>
        <v>2017</v>
      </c>
      <c r="D1341">
        <f t="shared" si="102"/>
        <v>9</v>
      </c>
      <c r="E1341">
        <f t="shared" si="103"/>
        <v>1</v>
      </c>
      <c r="F1341" s="15">
        <f t="shared" si="104"/>
        <v>42979</v>
      </c>
      <c r="G1341">
        <v>261</v>
      </c>
      <c r="H1341">
        <v>31</v>
      </c>
      <c r="I1341">
        <v>34</v>
      </c>
      <c r="J1341">
        <v>50</v>
      </c>
      <c r="K1341">
        <v>9</v>
      </c>
      <c r="L1341">
        <v>20</v>
      </c>
      <c r="M1341">
        <v>1</v>
      </c>
      <c r="N1341">
        <v>100</v>
      </c>
      <c r="O1341">
        <v>11</v>
      </c>
      <c r="P1341">
        <v>143</v>
      </c>
      <c r="Q1341">
        <v>72</v>
      </c>
      <c r="R1341">
        <v>2</v>
      </c>
      <c r="S1341">
        <v>179</v>
      </c>
      <c r="T1341">
        <v>12</v>
      </c>
      <c r="U1341">
        <v>39</v>
      </c>
      <c r="V1341">
        <v>6</v>
      </c>
      <c r="W1341">
        <v>13</v>
      </c>
      <c r="X1341">
        <v>10</v>
      </c>
      <c r="Y1341">
        <v>1061</v>
      </c>
      <c r="Z1341">
        <v>0</v>
      </c>
      <c r="AA1341">
        <v>0</v>
      </c>
      <c r="AB1341">
        <v>0</v>
      </c>
      <c r="AC1341">
        <v>1</v>
      </c>
      <c r="AD1341">
        <v>10263</v>
      </c>
      <c r="AE1341">
        <v>10272</v>
      </c>
      <c r="AF1341">
        <v>10</v>
      </c>
      <c r="AG1341">
        <v>10237</v>
      </c>
      <c r="AH1341">
        <v>24</v>
      </c>
      <c r="AI1341">
        <v>65</v>
      </c>
      <c r="AJ1341">
        <v>1</v>
      </c>
      <c r="AK1341">
        <v>80</v>
      </c>
      <c r="AL1341">
        <v>15</v>
      </c>
      <c r="AM1341">
        <v>7</v>
      </c>
      <c r="AN1341">
        <v>73</v>
      </c>
      <c r="AO1341">
        <v>97</v>
      </c>
      <c r="AP1341">
        <v>1</v>
      </c>
      <c r="AQ1341">
        <v>53</v>
      </c>
      <c r="AR1341">
        <v>11</v>
      </c>
      <c r="AS1341">
        <v>17</v>
      </c>
    </row>
    <row r="1342" spans="1:45" x14ac:dyDescent="0.25">
      <c r="A1342">
        <v>20130902</v>
      </c>
      <c r="B1342">
        <f t="shared" si="100"/>
        <v>20170902</v>
      </c>
      <c r="C1342">
        <f t="shared" si="101"/>
        <v>2017</v>
      </c>
      <c r="D1342">
        <f t="shared" si="102"/>
        <v>9</v>
      </c>
      <c r="E1342">
        <f t="shared" si="103"/>
        <v>2</v>
      </c>
      <c r="F1342" s="15">
        <f t="shared" si="104"/>
        <v>42980</v>
      </c>
      <c r="G1342">
        <v>270</v>
      </c>
      <c r="H1342">
        <v>33</v>
      </c>
      <c r="I1342">
        <v>34</v>
      </c>
      <c r="J1342">
        <v>50</v>
      </c>
      <c r="K1342">
        <v>9</v>
      </c>
      <c r="L1342">
        <v>20</v>
      </c>
      <c r="M1342">
        <v>1</v>
      </c>
      <c r="N1342">
        <v>110</v>
      </c>
      <c r="O1342">
        <v>10</v>
      </c>
      <c r="P1342">
        <v>168</v>
      </c>
      <c r="Q1342">
        <v>136</v>
      </c>
      <c r="R1342">
        <v>5</v>
      </c>
      <c r="S1342">
        <v>196</v>
      </c>
      <c r="T1342">
        <v>18</v>
      </c>
      <c r="U1342">
        <v>122</v>
      </c>
      <c r="V1342">
        <v>6</v>
      </c>
      <c r="W1342">
        <v>18</v>
      </c>
      <c r="X1342">
        <v>13</v>
      </c>
      <c r="Y1342">
        <v>807</v>
      </c>
      <c r="Z1342">
        <v>0</v>
      </c>
      <c r="AA1342">
        <v>0</v>
      </c>
      <c r="AB1342">
        <v>0</v>
      </c>
      <c r="AC1342">
        <v>1</v>
      </c>
      <c r="AD1342">
        <v>10242</v>
      </c>
      <c r="AE1342">
        <v>10262</v>
      </c>
      <c r="AF1342">
        <v>22</v>
      </c>
      <c r="AG1342">
        <v>10224</v>
      </c>
      <c r="AH1342">
        <v>5</v>
      </c>
      <c r="AI1342">
        <v>60</v>
      </c>
      <c r="AJ1342">
        <v>24</v>
      </c>
      <c r="AK1342">
        <v>75</v>
      </c>
      <c r="AL1342">
        <v>7</v>
      </c>
      <c r="AM1342">
        <v>5</v>
      </c>
      <c r="AN1342">
        <v>82</v>
      </c>
      <c r="AO1342">
        <v>96</v>
      </c>
      <c r="AP1342">
        <v>24</v>
      </c>
      <c r="AQ1342">
        <v>75</v>
      </c>
      <c r="AR1342">
        <v>17</v>
      </c>
      <c r="AS1342">
        <v>14</v>
      </c>
    </row>
    <row r="1343" spans="1:45" x14ac:dyDescent="0.25">
      <c r="A1343">
        <v>20130903</v>
      </c>
      <c r="B1343">
        <f t="shared" si="100"/>
        <v>20170903</v>
      </c>
      <c r="C1343">
        <f t="shared" si="101"/>
        <v>2017</v>
      </c>
      <c r="D1343">
        <f t="shared" si="102"/>
        <v>9</v>
      </c>
      <c r="E1343">
        <f t="shared" si="103"/>
        <v>3</v>
      </c>
      <c r="F1343" s="15">
        <f t="shared" si="104"/>
        <v>42981</v>
      </c>
      <c r="G1343">
        <v>309</v>
      </c>
      <c r="H1343">
        <v>10</v>
      </c>
      <c r="I1343">
        <v>19</v>
      </c>
      <c r="J1343">
        <v>30</v>
      </c>
      <c r="K1343">
        <v>9</v>
      </c>
      <c r="L1343">
        <v>10</v>
      </c>
      <c r="M1343">
        <v>5</v>
      </c>
      <c r="N1343">
        <v>60</v>
      </c>
      <c r="O1343">
        <v>10</v>
      </c>
      <c r="P1343">
        <v>189</v>
      </c>
      <c r="Q1343">
        <v>136</v>
      </c>
      <c r="R1343">
        <v>2</v>
      </c>
      <c r="S1343">
        <v>236</v>
      </c>
      <c r="T1343">
        <v>14</v>
      </c>
      <c r="U1343">
        <v>108</v>
      </c>
      <c r="V1343">
        <v>6</v>
      </c>
      <c r="W1343">
        <v>24</v>
      </c>
      <c r="X1343">
        <v>18</v>
      </c>
      <c r="Y1343">
        <v>1027</v>
      </c>
      <c r="Z1343">
        <v>0</v>
      </c>
      <c r="AA1343">
        <v>0</v>
      </c>
      <c r="AB1343">
        <v>0</v>
      </c>
      <c r="AC1343">
        <v>1</v>
      </c>
      <c r="AD1343">
        <v>10266</v>
      </c>
      <c r="AE1343">
        <v>10275</v>
      </c>
      <c r="AF1343">
        <v>10</v>
      </c>
      <c r="AG1343">
        <v>10256</v>
      </c>
      <c r="AH1343">
        <v>3</v>
      </c>
      <c r="AI1343">
        <v>33</v>
      </c>
      <c r="AJ1343">
        <v>2</v>
      </c>
      <c r="AK1343">
        <v>80</v>
      </c>
      <c r="AL1343">
        <v>14</v>
      </c>
      <c r="AM1343">
        <v>6</v>
      </c>
      <c r="AN1343">
        <v>85</v>
      </c>
      <c r="AO1343">
        <v>98</v>
      </c>
      <c r="AP1343">
        <v>1</v>
      </c>
      <c r="AQ1343">
        <v>67</v>
      </c>
      <c r="AR1343">
        <v>14</v>
      </c>
      <c r="AS1343">
        <v>18</v>
      </c>
    </row>
    <row r="1344" spans="1:45" x14ac:dyDescent="0.25">
      <c r="A1344">
        <v>20130904</v>
      </c>
      <c r="B1344">
        <f t="shared" si="100"/>
        <v>20170904</v>
      </c>
      <c r="C1344">
        <f t="shared" si="101"/>
        <v>2017</v>
      </c>
      <c r="D1344">
        <f t="shared" si="102"/>
        <v>9</v>
      </c>
      <c r="E1344">
        <f t="shared" si="103"/>
        <v>4</v>
      </c>
      <c r="F1344" s="15">
        <f t="shared" si="104"/>
        <v>42982</v>
      </c>
      <c r="G1344">
        <v>87</v>
      </c>
      <c r="H1344">
        <v>20</v>
      </c>
      <c r="I1344">
        <v>21</v>
      </c>
      <c r="J1344">
        <v>40</v>
      </c>
      <c r="K1344">
        <v>11</v>
      </c>
      <c r="L1344">
        <v>10</v>
      </c>
      <c r="M1344">
        <v>1</v>
      </c>
      <c r="N1344">
        <v>80</v>
      </c>
      <c r="O1344">
        <v>11</v>
      </c>
      <c r="P1344">
        <v>197</v>
      </c>
      <c r="Q1344">
        <v>122</v>
      </c>
      <c r="R1344">
        <v>6</v>
      </c>
      <c r="S1344">
        <v>260</v>
      </c>
      <c r="T1344">
        <v>15</v>
      </c>
      <c r="U1344">
        <v>96</v>
      </c>
      <c r="V1344">
        <v>6</v>
      </c>
      <c r="W1344">
        <v>66</v>
      </c>
      <c r="X1344">
        <v>49</v>
      </c>
      <c r="Y1344">
        <v>1472</v>
      </c>
      <c r="Z1344">
        <v>0</v>
      </c>
      <c r="AA1344">
        <v>0</v>
      </c>
      <c r="AB1344">
        <v>0</v>
      </c>
      <c r="AC1344">
        <v>1</v>
      </c>
      <c r="AD1344">
        <v>10221</v>
      </c>
      <c r="AE1344">
        <v>10257</v>
      </c>
      <c r="AF1344">
        <v>1</v>
      </c>
      <c r="AG1344">
        <v>10181</v>
      </c>
      <c r="AH1344">
        <v>24</v>
      </c>
      <c r="AI1344">
        <v>2</v>
      </c>
      <c r="AJ1344">
        <v>5</v>
      </c>
      <c r="AK1344">
        <v>80</v>
      </c>
      <c r="AL1344">
        <v>18</v>
      </c>
      <c r="AM1344">
        <v>3</v>
      </c>
      <c r="AN1344">
        <v>78</v>
      </c>
      <c r="AO1344">
        <v>100</v>
      </c>
      <c r="AP1344">
        <v>3</v>
      </c>
      <c r="AQ1344">
        <v>57</v>
      </c>
      <c r="AR1344">
        <v>13</v>
      </c>
      <c r="AS1344">
        <v>27</v>
      </c>
    </row>
    <row r="1345" spans="1:45" x14ac:dyDescent="0.25">
      <c r="A1345">
        <v>20130905</v>
      </c>
      <c r="B1345">
        <f t="shared" si="100"/>
        <v>20170905</v>
      </c>
      <c r="C1345">
        <f t="shared" si="101"/>
        <v>2017</v>
      </c>
      <c r="D1345">
        <f t="shared" si="102"/>
        <v>9</v>
      </c>
      <c r="E1345">
        <f t="shared" si="103"/>
        <v>5</v>
      </c>
      <c r="F1345" s="15">
        <f t="shared" si="104"/>
        <v>42983</v>
      </c>
      <c r="G1345">
        <v>135</v>
      </c>
      <c r="H1345">
        <v>25</v>
      </c>
      <c r="I1345">
        <v>27</v>
      </c>
      <c r="J1345">
        <v>40</v>
      </c>
      <c r="K1345">
        <v>10</v>
      </c>
      <c r="L1345">
        <v>20</v>
      </c>
      <c r="M1345">
        <v>3</v>
      </c>
      <c r="N1345">
        <v>80</v>
      </c>
      <c r="O1345">
        <v>13</v>
      </c>
      <c r="P1345">
        <v>224</v>
      </c>
      <c r="Q1345">
        <v>143</v>
      </c>
      <c r="R1345">
        <v>5</v>
      </c>
      <c r="S1345">
        <v>303</v>
      </c>
      <c r="T1345">
        <v>15</v>
      </c>
      <c r="U1345">
        <v>114</v>
      </c>
      <c r="V1345">
        <v>6</v>
      </c>
      <c r="W1345">
        <v>123</v>
      </c>
      <c r="X1345">
        <v>92</v>
      </c>
      <c r="Y1345">
        <v>1872</v>
      </c>
      <c r="Z1345">
        <v>0</v>
      </c>
      <c r="AA1345">
        <v>0</v>
      </c>
      <c r="AB1345">
        <v>0</v>
      </c>
      <c r="AC1345">
        <v>1</v>
      </c>
      <c r="AD1345">
        <v>10125</v>
      </c>
      <c r="AE1345">
        <v>10175</v>
      </c>
      <c r="AF1345">
        <v>1</v>
      </c>
      <c r="AG1345">
        <v>10080</v>
      </c>
      <c r="AH1345">
        <v>24</v>
      </c>
      <c r="AI1345">
        <v>39</v>
      </c>
      <c r="AJ1345">
        <v>5</v>
      </c>
      <c r="AK1345">
        <v>81</v>
      </c>
      <c r="AL1345">
        <v>15</v>
      </c>
      <c r="AM1345">
        <v>0</v>
      </c>
      <c r="AN1345">
        <v>72</v>
      </c>
      <c r="AO1345">
        <v>98</v>
      </c>
      <c r="AP1345">
        <v>4</v>
      </c>
      <c r="AQ1345">
        <v>41</v>
      </c>
      <c r="AR1345">
        <v>13</v>
      </c>
      <c r="AS1345">
        <v>35</v>
      </c>
    </row>
    <row r="1346" spans="1:45" x14ac:dyDescent="0.25">
      <c r="A1346">
        <v>20130906</v>
      </c>
      <c r="B1346">
        <f t="shared" si="100"/>
        <v>20170906</v>
      </c>
      <c r="C1346">
        <f t="shared" si="101"/>
        <v>2017</v>
      </c>
      <c r="D1346">
        <f t="shared" si="102"/>
        <v>9</v>
      </c>
      <c r="E1346">
        <f t="shared" si="103"/>
        <v>6</v>
      </c>
      <c r="F1346" s="15">
        <f t="shared" si="104"/>
        <v>42984</v>
      </c>
      <c r="G1346">
        <v>211</v>
      </c>
      <c r="H1346">
        <v>9</v>
      </c>
      <c r="I1346">
        <v>18</v>
      </c>
      <c r="J1346">
        <v>30</v>
      </c>
      <c r="K1346">
        <v>1</v>
      </c>
      <c r="L1346">
        <v>0</v>
      </c>
      <c r="M1346">
        <v>22</v>
      </c>
      <c r="N1346">
        <v>100</v>
      </c>
      <c r="O1346">
        <v>14</v>
      </c>
      <c r="P1346">
        <v>197</v>
      </c>
      <c r="Q1346">
        <v>134</v>
      </c>
      <c r="R1346">
        <v>23</v>
      </c>
      <c r="S1346">
        <v>279</v>
      </c>
      <c r="T1346">
        <v>13</v>
      </c>
      <c r="U1346">
        <v>114</v>
      </c>
      <c r="V1346">
        <v>24</v>
      </c>
      <c r="W1346">
        <v>80</v>
      </c>
      <c r="X1346">
        <v>60</v>
      </c>
      <c r="Y1346">
        <v>1388</v>
      </c>
      <c r="Z1346">
        <v>9</v>
      </c>
      <c r="AA1346">
        <v>8</v>
      </c>
      <c r="AB1346">
        <v>4</v>
      </c>
      <c r="AC1346">
        <v>14</v>
      </c>
      <c r="AD1346">
        <v>10092</v>
      </c>
      <c r="AE1346">
        <v>10131</v>
      </c>
      <c r="AF1346">
        <v>24</v>
      </c>
      <c r="AG1346">
        <v>10069</v>
      </c>
      <c r="AH1346">
        <v>4</v>
      </c>
      <c r="AI1346">
        <v>23</v>
      </c>
      <c r="AJ1346">
        <v>21</v>
      </c>
      <c r="AK1346">
        <v>76</v>
      </c>
      <c r="AL1346">
        <v>13</v>
      </c>
      <c r="AM1346">
        <v>3</v>
      </c>
      <c r="AN1346">
        <v>77</v>
      </c>
      <c r="AO1346">
        <v>98</v>
      </c>
      <c r="AP1346">
        <v>20</v>
      </c>
      <c r="AQ1346">
        <v>42</v>
      </c>
      <c r="AR1346">
        <v>11</v>
      </c>
      <c r="AS1346">
        <v>25</v>
      </c>
    </row>
    <row r="1347" spans="1:45" x14ac:dyDescent="0.25">
      <c r="A1347">
        <v>20130907</v>
      </c>
      <c r="B1347">
        <f t="shared" ref="B1347:B1410" si="105">A1347+40000</f>
        <v>20170907</v>
      </c>
      <c r="C1347">
        <f t="shared" ref="C1347:C1410" si="106">FLOOR(B1347/10000,1)</f>
        <v>2017</v>
      </c>
      <c r="D1347">
        <f t="shared" ref="D1347:D1410" si="107">FLOOR(B1347/100 - 100 * C1347, 1)</f>
        <v>9</v>
      </c>
      <c r="E1347">
        <f t="shared" ref="E1347:E1410" si="108">FLOOR(B1347-10000*C1347-100*D1347,1)</f>
        <v>7</v>
      </c>
      <c r="F1347" s="15">
        <f t="shared" ref="F1347:F1410" si="109">DATE(C1347,D1347,E1347)</f>
        <v>42985</v>
      </c>
      <c r="G1347">
        <v>182</v>
      </c>
      <c r="H1347">
        <v>11</v>
      </c>
      <c r="I1347">
        <v>14</v>
      </c>
      <c r="J1347">
        <v>30</v>
      </c>
      <c r="K1347">
        <v>14</v>
      </c>
      <c r="L1347">
        <v>0</v>
      </c>
      <c r="M1347">
        <v>1</v>
      </c>
      <c r="N1347">
        <v>60</v>
      </c>
      <c r="O1347">
        <v>11</v>
      </c>
      <c r="P1347">
        <v>166</v>
      </c>
      <c r="Q1347">
        <v>130</v>
      </c>
      <c r="R1347">
        <v>23</v>
      </c>
      <c r="S1347">
        <v>198</v>
      </c>
      <c r="T1347">
        <v>13</v>
      </c>
      <c r="U1347">
        <v>109</v>
      </c>
      <c r="V1347">
        <v>24</v>
      </c>
      <c r="W1347">
        <v>2</v>
      </c>
      <c r="X1347">
        <v>2</v>
      </c>
      <c r="Y1347">
        <v>496</v>
      </c>
      <c r="Z1347">
        <v>0</v>
      </c>
      <c r="AA1347">
        <v>-1</v>
      </c>
      <c r="AB1347">
        <v>-1</v>
      </c>
      <c r="AC1347">
        <v>1</v>
      </c>
      <c r="AD1347">
        <v>10172</v>
      </c>
      <c r="AE1347">
        <v>10194</v>
      </c>
      <c r="AF1347">
        <v>21</v>
      </c>
      <c r="AG1347">
        <v>10136</v>
      </c>
      <c r="AH1347">
        <v>1</v>
      </c>
      <c r="AI1347">
        <v>9</v>
      </c>
      <c r="AJ1347">
        <v>5</v>
      </c>
      <c r="AK1347">
        <v>81</v>
      </c>
      <c r="AL1347">
        <v>14</v>
      </c>
      <c r="AM1347">
        <v>8</v>
      </c>
      <c r="AN1347">
        <v>87</v>
      </c>
      <c r="AO1347">
        <v>100</v>
      </c>
      <c r="AP1347">
        <v>5</v>
      </c>
      <c r="AQ1347">
        <v>63</v>
      </c>
      <c r="AR1347">
        <v>13</v>
      </c>
      <c r="AS1347">
        <v>8</v>
      </c>
    </row>
    <row r="1348" spans="1:45" x14ac:dyDescent="0.25">
      <c r="A1348">
        <v>20130908</v>
      </c>
      <c r="B1348">
        <f t="shared" si="105"/>
        <v>20170908</v>
      </c>
      <c r="C1348">
        <f t="shared" si="106"/>
        <v>2017</v>
      </c>
      <c r="D1348">
        <f t="shared" si="107"/>
        <v>9</v>
      </c>
      <c r="E1348">
        <f t="shared" si="108"/>
        <v>8</v>
      </c>
      <c r="F1348" s="15">
        <f t="shared" si="109"/>
        <v>42986</v>
      </c>
      <c r="G1348">
        <v>325</v>
      </c>
      <c r="H1348">
        <v>4</v>
      </c>
      <c r="I1348">
        <v>17</v>
      </c>
      <c r="J1348">
        <v>30</v>
      </c>
      <c r="K1348">
        <v>13</v>
      </c>
      <c r="L1348">
        <v>10</v>
      </c>
      <c r="M1348">
        <v>1</v>
      </c>
      <c r="N1348">
        <v>70</v>
      </c>
      <c r="O1348">
        <v>22</v>
      </c>
      <c r="P1348">
        <v>145</v>
      </c>
      <c r="Q1348">
        <v>119</v>
      </c>
      <c r="R1348">
        <v>24</v>
      </c>
      <c r="S1348">
        <v>186</v>
      </c>
      <c r="T1348">
        <v>16</v>
      </c>
      <c r="U1348">
        <v>104</v>
      </c>
      <c r="V1348">
        <v>24</v>
      </c>
      <c r="W1348">
        <v>41</v>
      </c>
      <c r="X1348">
        <v>31</v>
      </c>
      <c r="Y1348">
        <v>1023</v>
      </c>
      <c r="Z1348">
        <v>64</v>
      </c>
      <c r="AA1348">
        <v>158</v>
      </c>
      <c r="AB1348">
        <v>43</v>
      </c>
      <c r="AC1348">
        <v>6</v>
      </c>
      <c r="AD1348">
        <v>10189</v>
      </c>
      <c r="AE1348">
        <v>10200</v>
      </c>
      <c r="AF1348">
        <v>22</v>
      </c>
      <c r="AG1348">
        <v>10177</v>
      </c>
      <c r="AH1348">
        <v>5</v>
      </c>
      <c r="AI1348">
        <v>29</v>
      </c>
      <c r="AJ1348">
        <v>3</v>
      </c>
      <c r="AK1348">
        <v>82</v>
      </c>
      <c r="AL1348">
        <v>12</v>
      </c>
      <c r="AM1348">
        <v>8</v>
      </c>
      <c r="AN1348">
        <v>83</v>
      </c>
      <c r="AO1348">
        <v>98</v>
      </c>
      <c r="AP1348">
        <v>1</v>
      </c>
      <c r="AQ1348">
        <v>58</v>
      </c>
      <c r="AR1348">
        <v>15</v>
      </c>
      <c r="AS1348">
        <v>17</v>
      </c>
    </row>
    <row r="1349" spans="1:45" x14ac:dyDescent="0.25">
      <c r="A1349">
        <v>20130909</v>
      </c>
      <c r="B1349">
        <f t="shared" si="105"/>
        <v>20170909</v>
      </c>
      <c r="C1349">
        <f t="shared" si="106"/>
        <v>2017</v>
      </c>
      <c r="D1349">
        <f t="shared" si="107"/>
        <v>9</v>
      </c>
      <c r="E1349">
        <f t="shared" si="108"/>
        <v>9</v>
      </c>
      <c r="F1349" s="15">
        <f t="shared" si="109"/>
        <v>42987</v>
      </c>
      <c r="G1349">
        <v>233</v>
      </c>
      <c r="H1349">
        <v>17</v>
      </c>
      <c r="I1349">
        <v>24</v>
      </c>
      <c r="J1349">
        <v>50</v>
      </c>
      <c r="K1349">
        <v>12</v>
      </c>
      <c r="L1349">
        <v>10</v>
      </c>
      <c r="M1349">
        <v>3</v>
      </c>
      <c r="N1349">
        <v>90</v>
      </c>
      <c r="O1349">
        <v>12</v>
      </c>
      <c r="P1349">
        <v>127</v>
      </c>
      <c r="Q1349">
        <v>107</v>
      </c>
      <c r="R1349">
        <v>23</v>
      </c>
      <c r="S1349">
        <v>178</v>
      </c>
      <c r="T1349">
        <v>12</v>
      </c>
      <c r="U1349">
        <v>91</v>
      </c>
      <c r="V1349">
        <v>6</v>
      </c>
      <c r="W1349">
        <v>38</v>
      </c>
      <c r="X1349">
        <v>29</v>
      </c>
      <c r="Y1349">
        <v>1011</v>
      </c>
      <c r="Z1349">
        <v>100</v>
      </c>
      <c r="AA1349">
        <v>133</v>
      </c>
      <c r="AB1349">
        <v>22</v>
      </c>
      <c r="AC1349">
        <v>21</v>
      </c>
      <c r="AD1349">
        <v>10159</v>
      </c>
      <c r="AE1349">
        <v>10183</v>
      </c>
      <c r="AF1349">
        <v>1</v>
      </c>
      <c r="AG1349">
        <v>10121</v>
      </c>
      <c r="AH1349">
        <v>24</v>
      </c>
      <c r="AI1349">
        <v>41</v>
      </c>
      <c r="AJ1349">
        <v>24</v>
      </c>
      <c r="AK1349">
        <v>80</v>
      </c>
      <c r="AL1349">
        <v>11</v>
      </c>
      <c r="AM1349">
        <v>7</v>
      </c>
      <c r="AN1349">
        <v>89</v>
      </c>
      <c r="AO1349">
        <v>98</v>
      </c>
      <c r="AP1349">
        <v>19</v>
      </c>
      <c r="AQ1349">
        <v>65</v>
      </c>
      <c r="AR1349">
        <v>11</v>
      </c>
      <c r="AS1349">
        <v>16</v>
      </c>
    </row>
    <row r="1350" spans="1:45" x14ac:dyDescent="0.25">
      <c r="A1350">
        <v>20130910</v>
      </c>
      <c r="B1350">
        <f t="shared" si="105"/>
        <v>20170910</v>
      </c>
      <c r="C1350">
        <f t="shared" si="106"/>
        <v>2017</v>
      </c>
      <c r="D1350">
        <f t="shared" si="107"/>
        <v>9</v>
      </c>
      <c r="E1350">
        <f t="shared" si="108"/>
        <v>10</v>
      </c>
      <c r="F1350" s="15">
        <f t="shared" si="109"/>
        <v>42988</v>
      </c>
      <c r="G1350">
        <v>271</v>
      </c>
      <c r="H1350">
        <v>32</v>
      </c>
      <c r="I1350">
        <v>38</v>
      </c>
      <c r="J1350">
        <v>70</v>
      </c>
      <c r="K1350">
        <v>17</v>
      </c>
      <c r="L1350">
        <v>20</v>
      </c>
      <c r="M1350">
        <v>1</v>
      </c>
      <c r="N1350">
        <v>160</v>
      </c>
      <c r="O1350">
        <v>20</v>
      </c>
      <c r="P1350">
        <v>130</v>
      </c>
      <c r="Q1350">
        <v>107</v>
      </c>
      <c r="R1350">
        <v>1</v>
      </c>
      <c r="S1350">
        <v>159</v>
      </c>
      <c r="T1350">
        <v>14</v>
      </c>
      <c r="U1350">
        <v>104</v>
      </c>
      <c r="V1350">
        <v>6</v>
      </c>
      <c r="W1350">
        <v>18</v>
      </c>
      <c r="X1350">
        <v>14</v>
      </c>
      <c r="Y1350">
        <v>766</v>
      </c>
      <c r="Z1350">
        <v>99</v>
      </c>
      <c r="AA1350">
        <v>441</v>
      </c>
      <c r="AB1350">
        <v>125</v>
      </c>
      <c r="AC1350">
        <v>18</v>
      </c>
      <c r="AD1350">
        <v>10110</v>
      </c>
      <c r="AE1350">
        <v>10130</v>
      </c>
      <c r="AF1350">
        <v>12</v>
      </c>
      <c r="AG1350">
        <v>10075</v>
      </c>
      <c r="AH1350">
        <v>20</v>
      </c>
      <c r="AI1350">
        <v>33</v>
      </c>
      <c r="AJ1350">
        <v>17</v>
      </c>
      <c r="AK1350">
        <v>75</v>
      </c>
      <c r="AL1350">
        <v>13</v>
      </c>
      <c r="AM1350">
        <v>8</v>
      </c>
      <c r="AN1350">
        <v>93</v>
      </c>
      <c r="AO1350">
        <v>98</v>
      </c>
      <c r="AP1350">
        <v>1</v>
      </c>
      <c r="AQ1350">
        <v>78</v>
      </c>
      <c r="AR1350">
        <v>13</v>
      </c>
      <c r="AS1350">
        <v>12</v>
      </c>
    </row>
    <row r="1351" spans="1:45" x14ac:dyDescent="0.25">
      <c r="A1351">
        <v>20130911</v>
      </c>
      <c r="B1351">
        <f t="shared" si="105"/>
        <v>20170911</v>
      </c>
      <c r="C1351">
        <f t="shared" si="106"/>
        <v>2017</v>
      </c>
      <c r="D1351">
        <f t="shared" si="107"/>
        <v>9</v>
      </c>
      <c r="E1351">
        <f t="shared" si="108"/>
        <v>11</v>
      </c>
      <c r="F1351" s="15">
        <f t="shared" si="109"/>
        <v>42989</v>
      </c>
      <c r="G1351">
        <v>326</v>
      </c>
      <c r="H1351">
        <v>28</v>
      </c>
      <c r="I1351">
        <v>29</v>
      </c>
      <c r="J1351">
        <v>50</v>
      </c>
      <c r="K1351">
        <v>14</v>
      </c>
      <c r="L1351">
        <v>10</v>
      </c>
      <c r="M1351">
        <v>2</v>
      </c>
      <c r="N1351">
        <v>100</v>
      </c>
      <c r="O1351">
        <v>13</v>
      </c>
      <c r="P1351">
        <v>150</v>
      </c>
      <c r="Q1351">
        <v>103</v>
      </c>
      <c r="R1351">
        <v>2</v>
      </c>
      <c r="S1351">
        <v>194</v>
      </c>
      <c r="T1351">
        <v>12</v>
      </c>
      <c r="U1351">
        <v>88</v>
      </c>
      <c r="V1351">
        <v>6</v>
      </c>
      <c r="W1351">
        <v>68</v>
      </c>
      <c r="X1351">
        <v>52</v>
      </c>
      <c r="Y1351">
        <v>1205</v>
      </c>
      <c r="Z1351">
        <v>3</v>
      </c>
      <c r="AA1351">
        <v>16</v>
      </c>
      <c r="AB1351">
        <v>14</v>
      </c>
      <c r="AC1351">
        <v>16</v>
      </c>
      <c r="AD1351">
        <v>10137</v>
      </c>
      <c r="AE1351">
        <v>10154</v>
      </c>
      <c r="AF1351">
        <v>21</v>
      </c>
      <c r="AG1351">
        <v>10108</v>
      </c>
      <c r="AH1351">
        <v>1</v>
      </c>
      <c r="AI1351">
        <v>33</v>
      </c>
      <c r="AJ1351">
        <v>2</v>
      </c>
      <c r="AK1351">
        <v>80</v>
      </c>
      <c r="AL1351">
        <v>11</v>
      </c>
      <c r="AM1351">
        <v>6</v>
      </c>
      <c r="AN1351">
        <v>86</v>
      </c>
      <c r="AO1351">
        <v>98</v>
      </c>
      <c r="AP1351">
        <v>1</v>
      </c>
      <c r="AQ1351">
        <v>63</v>
      </c>
      <c r="AR1351">
        <v>11</v>
      </c>
      <c r="AS1351">
        <v>20</v>
      </c>
    </row>
    <row r="1352" spans="1:45" x14ac:dyDescent="0.25">
      <c r="A1352">
        <v>20130912</v>
      </c>
      <c r="B1352">
        <f t="shared" si="105"/>
        <v>20170912</v>
      </c>
      <c r="C1352">
        <f t="shared" si="106"/>
        <v>2017</v>
      </c>
      <c r="D1352">
        <f t="shared" si="107"/>
        <v>9</v>
      </c>
      <c r="E1352">
        <f t="shared" si="108"/>
        <v>12</v>
      </c>
      <c r="F1352" s="15">
        <f t="shared" si="109"/>
        <v>42990</v>
      </c>
      <c r="G1352">
        <v>296</v>
      </c>
      <c r="H1352">
        <v>21</v>
      </c>
      <c r="I1352">
        <v>21</v>
      </c>
      <c r="J1352">
        <v>40</v>
      </c>
      <c r="K1352">
        <v>12</v>
      </c>
      <c r="L1352">
        <v>10</v>
      </c>
      <c r="M1352">
        <v>5</v>
      </c>
      <c r="N1352">
        <v>70</v>
      </c>
      <c r="O1352">
        <v>10</v>
      </c>
      <c r="P1352">
        <v>151</v>
      </c>
      <c r="Q1352">
        <v>115</v>
      </c>
      <c r="R1352">
        <v>24</v>
      </c>
      <c r="S1352">
        <v>196</v>
      </c>
      <c r="T1352">
        <v>14</v>
      </c>
      <c r="U1352">
        <v>92</v>
      </c>
      <c r="V1352">
        <v>24</v>
      </c>
      <c r="W1352">
        <v>36</v>
      </c>
      <c r="X1352">
        <v>28</v>
      </c>
      <c r="Y1352">
        <v>1083</v>
      </c>
      <c r="Z1352">
        <v>0</v>
      </c>
      <c r="AA1352">
        <v>-1</v>
      </c>
      <c r="AB1352">
        <v>-1</v>
      </c>
      <c r="AC1352">
        <v>2</v>
      </c>
      <c r="AD1352">
        <v>10169</v>
      </c>
      <c r="AE1352">
        <v>10190</v>
      </c>
      <c r="AF1352">
        <v>22</v>
      </c>
      <c r="AG1352">
        <v>10153</v>
      </c>
      <c r="AH1352">
        <v>2</v>
      </c>
      <c r="AI1352">
        <v>29</v>
      </c>
      <c r="AJ1352">
        <v>24</v>
      </c>
      <c r="AK1352">
        <v>75</v>
      </c>
      <c r="AL1352">
        <v>10</v>
      </c>
      <c r="AM1352">
        <v>6</v>
      </c>
      <c r="AN1352">
        <v>89</v>
      </c>
      <c r="AO1352">
        <v>98</v>
      </c>
      <c r="AP1352">
        <v>5</v>
      </c>
      <c r="AQ1352">
        <v>70</v>
      </c>
      <c r="AR1352">
        <v>12</v>
      </c>
      <c r="AS1352">
        <v>18</v>
      </c>
    </row>
    <row r="1353" spans="1:45" x14ac:dyDescent="0.25">
      <c r="A1353">
        <v>20130913</v>
      </c>
      <c r="B1353">
        <f t="shared" si="105"/>
        <v>20170913</v>
      </c>
      <c r="C1353">
        <f t="shared" si="106"/>
        <v>2017</v>
      </c>
      <c r="D1353">
        <f t="shared" si="107"/>
        <v>9</v>
      </c>
      <c r="E1353">
        <f t="shared" si="108"/>
        <v>13</v>
      </c>
      <c r="F1353" s="15">
        <f t="shared" si="109"/>
        <v>42991</v>
      </c>
      <c r="G1353">
        <v>199</v>
      </c>
      <c r="H1353">
        <v>26</v>
      </c>
      <c r="I1353">
        <v>28</v>
      </c>
      <c r="J1353">
        <v>50</v>
      </c>
      <c r="K1353">
        <v>13</v>
      </c>
      <c r="L1353">
        <v>10</v>
      </c>
      <c r="M1353">
        <v>1</v>
      </c>
      <c r="N1353">
        <v>90</v>
      </c>
      <c r="O1353">
        <v>13</v>
      </c>
      <c r="P1353">
        <v>145</v>
      </c>
      <c r="Q1353">
        <v>90</v>
      </c>
      <c r="R1353">
        <v>6</v>
      </c>
      <c r="S1353">
        <v>178</v>
      </c>
      <c r="T1353">
        <v>11</v>
      </c>
      <c r="U1353">
        <v>67</v>
      </c>
      <c r="V1353">
        <v>6</v>
      </c>
      <c r="W1353">
        <v>29</v>
      </c>
      <c r="X1353">
        <v>23</v>
      </c>
      <c r="Y1353">
        <v>856</v>
      </c>
      <c r="Z1353">
        <v>37</v>
      </c>
      <c r="AA1353">
        <v>15</v>
      </c>
      <c r="AB1353">
        <v>7</v>
      </c>
      <c r="AC1353">
        <v>24</v>
      </c>
      <c r="AD1353">
        <v>10181</v>
      </c>
      <c r="AE1353">
        <v>10194</v>
      </c>
      <c r="AF1353">
        <v>9</v>
      </c>
      <c r="AG1353">
        <v>10138</v>
      </c>
      <c r="AH1353">
        <v>24</v>
      </c>
      <c r="AI1353">
        <v>1</v>
      </c>
      <c r="AJ1353">
        <v>5</v>
      </c>
      <c r="AK1353">
        <v>68</v>
      </c>
      <c r="AL1353">
        <v>15</v>
      </c>
      <c r="AM1353">
        <v>7</v>
      </c>
      <c r="AN1353">
        <v>91</v>
      </c>
      <c r="AO1353">
        <v>100</v>
      </c>
      <c r="AP1353">
        <v>4</v>
      </c>
      <c r="AQ1353">
        <v>70</v>
      </c>
      <c r="AR1353">
        <v>11</v>
      </c>
      <c r="AS1353">
        <v>14</v>
      </c>
    </row>
    <row r="1354" spans="1:45" x14ac:dyDescent="0.25">
      <c r="A1354">
        <v>20130914</v>
      </c>
      <c r="B1354">
        <f t="shared" si="105"/>
        <v>20170914</v>
      </c>
      <c r="C1354">
        <f t="shared" si="106"/>
        <v>2017</v>
      </c>
      <c r="D1354">
        <f t="shared" si="107"/>
        <v>9</v>
      </c>
      <c r="E1354">
        <f t="shared" si="108"/>
        <v>14</v>
      </c>
      <c r="F1354" s="15">
        <f t="shared" si="109"/>
        <v>42992</v>
      </c>
      <c r="G1354">
        <v>247</v>
      </c>
      <c r="H1354">
        <v>18</v>
      </c>
      <c r="I1354">
        <v>36</v>
      </c>
      <c r="J1354">
        <v>60</v>
      </c>
      <c r="K1354">
        <v>11</v>
      </c>
      <c r="L1354">
        <v>10</v>
      </c>
      <c r="M1354">
        <v>20</v>
      </c>
      <c r="N1354">
        <v>140</v>
      </c>
      <c r="O1354">
        <v>12</v>
      </c>
      <c r="P1354">
        <v>146</v>
      </c>
      <c r="Q1354">
        <v>98</v>
      </c>
      <c r="R1354">
        <v>24</v>
      </c>
      <c r="S1354">
        <v>179</v>
      </c>
      <c r="T1354">
        <v>11</v>
      </c>
      <c r="U1354">
        <v>80</v>
      </c>
      <c r="V1354">
        <v>24</v>
      </c>
      <c r="W1354">
        <v>6</v>
      </c>
      <c r="X1354">
        <v>5</v>
      </c>
      <c r="Y1354">
        <v>514</v>
      </c>
      <c r="Z1354">
        <v>102</v>
      </c>
      <c r="AA1354">
        <v>83</v>
      </c>
      <c r="AB1354">
        <v>16</v>
      </c>
      <c r="AC1354">
        <v>7</v>
      </c>
      <c r="AD1354">
        <v>10114</v>
      </c>
      <c r="AE1354">
        <v>10147</v>
      </c>
      <c r="AF1354">
        <v>23</v>
      </c>
      <c r="AG1354">
        <v>10078</v>
      </c>
      <c r="AH1354">
        <v>11</v>
      </c>
      <c r="AI1354">
        <v>28</v>
      </c>
      <c r="AJ1354">
        <v>4</v>
      </c>
      <c r="AK1354">
        <v>70</v>
      </c>
      <c r="AL1354">
        <v>10</v>
      </c>
      <c r="AM1354">
        <v>7</v>
      </c>
      <c r="AN1354">
        <v>93</v>
      </c>
      <c r="AO1354">
        <v>98</v>
      </c>
      <c r="AP1354">
        <v>1</v>
      </c>
      <c r="AQ1354">
        <v>81</v>
      </c>
      <c r="AR1354">
        <v>16</v>
      </c>
      <c r="AS1354">
        <v>8</v>
      </c>
    </row>
    <row r="1355" spans="1:45" x14ac:dyDescent="0.25">
      <c r="A1355">
        <v>20130915</v>
      </c>
      <c r="B1355">
        <f t="shared" si="105"/>
        <v>20170915</v>
      </c>
      <c r="C1355">
        <f t="shared" si="106"/>
        <v>2017</v>
      </c>
      <c r="D1355">
        <f t="shared" si="107"/>
        <v>9</v>
      </c>
      <c r="E1355">
        <f t="shared" si="108"/>
        <v>15</v>
      </c>
      <c r="F1355" s="15">
        <f t="shared" si="109"/>
        <v>42993</v>
      </c>
      <c r="G1355">
        <v>224</v>
      </c>
      <c r="H1355">
        <v>37</v>
      </c>
      <c r="I1355">
        <v>40</v>
      </c>
      <c r="J1355">
        <v>70</v>
      </c>
      <c r="K1355">
        <v>20</v>
      </c>
      <c r="L1355">
        <v>10</v>
      </c>
      <c r="M1355">
        <v>3</v>
      </c>
      <c r="N1355">
        <v>140</v>
      </c>
      <c r="O1355">
        <v>23</v>
      </c>
      <c r="P1355">
        <v>128</v>
      </c>
      <c r="Q1355">
        <v>73</v>
      </c>
      <c r="R1355">
        <v>6</v>
      </c>
      <c r="S1355">
        <v>172</v>
      </c>
      <c r="T1355">
        <v>12</v>
      </c>
      <c r="U1355">
        <v>46</v>
      </c>
      <c r="V1355">
        <v>6</v>
      </c>
      <c r="W1355">
        <v>59</v>
      </c>
      <c r="X1355">
        <v>46</v>
      </c>
      <c r="Y1355">
        <v>1182</v>
      </c>
      <c r="Z1355">
        <v>47</v>
      </c>
      <c r="AA1355">
        <v>69</v>
      </c>
      <c r="AB1355">
        <v>21</v>
      </c>
      <c r="AC1355">
        <v>22</v>
      </c>
      <c r="AD1355">
        <v>10085</v>
      </c>
      <c r="AE1355">
        <v>10145</v>
      </c>
      <c r="AF1355">
        <v>1</v>
      </c>
      <c r="AG1355">
        <v>9988</v>
      </c>
      <c r="AH1355">
        <v>24</v>
      </c>
      <c r="AI1355">
        <v>4</v>
      </c>
      <c r="AJ1355">
        <v>5</v>
      </c>
      <c r="AK1355">
        <v>82</v>
      </c>
      <c r="AL1355">
        <v>13</v>
      </c>
      <c r="AM1355">
        <v>7</v>
      </c>
      <c r="AN1355">
        <v>81</v>
      </c>
      <c r="AO1355">
        <v>99</v>
      </c>
      <c r="AP1355">
        <v>5</v>
      </c>
      <c r="AQ1355">
        <v>57</v>
      </c>
      <c r="AR1355">
        <v>15</v>
      </c>
      <c r="AS1355">
        <v>19</v>
      </c>
    </row>
    <row r="1356" spans="1:45" x14ac:dyDescent="0.25">
      <c r="A1356">
        <v>20130916</v>
      </c>
      <c r="B1356">
        <f t="shared" si="105"/>
        <v>20170916</v>
      </c>
      <c r="C1356">
        <f t="shared" si="106"/>
        <v>2017</v>
      </c>
      <c r="D1356">
        <f t="shared" si="107"/>
        <v>9</v>
      </c>
      <c r="E1356">
        <f t="shared" si="108"/>
        <v>16</v>
      </c>
      <c r="F1356" s="15">
        <f t="shared" si="109"/>
        <v>42994</v>
      </c>
      <c r="G1356">
        <v>245</v>
      </c>
      <c r="H1356">
        <v>37</v>
      </c>
      <c r="I1356">
        <v>40</v>
      </c>
      <c r="J1356">
        <v>70</v>
      </c>
      <c r="K1356">
        <v>11</v>
      </c>
      <c r="L1356">
        <v>20</v>
      </c>
      <c r="M1356">
        <v>3</v>
      </c>
      <c r="N1356">
        <v>130</v>
      </c>
      <c r="O1356">
        <v>9</v>
      </c>
      <c r="P1356">
        <v>112</v>
      </c>
      <c r="Q1356">
        <v>80</v>
      </c>
      <c r="R1356">
        <v>21</v>
      </c>
      <c r="S1356">
        <v>157</v>
      </c>
      <c r="T1356">
        <v>13</v>
      </c>
      <c r="U1356">
        <v>67</v>
      </c>
      <c r="V1356">
        <v>24</v>
      </c>
      <c r="W1356">
        <v>82</v>
      </c>
      <c r="X1356">
        <v>65</v>
      </c>
      <c r="Y1356">
        <v>1353</v>
      </c>
      <c r="Z1356">
        <v>48</v>
      </c>
      <c r="AA1356">
        <v>75</v>
      </c>
      <c r="AB1356">
        <v>14</v>
      </c>
      <c r="AC1356">
        <v>17</v>
      </c>
      <c r="AD1356">
        <v>10001</v>
      </c>
      <c r="AE1356">
        <v>10011</v>
      </c>
      <c r="AF1356">
        <v>22</v>
      </c>
      <c r="AG1356">
        <v>9993</v>
      </c>
      <c r="AH1356">
        <v>1</v>
      </c>
      <c r="AI1356">
        <v>50</v>
      </c>
      <c r="AJ1356">
        <v>1</v>
      </c>
      <c r="AK1356">
        <v>83</v>
      </c>
      <c r="AL1356">
        <v>15</v>
      </c>
      <c r="AM1356">
        <v>5</v>
      </c>
      <c r="AN1356">
        <v>79</v>
      </c>
      <c r="AO1356">
        <v>97</v>
      </c>
      <c r="AP1356">
        <v>1</v>
      </c>
      <c r="AQ1356">
        <v>46</v>
      </c>
      <c r="AR1356">
        <v>13</v>
      </c>
      <c r="AS1356">
        <v>20</v>
      </c>
    </row>
    <row r="1357" spans="1:45" x14ac:dyDescent="0.25">
      <c r="A1357">
        <v>20130917</v>
      </c>
      <c r="B1357">
        <f t="shared" si="105"/>
        <v>20170917</v>
      </c>
      <c r="C1357">
        <f t="shared" si="106"/>
        <v>2017</v>
      </c>
      <c r="D1357">
        <f t="shared" si="107"/>
        <v>9</v>
      </c>
      <c r="E1357">
        <f t="shared" si="108"/>
        <v>17</v>
      </c>
      <c r="F1357" s="15">
        <f t="shared" si="109"/>
        <v>42995</v>
      </c>
      <c r="G1357">
        <v>210</v>
      </c>
      <c r="H1357">
        <v>34</v>
      </c>
      <c r="I1357">
        <v>40</v>
      </c>
      <c r="J1357">
        <v>60</v>
      </c>
      <c r="K1357">
        <v>7</v>
      </c>
      <c r="L1357">
        <v>10</v>
      </c>
      <c r="M1357">
        <v>24</v>
      </c>
      <c r="N1357">
        <v>130</v>
      </c>
      <c r="O1357">
        <v>12</v>
      </c>
      <c r="P1357">
        <v>103</v>
      </c>
      <c r="Q1357">
        <v>86</v>
      </c>
      <c r="R1357">
        <v>3</v>
      </c>
      <c r="S1357">
        <v>143</v>
      </c>
      <c r="T1357">
        <v>12</v>
      </c>
      <c r="U1357">
        <v>78</v>
      </c>
      <c r="V1357">
        <v>6</v>
      </c>
      <c r="W1357">
        <v>38</v>
      </c>
      <c r="X1357">
        <v>30</v>
      </c>
      <c r="Y1357">
        <v>816</v>
      </c>
      <c r="Z1357">
        <v>89</v>
      </c>
      <c r="AA1357">
        <v>89</v>
      </c>
      <c r="AB1357">
        <v>24</v>
      </c>
      <c r="AC1357">
        <v>20</v>
      </c>
      <c r="AD1357">
        <v>9994</v>
      </c>
      <c r="AE1357">
        <v>10019</v>
      </c>
      <c r="AF1357">
        <v>10</v>
      </c>
      <c r="AG1357">
        <v>9937</v>
      </c>
      <c r="AH1357">
        <v>23</v>
      </c>
      <c r="AI1357">
        <v>18</v>
      </c>
      <c r="AJ1357">
        <v>24</v>
      </c>
      <c r="AK1357">
        <v>75</v>
      </c>
      <c r="AL1357">
        <v>12</v>
      </c>
      <c r="AM1357">
        <v>7</v>
      </c>
      <c r="AN1357">
        <v>89</v>
      </c>
      <c r="AO1357">
        <v>98</v>
      </c>
      <c r="AP1357">
        <v>20</v>
      </c>
      <c r="AQ1357">
        <v>71</v>
      </c>
      <c r="AR1357">
        <v>12</v>
      </c>
      <c r="AS1357">
        <v>12</v>
      </c>
    </row>
    <row r="1358" spans="1:45" x14ac:dyDescent="0.25">
      <c r="A1358">
        <v>20130918</v>
      </c>
      <c r="B1358">
        <f t="shared" si="105"/>
        <v>20170918</v>
      </c>
      <c r="C1358">
        <f t="shared" si="106"/>
        <v>2017</v>
      </c>
      <c r="D1358">
        <f t="shared" si="107"/>
        <v>9</v>
      </c>
      <c r="E1358">
        <f t="shared" si="108"/>
        <v>18</v>
      </c>
      <c r="F1358" s="15">
        <f t="shared" si="109"/>
        <v>42996</v>
      </c>
      <c r="G1358">
        <v>276</v>
      </c>
      <c r="H1358">
        <v>20</v>
      </c>
      <c r="I1358">
        <v>21</v>
      </c>
      <c r="J1358">
        <v>40</v>
      </c>
      <c r="K1358">
        <v>15</v>
      </c>
      <c r="L1358">
        <v>10</v>
      </c>
      <c r="M1358">
        <v>1</v>
      </c>
      <c r="N1358">
        <v>90</v>
      </c>
      <c r="O1358">
        <v>15</v>
      </c>
      <c r="P1358">
        <v>114</v>
      </c>
      <c r="Q1358">
        <v>89</v>
      </c>
      <c r="R1358">
        <v>21</v>
      </c>
      <c r="S1358">
        <v>157</v>
      </c>
      <c r="T1358">
        <v>14</v>
      </c>
      <c r="U1358">
        <v>59</v>
      </c>
      <c r="V1358">
        <v>24</v>
      </c>
      <c r="W1358">
        <v>19</v>
      </c>
      <c r="X1358">
        <v>15</v>
      </c>
      <c r="Y1358">
        <v>680</v>
      </c>
      <c r="Z1358">
        <v>13</v>
      </c>
      <c r="AA1358">
        <v>14</v>
      </c>
      <c r="AB1358">
        <v>9</v>
      </c>
      <c r="AC1358">
        <v>22</v>
      </c>
      <c r="AD1358">
        <v>10009</v>
      </c>
      <c r="AE1358">
        <v>10078</v>
      </c>
      <c r="AF1358">
        <v>24</v>
      </c>
      <c r="AG1358">
        <v>9941</v>
      </c>
      <c r="AH1358">
        <v>1</v>
      </c>
      <c r="AI1358">
        <v>21</v>
      </c>
      <c r="AJ1358">
        <v>1</v>
      </c>
      <c r="AK1358">
        <v>75</v>
      </c>
      <c r="AL1358">
        <v>13</v>
      </c>
      <c r="AM1358">
        <v>6</v>
      </c>
      <c r="AN1358">
        <v>88</v>
      </c>
      <c r="AO1358">
        <v>98</v>
      </c>
      <c r="AP1358">
        <v>1</v>
      </c>
      <c r="AQ1358">
        <v>70</v>
      </c>
      <c r="AR1358">
        <v>17</v>
      </c>
      <c r="AS1358">
        <v>10</v>
      </c>
    </row>
    <row r="1359" spans="1:45" x14ac:dyDescent="0.25">
      <c r="A1359">
        <v>20130919</v>
      </c>
      <c r="B1359">
        <f t="shared" si="105"/>
        <v>20170919</v>
      </c>
      <c r="C1359">
        <f t="shared" si="106"/>
        <v>2017</v>
      </c>
      <c r="D1359">
        <f t="shared" si="107"/>
        <v>9</v>
      </c>
      <c r="E1359">
        <f t="shared" si="108"/>
        <v>19</v>
      </c>
      <c r="F1359" s="15">
        <f t="shared" si="109"/>
        <v>42997</v>
      </c>
      <c r="G1359">
        <v>223</v>
      </c>
      <c r="H1359">
        <v>37</v>
      </c>
      <c r="I1359">
        <v>39</v>
      </c>
      <c r="J1359">
        <v>60</v>
      </c>
      <c r="K1359">
        <v>13</v>
      </c>
      <c r="L1359">
        <v>20</v>
      </c>
      <c r="M1359">
        <v>1</v>
      </c>
      <c r="N1359">
        <v>110</v>
      </c>
      <c r="O1359">
        <v>20</v>
      </c>
      <c r="P1359">
        <v>126</v>
      </c>
      <c r="Q1359">
        <v>93</v>
      </c>
      <c r="R1359">
        <v>1</v>
      </c>
      <c r="S1359">
        <v>153</v>
      </c>
      <c r="T1359">
        <v>11</v>
      </c>
      <c r="U1359">
        <v>70</v>
      </c>
      <c r="V1359">
        <v>6</v>
      </c>
      <c r="W1359">
        <v>20</v>
      </c>
      <c r="X1359">
        <v>16</v>
      </c>
      <c r="Y1359">
        <v>774</v>
      </c>
      <c r="Z1359">
        <v>29</v>
      </c>
      <c r="AA1359">
        <v>23</v>
      </c>
      <c r="AB1359">
        <v>10</v>
      </c>
      <c r="AC1359">
        <v>21</v>
      </c>
      <c r="AD1359">
        <v>10095</v>
      </c>
      <c r="AE1359">
        <v>10112</v>
      </c>
      <c r="AF1359">
        <v>9</v>
      </c>
      <c r="AG1359">
        <v>10079</v>
      </c>
      <c r="AH1359">
        <v>20</v>
      </c>
      <c r="AI1359">
        <v>34</v>
      </c>
      <c r="AJ1359">
        <v>20</v>
      </c>
      <c r="AK1359">
        <v>80</v>
      </c>
      <c r="AL1359">
        <v>10</v>
      </c>
      <c r="AM1359">
        <v>7</v>
      </c>
      <c r="AN1359">
        <v>85</v>
      </c>
      <c r="AO1359">
        <v>98</v>
      </c>
      <c r="AP1359">
        <v>20</v>
      </c>
      <c r="AQ1359">
        <v>62</v>
      </c>
      <c r="AR1359">
        <v>10</v>
      </c>
      <c r="AS1359">
        <v>12</v>
      </c>
    </row>
    <row r="1360" spans="1:45" x14ac:dyDescent="0.25">
      <c r="A1360">
        <v>20130920</v>
      </c>
      <c r="B1360">
        <f t="shared" si="105"/>
        <v>20170920</v>
      </c>
      <c r="C1360">
        <f t="shared" si="106"/>
        <v>2017</v>
      </c>
      <c r="D1360">
        <f t="shared" si="107"/>
        <v>9</v>
      </c>
      <c r="E1360">
        <f t="shared" si="108"/>
        <v>20</v>
      </c>
      <c r="F1360" s="15">
        <f t="shared" si="109"/>
        <v>42998</v>
      </c>
      <c r="G1360">
        <v>267</v>
      </c>
      <c r="H1360">
        <v>24</v>
      </c>
      <c r="I1360">
        <v>26</v>
      </c>
      <c r="J1360">
        <v>50</v>
      </c>
      <c r="K1360">
        <v>14</v>
      </c>
      <c r="L1360">
        <v>10</v>
      </c>
      <c r="M1360">
        <v>20</v>
      </c>
      <c r="N1360">
        <v>100</v>
      </c>
      <c r="O1360">
        <v>14</v>
      </c>
      <c r="P1360">
        <v>132</v>
      </c>
      <c r="Q1360">
        <v>76</v>
      </c>
      <c r="R1360">
        <v>23</v>
      </c>
      <c r="S1360">
        <v>168</v>
      </c>
      <c r="T1360">
        <v>13</v>
      </c>
      <c r="U1360">
        <v>46</v>
      </c>
      <c r="V1360">
        <v>24</v>
      </c>
      <c r="W1360">
        <v>5</v>
      </c>
      <c r="X1360">
        <v>4</v>
      </c>
      <c r="Y1360">
        <v>563</v>
      </c>
      <c r="Z1360">
        <v>12</v>
      </c>
      <c r="AA1360">
        <v>13</v>
      </c>
      <c r="AB1360">
        <v>7</v>
      </c>
      <c r="AC1360">
        <v>4</v>
      </c>
      <c r="AD1360">
        <v>10162</v>
      </c>
      <c r="AE1360">
        <v>10230</v>
      </c>
      <c r="AF1360">
        <v>24</v>
      </c>
      <c r="AG1360">
        <v>10090</v>
      </c>
      <c r="AH1360">
        <v>1</v>
      </c>
      <c r="AI1360">
        <v>23</v>
      </c>
      <c r="AJ1360">
        <v>24</v>
      </c>
      <c r="AK1360">
        <v>75</v>
      </c>
      <c r="AL1360">
        <v>10</v>
      </c>
      <c r="AM1360">
        <v>7</v>
      </c>
      <c r="AN1360">
        <v>89</v>
      </c>
      <c r="AO1360">
        <v>98</v>
      </c>
      <c r="AP1360">
        <v>1</v>
      </c>
      <c r="AQ1360">
        <v>73</v>
      </c>
      <c r="AR1360">
        <v>15</v>
      </c>
      <c r="AS1360">
        <v>9</v>
      </c>
    </row>
    <row r="1361" spans="1:45" x14ac:dyDescent="0.25">
      <c r="A1361">
        <v>20130921</v>
      </c>
      <c r="B1361">
        <f t="shared" si="105"/>
        <v>20170921</v>
      </c>
      <c r="C1361">
        <f t="shared" si="106"/>
        <v>2017</v>
      </c>
      <c r="D1361">
        <f t="shared" si="107"/>
        <v>9</v>
      </c>
      <c r="E1361">
        <f t="shared" si="108"/>
        <v>21</v>
      </c>
      <c r="F1361" s="15">
        <f t="shared" si="109"/>
        <v>42999</v>
      </c>
      <c r="G1361">
        <v>207</v>
      </c>
      <c r="H1361">
        <v>22</v>
      </c>
      <c r="I1361">
        <v>23</v>
      </c>
      <c r="J1361">
        <v>40</v>
      </c>
      <c r="K1361">
        <v>10</v>
      </c>
      <c r="L1361">
        <v>10</v>
      </c>
      <c r="M1361">
        <v>1</v>
      </c>
      <c r="N1361">
        <v>70</v>
      </c>
      <c r="O1361">
        <v>10</v>
      </c>
      <c r="P1361">
        <v>136</v>
      </c>
      <c r="Q1361">
        <v>69</v>
      </c>
      <c r="R1361">
        <v>2</v>
      </c>
      <c r="S1361">
        <v>177</v>
      </c>
      <c r="T1361">
        <v>14</v>
      </c>
      <c r="U1361">
        <v>42</v>
      </c>
      <c r="V1361">
        <v>6</v>
      </c>
      <c r="W1361">
        <v>33</v>
      </c>
      <c r="X1361">
        <v>27</v>
      </c>
      <c r="Y1361">
        <v>947</v>
      </c>
      <c r="Z1361">
        <v>0</v>
      </c>
      <c r="AA1361">
        <v>0</v>
      </c>
      <c r="AB1361">
        <v>0</v>
      </c>
      <c r="AC1361">
        <v>1</v>
      </c>
      <c r="AD1361">
        <v>10254</v>
      </c>
      <c r="AE1361">
        <v>10264</v>
      </c>
      <c r="AF1361">
        <v>22</v>
      </c>
      <c r="AG1361">
        <v>10234</v>
      </c>
      <c r="AH1361">
        <v>1</v>
      </c>
      <c r="AI1361">
        <v>5</v>
      </c>
      <c r="AJ1361">
        <v>1</v>
      </c>
      <c r="AK1361">
        <v>75</v>
      </c>
      <c r="AL1361">
        <v>10</v>
      </c>
      <c r="AM1361">
        <v>7</v>
      </c>
      <c r="AN1361">
        <v>84</v>
      </c>
      <c r="AO1361">
        <v>99</v>
      </c>
      <c r="AP1361">
        <v>1</v>
      </c>
      <c r="AQ1361">
        <v>66</v>
      </c>
      <c r="AR1361">
        <v>14</v>
      </c>
      <c r="AS1361">
        <v>15</v>
      </c>
    </row>
    <row r="1362" spans="1:45" x14ac:dyDescent="0.25">
      <c r="A1362">
        <v>20130922</v>
      </c>
      <c r="B1362">
        <f t="shared" si="105"/>
        <v>20170922</v>
      </c>
      <c r="C1362">
        <f t="shared" si="106"/>
        <v>2017</v>
      </c>
      <c r="D1362">
        <f t="shared" si="107"/>
        <v>9</v>
      </c>
      <c r="E1362">
        <f t="shared" si="108"/>
        <v>22</v>
      </c>
      <c r="F1362" s="15">
        <f t="shared" si="109"/>
        <v>43000</v>
      </c>
      <c r="G1362">
        <v>257</v>
      </c>
      <c r="H1362">
        <v>23</v>
      </c>
      <c r="I1362">
        <v>25</v>
      </c>
      <c r="J1362">
        <v>40</v>
      </c>
      <c r="K1362">
        <v>16</v>
      </c>
      <c r="L1362">
        <v>20</v>
      </c>
      <c r="M1362">
        <v>1</v>
      </c>
      <c r="N1362">
        <v>70</v>
      </c>
      <c r="O1362">
        <v>14</v>
      </c>
      <c r="P1362">
        <v>167</v>
      </c>
      <c r="Q1362">
        <v>140</v>
      </c>
      <c r="R1362">
        <v>1</v>
      </c>
      <c r="S1362">
        <v>211</v>
      </c>
      <c r="T1362">
        <v>13</v>
      </c>
      <c r="U1362">
        <v>133</v>
      </c>
      <c r="V1362">
        <v>24</v>
      </c>
      <c r="W1362">
        <v>26</v>
      </c>
      <c r="X1362">
        <v>21</v>
      </c>
      <c r="Y1362">
        <v>710</v>
      </c>
      <c r="Z1362">
        <v>0</v>
      </c>
      <c r="AA1362">
        <v>-1</v>
      </c>
      <c r="AB1362">
        <v>-1</v>
      </c>
      <c r="AC1362">
        <v>11</v>
      </c>
      <c r="AD1362">
        <v>10270</v>
      </c>
      <c r="AE1362">
        <v>10278</v>
      </c>
      <c r="AF1362">
        <v>19</v>
      </c>
      <c r="AG1362">
        <v>10261</v>
      </c>
      <c r="AH1362">
        <v>2</v>
      </c>
      <c r="AI1362">
        <v>26</v>
      </c>
      <c r="AJ1362">
        <v>7</v>
      </c>
      <c r="AK1362">
        <v>69</v>
      </c>
      <c r="AL1362">
        <v>14</v>
      </c>
      <c r="AM1362">
        <v>8</v>
      </c>
      <c r="AN1362">
        <v>93</v>
      </c>
      <c r="AO1362">
        <v>98</v>
      </c>
      <c r="AP1362">
        <v>5</v>
      </c>
      <c r="AQ1362">
        <v>76</v>
      </c>
      <c r="AR1362">
        <v>14</v>
      </c>
      <c r="AS1362">
        <v>12</v>
      </c>
    </row>
    <row r="1363" spans="1:45" x14ac:dyDescent="0.25">
      <c r="A1363">
        <v>20130923</v>
      </c>
      <c r="B1363">
        <f t="shared" si="105"/>
        <v>20170923</v>
      </c>
      <c r="C1363">
        <f t="shared" si="106"/>
        <v>2017</v>
      </c>
      <c r="D1363">
        <f t="shared" si="107"/>
        <v>9</v>
      </c>
      <c r="E1363">
        <f t="shared" si="108"/>
        <v>23</v>
      </c>
      <c r="F1363" s="15">
        <f t="shared" si="109"/>
        <v>43001</v>
      </c>
      <c r="G1363">
        <v>287</v>
      </c>
      <c r="H1363">
        <v>13</v>
      </c>
      <c r="I1363">
        <v>19</v>
      </c>
      <c r="J1363">
        <v>30</v>
      </c>
      <c r="K1363">
        <v>9</v>
      </c>
      <c r="L1363">
        <v>0</v>
      </c>
      <c r="M1363">
        <v>24</v>
      </c>
      <c r="N1363">
        <v>70</v>
      </c>
      <c r="O1363">
        <v>14</v>
      </c>
      <c r="P1363">
        <v>155</v>
      </c>
      <c r="Q1363">
        <v>102</v>
      </c>
      <c r="R1363">
        <v>23</v>
      </c>
      <c r="S1363">
        <v>200</v>
      </c>
      <c r="T1363">
        <v>11</v>
      </c>
      <c r="U1363">
        <v>79</v>
      </c>
      <c r="V1363">
        <v>24</v>
      </c>
      <c r="W1363">
        <v>34</v>
      </c>
      <c r="X1363">
        <v>28</v>
      </c>
      <c r="Y1363">
        <v>795</v>
      </c>
      <c r="Z1363">
        <v>0</v>
      </c>
      <c r="AA1363">
        <v>0</v>
      </c>
      <c r="AB1363">
        <v>0</v>
      </c>
      <c r="AC1363">
        <v>1</v>
      </c>
      <c r="AD1363">
        <v>10245</v>
      </c>
      <c r="AE1363">
        <v>10270</v>
      </c>
      <c r="AF1363">
        <v>1</v>
      </c>
      <c r="AG1363">
        <v>10208</v>
      </c>
      <c r="AH1363">
        <v>24</v>
      </c>
      <c r="AI1363">
        <v>0</v>
      </c>
      <c r="AJ1363">
        <v>23</v>
      </c>
      <c r="AK1363">
        <v>72</v>
      </c>
      <c r="AL1363">
        <v>13</v>
      </c>
      <c r="AM1363">
        <v>6</v>
      </c>
      <c r="AN1363">
        <v>92</v>
      </c>
      <c r="AO1363">
        <v>100</v>
      </c>
      <c r="AP1363">
        <v>4</v>
      </c>
      <c r="AQ1363">
        <v>79</v>
      </c>
      <c r="AR1363">
        <v>12</v>
      </c>
      <c r="AS1363">
        <v>13</v>
      </c>
    </row>
    <row r="1364" spans="1:45" x14ac:dyDescent="0.25">
      <c r="A1364">
        <v>20130924</v>
      </c>
      <c r="B1364">
        <f t="shared" si="105"/>
        <v>20170924</v>
      </c>
      <c r="C1364">
        <f t="shared" si="106"/>
        <v>2017</v>
      </c>
      <c r="D1364">
        <f t="shared" si="107"/>
        <v>9</v>
      </c>
      <c r="E1364">
        <f t="shared" si="108"/>
        <v>24</v>
      </c>
      <c r="F1364" s="15">
        <f t="shared" si="109"/>
        <v>43002</v>
      </c>
      <c r="G1364">
        <v>37</v>
      </c>
      <c r="H1364">
        <v>8</v>
      </c>
      <c r="I1364">
        <v>12</v>
      </c>
      <c r="J1364">
        <v>20</v>
      </c>
      <c r="K1364">
        <v>13</v>
      </c>
      <c r="L1364">
        <v>0</v>
      </c>
      <c r="M1364">
        <v>1</v>
      </c>
      <c r="N1364">
        <v>40</v>
      </c>
      <c r="O1364">
        <v>13</v>
      </c>
      <c r="P1364">
        <v>152</v>
      </c>
      <c r="Q1364">
        <v>124</v>
      </c>
      <c r="R1364">
        <v>1</v>
      </c>
      <c r="S1364">
        <v>182</v>
      </c>
      <c r="T1364">
        <v>16</v>
      </c>
      <c r="U1364">
        <v>111</v>
      </c>
      <c r="V1364">
        <v>24</v>
      </c>
      <c r="W1364">
        <v>15</v>
      </c>
      <c r="X1364">
        <v>12</v>
      </c>
      <c r="Y1364">
        <v>571</v>
      </c>
      <c r="Z1364">
        <v>0</v>
      </c>
      <c r="AA1364">
        <v>0</v>
      </c>
      <c r="AB1364">
        <v>0</v>
      </c>
      <c r="AC1364">
        <v>1</v>
      </c>
      <c r="AD1364">
        <v>10170</v>
      </c>
      <c r="AE1364">
        <v>10206</v>
      </c>
      <c r="AF1364">
        <v>1</v>
      </c>
      <c r="AG1364">
        <v>10142</v>
      </c>
      <c r="AH1364">
        <v>24</v>
      </c>
      <c r="AI1364">
        <v>2</v>
      </c>
      <c r="AJ1364">
        <v>1</v>
      </c>
      <c r="AK1364">
        <v>63</v>
      </c>
      <c r="AL1364">
        <v>18</v>
      </c>
      <c r="AM1364">
        <v>7</v>
      </c>
      <c r="AN1364">
        <v>90</v>
      </c>
      <c r="AO1364">
        <v>100</v>
      </c>
      <c r="AP1364">
        <v>1</v>
      </c>
      <c r="AQ1364">
        <v>76</v>
      </c>
      <c r="AR1364">
        <v>13</v>
      </c>
      <c r="AS1364">
        <v>9</v>
      </c>
    </row>
    <row r="1365" spans="1:45" x14ac:dyDescent="0.25">
      <c r="A1365">
        <v>20130925</v>
      </c>
      <c r="B1365">
        <f t="shared" si="105"/>
        <v>20170925</v>
      </c>
      <c r="C1365">
        <f t="shared" si="106"/>
        <v>2017</v>
      </c>
      <c r="D1365">
        <f t="shared" si="107"/>
        <v>9</v>
      </c>
      <c r="E1365">
        <f t="shared" si="108"/>
        <v>25</v>
      </c>
      <c r="F1365" s="15">
        <f t="shared" si="109"/>
        <v>43003</v>
      </c>
      <c r="G1365">
        <v>357</v>
      </c>
      <c r="H1365">
        <v>7</v>
      </c>
      <c r="I1365">
        <v>11</v>
      </c>
      <c r="J1365">
        <v>20</v>
      </c>
      <c r="K1365">
        <v>14</v>
      </c>
      <c r="L1365">
        <v>10</v>
      </c>
      <c r="M1365">
        <v>1</v>
      </c>
      <c r="N1365">
        <v>30</v>
      </c>
      <c r="O1365">
        <v>5</v>
      </c>
      <c r="P1365">
        <v>145</v>
      </c>
      <c r="Q1365">
        <v>101</v>
      </c>
      <c r="R1365">
        <v>3</v>
      </c>
      <c r="S1365">
        <v>186</v>
      </c>
      <c r="T1365">
        <v>13</v>
      </c>
      <c r="U1365">
        <v>78</v>
      </c>
      <c r="V1365">
        <v>6</v>
      </c>
      <c r="W1365">
        <v>3</v>
      </c>
      <c r="X1365">
        <v>2</v>
      </c>
      <c r="Y1365">
        <v>545</v>
      </c>
      <c r="Z1365">
        <v>0</v>
      </c>
      <c r="AA1365">
        <v>-1</v>
      </c>
      <c r="AB1365">
        <v>-1</v>
      </c>
      <c r="AC1365">
        <v>21</v>
      </c>
      <c r="AD1365">
        <v>10115</v>
      </c>
      <c r="AE1365">
        <v>10136</v>
      </c>
      <c r="AF1365">
        <v>1</v>
      </c>
      <c r="AG1365">
        <v>10102</v>
      </c>
      <c r="AH1365">
        <v>16</v>
      </c>
      <c r="AI1365">
        <v>4</v>
      </c>
      <c r="AJ1365">
        <v>1</v>
      </c>
      <c r="AK1365">
        <v>56</v>
      </c>
      <c r="AL1365">
        <v>13</v>
      </c>
      <c r="AM1365">
        <v>7</v>
      </c>
      <c r="AN1365">
        <v>91</v>
      </c>
      <c r="AO1365">
        <v>100</v>
      </c>
      <c r="AP1365">
        <v>1</v>
      </c>
      <c r="AQ1365">
        <v>73</v>
      </c>
      <c r="AR1365">
        <v>13</v>
      </c>
      <c r="AS1365">
        <v>9</v>
      </c>
    </row>
    <row r="1366" spans="1:45" x14ac:dyDescent="0.25">
      <c r="A1366">
        <v>20130926</v>
      </c>
      <c r="B1366">
        <f t="shared" si="105"/>
        <v>20170926</v>
      </c>
      <c r="C1366">
        <f t="shared" si="106"/>
        <v>2017</v>
      </c>
      <c r="D1366">
        <f t="shared" si="107"/>
        <v>9</v>
      </c>
      <c r="E1366">
        <f t="shared" si="108"/>
        <v>26</v>
      </c>
      <c r="F1366" s="15">
        <f t="shared" si="109"/>
        <v>43004</v>
      </c>
      <c r="G1366">
        <v>37</v>
      </c>
      <c r="H1366">
        <v>21</v>
      </c>
      <c r="I1366">
        <v>28</v>
      </c>
      <c r="J1366">
        <v>50</v>
      </c>
      <c r="K1366">
        <v>11</v>
      </c>
      <c r="L1366">
        <v>10</v>
      </c>
      <c r="M1366">
        <v>1</v>
      </c>
      <c r="N1366">
        <v>90</v>
      </c>
      <c r="O1366">
        <v>12</v>
      </c>
      <c r="P1366">
        <v>130</v>
      </c>
      <c r="Q1366">
        <v>73</v>
      </c>
      <c r="R1366">
        <v>24</v>
      </c>
      <c r="S1366">
        <v>164</v>
      </c>
      <c r="T1366">
        <v>11</v>
      </c>
      <c r="U1366">
        <v>41</v>
      </c>
      <c r="V1366">
        <v>24</v>
      </c>
      <c r="W1366">
        <v>62</v>
      </c>
      <c r="X1366">
        <v>52</v>
      </c>
      <c r="Y1366">
        <v>1038</v>
      </c>
      <c r="Z1366">
        <v>0</v>
      </c>
      <c r="AA1366">
        <v>0</v>
      </c>
      <c r="AB1366">
        <v>0</v>
      </c>
      <c r="AC1366">
        <v>1</v>
      </c>
      <c r="AD1366">
        <v>10164</v>
      </c>
      <c r="AE1366">
        <v>10196</v>
      </c>
      <c r="AF1366">
        <v>22</v>
      </c>
      <c r="AG1366">
        <v>10115</v>
      </c>
      <c r="AH1366">
        <v>1</v>
      </c>
      <c r="AI1366">
        <v>32</v>
      </c>
      <c r="AJ1366">
        <v>1</v>
      </c>
      <c r="AK1366">
        <v>82</v>
      </c>
      <c r="AL1366">
        <v>12</v>
      </c>
      <c r="AM1366">
        <v>6</v>
      </c>
      <c r="AN1366">
        <v>79</v>
      </c>
      <c r="AO1366">
        <v>97</v>
      </c>
      <c r="AP1366">
        <v>1</v>
      </c>
      <c r="AQ1366">
        <v>62</v>
      </c>
      <c r="AR1366">
        <v>14</v>
      </c>
      <c r="AS1366">
        <v>16</v>
      </c>
    </row>
    <row r="1367" spans="1:45" x14ac:dyDescent="0.25">
      <c r="A1367">
        <v>20130927</v>
      </c>
      <c r="B1367">
        <f t="shared" si="105"/>
        <v>20170927</v>
      </c>
      <c r="C1367">
        <f t="shared" si="106"/>
        <v>2017</v>
      </c>
      <c r="D1367">
        <f t="shared" si="107"/>
        <v>9</v>
      </c>
      <c r="E1367">
        <f t="shared" si="108"/>
        <v>27</v>
      </c>
      <c r="F1367" s="15">
        <f t="shared" si="109"/>
        <v>43005</v>
      </c>
      <c r="G1367">
        <v>75</v>
      </c>
      <c r="H1367">
        <v>27</v>
      </c>
      <c r="I1367">
        <v>28</v>
      </c>
      <c r="J1367">
        <v>40</v>
      </c>
      <c r="K1367">
        <v>10</v>
      </c>
      <c r="L1367">
        <v>20</v>
      </c>
      <c r="M1367">
        <v>1</v>
      </c>
      <c r="N1367">
        <v>70</v>
      </c>
      <c r="O1367">
        <v>14</v>
      </c>
      <c r="P1367">
        <v>103</v>
      </c>
      <c r="Q1367">
        <v>56</v>
      </c>
      <c r="R1367">
        <v>1</v>
      </c>
      <c r="S1367">
        <v>167</v>
      </c>
      <c r="T1367">
        <v>15</v>
      </c>
      <c r="U1367">
        <v>21</v>
      </c>
      <c r="V1367">
        <v>6</v>
      </c>
      <c r="W1367">
        <v>97</v>
      </c>
      <c r="X1367">
        <v>81</v>
      </c>
      <c r="Y1367">
        <v>1448</v>
      </c>
      <c r="Z1367">
        <v>0</v>
      </c>
      <c r="AA1367">
        <v>0</v>
      </c>
      <c r="AB1367">
        <v>0</v>
      </c>
      <c r="AC1367">
        <v>1</v>
      </c>
      <c r="AD1367">
        <v>10178</v>
      </c>
      <c r="AE1367">
        <v>10195</v>
      </c>
      <c r="AF1367">
        <v>1</v>
      </c>
      <c r="AG1367">
        <v>10159</v>
      </c>
      <c r="AH1367">
        <v>24</v>
      </c>
      <c r="AI1367">
        <v>60</v>
      </c>
      <c r="AJ1367">
        <v>6</v>
      </c>
      <c r="AK1367">
        <v>80</v>
      </c>
      <c r="AL1367">
        <v>15</v>
      </c>
      <c r="AM1367">
        <v>1</v>
      </c>
      <c r="AN1367">
        <v>81</v>
      </c>
      <c r="AO1367">
        <v>97</v>
      </c>
      <c r="AP1367">
        <v>1</v>
      </c>
      <c r="AQ1367">
        <v>59</v>
      </c>
      <c r="AR1367">
        <v>15</v>
      </c>
      <c r="AS1367">
        <v>21</v>
      </c>
    </row>
    <row r="1368" spans="1:45" x14ac:dyDescent="0.25">
      <c r="A1368">
        <v>20130928</v>
      </c>
      <c r="B1368">
        <f t="shared" si="105"/>
        <v>20170928</v>
      </c>
      <c r="C1368">
        <f t="shared" si="106"/>
        <v>2017</v>
      </c>
      <c r="D1368">
        <f t="shared" si="107"/>
        <v>9</v>
      </c>
      <c r="E1368">
        <f t="shared" si="108"/>
        <v>28</v>
      </c>
      <c r="F1368" s="15">
        <f t="shared" si="109"/>
        <v>43006</v>
      </c>
      <c r="G1368">
        <v>80</v>
      </c>
      <c r="H1368">
        <v>43</v>
      </c>
      <c r="I1368">
        <v>44</v>
      </c>
      <c r="J1368">
        <v>60</v>
      </c>
      <c r="K1368">
        <v>13</v>
      </c>
      <c r="L1368">
        <v>20</v>
      </c>
      <c r="M1368">
        <v>3</v>
      </c>
      <c r="N1368">
        <v>100</v>
      </c>
      <c r="O1368">
        <v>13</v>
      </c>
      <c r="P1368">
        <v>117</v>
      </c>
      <c r="Q1368">
        <v>63</v>
      </c>
      <c r="R1368">
        <v>5</v>
      </c>
      <c r="S1368">
        <v>174</v>
      </c>
      <c r="T1368">
        <v>14</v>
      </c>
      <c r="U1368">
        <v>39</v>
      </c>
      <c r="V1368">
        <v>6</v>
      </c>
      <c r="W1368">
        <v>108</v>
      </c>
      <c r="X1368">
        <v>91</v>
      </c>
      <c r="Y1368">
        <v>1461</v>
      </c>
      <c r="Z1368">
        <v>0</v>
      </c>
      <c r="AA1368">
        <v>0</v>
      </c>
      <c r="AB1368">
        <v>0</v>
      </c>
      <c r="AC1368">
        <v>1</v>
      </c>
      <c r="AD1368">
        <v>10136</v>
      </c>
      <c r="AE1368">
        <v>10158</v>
      </c>
      <c r="AF1368">
        <v>1</v>
      </c>
      <c r="AG1368">
        <v>10117</v>
      </c>
      <c r="AH1368">
        <v>24</v>
      </c>
      <c r="AI1368">
        <v>66</v>
      </c>
      <c r="AJ1368">
        <v>7</v>
      </c>
      <c r="AK1368">
        <v>83</v>
      </c>
      <c r="AL1368">
        <v>17</v>
      </c>
      <c r="AM1368">
        <v>0</v>
      </c>
      <c r="AN1368">
        <v>70</v>
      </c>
      <c r="AO1368">
        <v>88</v>
      </c>
      <c r="AP1368">
        <v>5</v>
      </c>
      <c r="AQ1368">
        <v>43</v>
      </c>
      <c r="AR1368">
        <v>15</v>
      </c>
      <c r="AS1368">
        <v>22</v>
      </c>
    </row>
    <row r="1369" spans="1:45" x14ac:dyDescent="0.25">
      <c r="A1369">
        <v>20130929</v>
      </c>
      <c r="B1369">
        <f t="shared" si="105"/>
        <v>20170929</v>
      </c>
      <c r="C1369">
        <f t="shared" si="106"/>
        <v>2017</v>
      </c>
      <c r="D1369">
        <f t="shared" si="107"/>
        <v>9</v>
      </c>
      <c r="E1369">
        <f t="shared" si="108"/>
        <v>29</v>
      </c>
      <c r="F1369" s="15">
        <f t="shared" si="109"/>
        <v>43007</v>
      </c>
      <c r="G1369">
        <v>86</v>
      </c>
      <c r="H1369">
        <v>60</v>
      </c>
      <c r="I1369">
        <v>60</v>
      </c>
      <c r="J1369">
        <v>80</v>
      </c>
      <c r="K1369">
        <v>12</v>
      </c>
      <c r="L1369">
        <v>40</v>
      </c>
      <c r="M1369">
        <v>18</v>
      </c>
      <c r="N1369">
        <v>130</v>
      </c>
      <c r="O1369">
        <v>11</v>
      </c>
      <c r="P1369">
        <v>125</v>
      </c>
      <c r="Q1369">
        <v>85</v>
      </c>
      <c r="R1369">
        <v>6</v>
      </c>
      <c r="S1369">
        <v>179</v>
      </c>
      <c r="T1369">
        <v>14</v>
      </c>
      <c r="U1369">
        <v>76</v>
      </c>
      <c r="V1369">
        <v>6</v>
      </c>
      <c r="W1369">
        <v>99</v>
      </c>
      <c r="X1369">
        <v>84</v>
      </c>
      <c r="Y1369">
        <v>1413</v>
      </c>
      <c r="Z1369">
        <v>0</v>
      </c>
      <c r="AA1369">
        <v>0</v>
      </c>
      <c r="AB1369">
        <v>0</v>
      </c>
      <c r="AC1369">
        <v>1</v>
      </c>
      <c r="AD1369">
        <v>10102</v>
      </c>
      <c r="AE1369">
        <v>10115</v>
      </c>
      <c r="AF1369">
        <v>1</v>
      </c>
      <c r="AG1369">
        <v>10091</v>
      </c>
      <c r="AH1369">
        <v>15</v>
      </c>
      <c r="AI1369">
        <v>70</v>
      </c>
      <c r="AJ1369">
        <v>1</v>
      </c>
      <c r="AK1369">
        <v>83</v>
      </c>
      <c r="AL1369">
        <v>17</v>
      </c>
      <c r="AM1369">
        <v>0</v>
      </c>
      <c r="AN1369">
        <v>68</v>
      </c>
      <c r="AO1369">
        <v>83</v>
      </c>
      <c r="AP1369">
        <v>5</v>
      </c>
      <c r="AQ1369">
        <v>50</v>
      </c>
      <c r="AR1369">
        <v>15</v>
      </c>
      <c r="AS1369">
        <v>22</v>
      </c>
    </row>
    <row r="1370" spans="1:45" x14ac:dyDescent="0.25">
      <c r="A1370">
        <v>20130930</v>
      </c>
      <c r="B1370">
        <f t="shared" si="105"/>
        <v>20170930</v>
      </c>
      <c r="C1370">
        <f t="shared" si="106"/>
        <v>2017</v>
      </c>
      <c r="D1370">
        <f t="shared" si="107"/>
        <v>9</v>
      </c>
      <c r="E1370">
        <f t="shared" si="108"/>
        <v>30</v>
      </c>
      <c r="F1370" s="15">
        <f t="shared" si="109"/>
        <v>43008</v>
      </c>
      <c r="G1370">
        <v>90</v>
      </c>
      <c r="H1370">
        <v>50</v>
      </c>
      <c r="I1370">
        <v>50</v>
      </c>
      <c r="J1370">
        <v>70</v>
      </c>
      <c r="K1370">
        <v>12</v>
      </c>
      <c r="L1370">
        <v>40</v>
      </c>
      <c r="M1370">
        <v>1</v>
      </c>
      <c r="N1370">
        <v>110</v>
      </c>
      <c r="O1370">
        <v>12</v>
      </c>
      <c r="P1370">
        <v>111</v>
      </c>
      <c r="Q1370">
        <v>68</v>
      </c>
      <c r="R1370">
        <v>6</v>
      </c>
      <c r="S1370">
        <v>165</v>
      </c>
      <c r="T1370">
        <v>14</v>
      </c>
      <c r="U1370">
        <v>58</v>
      </c>
      <c r="V1370">
        <v>6</v>
      </c>
      <c r="W1370">
        <v>108</v>
      </c>
      <c r="X1370">
        <v>92</v>
      </c>
      <c r="Y1370">
        <v>1410</v>
      </c>
      <c r="Z1370">
        <v>0</v>
      </c>
      <c r="AA1370">
        <v>0</v>
      </c>
      <c r="AB1370">
        <v>0</v>
      </c>
      <c r="AC1370">
        <v>1</v>
      </c>
      <c r="AD1370">
        <v>10108</v>
      </c>
      <c r="AE1370">
        <v>10126</v>
      </c>
      <c r="AF1370">
        <v>24</v>
      </c>
      <c r="AG1370">
        <v>10096</v>
      </c>
      <c r="AH1370">
        <v>14</v>
      </c>
      <c r="AI1370">
        <v>70</v>
      </c>
      <c r="AJ1370">
        <v>3</v>
      </c>
      <c r="AK1370">
        <v>80</v>
      </c>
      <c r="AL1370">
        <v>17</v>
      </c>
      <c r="AM1370">
        <v>2</v>
      </c>
      <c r="AN1370">
        <v>71</v>
      </c>
      <c r="AO1370">
        <v>86</v>
      </c>
      <c r="AP1370">
        <v>6</v>
      </c>
      <c r="AQ1370">
        <v>54</v>
      </c>
      <c r="AR1370">
        <v>15</v>
      </c>
      <c r="AS1370">
        <v>21</v>
      </c>
    </row>
    <row r="1371" spans="1:45" x14ac:dyDescent="0.25">
      <c r="A1371">
        <v>20131001</v>
      </c>
      <c r="B1371">
        <f t="shared" si="105"/>
        <v>20171001</v>
      </c>
      <c r="C1371">
        <f t="shared" si="106"/>
        <v>2017</v>
      </c>
      <c r="D1371">
        <f t="shared" si="107"/>
        <v>10</v>
      </c>
      <c r="E1371">
        <f t="shared" si="108"/>
        <v>1</v>
      </c>
      <c r="F1371" s="15">
        <f t="shared" si="109"/>
        <v>43009</v>
      </c>
      <c r="G1371">
        <v>86</v>
      </c>
      <c r="H1371">
        <v>40</v>
      </c>
      <c r="I1371">
        <v>40</v>
      </c>
      <c r="J1371">
        <v>50</v>
      </c>
      <c r="K1371">
        <v>9</v>
      </c>
      <c r="L1371">
        <v>20</v>
      </c>
      <c r="M1371">
        <v>6</v>
      </c>
      <c r="N1371">
        <v>90</v>
      </c>
      <c r="O1371">
        <v>15</v>
      </c>
      <c r="P1371">
        <v>104</v>
      </c>
      <c r="Q1371">
        <v>52</v>
      </c>
      <c r="R1371">
        <v>6</v>
      </c>
      <c r="S1371">
        <v>165</v>
      </c>
      <c r="T1371">
        <v>15</v>
      </c>
      <c r="U1371">
        <v>31</v>
      </c>
      <c r="V1371">
        <v>6</v>
      </c>
      <c r="W1371">
        <v>105</v>
      </c>
      <c r="X1371">
        <v>90</v>
      </c>
      <c r="Y1371">
        <v>1370</v>
      </c>
      <c r="Z1371">
        <v>0</v>
      </c>
      <c r="AA1371">
        <v>0</v>
      </c>
      <c r="AB1371">
        <v>0</v>
      </c>
      <c r="AC1371">
        <v>1</v>
      </c>
      <c r="AD1371">
        <v>10143</v>
      </c>
      <c r="AE1371">
        <v>10167</v>
      </c>
      <c r="AF1371">
        <v>24</v>
      </c>
      <c r="AG1371">
        <v>10128</v>
      </c>
      <c r="AH1371">
        <v>1</v>
      </c>
      <c r="AI1371">
        <v>69</v>
      </c>
      <c r="AJ1371">
        <v>5</v>
      </c>
      <c r="AK1371">
        <v>80</v>
      </c>
      <c r="AL1371">
        <v>11</v>
      </c>
      <c r="AM1371">
        <v>0</v>
      </c>
      <c r="AN1371">
        <v>72</v>
      </c>
      <c r="AO1371">
        <v>88</v>
      </c>
      <c r="AP1371">
        <v>5</v>
      </c>
      <c r="AQ1371">
        <v>56</v>
      </c>
      <c r="AR1371">
        <v>12</v>
      </c>
      <c r="AS1371">
        <v>20</v>
      </c>
    </row>
    <row r="1372" spans="1:45" x14ac:dyDescent="0.25">
      <c r="A1372">
        <v>20131002</v>
      </c>
      <c r="B1372">
        <f t="shared" si="105"/>
        <v>20171002</v>
      </c>
      <c r="C1372">
        <f t="shared" si="106"/>
        <v>2017</v>
      </c>
      <c r="D1372">
        <f t="shared" si="107"/>
        <v>10</v>
      </c>
      <c r="E1372">
        <f t="shared" si="108"/>
        <v>2</v>
      </c>
      <c r="F1372" s="15">
        <f t="shared" si="109"/>
        <v>43010</v>
      </c>
      <c r="G1372">
        <v>110</v>
      </c>
      <c r="H1372">
        <v>48</v>
      </c>
      <c r="I1372">
        <v>49</v>
      </c>
      <c r="J1372">
        <v>70</v>
      </c>
      <c r="K1372">
        <v>11</v>
      </c>
      <c r="L1372">
        <v>30</v>
      </c>
      <c r="M1372">
        <v>1</v>
      </c>
      <c r="N1372">
        <v>130</v>
      </c>
      <c r="O1372">
        <v>11</v>
      </c>
      <c r="P1372">
        <v>103</v>
      </c>
      <c r="Q1372">
        <v>51</v>
      </c>
      <c r="R1372">
        <v>5</v>
      </c>
      <c r="S1372">
        <v>152</v>
      </c>
      <c r="T1372">
        <v>14</v>
      </c>
      <c r="U1372">
        <v>36</v>
      </c>
      <c r="V1372">
        <v>6</v>
      </c>
      <c r="W1372">
        <v>74</v>
      </c>
      <c r="X1372">
        <v>64</v>
      </c>
      <c r="Y1372">
        <v>1049</v>
      </c>
      <c r="Z1372">
        <v>0</v>
      </c>
      <c r="AA1372">
        <v>0</v>
      </c>
      <c r="AB1372">
        <v>0</v>
      </c>
      <c r="AC1372">
        <v>1</v>
      </c>
      <c r="AD1372">
        <v>10174</v>
      </c>
      <c r="AE1372">
        <v>10184</v>
      </c>
      <c r="AF1372">
        <v>24</v>
      </c>
      <c r="AG1372">
        <v>10167</v>
      </c>
      <c r="AH1372">
        <v>3</v>
      </c>
      <c r="AI1372">
        <v>70</v>
      </c>
      <c r="AJ1372">
        <v>1</v>
      </c>
      <c r="AK1372">
        <v>82</v>
      </c>
      <c r="AL1372">
        <v>17</v>
      </c>
      <c r="AM1372">
        <v>2</v>
      </c>
      <c r="AN1372">
        <v>69</v>
      </c>
      <c r="AO1372">
        <v>86</v>
      </c>
      <c r="AP1372">
        <v>3</v>
      </c>
      <c r="AQ1372">
        <v>53</v>
      </c>
      <c r="AR1372">
        <v>16</v>
      </c>
      <c r="AS1372">
        <v>15</v>
      </c>
    </row>
    <row r="1373" spans="1:45" x14ac:dyDescent="0.25">
      <c r="A1373">
        <v>20131003</v>
      </c>
      <c r="B1373">
        <f t="shared" si="105"/>
        <v>20171003</v>
      </c>
      <c r="C1373">
        <f t="shared" si="106"/>
        <v>2017</v>
      </c>
      <c r="D1373">
        <f t="shared" si="107"/>
        <v>10</v>
      </c>
      <c r="E1373">
        <f t="shared" si="108"/>
        <v>3</v>
      </c>
      <c r="F1373" s="15">
        <f t="shared" si="109"/>
        <v>43011</v>
      </c>
      <c r="G1373">
        <v>129</v>
      </c>
      <c r="H1373">
        <v>50</v>
      </c>
      <c r="I1373">
        <v>51</v>
      </c>
      <c r="J1373">
        <v>70</v>
      </c>
      <c r="K1373">
        <v>13</v>
      </c>
      <c r="L1373">
        <v>40</v>
      </c>
      <c r="M1373">
        <v>1</v>
      </c>
      <c r="N1373">
        <v>120</v>
      </c>
      <c r="O1373">
        <v>13</v>
      </c>
      <c r="P1373">
        <v>126</v>
      </c>
      <c r="Q1373">
        <v>74</v>
      </c>
      <c r="R1373">
        <v>5</v>
      </c>
      <c r="S1373">
        <v>175</v>
      </c>
      <c r="T1373">
        <v>15</v>
      </c>
      <c r="U1373">
        <v>62</v>
      </c>
      <c r="V1373">
        <v>6</v>
      </c>
      <c r="W1373">
        <v>85</v>
      </c>
      <c r="X1373">
        <v>74</v>
      </c>
      <c r="Y1373">
        <v>1178</v>
      </c>
      <c r="Z1373">
        <v>7</v>
      </c>
      <c r="AA1373">
        <v>14</v>
      </c>
      <c r="AB1373">
        <v>14</v>
      </c>
      <c r="AC1373">
        <v>23</v>
      </c>
      <c r="AD1373">
        <v>10154</v>
      </c>
      <c r="AE1373">
        <v>10182</v>
      </c>
      <c r="AF1373">
        <v>1</v>
      </c>
      <c r="AG1373">
        <v>10136</v>
      </c>
      <c r="AH1373">
        <v>18</v>
      </c>
      <c r="AI1373">
        <v>65</v>
      </c>
      <c r="AJ1373">
        <v>23</v>
      </c>
      <c r="AK1373">
        <v>83</v>
      </c>
      <c r="AL1373">
        <v>17</v>
      </c>
      <c r="AM1373">
        <v>3</v>
      </c>
      <c r="AN1373">
        <v>62</v>
      </c>
      <c r="AO1373">
        <v>92</v>
      </c>
      <c r="AP1373">
        <v>23</v>
      </c>
      <c r="AQ1373">
        <v>48</v>
      </c>
      <c r="AR1373">
        <v>14</v>
      </c>
      <c r="AS1373">
        <v>18</v>
      </c>
    </row>
    <row r="1374" spans="1:45" x14ac:dyDescent="0.25">
      <c r="A1374">
        <v>20131004</v>
      </c>
      <c r="B1374">
        <f t="shared" si="105"/>
        <v>20171004</v>
      </c>
      <c r="C1374">
        <f t="shared" si="106"/>
        <v>2017</v>
      </c>
      <c r="D1374">
        <f t="shared" si="107"/>
        <v>10</v>
      </c>
      <c r="E1374">
        <f t="shared" si="108"/>
        <v>4</v>
      </c>
      <c r="F1374" s="15">
        <f t="shared" si="109"/>
        <v>43012</v>
      </c>
      <c r="G1374">
        <v>179</v>
      </c>
      <c r="H1374">
        <v>34</v>
      </c>
      <c r="I1374">
        <v>38</v>
      </c>
      <c r="J1374">
        <v>60</v>
      </c>
      <c r="K1374">
        <v>14</v>
      </c>
      <c r="L1374">
        <v>20</v>
      </c>
      <c r="M1374">
        <v>18</v>
      </c>
      <c r="N1374">
        <v>110</v>
      </c>
      <c r="O1374">
        <v>15</v>
      </c>
      <c r="P1374">
        <v>160</v>
      </c>
      <c r="Q1374">
        <v>109</v>
      </c>
      <c r="R1374">
        <v>3</v>
      </c>
      <c r="S1374">
        <v>219</v>
      </c>
      <c r="T1374">
        <v>15</v>
      </c>
      <c r="U1374">
        <v>103</v>
      </c>
      <c r="V1374">
        <v>6</v>
      </c>
      <c r="W1374">
        <v>39</v>
      </c>
      <c r="X1374">
        <v>34</v>
      </c>
      <c r="Y1374">
        <v>761</v>
      </c>
      <c r="Z1374">
        <v>21</v>
      </c>
      <c r="AA1374">
        <v>82</v>
      </c>
      <c r="AB1374">
        <v>44</v>
      </c>
      <c r="AC1374">
        <v>6</v>
      </c>
      <c r="AD1374">
        <v>10137</v>
      </c>
      <c r="AE1374">
        <v>10147</v>
      </c>
      <c r="AF1374">
        <v>24</v>
      </c>
      <c r="AG1374">
        <v>10126</v>
      </c>
      <c r="AH1374">
        <v>4</v>
      </c>
      <c r="AI1374">
        <v>41</v>
      </c>
      <c r="AJ1374">
        <v>6</v>
      </c>
      <c r="AK1374">
        <v>75</v>
      </c>
      <c r="AL1374">
        <v>13</v>
      </c>
      <c r="AM1374">
        <v>7</v>
      </c>
      <c r="AN1374">
        <v>89</v>
      </c>
      <c r="AO1374">
        <v>98</v>
      </c>
      <c r="AP1374">
        <v>6</v>
      </c>
      <c r="AQ1374">
        <v>72</v>
      </c>
      <c r="AR1374">
        <v>14</v>
      </c>
      <c r="AS1374">
        <v>13</v>
      </c>
    </row>
    <row r="1375" spans="1:45" x14ac:dyDescent="0.25">
      <c r="A1375">
        <v>20131005</v>
      </c>
      <c r="B1375">
        <f t="shared" si="105"/>
        <v>20171005</v>
      </c>
      <c r="C1375">
        <f t="shared" si="106"/>
        <v>2017</v>
      </c>
      <c r="D1375">
        <f t="shared" si="107"/>
        <v>10</v>
      </c>
      <c r="E1375">
        <f t="shared" si="108"/>
        <v>5</v>
      </c>
      <c r="F1375" s="15">
        <f t="shared" si="109"/>
        <v>43013</v>
      </c>
      <c r="G1375">
        <v>309</v>
      </c>
      <c r="H1375">
        <v>14</v>
      </c>
      <c r="I1375">
        <v>19</v>
      </c>
      <c r="J1375">
        <v>30</v>
      </c>
      <c r="K1375">
        <v>11</v>
      </c>
      <c r="L1375">
        <v>10</v>
      </c>
      <c r="M1375">
        <v>5</v>
      </c>
      <c r="N1375">
        <v>80</v>
      </c>
      <c r="O1375">
        <v>13</v>
      </c>
      <c r="P1375">
        <v>149</v>
      </c>
      <c r="Q1375">
        <v>91</v>
      </c>
      <c r="R1375">
        <v>24</v>
      </c>
      <c r="S1375">
        <v>194</v>
      </c>
      <c r="T1375">
        <v>11</v>
      </c>
      <c r="U1375">
        <v>58</v>
      </c>
      <c r="V1375">
        <v>24</v>
      </c>
      <c r="W1375">
        <v>37</v>
      </c>
      <c r="X1375">
        <v>32</v>
      </c>
      <c r="Y1375">
        <v>809</v>
      </c>
      <c r="Z1375">
        <v>0</v>
      </c>
      <c r="AA1375">
        <v>0</v>
      </c>
      <c r="AB1375">
        <v>0</v>
      </c>
      <c r="AC1375">
        <v>1</v>
      </c>
      <c r="AD1375">
        <v>10190</v>
      </c>
      <c r="AE1375">
        <v>10234</v>
      </c>
      <c r="AF1375">
        <v>23</v>
      </c>
      <c r="AG1375">
        <v>10148</v>
      </c>
      <c r="AH1375">
        <v>1</v>
      </c>
      <c r="AI1375">
        <v>7</v>
      </c>
      <c r="AJ1375">
        <v>1</v>
      </c>
      <c r="AK1375">
        <v>75</v>
      </c>
      <c r="AL1375">
        <v>14</v>
      </c>
      <c r="AM1375">
        <v>6</v>
      </c>
      <c r="AN1375">
        <v>90</v>
      </c>
      <c r="AO1375">
        <v>99</v>
      </c>
      <c r="AP1375">
        <v>1</v>
      </c>
      <c r="AQ1375">
        <v>70</v>
      </c>
      <c r="AR1375">
        <v>15</v>
      </c>
      <c r="AS1375">
        <v>13</v>
      </c>
    </row>
    <row r="1376" spans="1:45" x14ac:dyDescent="0.25">
      <c r="A1376">
        <v>20131006</v>
      </c>
      <c r="B1376">
        <f t="shared" si="105"/>
        <v>20171006</v>
      </c>
      <c r="C1376">
        <f t="shared" si="106"/>
        <v>2017</v>
      </c>
      <c r="D1376">
        <f t="shared" si="107"/>
        <v>10</v>
      </c>
      <c r="E1376">
        <f t="shared" si="108"/>
        <v>6</v>
      </c>
      <c r="F1376" s="15">
        <f t="shared" si="109"/>
        <v>43014</v>
      </c>
      <c r="G1376">
        <v>262</v>
      </c>
      <c r="H1376">
        <v>0</v>
      </c>
      <c r="I1376">
        <v>5</v>
      </c>
      <c r="J1376">
        <v>20</v>
      </c>
      <c r="K1376">
        <v>13</v>
      </c>
      <c r="L1376">
        <v>0</v>
      </c>
      <c r="M1376">
        <v>2</v>
      </c>
      <c r="N1376">
        <v>30</v>
      </c>
      <c r="O1376">
        <v>13</v>
      </c>
      <c r="P1376">
        <v>118</v>
      </c>
      <c r="Q1376">
        <v>68</v>
      </c>
      <c r="R1376">
        <v>24</v>
      </c>
      <c r="S1376">
        <v>180</v>
      </c>
      <c r="T1376">
        <v>13</v>
      </c>
      <c r="U1376">
        <v>45</v>
      </c>
      <c r="V1376">
        <v>24</v>
      </c>
      <c r="W1376">
        <v>24</v>
      </c>
      <c r="X1376">
        <v>21</v>
      </c>
      <c r="Y1376">
        <v>635</v>
      </c>
      <c r="Z1376">
        <v>0</v>
      </c>
      <c r="AA1376">
        <v>0</v>
      </c>
      <c r="AB1376">
        <v>0</v>
      </c>
      <c r="AC1376">
        <v>1</v>
      </c>
      <c r="AD1376">
        <v>10256</v>
      </c>
      <c r="AE1376">
        <v>10267</v>
      </c>
      <c r="AF1376">
        <v>21</v>
      </c>
      <c r="AG1376">
        <v>10238</v>
      </c>
      <c r="AH1376">
        <v>1</v>
      </c>
      <c r="AI1376">
        <v>1</v>
      </c>
      <c r="AJ1376">
        <v>20</v>
      </c>
      <c r="AK1376">
        <v>82</v>
      </c>
      <c r="AL1376">
        <v>13</v>
      </c>
      <c r="AM1376">
        <v>6</v>
      </c>
      <c r="AN1376">
        <v>88</v>
      </c>
      <c r="AO1376">
        <v>100</v>
      </c>
      <c r="AP1376">
        <v>1</v>
      </c>
      <c r="AQ1376">
        <v>64</v>
      </c>
      <c r="AR1376">
        <v>12</v>
      </c>
      <c r="AS1376">
        <v>10</v>
      </c>
    </row>
    <row r="1377" spans="1:45" x14ac:dyDescent="0.25">
      <c r="A1377">
        <v>20131007</v>
      </c>
      <c r="B1377">
        <f t="shared" si="105"/>
        <v>20171007</v>
      </c>
      <c r="C1377">
        <f t="shared" si="106"/>
        <v>2017</v>
      </c>
      <c r="D1377">
        <f t="shared" si="107"/>
        <v>10</v>
      </c>
      <c r="E1377">
        <f t="shared" si="108"/>
        <v>7</v>
      </c>
      <c r="F1377" s="15">
        <f t="shared" si="109"/>
        <v>43015</v>
      </c>
      <c r="G1377">
        <v>161</v>
      </c>
      <c r="H1377">
        <v>11</v>
      </c>
      <c r="I1377">
        <v>12</v>
      </c>
      <c r="J1377">
        <v>20</v>
      </c>
      <c r="K1377">
        <v>10</v>
      </c>
      <c r="L1377">
        <v>0</v>
      </c>
      <c r="M1377">
        <v>2</v>
      </c>
      <c r="N1377">
        <v>50</v>
      </c>
      <c r="O1377">
        <v>12</v>
      </c>
      <c r="P1377">
        <v>111</v>
      </c>
      <c r="Q1377">
        <v>53</v>
      </c>
      <c r="R1377">
        <v>3</v>
      </c>
      <c r="S1377">
        <v>176</v>
      </c>
      <c r="T1377">
        <v>12</v>
      </c>
      <c r="U1377">
        <v>29</v>
      </c>
      <c r="V1377">
        <v>6</v>
      </c>
      <c r="W1377">
        <v>56</v>
      </c>
      <c r="X1377">
        <v>50</v>
      </c>
      <c r="Y1377">
        <v>915</v>
      </c>
      <c r="Z1377">
        <v>0</v>
      </c>
      <c r="AA1377">
        <v>0</v>
      </c>
      <c r="AB1377">
        <v>0</v>
      </c>
      <c r="AC1377">
        <v>1</v>
      </c>
      <c r="AD1377">
        <v>10261</v>
      </c>
      <c r="AE1377">
        <v>10271</v>
      </c>
      <c r="AF1377">
        <v>10</v>
      </c>
      <c r="AG1377">
        <v>10253</v>
      </c>
      <c r="AH1377">
        <v>16</v>
      </c>
      <c r="AI1377">
        <v>0</v>
      </c>
      <c r="AJ1377">
        <v>4</v>
      </c>
      <c r="AK1377">
        <v>71</v>
      </c>
      <c r="AL1377">
        <v>14</v>
      </c>
      <c r="AM1377">
        <v>5</v>
      </c>
      <c r="AN1377">
        <v>91</v>
      </c>
      <c r="AO1377">
        <v>100</v>
      </c>
      <c r="AP1377">
        <v>4</v>
      </c>
      <c r="AQ1377">
        <v>71</v>
      </c>
      <c r="AR1377">
        <v>14</v>
      </c>
      <c r="AS1377">
        <v>14</v>
      </c>
    </row>
    <row r="1378" spans="1:45" x14ac:dyDescent="0.25">
      <c r="A1378">
        <v>20131008</v>
      </c>
      <c r="B1378">
        <f t="shared" si="105"/>
        <v>20171008</v>
      </c>
      <c r="C1378">
        <f t="shared" si="106"/>
        <v>2017</v>
      </c>
      <c r="D1378">
        <f t="shared" si="107"/>
        <v>10</v>
      </c>
      <c r="E1378">
        <f t="shared" si="108"/>
        <v>8</v>
      </c>
      <c r="F1378" s="15">
        <f t="shared" si="109"/>
        <v>43016</v>
      </c>
      <c r="G1378">
        <v>222</v>
      </c>
      <c r="H1378">
        <v>16</v>
      </c>
      <c r="I1378">
        <v>20</v>
      </c>
      <c r="J1378">
        <v>30</v>
      </c>
      <c r="K1378">
        <v>10</v>
      </c>
      <c r="L1378">
        <v>10</v>
      </c>
      <c r="M1378">
        <v>1</v>
      </c>
      <c r="N1378">
        <v>60</v>
      </c>
      <c r="O1378">
        <v>13</v>
      </c>
      <c r="P1378">
        <v>145</v>
      </c>
      <c r="Q1378">
        <v>71</v>
      </c>
      <c r="R1378">
        <v>1</v>
      </c>
      <c r="S1378">
        <v>182</v>
      </c>
      <c r="T1378">
        <v>13</v>
      </c>
      <c r="U1378">
        <v>52</v>
      </c>
      <c r="V1378">
        <v>6</v>
      </c>
      <c r="W1378">
        <v>1</v>
      </c>
      <c r="X1378">
        <v>1</v>
      </c>
      <c r="Y1378">
        <v>524</v>
      </c>
      <c r="Z1378">
        <v>4</v>
      </c>
      <c r="AA1378">
        <v>1</v>
      </c>
      <c r="AB1378">
        <v>1</v>
      </c>
      <c r="AC1378">
        <v>24</v>
      </c>
      <c r="AD1378">
        <v>10241</v>
      </c>
      <c r="AE1378">
        <v>10252</v>
      </c>
      <c r="AF1378">
        <v>1</v>
      </c>
      <c r="AG1378">
        <v>10223</v>
      </c>
      <c r="AH1378">
        <v>24</v>
      </c>
      <c r="AI1378">
        <v>10</v>
      </c>
      <c r="AJ1378">
        <v>2</v>
      </c>
      <c r="AK1378">
        <v>70</v>
      </c>
      <c r="AL1378">
        <v>17</v>
      </c>
      <c r="AM1378">
        <v>8</v>
      </c>
      <c r="AN1378">
        <v>91</v>
      </c>
      <c r="AO1378">
        <v>98</v>
      </c>
      <c r="AP1378">
        <v>1</v>
      </c>
      <c r="AQ1378">
        <v>78</v>
      </c>
      <c r="AR1378">
        <v>13</v>
      </c>
      <c r="AS1378">
        <v>9</v>
      </c>
    </row>
    <row r="1379" spans="1:45" x14ac:dyDescent="0.25">
      <c r="A1379">
        <v>20131009</v>
      </c>
      <c r="B1379">
        <f t="shared" si="105"/>
        <v>20171009</v>
      </c>
      <c r="C1379">
        <f t="shared" si="106"/>
        <v>2017</v>
      </c>
      <c r="D1379">
        <f t="shared" si="107"/>
        <v>10</v>
      </c>
      <c r="E1379">
        <f t="shared" si="108"/>
        <v>9</v>
      </c>
      <c r="F1379" s="15">
        <f t="shared" si="109"/>
        <v>43017</v>
      </c>
      <c r="G1379">
        <v>264</v>
      </c>
      <c r="H1379">
        <v>27</v>
      </c>
      <c r="I1379">
        <v>32</v>
      </c>
      <c r="J1379">
        <v>50</v>
      </c>
      <c r="K1379">
        <v>12</v>
      </c>
      <c r="L1379">
        <v>20</v>
      </c>
      <c r="M1379">
        <v>1</v>
      </c>
      <c r="N1379">
        <v>120</v>
      </c>
      <c r="O1379">
        <v>20</v>
      </c>
      <c r="P1379">
        <v>132</v>
      </c>
      <c r="Q1379">
        <v>82</v>
      </c>
      <c r="R1379">
        <v>24</v>
      </c>
      <c r="S1379">
        <v>158</v>
      </c>
      <c r="T1379">
        <v>11</v>
      </c>
      <c r="U1379">
        <v>69</v>
      </c>
      <c r="V1379">
        <v>24</v>
      </c>
      <c r="W1379">
        <v>9</v>
      </c>
      <c r="X1379">
        <v>8</v>
      </c>
      <c r="Y1379">
        <v>506</v>
      </c>
      <c r="Z1379">
        <v>18</v>
      </c>
      <c r="AA1379">
        <v>7</v>
      </c>
      <c r="AB1379">
        <v>2</v>
      </c>
      <c r="AC1379">
        <v>21</v>
      </c>
      <c r="AD1379">
        <v>10153</v>
      </c>
      <c r="AE1379">
        <v>10218</v>
      </c>
      <c r="AF1379">
        <v>1</v>
      </c>
      <c r="AG1379">
        <v>10090</v>
      </c>
      <c r="AH1379">
        <v>24</v>
      </c>
      <c r="AI1379">
        <v>25</v>
      </c>
      <c r="AJ1379">
        <v>5</v>
      </c>
      <c r="AK1379">
        <v>80</v>
      </c>
      <c r="AL1379">
        <v>13</v>
      </c>
      <c r="AM1379">
        <v>7</v>
      </c>
      <c r="AN1379">
        <v>86</v>
      </c>
      <c r="AO1379">
        <v>98</v>
      </c>
      <c r="AP1379">
        <v>1</v>
      </c>
      <c r="AQ1379">
        <v>69</v>
      </c>
      <c r="AR1379">
        <v>13</v>
      </c>
      <c r="AS1379">
        <v>8</v>
      </c>
    </row>
    <row r="1380" spans="1:45" x14ac:dyDescent="0.25">
      <c r="A1380">
        <v>20131010</v>
      </c>
      <c r="B1380">
        <f t="shared" si="105"/>
        <v>20171010</v>
      </c>
      <c r="C1380">
        <f t="shared" si="106"/>
        <v>2017</v>
      </c>
      <c r="D1380">
        <f t="shared" si="107"/>
        <v>10</v>
      </c>
      <c r="E1380">
        <f t="shared" si="108"/>
        <v>10</v>
      </c>
      <c r="F1380" s="15">
        <f t="shared" si="109"/>
        <v>43018</v>
      </c>
      <c r="G1380">
        <v>312</v>
      </c>
      <c r="H1380">
        <v>10</v>
      </c>
      <c r="I1380">
        <v>25</v>
      </c>
      <c r="J1380">
        <v>40</v>
      </c>
      <c r="K1380">
        <v>11</v>
      </c>
      <c r="L1380">
        <v>10</v>
      </c>
      <c r="M1380">
        <v>19</v>
      </c>
      <c r="N1380">
        <v>100</v>
      </c>
      <c r="O1380">
        <v>11</v>
      </c>
      <c r="P1380">
        <v>93</v>
      </c>
      <c r="Q1380">
        <v>61</v>
      </c>
      <c r="R1380">
        <v>23</v>
      </c>
      <c r="S1380">
        <v>130</v>
      </c>
      <c r="T1380">
        <v>15</v>
      </c>
      <c r="U1380">
        <v>33</v>
      </c>
      <c r="V1380">
        <v>24</v>
      </c>
      <c r="W1380">
        <v>74</v>
      </c>
      <c r="X1380">
        <v>67</v>
      </c>
      <c r="Y1380">
        <v>966</v>
      </c>
      <c r="Z1380">
        <v>14</v>
      </c>
      <c r="AA1380">
        <v>12</v>
      </c>
      <c r="AB1380">
        <v>6</v>
      </c>
      <c r="AC1380">
        <v>4</v>
      </c>
      <c r="AD1380">
        <v>10083</v>
      </c>
      <c r="AE1380">
        <v>10120</v>
      </c>
      <c r="AF1380">
        <v>24</v>
      </c>
      <c r="AG1380">
        <v>10060</v>
      </c>
      <c r="AH1380">
        <v>5</v>
      </c>
      <c r="AI1380">
        <v>59</v>
      </c>
      <c r="AJ1380">
        <v>22</v>
      </c>
      <c r="AK1380">
        <v>80</v>
      </c>
      <c r="AL1380">
        <v>10</v>
      </c>
      <c r="AM1380">
        <v>6</v>
      </c>
      <c r="AN1380">
        <v>86</v>
      </c>
      <c r="AO1380">
        <v>98</v>
      </c>
      <c r="AP1380">
        <v>22</v>
      </c>
      <c r="AQ1380">
        <v>65</v>
      </c>
      <c r="AR1380">
        <v>13</v>
      </c>
      <c r="AS1380">
        <v>14</v>
      </c>
    </row>
    <row r="1381" spans="1:45" x14ac:dyDescent="0.25">
      <c r="A1381">
        <v>20131011</v>
      </c>
      <c r="B1381">
        <f t="shared" si="105"/>
        <v>20171011</v>
      </c>
      <c r="C1381">
        <f t="shared" si="106"/>
        <v>2017</v>
      </c>
      <c r="D1381">
        <f t="shared" si="107"/>
        <v>10</v>
      </c>
      <c r="E1381">
        <f t="shared" si="108"/>
        <v>11</v>
      </c>
      <c r="F1381" s="15">
        <f t="shared" si="109"/>
        <v>43019</v>
      </c>
      <c r="G1381">
        <v>80</v>
      </c>
      <c r="H1381">
        <v>4</v>
      </c>
      <c r="I1381">
        <v>22</v>
      </c>
      <c r="J1381">
        <v>40</v>
      </c>
      <c r="K1381">
        <v>2</v>
      </c>
      <c r="L1381">
        <v>10</v>
      </c>
      <c r="M1381">
        <v>9</v>
      </c>
      <c r="N1381">
        <v>80</v>
      </c>
      <c r="O1381">
        <v>2</v>
      </c>
      <c r="P1381">
        <v>78</v>
      </c>
      <c r="Q1381">
        <v>62</v>
      </c>
      <c r="R1381">
        <v>3</v>
      </c>
      <c r="S1381">
        <v>86</v>
      </c>
      <c r="T1381">
        <v>15</v>
      </c>
      <c r="U1381">
        <v>54</v>
      </c>
      <c r="V1381">
        <v>6</v>
      </c>
      <c r="W1381">
        <v>0</v>
      </c>
      <c r="X1381">
        <v>0</v>
      </c>
      <c r="Y1381">
        <v>103</v>
      </c>
      <c r="Z1381">
        <v>164</v>
      </c>
      <c r="AA1381">
        <v>221</v>
      </c>
      <c r="AB1381">
        <v>26</v>
      </c>
      <c r="AC1381">
        <v>12</v>
      </c>
      <c r="AD1381">
        <v>10157</v>
      </c>
      <c r="AE1381">
        <v>10176</v>
      </c>
      <c r="AF1381">
        <v>24</v>
      </c>
      <c r="AG1381">
        <v>10132</v>
      </c>
      <c r="AH1381">
        <v>1</v>
      </c>
      <c r="AI1381">
        <v>23</v>
      </c>
      <c r="AJ1381">
        <v>22</v>
      </c>
      <c r="AK1381">
        <v>62</v>
      </c>
      <c r="AL1381">
        <v>2</v>
      </c>
      <c r="AM1381">
        <v>8</v>
      </c>
      <c r="AN1381">
        <v>97</v>
      </c>
      <c r="AO1381">
        <v>98</v>
      </c>
      <c r="AP1381">
        <v>8</v>
      </c>
      <c r="AQ1381">
        <v>91</v>
      </c>
      <c r="AR1381">
        <v>6</v>
      </c>
      <c r="AS1381">
        <v>1</v>
      </c>
    </row>
    <row r="1382" spans="1:45" x14ac:dyDescent="0.25">
      <c r="A1382">
        <v>20131012</v>
      </c>
      <c r="B1382">
        <f t="shared" si="105"/>
        <v>20171012</v>
      </c>
      <c r="C1382">
        <f t="shared" si="106"/>
        <v>2017</v>
      </c>
      <c r="D1382">
        <f t="shared" si="107"/>
        <v>10</v>
      </c>
      <c r="E1382">
        <f t="shared" si="108"/>
        <v>12</v>
      </c>
      <c r="F1382" s="15">
        <f t="shared" si="109"/>
        <v>43020</v>
      </c>
      <c r="G1382">
        <v>113</v>
      </c>
      <c r="H1382">
        <v>6</v>
      </c>
      <c r="I1382">
        <v>24</v>
      </c>
      <c r="J1382">
        <v>50</v>
      </c>
      <c r="K1382">
        <v>22</v>
      </c>
      <c r="L1382">
        <v>10</v>
      </c>
      <c r="M1382">
        <v>8</v>
      </c>
      <c r="N1382">
        <v>80</v>
      </c>
      <c r="O1382">
        <v>23</v>
      </c>
      <c r="P1382">
        <v>80</v>
      </c>
      <c r="Q1382">
        <v>41</v>
      </c>
      <c r="R1382">
        <v>5</v>
      </c>
      <c r="S1382">
        <v>109</v>
      </c>
      <c r="T1382">
        <v>15</v>
      </c>
      <c r="U1382">
        <v>16</v>
      </c>
      <c r="V1382">
        <v>6</v>
      </c>
      <c r="W1382">
        <v>21</v>
      </c>
      <c r="X1382">
        <v>19</v>
      </c>
      <c r="Y1382">
        <v>707</v>
      </c>
      <c r="Z1382">
        <v>70</v>
      </c>
      <c r="AA1382">
        <v>225</v>
      </c>
      <c r="AB1382">
        <v>66</v>
      </c>
      <c r="AC1382">
        <v>21</v>
      </c>
      <c r="AD1382">
        <v>10178</v>
      </c>
      <c r="AE1382">
        <v>10211</v>
      </c>
      <c r="AF1382">
        <v>9</v>
      </c>
      <c r="AG1382">
        <v>10128</v>
      </c>
      <c r="AH1382">
        <v>24</v>
      </c>
      <c r="AI1382">
        <v>1</v>
      </c>
      <c r="AJ1382">
        <v>5</v>
      </c>
      <c r="AK1382">
        <v>64</v>
      </c>
      <c r="AL1382">
        <v>12</v>
      </c>
      <c r="AM1382">
        <v>7</v>
      </c>
      <c r="AN1382">
        <v>94</v>
      </c>
      <c r="AO1382">
        <v>100</v>
      </c>
      <c r="AP1382">
        <v>6</v>
      </c>
      <c r="AQ1382">
        <v>79</v>
      </c>
      <c r="AR1382">
        <v>13</v>
      </c>
      <c r="AS1382">
        <v>10</v>
      </c>
    </row>
    <row r="1383" spans="1:45" x14ac:dyDescent="0.25">
      <c r="A1383">
        <v>20131013</v>
      </c>
      <c r="B1383">
        <f t="shared" si="105"/>
        <v>20171013</v>
      </c>
      <c r="C1383">
        <f t="shared" si="106"/>
        <v>2017</v>
      </c>
      <c r="D1383">
        <f t="shared" si="107"/>
        <v>10</v>
      </c>
      <c r="E1383">
        <f t="shared" si="108"/>
        <v>13</v>
      </c>
      <c r="F1383" s="15">
        <f t="shared" si="109"/>
        <v>43021</v>
      </c>
      <c r="G1383">
        <v>149</v>
      </c>
      <c r="H1383">
        <v>65</v>
      </c>
      <c r="I1383">
        <v>67</v>
      </c>
      <c r="J1383">
        <v>90</v>
      </c>
      <c r="K1383">
        <v>11</v>
      </c>
      <c r="L1383">
        <v>40</v>
      </c>
      <c r="M1383">
        <v>1</v>
      </c>
      <c r="N1383">
        <v>170</v>
      </c>
      <c r="O1383">
        <v>11</v>
      </c>
      <c r="P1383">
        <v>83</v>
      </c>
      <c r="Q1383">
        <v>76</v>
      </c>
      <c r="R1383">
        <v>6</v>
      </c>
      <c r="S1383">
        <v>93</v>
      </c>
      <c r="T1383">
        <v>24</v>
      </c>
      <c r="U1383">
        <v>75</v>
      </c>
      <c r="V1383">
        <v>6</v>
      </c>
      <c r="W1383">
        <v>0</v>
      </c>
      <c r="X1383">
        <v>0</v>
      </c>
      <c r="Y1383">
        <v>75</v>
      </c>
      <c r="Z1383">
        <v>209</v>
      </c>
      <c r="AA1383">
        <v>639</v>
      </c>
      <c r="AB1383">
        <v>78</v>
      </c>
      <c r="AC1383">
        <v>5</v>
      </c>
      <c r="AD1383">
        <v>10109</v>
      </c>
      <c r="AE1383">
        <v>10126</v>
      </c>
      <c r="AF1383">
        <v>22</v>
      </c>
      <c r="AG1383">
        <v>10088</v>
      </c>
      <c r="AH1383">
        <v>6</v>
      </c>
      <c r="AI1383">
        <v>15</v>
      </c>
      <c r="AJ1383">
        <v>4</v>
      </c>
      <c r="AK1383">
        <v>65</v>
      </c>
      <c r="AL1383">
        <v>22</v>
      </c>
      <c r="AM1383">
        <v>8</v>
      </c>
      <c r="AN1383">
        <v>95</v>
      </c>
      <c r="AO1383">
        <v>98</v>
      </c>
      <c r="AP1383">
        <v>1</v>
      </c>
      <c r="AQ1383">
        <v>89</v>
      </c>
      <c r="AR1383">
        <v>14</v>
      </c>
      <c r="AS1383">
        <v>1</v>
      </c>
    </row>
    <row r="1384" spans="1:45" x14ac:dyDescent="0.25">
      <c r="A1384">
        <v>20131014</v>
      </c>
      <c r="B1384">
        <f t="shared" si="105"/>
        <v>20171014</v>
      </c>
      <c r="C1384">
        <f t="shared" si="106"/>
        <v>2017</v>
      </c>
      <c r="D1384">
        <f t="shared" si="107"/>
        <v>10</v>
      </c>
      <c r="E1384">
        <f t="shared" si="108"/>
        <v>14</v>
      </c>
      <c r="F1384" s="15">
        <f t="shared" si="109"/>
        <v>43022</v>
      </c>
      <c r="G1384">
        <v>157</v>
      </c>
      <c r="H1384">
        <v>31</v>
      </c>
      <c r="I1384">
        <v>34</v>
      </c>
      <c r="J1384">
        <v>40</v>
      </c>
      <c r="K1384">
        <v>1</v>
      </c>
      <c r="L1384">
        <v>10</v>
      </c>
      <c r="M1384">
        <v>20</v>
      </c>
      <c r="N1384">
        <v>80</v>
      </c>
      <c r="O1384">
        <v>1</v>
      </c>
      <c r="P1384">
        <v>101</v>
      </c>
      <c r="Q1384">
        <v>89</v>
      </c>
      <c r="R1384">
        <v>7</v>
      </c>
      <c r="S1384">
        <v>112</v>
      </c>
      <c r="T1384">
        <v>17</v>
      </c>
      <c r="U1384">
        <v>87</v>
      </c>
      <c r="V1384">
        <v>12</v>
      </c>
      <c r="W1384">
        <v>0</v>
      </c>
      <c r="X1384">
        <v>0</v>
      </c>
      <c r="Y1384">
        <v>126</v>
      </c>
      <c r="Z1384">
        <v>82</v>
      </c>
      <c r="AA1384">
        <v>75</v>
      </c>
      <c r="AB1384">
        <v>30</v>
      </c>
      <c r="AC1384">
        <v>23</v>
      </c>
      <c r="AD1384">
        <v>10110</v>
      </c>
      <c r="AE1384">
        <v>10129</v>
      </c>
      <c r="AF1384">
        <v>10</v>
      </c>
      <c r="AG1384">
        <v>10077</v>
      </c>
      <c r="AH1384">
        <v>23</v>
      </c>
      <c r="AI1384">
        <v>32</v>
      </c>
      <c r="AJ1384">
        <v>20</v>
      </c>
      <c r="AK1384">
        <v>70</v>
      </c>
      <c r="AL1384">
        <v>6</v>
      </c>
      <c r="AM1384">
        <v>8</v>
      </c>
      <c r="AN1384">
        <v>95</v>
      </c>
      <c r="AO1384">
        <v>98</v>
      </c>
      <c r="AP1384">
        <v>18</v>
      </c>
      <c r="AQ1384">
        <v>88</v>
      </c>
      <c r="AR1384">
        <v>12</v>
      </c>
      <c r="AS1384">
        <v>2</v>
      </c>
    </row>
    <row r="1385" spans="1:45" x14ac:dyDescent="0.25">
      <c r="A1385">
        <v>20131015</v>
      </c>
      <c r="B1385">
        <f t="shared" si="105"/>
        <v>20171015</v>
      </c>
      <c r="C1385">
        <f t="shared" si="106"/>
        <v>2017</v>
      </c>
      <c r="D1385">
        <f t="shared" si="107"/>
        <v>10</v>
      </c>
      <c r="E1385">
        <f t="shared" si="108"/>
        <v>15</v>
      </c>
      <c r="F1385" s="15">
        <f t="shared" si="109"/>
        <v>43023</v>
      </c>
      <c r="G1385">
        <v>218</v>
      </c>
      <c r="H1385">
        <v>16</v>
      </c>
      <c r="I1385">
        <v>22</v>
      </c>
      <c r="J1385">
        <v>40</v>
      </c>
      <c r="K1385">
        <v>6</v>
      </c>
      <c r="L1385">
        <v>10</v>
      </c>
      <c r="M1385">
        <v>17</v>
      </c>
      <c r="N1385">
        <v>60</v>
      </c>
      <c r="O1385">
        <v>4</v>
      </c>
      <c r="P1385">
        <v>92</v>
      </c>
      <c r="Q1385">
        <v>56</v>
      </c>
      <c r="R1385">
        <v>21</v>
      </c>
      <c r="S1385">
        <v>118</v>
      </c>
      <c r="T1385">
        <v>11</v>
      </c>
      <c r="U1385">
        <v>38</v>
      </c>
      <c r="V1385">
        <v>24</v>
      </c>
      <c r="W1385">
        <v>0</v>
      </c>
      <c r="X1385">
        <v>0</v>
      </c>
      <c r="Y1385">
        <v>320</v>
      </c>
      <c r="Z1385">
        <v>35</v>
      </c>
      <c r="AA1385">
        <v>36</v>
      </c>
      <c r="AB1385">
        <v>13</v>
      </c>
      <c r="AC1385">
        <v>16</v>
      </c>
      <c r="AD1385">
        <v>10071</v>
      </c>
      <c r="AE1385">
        <v>10115</v>
      </c>
      <c r="AF1385">
        <v>24</v>
      </c>
      <c r="AG1385">
        <v>10058</v>
      </c>
      <c r="AH1385">
        <v>16</v>
      </c>
      <c r="AI1385">
        <v>1</v>
      </c>
      <c r="AJ1385">
        <v>21</v>
      </c>
      <c r="AK1385">
        <v>70</v>
      </c>
      <c r="AL1385">
        <v>11</v>
      </c>
      <c r="AM1385">
        <v>8</v>
      </c>
      <c r="AN1385">
        <v>96</v>
      </c>
      <c r="AO1385">
        <v>100</v>
      </c>
      <c r="AP1385">
        <v>21</v>
      </c>
      <c r="AQ1385">
        <v>84</v>
      </c>
      <c r="AR1385">
        <v>11</v>
      </c>
      <c r="AS1385">
        <v>5</v>
      </c>
    </row>
    <row r="1386" spans="1:45" x14ac:dyDescent="0.25">
      <c r="A1386">
        <v>20131016</v>
      </c>
      <c r="B1386">
        <f t="shared" si="105"/>
        <v>20171016</v>
      </c>
      <c r="C1386">
        <f t="shared" si="106"/>
        <v>2017</v>
      </c>
      <c r="D1386">
        <f t="shared" si="107"/>
        <v>10</v>
      </c>
      <c r="E1386">
        <f t="shared" si="108"/>
        <v>16</v>
      </c>
      <c r="F1386" s="15">
        <f t="shared" si="109"/>
        <v>43024</v>
      </c>
      <c r="G1386">
        <v>192</v>
      </c>
      <c r="H1386">
        <v>23</v>
      </c>
      <c r="I1386">
        <v>26</v>
      </c>
      <c r="J1386">
        <v>50</v>
      </c>
      <c r="K1386">
        <v>21</v>
      </c>
      <c r="L1386">
        <v>10</v>
      </c>
      <c r="M1386">
        <v>1</v>
      </c>
      <c r="N1386">
        <v>100</v>
      </c>
      <c r="O1386">
        <v>20</v>
      </c>
      <c r="P1386">
        <v>99</v>
      </c>
      <c r="Q1386">
        <v>40</v>
      </c>
      <c r="R1386">
        <v>2</v>
      </c>
      <c r="S1386">
        <v>142</v>
      </c>
      <c r="T1386">
        <v>11</v>
      </c>
      <c r="U1386">
        <v>19</v>
      </c>
      <c r="V1386">
        <v>6</v>
      </c>
      <c r="W1386">
        <v>25</v>
      </c>
      <c r="X1386">
        <v>23</v>
      </c>
      <c r="Y1386">
        <v>610</v>
      </c>
      <c r="Z1386">
        <v>21</v>
      </c>
      <c r="AA1386">
        <v>8</v>
      </c>
      <c r="AB1386">
        <v>4</v>
      </c>
      <c r="AC1386">
        <v>18</v>
      </c>
      <c r="AD1386">
        <v>10117</v>
      </c>
      <c r="AE1386">
        <v>10142</v>
      </c>
      <c r="AF1386">
        <v>8</v>
      </c>
      <c r="AG1386">
        <v>10086</v>
      </c>
      <c r="AH1386">
        <v>22</v>
      </c>
      <c r="AI1386">
        <v>2</v>
      </c>
      <c r="AJ1386">
        <v>1</v>
      </c>
      <c r="AK1386">
        <v>64</v>
      </c>
      <c r="AL1386">
        <v>11</v>
      </c>
      <c r="AM1386">
        <v>7</v>
      </c>
      <c r="AN1386">
        <v>95</v>
      </c>
      <c r="AO1386">
        <v>100</v>
      </c>
      <c r="AP1386">
        <v>1</v>
      </c>
      <c r="AQ1386">
        <v>85</v>
      </c>
      <c r="AR1386">
        <v>11</v>
      </c>
      <c r="AS1386">
        <v>9</v>
      </c>
    </row>
    <row r="1387" spans="1:45" x14ac:dyDescent="0.25">
      <c r="A1387">
        <v>20131017</v>
      </c>
      <c r="B1387">
        <f t="shared" si="105"/>
        <v>20171017</v>
      </c>
      <c r="C1387">
        <f t="shared" si="106"/>
        <v>2017</v>
      </c>
      <c r="D1387">
        <f t="shared" si="107"/>
        <v>10</v>
      </c>
      <c r="E1387">
        <f t="shared" si="108"/>
        <v>17</v>
      </c>
      <c r="F1387" s="15">
        <f t="shared" si="109"/>
        <v>43025</v>
      </c>
      <c r="G1387">
        <v>254</v>
      </c>
      <c r="H1387">
        <v>37</v>
      </c>
      <c r="I1387">
        <v>41</v>
      </c>
      <c r="J1387">
        <v>70</v>
      </c>
      <c r="K1387">
        <v>10</v>
      </c>
      <c r="L1387">
        <v>10</v>
      </c>
      <c r="M1387">
        <v>18</v>
      </c>
      <c r="N1387">
        <v>140</v>
      </c>
      <c r="O1387">
        <v>11</v>
      </c>
      <c r="P1387">
        <v>121</v>
      </c>
      <c r="Q1387">
        <v>63</v>
      </c>
      <c r="R1387">
        <v>22</v>
      </c>
      <c r="S1387">
        <v>161</v>
      </c>
      <c r="T1387">
        <v>11</v>
      </c>
      <c r="U1387">
        <v>33</v>
      </c>
      <c r="V1387">
        <v>24</v>
      </c>
      <c r="W1387">
        <v>60</v>
      </c>
      <c r="X1387">
        <v>57</v>
      </c>
      <c r="Y1387">
        <v>748</v>
      </c>
      <c r="Z1387">
        <v>0</v>
      </c>
      <c r="AA1387">
        <v>0</v>
      </c>
      <c r="AB1387">
        <v>0</v>
      </c>
      <c r="AC1387">
        <v>1</v>
      </c>
      <c r="AD1387">
        <v>10120</v>
      </c>
      <c r="AE1387">
        <v>10166</v>
      </c>
      <c r="AF1387">
        <v>24</v>
      </c>
      <c r="AG1387">
        <v>10084</v>
      </c>
      <c r="AH1387">
        <v>4</v>
      </c>
      <c r="AI1387">
        <v>3</v>
      </c>
      <c r="AJ1387">
        <v>24</v>
      </c>
      <c r="AK1387">
        <v>77</v>
      </c>
      <c r="AL1387">
        <v>12</v>
      </c>
      <c r="AM1387">
        <v>4</v>
      </c>
      <c r="AN1387">
        <v>87</v>
      </c>
      <c r="AO1387">
        <v>100</v>
      </c>
      <c r="AP1387">
        <v>21</v>
      </c>
      <c r="AQ1387">
        <v>67</v>
      </c>
      <c r="AR1387">
        <v>12</v>
      </c>
      <c r="AS1387">
        <v>12</v>
      </c>
    </row>
    <row r="1388" spans="1:45" x14ac:dyDescent="0.25">
      <c r="A1388">
        <v>20131018</v>
      </c>
      <c r="B1388">
        <f t="shared" si="105"/>
        <v>20171018</v>
      </c>
      <c r="C1388">
        <f t="shared" si="106"/>
        <v>2017</v>
      </c>
      <c r="D1388">
        <f t="shared" si="107"/>
        <v>10</v>
      </c>
      <c r="E1388">
        <f t="shared" si="108"/>
        <v>18</v>
      </c>
      <c r="F1388" s="15">
        <f t="shared" si="109"/>
        <v>43026</v>
      </c>
      <c r="G1388">
        <v>126</v>
      </c>
      <c r="H1388">
        <v>21</v>
      </c>
      <c r="I1388">
        <v>23</v>
      </c>
      <c r="J1388">
        <v>40</v>
      </c>
      <c r="K1388">
        <v>20</v>
      </c>
      <c r="L1388">
        <v>10</v>
      </c>
      <c r="M1388">
        <v>1</v>
      </c>
      <c r="N1388">
        <v>80</v>
      </c>
      <c r="O1388">
        <v>24</v>
      </c>
      <c r="P1388">
        <v>110</v>
      </c>
      <c r="Q1388">
        <v>62</v>
      </c>
      <c r="R1388">
        <v>1</v>
      </c>
      <c r="S1388">
        <v>135</v>
      </c>
      <c r="T1388">
        <v>13</v>
      </c>
      <c r="U1388">
        <v>35</v>
      </c>
      <c r="V1388">
        <v>6</v>
      </c>
      <c r="W1388">
        <v>0</v>
      </c>
      <c r="X1388">
        <v>0</v>
      </c>
      <c r="Y1388">
        <v>292</v>
      </c>
      <c r="Z1388">
        <v>0</v>
      </c>
      <c r="AA1388">
        <v>0</v>
      </c>
      <c r="AB1388">
        <v>0</v>
      </c>
      <c r="AC1388">
        <v>1</v>
      </c>
      <c r="AD1388">
        <v>10174</v>
      </c>
      <c r="AE1388">
        <v>10192</v>
      </c>
      <c r="AF1388">
        <v>10</v>
      </c>
      <c r="AG1388">
        <v>10139</v>
      </c>
      <c r="AH1388">
        <v>24</v>
      </c>
      <c r="AI1388">
        <v>1</v>
      </c>
      <c r="AJ1388">
        <v>2</v>
      </c>
      <c r="AK1388">
        <v>63</v>
      </c>
      <c r="AL1388">
        <v>24</v>
      </c>
      <c r="AM1388">
        <v>8</v>
      </c>
      <c r="AN1388">
        <v>96</v>
      </c>
      <c r="AO1388">
        <v>100</v>
      </c>
      <c r="AP1388">
        <v>2</v>
      </c>
      <c r="AQ1388">
        <v>87</v>
      </c>
      <c r="AR1388">
        <v>24</v>
      </c>
      <c r="AS1388">
        <v>4</v>
      </c>
    </row>
    <row r="1389" spans="1:45" x14ac:dyDescent="0.25">
      <c r="A1389">
        <v>20131019</v>
      </c>
      <c r="B1389">
        <f t="shared" si="105"/>
        <v>20171019</v>
      </c>
      <c r="C1389">
        <f t="shared" si="106"/>
        <v>2017</v>
      </c>
      <c r="D1389">
        <f t="shared" si="107"/>
        <v>10</v>
      </c>
      <c r="E1389">
        <f t="shared" si="108"/>
        <v>19</v>
      </c>
      <c r="F1389" s="15">
        <f t="shared" si="109"/>
        <v>43027</v>
      </c>
      <c r="G1389">
        <v>172</v>
      </c>
      <c r="H1389">
        <v>29</v>
      </c>
      <c r="I1389">
        <v>36</v>
      </c>
      <c r="J1389">
        <v>50</v>
      </c>
      <c r="K1389">
        <v>1</v>
      </c>
      <c r="L1389">
        <v>20</v>
      </c>
      <c r="M1389">
        <v>16</v>
      </c>
      <c r="N1389">
        <v>80</v>
      </c>
      <c r="O1389">
        <v>1</v>
      </c>
      <c r="P1389">
        <v>133</v>
      </c>
      <c r="Q1389">
        <v>96</v>
      </c>
      <c r="R1389">
        <v>7</v>
      </c>
      <c r="S1389">
        <v>167</v>
      </c>
      <c r="T1389">
        <v>14</v>
      </c>
      <c r="U1389">
        <v>89</v>
      </c>
      <c r="V1389">
        <v>12</v>
      </c>
      <c r="W1389">
        <v>32</v>
      </c>
      <c r="X1389">
        <v>31</v>
      </c>
      <c r="Y1389">
        <v>646</v>
      </c>
      <c r="Z1389">
        <v>20</v>
      </c>
      <c r="AA1389">
        <v>49</v>
      </c>
      <c r="AB1389">
        <v>45</v>
      </c>
      <c r="AC1389">
        <v>18</v>
      </c>
      <c r="AD1389">
        <v>10092</v>
      </c>
      <c r="AE1389">
        <v>10128</v>
      </c>
      <c r="AF1389">
        <v>1</v>
      </c>
      <c r="AG1389">
        <v>10070</v>
      </c>
      <c r="AH1389">
        <v>16</v>
      </c>
      <c r="AI1389">
        <v>44</v>
      </c>
      <c r="AJ1389">
        <v>18</v>
      </c>
      <c r="AK1389">
        <v>72</v>
      </c>
      <c r="AL1389">
        <v>13</v>
      </c>
      <c r="AM1389">
        <v>7</v>
      </c>
      <c r="AN1389">
        <v>90</v>
      </c>
      <c r="AO1389">
        <v>98</v>
      </c>
      <c r="AP1389">
        <v>18</v>
      </c>
      <c r="AQ1389">
        <v>76</v>
      </c>
      <c r="AR1389">
        <v>12</v>
      </c>
      <c r="AS1389">
        <v>10</v>
      </c>
    </row>
    <row r="1390" spans="1:45" x14ac:dyDescent="0.25">
      <c r="A1390">
        <v>20131020</v>
      </c>
      <c r="B1390">
        <f t="shared" si="105"/>
        <v>20171020</v>
      </c>
      <c r="C1390">
        <f t="shared" si="106"/>
        <v>2017</v>
      </c>
      <c r="D1390">
        <f t="shared" si="107"/>
        <v>10</v>
      </c>
      <c r="E1390">
        <f t="shared" si="108"/>
        <v>20</v>
      </c>
      <c r="F1390" s="15">
        <f t="shared" si="109"/>
        <v>43028</v>
      </c>
      <c r="G1390">
        <v>198</v>
      </c>
      <c r="H1390">
        <v>40</v>
      </c>
      <c r="I1390">
        <v>42</v>
      </c>
      <c r="J1390">
        <v>70</v>
      </c>
      <c r="K1390">
        <v>22</v>
      </c>
      <c r="L1390">
        <v>30</v>
      </c>
      <c r="M1390">
        <v>1</v>
      </c>
      <c r="N1390">
        <v>130</v>
      </c>
      <c r="O1390">
        <v>22</v>
      </c>
      <c r="P1390">
        <v>149</v>
      </c>
      <c r="Q1390">
        <v>123</v>
      </c>
      <c r="R1390">
        <v>5</v>
      </c>
      <c r="S1390">
        <v>187</v>
      </c>
      <c r="T1390">
        <v>14</v>
      </c>
      <c r="U1390">
        <v>112</v>
      </c>
      <c r="V1390">
        <v>6</v>
      </c>
      <c r="W1390">
        <v>39</v>
      </c>
      <c r="X1390">
        <v>37</v>
      </c>
      <c r="Y1390">
        <v>656</v>
      </c>
      <c r="Z1390">
        <v>6</v>
      </c>
      <c r="AA1390">
        <v>2</v>
      </c>
      <c r="AB1390">
        <v>1</v>
      </c>
      <c r="AC1390">
        <v>20</v>
      </c>
      <c r="AD1390">
        <v>10097</v>
      </c>
      <c r="AE1390">
        <v>10105</v>
      </c>
      <c r="AF1390">
        <v>24</v>
      </c>
      <c r="AG1390">
        <v>10086</v>
      </c>
      <c r="AH1390">
        <v>19</v>
      </c>
      <c r="AI1390">
        <v>28</v>
      </c>
      <c r="AJ1390">
        <v>6</v>
      </c>
      <c r="AK1390">
        <v>75</v>
      </c>
      <c r="AL1390">
        <v>12</v>
      </c>
      <c r="AM1390">
        <v>6</v>
      </c>
      <c r="AN1390">
        <v>89</v>
      </c>
      <c r="AO1390">
        <v>98</v>
      </c>
      <c r="AP1390">
        <v>1</v>
      </c>
      <c r="AQ1390">
        <v>74</v>
      </c>
      <c r="AR1390">
        <v>14</v>
      </c>
      <c r="AS1390">
        <v>11</v>
      </c>
    </row>
    <row r="1391" spans="1:45" x14ac:dyDescent="0.25">
      <c r="A1391">
        <v>20131021</v>
      </c>
      <c r="B1391">
        <f t="shared" si="105"/>
        <v>20171021</v>
      </c>
      <c r="C1391">
        <f t="shared" si="106"/>
        <v>2017</v>
      </c>
      <c r="D1391">
        <f t="shared" si="107"/>
        <v>10</v>
      </c>
      <c r="E1391">
        <f t="shared" si="108"/>
        <v>21</v>
      </c>
      <c r="F1391" s="15">
        <f t="shared" si="109"/>
        <v>43029</v>
      </c>
      <c r="G1391">
        <v>189</v>
      </c>
      <c r="H1391">
        <v>38</v>
      </c>
      <c r="I1391">
        <v>40</v>
      </c>
      <c r="J1391">
        <v>50</v>
      </c>
      <c r="K1391">
        <v>1</v>
      </c>
      <c r="L1391">
        <v>30</v>
      </c>
      <c r="M1391">
        <v>7</v>
      </c>
      <c r="N1391">
        <v>90</v>
      </c>
      <c r="O1391">
        <v>1</v>
      </c>
      <c r="P1391">
        <v>148</v>
      </c>
      <c r="Q1391">
        <v>120</v>
      </c>
      <c r="R1391">
        <v>7</v>
      </c>
      <c r="S1391">
        <v>176</v>
      </c>
      <c r="T1391">
        <v>14</v>
      </c>
      <c r="U1391">
        <v>114</v>
      </c>
      <c r="V1391">
        <v>6</v>
      </c>
      <c r="W1391">
        <v>4</v>
      </c>
      <c r="X1391">
        <v>4</v>
      </c>
      <c r="Y1391">
        <v>385</v>
      </c>
      <c r="Z1391">
        <v>0</v>
      </c>
      <c r="AA1391">
        <v>-1</v>
      </c>
      <c r="AB1391">
        <v>-1</v>
      </c>
      <c r="AC1391">
        <v>2</v>
      </c>
      <c r="AD1391">
        <v>10108</v>
      </c>
      <c r="AE1391">
        <v>10122</v>
      </c>
      <c r="AF1391">
        <v>11</v>
      </c>
      <c r="AG1391">
        <v>10092</v>
      </c>
      <c r="AH1391">
        <v>23</v>
      </c>
      <c r="AI1391">
        <v>61</v>
      </c>
      <c r="AJ1391">
        <v>7</v>
      </c>
      <c r="AK1391">
        <v>75</v>
      </c>
      <c r="AL1391">
        <v>15</v>
      </c>
      <c r="AM1391">
        <v>6</v>
      </c>
      <c r="AN1391">
        <v>90</v>
      </c>
      <c r="AO1391">
        <v>97</v>
      </c>
      <c r="AP1391">
        <v>5</v>
      </c>
      <c r="AQ1391">
        <v>80</v>
      </c>
      <c r="AR1391">
        <v>15</v>
      </c>
      <c r="AS1391">
        <v>6</v>
      </c>
    </row>
    <row r="1392" spans="1:45" x14ac:dyDescent="0.25">
      <c r="A1392">
        <v>20131022</v>
      </c>
      <c r="B1392">
        <f t="shared" si="105"/>
        <v>20171022</v>
      </c>
      <c r="C1392">
        <f t="shared" si="106"/>
        <v>2017</v>
      </c>
      <c r="D1392">
        <f t="shared" si="107"/>
        <v>10</v>
      </c>
      <c r="E1392">
        <f t="shared" si="108"/>
        <v>22</v>
      </c>
      <c r="F1392" s="15">
        <f t="shared" si="109"/>
        <v>43030</v>
      </c>
      <c r="G1392">
        <v>165</v>
      </c>
      <c r="H1392">
        <v>38</v>
      </c>
      <c r="I1392">
        <v>39</v>
      </c>
      <c r="J1392">
        <v>60</v>
      </c>
      <c r="K1392">
        <v>13</v>
      </c>
      <c r="L1392">
        <v>20</v>
      </c>
      <c r="M1392">
        <v>19</v>
      </c>
      <c r="N1392">
        <v>100</v>
      </c>
      <c r="O1392">
        <v>12</v>
      </c>
      <c r="P1392">
        <v>169</v>
      </c>
      <c r="Q1392">
        <v>127</v>
      </c>
      <c r="R1392">
        <v>2</v>
      </c>
      <c r="S1392">
        <v>218</v>
      </c>
      <c r="T1392">
        <v>13</v>
      </c>
      <c r="U1392">
        <v>116</v>
      </c>
      <c r="V1392">
        <v>6</v>
      </c>
      <c r="W1392">
        <v>77</v>
      </c>
      <c r="X1392">
        <v>75</v>
      </c>
      <c r="Y1392">
        <v>802</v>
      </c>
      <c r="Z1392">
        <v>23</v>
      </c>
      <c r="AA1392">
        <v>31</v>
      </c>
      <c r="AB1392">
        <v>23</v>
      </c>
      <c r="AC1392">
        <v>20</v>
      </c>
      <c r="AD1392">
        <v>10037</v>
      </c>
      <c r="AE1392">
        <v>10089</v>
      </c>
      <c r="AF1392">
        <v>1</v>
      </c>
      <c r="AG1392">
        <v>10001</v>
      </c>
      <c r="AH1392">
        <v>23</v>
      </c>
      <c r="AI1392">
        <v>59</v>
      </c>
      <c r="AJ1392">
        <v>20</v>
      </c>
      <c r="AK1392">
        <v>75</v>
      </c>
      <c r="AL1392">
        <v>13</v>
      </c>
      <c r="AM1392">
        <v>4</v>
      </c>
      <c r="AN1392">
        <v>87</v>
      </c>
      <c r="AO1392">
        <v>97</v>
      </c>
      <c r="AP1392">
        <v>1</v>
      </c>
      <c r="AQ1392">
        <v>70</v>
      </c>
      <c r="AR1392">
        <v>13</v>
      </c>
      <c r="AS1392">
        <v>14</v>
      </c>
    </row>
    <row r="1393" spans="1:45" x14ac:dyDescent="0.25">
      <c r="A1393">
        <v>20131023</v>
      </c>
      <c r="B1393">
        <f t="shared" si="105"/>
        <v>20171023</v>
      </c>
      <c r="C1393">
        <f t="shared" si="106"/>
        <v>2017</v>
      </c>
      <c r="D1393">
        <f t="shared" si="107"/>
        <v>10</v>
      </c>
      <c r="E1393">
        <f t="shared" si="108"/>
        <v>23</v>
      </c>
      <c r="F1393" s="15">
        <f t="shared" si="109"/>
        <v>43031</v>
      </c>
      <c r="G1393">
        <v>206</v>
      </c>
      <c r="H1393">
        <v>49</v>
      </c>
      <c r="I1393">
        <v>53</v>
      </c>
      <c r="J1393">
        <v>80</v>
      </c>
      <c r="K1393">
        <v>11</v>
      </c>
      <c r="L1393">
        <v>30</v>
      </c>
      <c r="M1393">
        <v>4</v>
      </c>
      <c r="N1393">
        <v>160</v>
      </c>
      <c r="O1393">
        <v>15</v>
      </c>
      <c r="P1393">
        <v>157</v>
      </c>
      <c r="Q1393">
        <v>123</v>
      </c>
      <c r="R1393">
        <v>24</v>
      </c>
      <c r="S1393">
        <v>188</v>
      </c>
      <c r="T1393">
        <v>12</v>
      </c>
      <c r="U1393">
        <v>114</v>
      </c>
      <c r="V1393">
        <v>24</v>
      </c>
      <c r="W1393">
        <v>37</v>
      </c>
      <c r="X1393">
        <v>36</v>
      </c>
      <c r="Y1393">
        <v>501</v>
      </c>
      <c r="Z1393">
        <v>0</v>
      </c>
      <c r="AA1393">
        <v>-1</v>
      </c>
      <c r="AB1393">
        <v>-1</v>
      </c>
      <c r="AC1393">
        <v>8</v>
      </c>
      <c r="AD1393">
        <v>10033</v>
      </c>
      <c r="AE1393">
        <v>10112</v>
      </c>
      <c r="AF1393">
        <v>24</v>
      </c>
      <c r="AG1393">
        <v>9994</v>
      </c>
      <c r="AH1393">
        <v>5</v>
      </c>
      <c r="AI1393">
        <v>64</v>
      </c>
      <c r="AJ1393">
        <v>23</v>
      </c>
      <c r="AK1393">
        <v>75</v>
      </c>
      <c r="AL1393">
        <v>10</v>
      </c>
      <c r="AM1393">
        <v>5</v>
      </c>
      <c r="AN1393">
        <v>86</v>
      </c>
      <c r="AO1393">
        <v>97</v>
      </c>
      <c r="AP1393">
        <v>4</v>
      </c>
      <c r="AQ1393">
        <v>72</v>
      </c>
      <c r="AR1393">
        <v>14</v>
      </c>
      <c r="AS1393">
        <v>8</v>
      </c>
    </row>
    <row r="1394" spans="1:45" x14ac:dyDescent="0.25">
      <c r="A1394">
        <v>20131024</v>
      </c>
      <c r="B1394">
        <f t="shared" si="105"/>
        <v>20171024</v>
      </c>
      <c r="C1394">
        <f t="shared" si="106"/>
        <v>2017</v>
      </c>
      <c r="D1394">
        <f t="shared" si="107"/>
        <v>10</v>
      </c>
      <c r="E1394">
        <f t="shared" si="108"/>
        <v>24</v>
      </c>
      <c r="F1394" s="15">
        <f t="shared" si="109"/>
        <v>43032</v>
      </c>
      <c r="G1394">
        <v>186</v>
      </c>
      <c r="H1394">
        <v>17</v>
      </c>
      <c r="I1394">
        <v>24</v>
      </c>
      <c r="J1394">
        <v>40</v>
      </c>
      <c r="K1394">
        <v>11</v>
      </c>
      <c r="L1394">
        <v>10</v>
      </c>
      <c r="M1394">
        <v>17</v>
      </c>
      <c r="N1394">
        <v>70</v>
      </c>
      <c r="O1394">
        <v>10</v>
      </c>
      <c r="P1394">
        <v>116</v>
      </c>
      <c r="Q1394">
        <v>70</v>
      </c>
      <c r="R1394">
        <v>20</v>
      </c>
      <c r="S1394">
        <v>168</v>
      </c>
      <c r="T1394">
        <v>14</v>
      </c>
      <c r="U1394">
        <v>31</v>
      </c>
      <c r="V1394">
        <v>24</v>
      </c>
      <c r="W1394">
        <v>88</v>
      </c>
      <c r="X1394">
        <v>87</v>
      </c>
      <c r="Y1394">
        <v>884</v>
      </c>
      <c r="Z1394">
        <v>0</v>
      </c>
      <c r="AA1394">
        <v>0</v>
      </c>
      <c r="AB1394">
        <v>0</v>
      </c>
      <c r="AC1394">
        <v>1</v>
      </c>
      <c r="AD1394">
        <v>10162</v>
      </c>
      <c r="AE1394">
        <v>10179</v>
      </c>
      <c r="AF1394">
        <v>10</v>
      </c>
      <c r="AG1394">
        <v>10119</v>
      </c>
      <c r="AH1394">
        <v>1</v>
      </c>
      <c r="AI1394">
        <v>6</v>
      </c>
      <c r="AJ1394">
        <v>19</v>
      </c>
      <c r="AK1394">
        <v>76</v>
      </c>
      <c r="AL1394">
        <v>11</v>
      </c>
      <c r="AM1394">
        <v>2</v>
      </c>
      <c r="AN1394">
        <v>87</v>
      </c>
      <c r="AO1394">
        <v>99</v>
      </c>
      <c r="AP1394">
        <v>19</v>
      </c>
      <c r="AQ1394">
        <v>53</v>
      </c>
      <c r="AR1394">
        <v>13</v>
      </c>
      <c r="AS1394">
        <v>13</v>
      </c>
    </row>
    <row r="1395" spans="1:45" x14ac:dyDescent="0.25">
      <c r="A1395">
        <v>20131025</v>
      </c>
      <c r="B1395">
        <f t="shared" si="105"/>
        <v>20171025</v>
      </c>
      <c r="C1395">
        <f t="shared" si="106"/>
        <v>2017</v>
      </c>
      <c r="D1395">
        <f t="shared" si="107"/>
        <v>10</v>
      </c>
      <c r="E1395">
        <f t="shared" si="108"/>
        <v>25</v>
      </c>
      <c r="F1395" s="15">
        <f t="shared" si="109"/>
        <v>43033</v>
      </c>
      <c r="G1395">
        <v>167</v>
      </c>
      <c r="H1395">
        <v>30</v>
      </c>
      <c r="I1395">
        <v>37</v>
      </c>
      <c r="J1395">
        <v>50</v>
      </c>
      <c r="K1395">
        <v>12</v>
      </c>
      <c r="L1395">
        <v>20</v>
      </c>
      <c r="M1395">
        <v>2</v>
      </c>
      <c r="N1395">
        <v>90</v>
      </c>
      <c r="O1395">
        <v>11</v>
      </c>
      <c r="P1395">
        <v>147</v>
      </c>
      <c r="Q1395">
        <v>97</v>
      </c>
      <c r="R1395">
        <v>1</v>
      </c>
      <c r="S1395">
        <v>180</v>
      </c>
      <c r="T1395">
        <v>14</v>
      </c>
      <c r="U1395">
        <v>82</v>
      </c>
      <c r="V1395">
        <v>6</v>
      </c>
      <c r="W1395">
        <v>0</v>
      </c>
      <c r="X1395">
        <v>0</v>
      </c>
      <c r="Y1395">
        <v>208</v>
      </c>
      <c r="Z1395">
        <v>15</v>
      </c>
      <c r="AA1395">
        <v>4</v>
      </c>
      <c r="AB1395">
        <v>2</v>
      </c>
      <c r="AC1395">
        <v>9</v>
      </c>
      <c r="AD1395">
        <v>10101</v>
      </c>
      <c r="AE1395">
        <v>10148</v>
      </c>
      <c r="AF1395">
        <v>1</v>
      </c>
      <c r="AG1395">
        <v>10085</v>
      </c>
      <c r="AH1395">
        <v>13</v>
      </c>
      <c r="AI1395">
        <v>63</v>
      </c>
      <c r="AJ1395">
        <v>2</v>
      </c>
      <c r="AK1395">
        <v>71</v>
      </c>
      <c r="AL1395">
        <v>11</v>
      </c>
      <c r="AM1395">
        <v>8</v>
      </c>
      <c r="AN1395">
        <v>88</v>
      </c>
      <c r="AO1395">
        <v>97</v>
      </c>
      <c r="AP1395">
        <v>3</v>
      </c>
      <c r="AQ1395">
        <v>81</v>
      </c>
      <c r="AR1395">
        <v>12</v>
      </c>
      <c r="AS1395">
        <v>3</v>
      </c>
    </row>
    <row r="1396" spans="1:45" x14ac:dyDescent="0.25">
      <c r="A1396">
        <v>20131026</v>
      </c>
      <c r="B1396">
        <f t="shared" si="105"/>
        <v>20171026</v>
      </c>
      <c r="C1396">
        <f t="shared" si="106"/>
        <v>2017</v>
      </c>
      <c r="D1396">
        <f t="shared" si="107"/>
        <v>10</v>
      </c>
      <c r="E1396">
        <f t="shared" si="108"/>
        <v>26</v>
      </c>
      <c r="F1396" s="15">
        <f t="shared" si="109"/>
        <v>43034</v>
      </c>
      <c r="G1396">
        <v>207</v>
      </c>
      <c r="H1396">
        <v>44</v>
      </c>
      <c r="I1396">
        <v>46</v>
      </c>
      <c r="J1396">
        <v>70</v>
      </c>
      <c r="K1396">
        <v>12</v>
      </c>
      <c r="L1396">
        <v>30</v>
      </c>
      <c r="M1396">
        <v>1</v>
      </c>
      <c r="N1396">
        <v>130</v>
      </c>
      <c r="O1396">
        <v>12</v>
      </c>
      <c r="P1396">
        <v>163</v>
      </c>
      <c r="Q1396">
        <v>144</v>
      </c>
      <c r="R1396">
        <v>20</v>
      </c>
      <c r="S1396">
        <v>195</v>
      </c>
      <c r="T1396">
        <v>14</v>
      </c>
      <c r="U1396">
        <v>128</v>
      </c>
      <c r="V1396">
        <v>24</v>
      </c>
      <c r="W1396">
        <v>56</v>
      </c>
      <c r="X1396">
        <v>56</v>
      </c>
      <c r="Y1396">
        <v>658</v>
      </c>
      <c r="Z1396">
        <v>0</v>
      </c>
      <c r="AA1396">
        <v>0</v>
      </c>
      <c r="AB1396">
        <v>0</v>
      </c>
      <c r="AC1396">
        <v>1</v>
      </c>
      <c r="AD1396">
        <v>10083</v>
      </c>
      <c r="AE1396">
        <v>10098</v>
      </c>
      <c r="AF1396">
        <v>10</v>
      </c>
      <c r="AG1396">
        <v>10046</v>
      </c>
      <c r="AH1396">
        <v>24</v>
      </c>
      <c r="AI1396">
        <v>57</v>
      </c>
      <c r="AJ1396">
        <v>6</v>
      </c>
      <c r="AK1396">
        <v>80</v>
      </c>
      <c r="AL1396">
        <v>13</v>
      </c>
      <c r="AM1396">
        <v>5</v>
      </c>
      <c r="AN1396">
        <v>82</v>
      </c>
      <c r="AO1396">
        <v>94</v>
      </c>
      <c r="AP1396">
        <v>7</v>
      </c>
      <c r="AQ1396">
        <v>65</v>
      </c>
      <c r="AR1396">
        <v>13</v>
      </c>
      <c r="AS1396">
        <v>11</v>
      </c>
    </row>
    <row r="1397" spans="1:45" x14ac:dyDescent="0.25">
      <c r="A1397">
        <v>20131027</v>
      </c>
      <c r="B1397">
        <f t="shared" si="105"/>
        <v>20171027</v>
      </c>
      <c r="C1397">
        <f t="shared" si="106"/>
        <v>2017</v>
      </c>
      <c r="D1397">
        <f t="shared" si="107"/>
        <v>10</v>
      </c>
      <c r="E1397">
        <f t="shared" si="108"/>
        <v>27</v>
      </c>
      <c r="F1397" s="15">
        <f t="shared" si="109"/>
        <v>43035</v>
      </c>
      <c r="G1397">
        <v>212</v>
      </c>
      <c r="H1397">
        <v>74</v>
      </c>
      <c r="I1397">
        <v>77</v>
      </c>
      <c r="J1397">
        <v>100</v>
      </c>
      <c r="K1397">
        <v>11</v>
      </c>
      <c r="L1397">
        <v>50</v>
      </c>
      <c r="M1397">
        <v>1</v>
      </c>
      <c r="N1397">
        <v>200</v>
      </c>
      <c r="O1397">
        <v>11</v>
      </c>
      <c r="P1397">
        <v>144</v>
      </c>
      <c r="Q1397">
        <v>126</v>
      </c>
      <c r="R1397">
        <v>24</v>
      </c>
      <c r="S1397">
        <v>156</v>
      </c>
      <c r="T1397">
        <v>12</v>
      </c>
      <c r="U1397">
        <v>123</v>
      </c>
      <c r="V1397">
        <v>24</v>
      </c>
      <c r="W1397">
        <v>34</v>
      </c>
      <c r="X1397">
        <v>34</v>
      </c>
      <c r="Y1397">
        <v>424</v>
      </c>
      <c r="Z1397">
        <v>39</v>
      </c>
      <c r="AA1397">
        <v>42</v>
      </c>
      <c r="AB1397">
        <v>12</v>
      </c>
      <c r="AC1397">
        <v>24</v>
      </c>
      <c r="AD1397">
        <v>10002</v>
      </c>
      <c r="AE1397">
        <v>10040</v>
      </c>
      <c r="AF1397">
        <v>1</v>
      </c>
      <c r="AG1397">
        <v>9977</v>
      </c>
      <c r="AH1397">
        <v>9</v>
      </c>
      <c r="AI1397">
        <v>56</v>
      </c>
      <c r="AJ1397">
        <v>7</v>
      </c>
      <c r="AK1397">
        <v>79</v>
      </c>
      <c r="AL1397">
        <v>14</v>
      </c>
      <c r="AM1397">
        <v>6</v>
      </c>
      <c r="AN1397">
        <v>77</v>
      </c>
      <c r="AO1397">
        <v>90</v>
      </c>
      <c r="AP1397">
        <v>8</v>
      </c>
      <c r="AQ1397">
        <v>69</v>
      </c>
      <c r="AR1397">
        <v>14</v>
      </c>
      <c r="AS1397">
        <v>7</v>
      </c>
    </row>
    <row r="1398" spans="1:45" x14ac:dyDescent="0.25">
      <c r="A1398">
        <v>20131028</v>
      </c>
      <c r="B1398">
        <f t="shared" si="105"/>
        <v>20171028</v>
      </c>
      <c r="C1398">
        <f t="shared" si="106"/>
        <v>2017</v>
      </c>
      <c r="D1398">
        <f t="shared" si="107"/>
        <v>10</v>
      </c>
      <c r="E1398">
        <f t="shared" si="108"/>
        <v>28</v>
      </c>
      <c r="F1398" s="15">
        <f t="shared" si="109"/>
        <v>43036</v>
      </c>
      <c r="G1398">
        <v>220</v>
      </c>
      <c r="H1398">
        <v>81</v>
      </c>
      <c r="I1398">
        <v>85</v>
      </c>
      <c r="J1398">
        <v>140</v>
      </c>
      <c r="K1398">
        <v>10</v>
      </c>
      <c r="L1398">
        <v>50</v>
      </c>
      <c r="M1398">
        <v>1</v>
      </c>
      <c r="N1398">
        <v>260</v>
      </c>
      <c r="O1398">
        <v>11</v>
      </c>
      <c r="P1398">
        <v>138</v>
      </c>
      <c r="Q1398">
        <v>104</v>
      </c>
      <c r="R1398">
        <v>24</v>
      </c>
      <c r="S1398">
        <v>174</v>
      </c>
      <c r="T1398">
        <v>10</v>
      </c>
      <c r="U1398">
        <v>96</v>
      </c>
      <c r="V1398">
        <v>24</v>
      </c>
      <c r="W1398">
        <v>31</v>
      </c>
      <c r="X1398">
        <v>31</v>
      </c>
      <c r="Y1398">
        <v>401</v>
      </c>
      <c r="Z1398">
        <v>59</v>
      </c>
      <c r="AA1398">
        <v>114</v>
      </c>
      <c r="AB1398">
        <v>31</v>
      </c>
      <c r="AC1398">
        <v>3</v>
      </c>
      <c r="AD1398">
        <v>9952</v>
      </c>
      <c r="AE1398">
        <v>10036</v>
      </c>
      <c r="AF1398">
        <v>24</v>
      </c>
      <c r="AG1398">
        <v>9873</v>
      </c>
      <c r="AH1398">
        <v>7</v>
      </c>
      <c r="AI1398">
        <v>50</v>
      </c>
      <c r="AJ1398">
        <v>1</v>
      </c>
      <c r="AK1398">
        <v>80</v>
      </c>
      <c r="AL1398">
        <v>13</v>
      </c>
      <c r="AM1398">
        <v>7</v>
      </c>
      <c r="AN1398">
        <v>78</v>
      </c>
      <c r="AO1398">
        <v>95</v>
      </c>
      <c r="AP1398">
        <v>1</v>
      </c>
      <c r="AQ1398">
        <v>60</v>
      </c>
      <c r="AR1398">
        <v>10</v>
      </c>
      <c r="AS1398">
        <v>6</v>
      </c>
    </row>
    <row r="1399" spans="1:45" x14ac:dyDescent="0.25">
      <c r="A1399">
        <v>20131029</v>
      </c>
      <c r="B1399">
        <f t="shared" si="105"/>
        <v>20171029</v>
      </c>
      <c r="C1399">
        <f t="shared" si="106"/>
        <v>2017</v>
      </c>
      <c r="D1399">
        <f t="shared" si="107"/>
        <v>10</v>
      </c>
      <c r="E1399">
        <f t="shared" si="108"/>
        <v>29</v>
      </c>
      <c r="F1399" s="15">
        <f t="shared" si="109"/>
        <v>43037</v>
      </c>
      <c r="G1399">
        <v>225</v>
      </c>
      <c r="H1399">
        <v>58</v>
      </c>
      <c r="I1399">
        <v>59</v>
      </c>
      <c r="J1399">
        <v>80</v>
      </c>
      <c r="K1399">
        <v>6</v>
      </c>
      <c r="L1399">
        <v>40</v>
      </c>
      <c r="M1399">
        <v>18</v>
      </c>
      <c r="N1399">
        <v>150</v>
      </c>
      <c r="O1399">
        <v>6</v>
      </c>
      <c r="P1399">
        <v>103</v>
      </c>
      <c r="Q1399">
        <v>79</v>
      </c>
      <c r="R1399">
        <v>22</v>
      </c>
      <c r="S1399">
        <v>135</v>
      </c>
      <c r="T1399">
        <v>14</v>
      </c>
      <c r="U1399">
        <v>69</v>
      </c>
      <c r="V1399">
        <v>24</v>
      </c>
      <c r="W1399">
        <v>55</v>
      </c>
      <c r="X1399">
        <v>56</v>
      </c>
      <c r="Y1399">
        <v>539</v>
      </c>
      <c r="Z1399">
        <v>13</v>
      </c>
      <c r="AA1399">
        <v>46</v>
      </c>
      <c r="AB1399">
        <v>25</v>
      </c>
      <c r="AC1399">
        <v>18</v>
      </c>
      <c r="AD1399">
        <v>10093</v>
      </c>
      <c r="AE1399">
        <v>10156</v>
      </c>
      <c r="AF1399">
        <v>24</v>
      </c>
      <c r="AG1399">
        <v>10036</v>
      </c>
      <c r="AH1399">
        <v>2</v>
      </c>
      <c r="AI1399">
        <v>57</v>
      </c>
      <c r="AJ1399">
        <v>17</v>
      </c>
      <c r="AK1399">
        <v>75</v>
      </c>
      <c r="AL1399">
        <v>4</v>
      </c>
      <c r="AM1399">
        <v>6</v>
      </c>
      <c r="AN1399">
        <v>82</v>
      </c>
      <c r="AO1399">
        <v>93</v>
      </c>
      <c r="AP1399">
        <v>21</v>
      </c>
      <c r="AQ1399">
        <v>70</v>
      </c>
      <c r="AR1399">
        <v>15</v>
      </c>
      <c r="AS1399">
        <v>8</v>
      </c>
    </row>
    <row r="1400" spans="1:45" x14ac:dyDescent="0.25">
      <c r="A1400">
        <v>20131030</v>
      </c>
      <c r="B1400">
        <f t="shared" si="105"/>
        <v>20171030</v>
      </c>
      <c r="C1400">
        <f t="shared" si="106"/>
        <v>2017</v>
      </c>
      <c r="D1400">
        <f t="shared" si="107"/>
        <v>10</v>
      </c>
      <c r="E1400">
        <f t="shared" si="108"/>
        <v>30</v>
      </c>
      <c r="F1400" s="15">
        <f t="shared" si="109"/>
        <v>43038</v>
      </c>
      <c r="G1400">
        <v>215</v>
      </c>
      <c r="H1400">
        <v>37</v>
      </c>
      <c r="I1400">
        <v>39</v>
      </c>
      <c r="J1400">
        <v>50</v>
      </c>
      <c r="K1400">
        <v>11</v>
      </c>
      <c r="L1400">
        <v>30</v>
      </c>
      <c r="M1400">
        <v>3</v>
      </c>
      <c r="N1400">
        <v>110</v>
      </c>
      <c r="O1400">
        <v>12</v>
      </c>
      <c r="P1400">
        <v>95</v>
      </c>
      <c r="Q1400">
        <v>72</v>
      </c>
      <c r="R1400">
        <v>7</v>
      </c>
      <c r="S1400">
        <v>136</v>
      </c>
      <c r="T1400">
        <v>13</v>
      </c>
      <c r="U1400">
        <v>62</v>
      </c>
      <c r="V1400">
        <v>12</v>
      </c>
      <c r="W1400">
        <v>73</v>
      </c>
      <c r="X1400">
        <v>75</v>
      </c>
      <c r="Y1400">
        <v>705</v>
      </c>
      <c r="Z1400">
        <v>1</v>
      </c>
      <c r="AA1400">
        <v>2</v>
      </c>
      <c r="AB1400">
        <v>2</v>
      </c>
      <c r="AC1400">
        <v>7</v>
      </c>
      <c r="AD1400">
        <v>10211</v>
      </c>
      <c r="AE1400">
        <v>10234</v>
      </c>
      <c r="AF1400">
        <v>22</v>
      </c>
      <c r="AG1400">
        <v>10162</v>
      </c>
      <c r="AH1400">
        <v>1</v>
      </c>
      <c r="AI1400">
        <v>65</v>
      </c>
      <c r="AJ1400">
        <v>1</v>
      </c>
      <c r="AK1400">
        <v>80</v>
      </c>
      <c r="AL1400">
        <v>13</v>
      </c>
      <c r="AM1400">
        <v>2</v>
      </c>
      <c r="AN1400">
        <v>80</v>
      </c>
      <c r="AO1400">
        <v>92</v>
      </c>
      <c r="AP1400">
        <v>7</v>
      </c>
      <c r="AQ1400">
        <v>62</v>
      </c>
      <c r="AR1400">
        <v>15</v>
      </c>
      <c r="AS1400">
        <v>10</v>
      </c>
    </row>
    <row r="1401" spans="1:45" x14ac:dyDescent="0.25">
      <c r="A1401">
        <v>20131031</v>
      </c>
      <c r="B1401">
        <f t="shared" si="105"/>
        <v>20171031</v>
      </c>
      <c r="C1401">
        <f t="shared" si="106"/>
        <v>2017</v>
      </c>
      <c r="D1401">
        <f t="shared" si="107"/>
        <v>10</v>
      </c>
      <c r="E1401">
        <f t="shared" si="108"/>
        <v>31</v>
      </c>
      <c r="F1401" s="15">
        <f t="shared" si="109"/>
        <v>43039</v>
      </c>
      <c r="G1401">
        <v>198</v>
      </c>
      <c r="H1401">
        <v>50</v>
      </c>
      <c r="I1401">
        <v>51</v>
      </c>
      <c r="J1401">
        <v>70</v>
      </c>
      <c r="K1401">
        <v>19</v>
      </c>
      <c r="L1401">
        <v>40</v>
      </c>
      <c r="M1401">
        <v>1</v>
      </c>
      <c r="N1401">
        <v>150</v>
      </c>
      <c r="O1401">
        <v>19</v>
      </c>
      <c r="P1401">
        <v>105</v>
      </c>
      <c r="Q1401">
        <v>71</v>
      </c>
      <c r="R1401">
        <v>5</v>
      </c>
      <c r="S1401">
        <v>133</v>
      </c>
      <c r="T1401">
        <v>15</v>
      </c>
      <c r="U1401">
        <v>62</v>
      </c>
      <c r="V1401">
        <v>6</v>
      </c>
      <c r="W1401">
        <v>11</v>
      </c>
      <c r="X1401">
        <v>11</v>
      </c>
      <c r="Y1401">
        <v>403</v>
      </c>
      <c r="Z1401">
        <v>0</v>
      </c>
      <c r="AA1401">
        <v>-1</v>
      </c>
      <c r="AB1401">
        <v>-1</v>
      </c>
      <c r="AC1401">
        <v>19</v>
      </c>
      <c r="AD1401">
        <v>10194</v>
      </c>
      <c r="AE1401">
        <v>10231</v>
      </c>
      <c r="AF1401">
        <v>1</v>
      </c>
      <c r="AG1401">
        <v>10163</v>
      </c>
      <c r="AH1401">
        <v>20</v>
      </c>
      <c r="AI1401">
        <v>66</v>
      </c>
      <c r="AJ1401">
        <v>24</v>
      </c>
      <c r="AK1401">
        <v>80</v>
      </c>
      <c r="AL1401">
        <v>13</v>
      </c>
      <c r="AM1401">
        <v>6</v>
      </c>
      <c r="AN1401">
        <v>79</v>
      </c>
      <c r="AO1401">
        <v>88</v>
      </c>
      <c r="AP1401">
        <v>5</v>
      </c>
      <c r="AQ1401">
        <v>66</v>
      </c>
      <c r="AR1401">
        <v>15</v>
      </c>
      <c r="AS1401">
        <v>6</v>
      </c>
    </row>
    <row r="1402" spans="1:45" x14ac:dyDescent="0.25">
      <c r="A1402">
        <v>20131101</v>
      </c>
      <c r="B1402">
        <f t="shared" si="105"/>
        <v>20171101</v>
      </c>
      <c r="C1402">
        <f t="shared" si="106"/>
        <v>2017</v>
      </c>
      <c r="D1402">
        <f t="shared" si="107"/>
        <v>11</v>
      </c>
      <c r="E1402">
        <f t="shared" si="108"/>
        <v>1</v>
      </c>
      <c r="F1402" s="15">
        <f t="shared" si="109"/>
        <v>43040</v>
      </c>
      <c r="G1402">
        <v>199</v>
      </c>
      <c r="H1402">
        <v>43</v>
      </c>
      <c r="I1402">
        <v>44</v>
      </c>
      <c r="J1402">
        <v>60</v>
      </c>
      <c r="K1402">
        <v>11</v>
      </c>
      <c r="L1402">
        <v>30</v>
      </c>
      <c r="M1402">
        <v>17</v>
      </c>
      <c r="N1402">
        <v>110</v>
      </c>
      <c r="O1402">
        <v>12</v>
      </c>
      <c r="P1402">
        <v>111</v>
      </c>
      <c r="Q1402">
        <v>97</v>
      </c>
      <c r="R1402">
        <v>20</v>
      </c>
      <c r="S1402">
        <v>126</v>
      </c>
      <c r="T1402">
        <v>12</v>
      </c>
      <c r="U1402">
        <v>91</v>
      </c>
      <c r="V1402">
        <v>24</v>
      </c>
      <c r="W1402">
        <v>0</v>
      </c>
      <c r="X1402">
        <v>0</v>
      </c>
      <c r="Y1402">
        <v>189</v>
      </c>
      <c r="Z1402">
        <v>3</v>
      </c>
      <c r="AA1402">
        <v>1</v>
      </c>
      <c r="AB1402">
        <v>1</v>
      </c>
      <c r="AC1402">
        <v>8</v>
      </c>
      <c r="AD1402">
        <v>10117</v>
      </c>
      <c r="AE1402">
        <v>10160</v>
      </c>
      <c r="AF1402">
        <v>1</v>
      </c>
      <c r="AG1402">
        <v>10041</v>
      </c>
      <c r="AH1402">
        <v>24</v>
      </c>
      <c r="AI1402">
        <v>60</v>
      </c>
      <c r="AJ1402">
        <v>7</v>
      </c>
      <c r="AK1402">
        <v>75</v>
      </c>
      <c r="AL1402">
        <v>17</v>
      </c>
      <c r="AM1402">
        <v>8</v>
      </c>
      <c r="AN1402">
        <v>87</v>
      </c>
      <c r="AO1402">
        <v>90</v>
      </c>
      <c r="AP1402">
        <v>20</v>
      </c>
      <c r="AQ1402">
        <v>80</v>
      </c>
      <c r="AR1402">
        <v>17</v>
      </c>
      <c r="AS1402">
        <v>3</v>
      </c>
    </row>
    <row r="1403" spans="1:45" x14ac:dyDescent="0.25">
      <c r="A1403">
        <v>20131102</v>
      </c>
      <c r="B1403">
        <f t="shared" si="105"/>
        <v>20171102</v>
      </c>
      <c r="C1403">
        <f t="shared" si="106"/>
        <v>2017</v>
      </c>
      <c r="D1403">
        <f t="shared" si="107"/>
        <v>11</v>
      </c>
      <c r="E1403">
        <f t="shared" si="108"/>
        <v>2</v>
      </c>
      <c r="F1403" s="15">
        <f t="shared" si="109"/>
        <v>43041</v>
      </c>
      <c r="G1403">
        <v>201</v>
      </c>
      <c r="H1403">
        <v>32</v>
      </c>
      <c r="I1403">
        <v>35</v>
      </c>
      <c r="J1403">
        <v>60</v>
      </c>
      <c r="K1403">
        <v>21</v>
      </c>
      <c r="L1403">
        <v>10</v>
      </c>
      <c r="M1403">
        <v>8</v>
      </c>
      <c r="N1403">
        <v>120</v>
      </c>
      <c r="O1403">
        <v>21</v>
      </c>
      <c r="P1403">
        <v>106</v>
      </c>
      <c r="Q1403">
        <v>86</v>
      </c>
      <c r="R1403">
        <v>3</v>
      </c>
      <c r="S1403">
        <v>127</v>
      </c>
      <c r="T1403">
        <v>21</v>
      </c>
      <c r="U1403">
        <v>86</v>
      </c>
      <c r="V1403">
        <v>6</v>
      </c>
      <c r="W1403">
        <v>0</v>
      </c>
      <c r="X1403">
        <v>0</v>
      </c>
      <c r="Y1403">
        <v>149</v>
      </c>
      <c r="Z1403">
        <v>51</v>
      </c>
      <c r="AA1403">
        <v>81</v>
      </c>
      <c r="AB1403">
        <v>23</v>
      </c>
      <c r="AC1403">
        <v>2</v>
      </c>
      <c r="AD1403">
        <v>9999</v>
      </c>
      <c r="AE1403">
        <v>10028</v>
      </c>
      <c r="AF1403">
        <v>1</v>
      </c>
      <c r="AG1403">
        <v>9968</v>
      </c>
      <c r="AH1403">
        <v>24</v>
      </c>
      <c r="AI1403">
        <v>36</v>
      </c>
      <c r="AJ1403">
        <v>7</v>
      </c>
      <c r="AK1403">
        <v>70</v>
      </c>
      <c r="AL1403">
        <v>11</v>
      </c>
      <c r="AM1403">
        <v>7</v>
      </c>
      <c r="AN1403">
        <v>91</v>
      </c>
      <c r="AO1403">
        <v>98</v>
      </c>
      <c r="AP1403">
        <v>6</v>
      </c>
      <c r="AQ1403">
        <v>80</v>
      </c>
      <c r="AR1403">
        <v>21</v>
      </c>
      <c r="AS1403">
        <v>2</v>
      </c>
    </row>
    <row r="1404" spans="1:45" x14ac:dyDescent="0.25">
      <c r="A1404">
        <v>20131103</v>
      </c>
      <c r="B1404">
        <f t="shared" si="105"/>
        <v>20171103</v>
      </c>
      <c r="C1404">
        <f t="shared" si="106"/>
        <v>2017</v>
      </c>
      <c r="D1404">
        <f t="shared" si="107"/>
        <v>11</v>
      </c>
      <c r="E1404">
        <f t="shared" si="108"/>
        <v>3</v>
      </c>
      <c r="F1404" s="15">
        <f t="shared" si="109"/>
        <v>43042</v>
      </c>
      <c r="G1404">
        <v>223</v>
      </c>
      <c r="H1404">
        <v>60</v>
      </c>
      <c r="I1404">
        <v>62</v>
      </c>
      <c r="J1404">
        <v>80</v>
      </c>
      <c r="K1404">
        <v>11</v>
      </c>
      <c r="L1404">
        <v>40</v>
      </c>
      <c r="M1404">
        <v>7</v>
      </c>
      <c r="N1404">
        <v>170</v>
      </c>
      <c r="O1404">
        <v>12</v>
      </c>
      <c r="P1404">
        <v>92</v>
      </c>
      <c r="Q1404">
        <v>74</v>
      </c>
      <c r="R1404">
        <v>13</v>
      </c>
      <c r="S1404">
        <v>110</v>
      </c>
      <c r="T1404">
        <v>2</v>
      </c>
      <c r="U1404">
        <v>73</v>
      </c>
      <c r="V1404">
        <v>18</v>
      </c>
      <c r="W1404">
        <v>21</v>
      </c>
      <c r="X1404">
        <v>22</v>
      </c>
      <c r="Y1404">
        <v>239</v>
      </c>
      <c r="Z1404">
        <v>31</v>
      </c>
      <c r="AA1404">
        <v>68</v>
      </c>
      <c r="AB1404">
        <v>36</v>
      </c>
      <c r="AC1404">
        <v>13</v>
      </c>
      <c r="AD1404">
        <v>9986</v>
      </c>
      <c r="AE1404">
        <v>10002</v>
      </c>
      <c r="AF1404">
        <v>17</v>
      </c>
      <c r="AG1404">
        <v>9949</v>
      </c>
      <c r="AH1404">
        <v>24</v>
      </c>
      <c r="AI1404">
        <v>36</v>
      </c>
      <c r="AJ1404">
        <v>13</v>
      </c>
      <c r="AK1404">
        <v>75</v>
      </c>
      <c r="AL1404">
        <v>10</v>
      </c>
      <c r="AM1404">
        <v>6</v>
      </c>
      <c r="AN1404">
        <v>82</v>
      </c>
      <c r="AO1404">
        <v>90</v>
      </c>
      <c r="AP1404">
        <v>13</v>
      </c>
      <c r="AQ1404">
        <v>72</v>
      </c>
      <c r="AR1404">
        <v>11</v>
      </c>
      <c r="AS1404">
        <v>3</v>
      </c>
    </row>
    <row r="1405" spans="1:45" x14ac:dyDescent="0.25">
      <c r="A1405">
        <v>20131104</v>
      </c>
      <c r="B1405">
        <f t="shared" si="105"/>
        <v>20171104</v>
      </c>
      <c r="C1405">
        <f t="shared" si="106"/>
        <v>2017</v>
      </c>
      <c r="D1405">
        <f t="shared" si="107"/>
        <v>11</v>
      </c>
      <c r="E1405">
        <f t="shared" si="108"/>
        <v>4</v>
      </c>
      <c r="F1405" s="15">
        <f t="shared" si="109"/>
        <v>43043</v>
      </c>
      <c r="G1405">
        <v>241</v>
      </c>
      <c r="H1405">
        <v>20</v>
      </c>
      <c r="I1405">
        <v>43</v>
      </c>
      <c r="J1405">
        <v>80</v>
      </c>
      <c r="K1405">
        <v>7</v>
      </c>
      <c r="L1405">
        <v>20</v>
      </c>
      <c r="M1405">
        <v>15</v>
      </c>
      <c r="N1405">
        <v>140</v>
      </c>
      <c r="O1405">
        <v>4</v>
      </c>
      <c r="P1405">
        <v>86</v>
      </c>
      <c r="Q1405">
        <v>73</v>
      </c>
      <c r="R1405">
        <v>2</v>
      </c>
      <c r="S1405">
        <v>124</v>
      </c>
      <c r="T1405">
        <v>9</v>
      </c>
      <c r="U1405">
        <v>57</v>
      </c>
      <c r="V1405">
        <v>18</v>
      </c>
      <c r="W1405">
        <v>10</v>
      </c>
      <c r="X1405">
        <v>11</v>
      </c>
      <c r="Y1405">
        <v>214</v>
      </c>
      <c r="Z1405">
        <v>120</v>
      </c>
      <c r="AA1405">
        <v>231</v>
      </c>
      <c r="AB1405">
        <v>57</v>
      </c>
      <c r="AC1405">
        <v>9</v>
      </c>
      <c r="AD1405">
        <v>9880</v>
      </c>
      <c r="AE1405">
        <v>9960</v>
      </c>
      <c r="AF1405">
        <v>24</v>
      </c>
      <c r="AG1405">
        <v>9808</v>
      </c>
      <c r="AH1405">
        <v>7</v>
      </c>
      <c r="AI1405">
        <v>56</v>
      </c>
      <c r="AJ1405">
        <v>3</v>
      </c>
      <c r="AK1405">
        <v>75</v>
      </c>
      <c r="AL1405">
        <v>15</v>
      </c>
      <c r="AM1405">
        <v>7</v>
      </c>
      <c r="AN1405">
        <v>89</v>
      </c>
      <c r="AO1405">
        <v>96</v>
      </c>
      <c r="AP1405">
        <v>3</v>
      </c>
      <c r="AQ1405">
        <v>73</v>
      </c>
      <c r="AR1405">
        <v>16</v>
      </c>
      <c r="AS1405">
        <v>3</v>
      </c>
    </row>
    <row r="1406" spans="1:45" x14ac:dyDescent="0.25">
      <c r="A1406">
        <v>20131105</v>
      </c>
      <c r="B1406">
        <f t="shared" si="105"/>
        <v>20171105</v>
      </c>
      <c r="C1406">
        <f t="shared" si="106"/>
        <v>2017</v>
      </c>
      <c r="D1406">
        <f t="shared" si="107"/>
        <v>11</v>
      </c>
      <c r="E1406">
        <f t="shared" si="108"/>
        <v>5</v>
      </c>
      <c r="F1406" s="15">
        <f t="shared" si="109"/>
        <v>43044</v>
      </c>
      <c r="G1406">
        <v>215</v>
      </c>
      <c r="H1406">
        <v>33</v>
      </c>
      <c r="I1406">
        <v>42</v>
      </c>
      <c r="J1406">
        <v>60</v>
      </c>
      <c r="K1406">
        <v>12</v>
      </c>
      <c r="L1406">
        <v>30</v>
      </c>
      <c r="M1406">
        <v>1</v>
      </c>
      <c r="N1406">
        <v>130</v>
      </c>
      <c r="O1406">
        <v>21</v>
      </c>
      <c r="P1406">
        <v>71</v>
      </c>
      <c r="Q1406">
        <v>53</v>
      </c>
      <c r="R1406">
        <v>5</v>
      </c>
      <c r="S1406">
        <v>95</v>
      </c>
      <c r="T1406">
        <v>23</v>
      </c>
      <c r="U1406">
        <v>34</v>
      </c>
      <c r="V1406">
        <v>6</v>
      </c>
      <c r="W1406">
        <v>0</v>
      </c>
      <c r="X1406">
        <v>0</v>
      </c>
      <c r="Y1406">
        <v>167</v>
      </c>
      <c r="Z1406">
        <v>93</v>
      </c>
      <c r="AA1406">
        <v>110</v>
      </c>
      <c r="AB1406">
        <v>28</v>
      </c>
      <c r="AC1406">
        <v>16</v>
      </c>
      <c r="AD1406">
        <v>9938</v>
      </c>
      <c r="AE1406">
        <v>9973</v>
      </c>
      <c r="AF1406">
        <v>4</v>
      </c>
      <c r="AG1406">
        <v>9894</v>
      </c>
      <c r="AH1406">
        <v>18</v>
      </c>
      <c r="AI1406">
        <v>50</v>
      </c>
      <c r="AJ1406">
        <v>17</v>
      </c>
      <c r="AK1406">
        <v>75</v>
      </c>
      <c r="AL1406">
        <v>11</v>
      </c>
      <c r="AM1406">
        <v>6</v>
      </c>
      <c r="AN1406">
        <v>89</v>
      </c>
      <c r="AO1406">
        <v>97</v>
      </c>
      <c r="AP1406">
        <v>17</v>
      </c>
      <c r="AQ1406">
        <v>72</v>
      </c>
      <c r="AR1406">
        <v>23</v>
      </c>
      <c r="AS1406">
        <v>2</v>
      </c>
    </row>
    <row r="1407" spans="1:45" x14ac:dyDescent="0.25">
      <c r="A1407">
        <v>20131106</v>
      </c>
      <c r="B1407">
        <f t="shared" si="105"/>
        <v>20171106</v>
      </c>
      <c r="C1407">
        <f t="shared" si="106"/>
        <v>2017</v>
      </c>
      <c r="D1407">
        <f t="shared" si="107"/>
        <v>11</v>
      </c>
      <c r="E1407">
        <f t="shared" si="108"/>
        <v>6</v>
      </c>
      <c r="F1407" s="15">
        <f t="shared" si="109"/>
        <v>43045</v>
      </c>
      <c r="G1407">
        <v>233</v>
      </c>
      <c r="H1407">
        <v>37</v>
      </c>
      <c r="I1407">
        <v>40</v>
      </c>
      <c r="J1407">
        <v>80</v>
      </c>
      <c r="K1407">
        <v>23</v>
      </c>
      <c r="L1407">
        <v>10</v>
      </c>
      <c r="M1407">
        <v>18</v>
      </c>
      <c r="N1407">
        <v>160</v>
      </c>
      <c r="O1407">
        <v>23</v>
      </c>
      <c r="P1407">
        <v>103</v>
      </c>
      <c r="Q1407">
        <v>70</v>
      </c>
      <c r="R1407">
        <v>2</v>
      </c>
      <c r="S1407">
        <v>143</v>
      </c>
      <c r="T1407">
        <v>24</v>
      </c>
      <c r="U1407">
        <v>60</v>
      </c>
      <c r="V1407">
        <v>6</v>
      </c>
      <c r="W1407">
        <v>0</v>
      </c>
      <c r="X1407">
        <v>0</v>
      </c>
      <c r="Y1407">
        <v>181</v>
      </c>
      <c r="Z1407">
        <v>78</v>
      </c>
      <c r="AA1407">
        <v>60</v>
      </c>
      <c r="AB1407">
        <v>17</v>
      </c>
      <c r="AC1407">
        <v>1</v>
      </c>
      <c r="AD1407">
        <v>9993</v>
      </c>
      <c r="AE1407">
        <v>10011</v>
      </c>
      <c r="AF1407">
        <v>14</v>
      </c>
      <c r="AG1407">
        <v>9954</v>
      </c>
      <c r="AH1407">
        <v>1</v>
      </c>
      <c r="AI1407">
        <v>24</v>
      </c>
      <c r="AJ1407">
        <v>19</v>
      </c>
      <c r="AK1407">
        <v>71</v>
      </c>
      <c r="AL1407">
        <v>3</v>
      </c>
      <c r="AM1407">
        <v>8</v>
      </c>
      <c r="AN1407">
        <v>88</v>
      </c>
      <c r="AO1407">
        <v>98</v>
      </c>
      <c r="AP1407">
        <v>18</v>
      </c>
      <c r="AQ1407">
        <v>79</v>
      </c>
      <c r="AR1407">
        <v>3</v>
      </c>
      <c r="AS1407">
        <v>3</v>
      </c>
    </row>
    <row r="1408" spans="1:45" x14ac:dyDescent="0.25">
      <c r="A1408">
        <v>20131107</v>
      </c>
      <c r="B1408">
        <f t="shared" si="105"/>
        <v>20171107</v>
      </c>
      <c r="C1408">
        <f t="shared" si="106"/>
        <v>2017</v>
      </c>
      <c r="D1408">
        <f t="shared" si="107"/>
        <v>11</v>
      </c>
      <c r="E1408">
        <f t="shared" si="108"/>
        <v>7</v>
      </c>
      <c r="F1408" s="15">
        <f t="shared" si="109"/>
        <v>43046</v>
      </c>
      <c r="G1408">
        <v>245</v>
      </c>
      <c r="H1408">
        <v>30</v>
      </c>
      <c r="I1408">
        <v>33</v>
      </c>
      <c r="J1408">
        <v>80</v>
      </c>
      <c r="K1408">
        <v>1</v>
      </c>
      <c r="L1408">
        <v>10</v>
      </c>
      <c r="M1408">
        <v>16</v>
      </c>
      <c r="N1408">
        <v>150</v>
      </c>
      <c r="O1408">
        <v>1</v>
      </c>
      <c r="P1408">
        <v>115</v>
      </c>
      <c r="Q1408">
        <v>92</v>
      </c>
      <c r="R1408">
        <v>18</v>
      </c>
      <c r="S1408">
        <v>143</v>
      </c>
      <c r="T1408">
        <v>5</v>
      </c>
      <c r="U1408">
        <v>77</v>
      </c>
      <c r="V1408">
        <v>24</v>
      </c>
      <c r="W1408">
        <v>7</v>
      </c>
      <c r="X1408">
        <v>8</v>
      </c>
      <c r="Y1408">
        <v>212</v>
      </c>
      <c r="Z1408">
        <v>42</v>
      </c>
      <c r="AA1408">
        <v>40</v>
      </c>
      <c r="AB1408">
        <v>17</v>
      </c>
      <c r="AC1408">
        <v>5</v>
      </c>
      <c r="AD1408">
        <v>10055</v>
      </c>
      <c r="AE1408">
        <v>10083</v>
      </c>
      <c r="AF1408">
        <v>21</v>
      </c>
      <c r="AG1408">
        <v>9994</v>
      </c>
      <c r="AH1408">
        <v>1</v>
      </c>
      <c r="AI1408">
        <v>43</v>
      </c>
      <c r="AJ1408">
        <v>1</v>
      </c>
      <c r="AK1408">
        <v>75</v>
      </c>
      <c r="AL1408">
        <v>11</v>
      </c>
      <c r="AM1408">
        <v>8</v>
      </c>
      <c r="AN1408">
        <v>89</v>
      </c>
      <c r="AO1408">
        <v>98</v>
      </c>
      <c r="AP1408">
        <v>24</v>
      </c>
      <c r="AQ1408">
        <v>75</v>
      </c>
      <c r="AR1408">
        <v>14</v>
      </c>
      <c r="AS1408">
        <v>3</v>
      </c>
    </row>
    <row r="1409" spans="1:45" x14ac:dyDescent="0.25">
      <c r="A1409">
        <v>20131108</v>
      </c>
      <c r="B1409">
        <f t="shared" si="105"/>
        <v>20171108</v>
      </c>
      <c r="C1409">
        <f t="shared" si="106"/>
        <v>2017</v>
      </c>
      <c r="D1409">
        <f t="shared" si="107"/>
        <v>11</v>
      </c>
      <c r="E1409">
        <f t="shared" si="108"/>
        <v>8</v>
      </c>
      <c r="F1409" s="15">
        <f t="shared" si="109"/>
        <v>43047</v>
      </c>
      <c r="G1409">
        <v>172</v>
      </c>
      <c r="H1409">
        <v>20</v>
      </c>
      <c r="I1409">
        <v>27</v>
      </c>
      <c r="J1409">
        <v>50</v>
      </c>
      <c r="K1409">
        <v>24</v>
      </c>
      <c r="L1409">
        <v>10</v>
      </c>
      <c r="M1409">
        <v>2</v>
      </c>
      <c r="N1409">
        <v>90</v>
      </c>
      <c r="O1409">
        <v>24</v>
      </c>
      <c r="P1409">
        <v>85</v>
      </c>
      <c r="Q1409">
        <v>57</v>
      </c>
      <c r="R1409">
        <v>5</v>
      </c>
      <c r="S1409">
        <v>111</v>
      </c>
      <c r="T1409">
        <v>14</v>
      </c>
      <c r="U1409">
        <v>26</v>
      </c>
      <c r="V1409">
        <v>6</v>
      </c>
      <c r="W1409">
        <v>21</v>
      </c>
      <c r="X1409">
        <v>23</v>
      </c>
      <c r="Y1409">
        <v>422</v>
      </c>
      <c r="Z1409">
        <v>37</v>
      </c>
      <c r="AA1409">
        <v>176</v>
      </c>
      <c r="AB1409">
        <v>68</v>
      </c>
      <c r="AC1409">
        <v>19</v>
      </c>
      <c r="AD1409">
        <v>10061</v>
      </c>
      <c r="AE1409">
        <v>10098</v>
      </c>
      <c r="AF1409">
        <v>9</v>
      </c>
      <c r="AG1409">
        <v>10006</v>
      </c>
      <c r="AH1409">
        <v>20</v>
      </c>
      <c r="AI1409">
        <v>1</v>
      </c>
      <c r="AJ1409">
        <v>5</v>
      </c>
      <c r="AK1409">
        <v>59</v>
      </c>
      <c r="AL1409">
        <v>21</v>
      </c>
      <c r="AM1409">
        <v>7</v>
      </c>
      <c r="AN1409">
        <v>95</v>
      </c>
      <c r="AO1409">
        <v>100</v>
      </c>
      <c r="AP1409">
        <v>5</v>
      </c>
      <c r="AQ1409">
        <v>81</v>
      </c>
      <c r="AR1409">
        <v>13</v>
      </c>
      <c r="AS1409">
        <v>6</v>
      </c>
    </row>
    <row r="1410" spans="1:45" x14ac:dyDescent="0.25">
      <c r="A1410">
        <v>20131109</v>
      </c>
      <c r="B1410">
        <f t="shared" si="105"/>
        <v>20171109</v>
      </c>
      <c r="C1410">
        <f t="shared" si="106"/>
        <v>2017</v>
      </c>
      <c r="D1410">
        <f t="shared" si="107"/>
        <v>11</v>
      </c>
      <c r="E1410">
        <f t="shared" si="108"/>
        <v>9</v>
      </c>
      <c r="F1410" s="15">
        <f t="shared" si="109"/>
        <v>43048</v>
      </c>
      <c r="G1410">
        <v>228</v>
      </c>
      <c r="H1410">
        <v>41</v>
      </c>
      <c r="I1410">
        <v>46</v>
      </c>
      <c r="J1410">
        <v>70</v>
      </c>
      <c r="K1410">
        <v>12</v>
      </c>
      <c r="L1410">
        <v>20</v>
      </c>
      <c r="M1410">
        <v>22</v>
      </c>
      <c r="N1410">
        <v>140</v>
      </c>
      <c r="O1410">
        <v>4</v>
      </c>
      <c r="P1410">
        <v>83</v>
      </c>
      <c r="Q1410">
        <v>53</v>
      </c>
      <c r="R1410">
        <v>24</v>
      </c>
      <c r="S1410">
        <v>108</v>
      </c>
      <c r="T1410">
        <v>13</v>
      </c>
      <c r="U1410">
        <v>35</v>
      </c>
      <c r="V1410">
        <v>24</v>
      </c>
      <c r="W1410">
        <v>58</v>
      </c>
      <c r="X1410">
        <v>63</v>
      </c>
      <c r="Y1410">
        <v>517</v>
      </c>
      <c r="Z1410">
        <v>47</v>
      </c>
      <c r="AA1410">
        <v>132</v>
      </c>
      <c r="AB1410">
        <v>40</v>
      </c>
      <c r="AC1410">
        <v>19</v>
      </c>
      <c r="AD1410">
        <v>10048</v>
      </c>
      <c r="AE1410">
        <v>10087</v>
      </c>
      <c r="AF1410">
        <v>10</v>
      </c>
      <c r="AG1410">
        <v>10002</v>
      </c>
      <c r="AH1410">
        <v>20</v>
      </c>
      <c r="AI1410">
        <v>57</v>
      </c>
      <c r="AJ1410">
        <v>19</v>
      </c>
      <c r="AK1410">
        <v>80</v>
      </c>
      <c r="AL1410">
        <v>12</v>
      </c>
      <c r="AM1410">
        <v>5</v>
      </c>
      <c r="AN1410">
        <v>84</v>
      </c>
      <c r="AO1410">
        <v>97</v>
      </c>
      <c r="AP1410">
        <v>19</v>
      </c>
      <c r="AQ1410">
        <v>69</v>
      </c>
      <c r="AR1410">
        <v>12</v>
      </c>
      <c r="AS1410">
        <v>7</v>
      </c>
    </row>
    <row r="1411" spans="1:45" x14ac:dyDescent="0.25">
      <c r="A1411">
        <v>20131110</v>
      </c>
      <c r="B1411">
        <f t="shared" ref="B1411:B1462" si="110">A1411+40000</f>
        <v>20171110</v>
      </c>
      <c r="C1411">
        <f t="shared" ref="C1411:C1462" si="111">FLOOR(B1411/10000,1)</f>
        <v>2017</v>
      </c>
      <c r="D1411">
        <f t="shared" ref="D1411:D1462" si="112">FLOOR(B1411/100 - 100 * C1411, 1)</f>
        <v>11</v>
      </c>
      <c r="E1411">
        <f t="shared" ref="E1411:E1461" si="113">FLOOR(B1411-10000*C1411-100*D1411,1)</f>
        <v>10</v>
      </c>
      <c r="F1411" s="15">
        <f t="shared" ref="F1411:F1462" si="114">DATE(C1411,D1411,E1411)</f>
        <v>43049</v>
      </c>
      <c r="G1411">
        <v>285</v>
      </c>
      <c r="H1411">
        <v>16</v>
      </c>
      <c r="I1411">
        <v>22</v>
      </c>
      <c r="J1411">
        <v>40</v>
      </c>
      <c r="K1411">
        <v>7</v>
      </c>
      <c r="L1411">
        <v>10</v>
      </c>
      <c r="M1411">
        <v>4</v>
      </c>
      <c r="N1411">
        <v>110</v>
      </c>
      <c r="O1411">
        <v>7</v>
      </c>
      <c r="P1411">
        <v>55</v>
      </c>
      <c r="Q1411">
        <v>8</v>
      </c>
      <c r="R1411">
        <v>24</v>
      </c>
      <c r="S1411">
        <v>101</v>
      </c>
      <c r="T1411">
        <v>15</v>
      </c>
      <c r="U1411">
        <v>-24</v>
      </c>
      <c r="V1411">
        <v>24</v>
      </c>
      <c r="W1411">
        <v>42</v>
      </c>
      <c r="X1411">
        <v>46</v>
      </c>
      <c r="Y1411">
        <v>475</v>
      </c>
      <c r="Z1411">
        <v>25</v>
      </c>
      <c r="AA1411">
        <v>90</v>
      </c>
      <c r="AB1411">
        <v>71</v>
      </c>
      <c r="AC1411">
        <v>7</v>
      </c>
      <c r="AD1411">
        <v>10117</v>
      </c>
      <c r="AE1411">
        <v>10245</v>
      </c>
      <c r="AF1411">
        <v>24</v>
      </c>
      <c r="AG1411">
        <v>10019</v>
      </c>
      <c r="AH1411">
        <v>1</v>
      </c>
      <c r="AI1411">
        <v>11</v>
      </c>
      <c r="AJ1411">
        <v>24</v>
      </c>
      <c r="AK1411">
        <v>80</v>
      </c>
      <c r="AL1411">
        <v>13</v>
      </c>
      <c r="AM1411">
        <v>4</v>
      </c>
      <c r="AN1411">
        <v>88</v>
      </c>
      <c r="AO1411">
        <v>98</v>
      </c>
      <c r="AP1411">
        <v>22</v>
      </c>
      <c r="AQ1411">
        <v>69</v>
      </c>
      <c r="AR1411">
        <v>13</v>
      </c>
      <c r="AS1411">
        <v>6</v>
      </c>
    </row>
    <row r="1412" spans="1:45" x14ac:dyDescent="0.25">
      <c r="A1412">
        <v>20131111</v>
      </c>
      <c r="B1412">
        <f t="shared" si="110"/>
        <v>20171111</v>
      </c>
      <c r="C1412">
        <f t="shared" si="111"/>
        <v>2017</v>
      </c>
      <c r="D1412">
        <f t="shared" si="112"/>
        <v>11</v>
      </c>
      <c r="E1412">
        <f t="shared" si="113"/>
        <v>11</v>
      </c>
      <c r="F1412" s="15">
        <f t="shared" si="114"/>
        <v>43050</v>
      </c>
      <c r="G1412">
        <v>184</v>
      </c>
      <c r="H1412">
        <v>35</v>
      </c>
      <c r="I1412">
        <v>36</v>
      </c>
      <c r="J1412">
        <v>60</v>
      </c>
      <c r="K1412">
        <v>19</v>
      </c>
      <c r="L1412">
        <v>10</v>
      </c>
      <c r="M1412">
        <v>1</v>
      </c>
      <c r="N1412">
        <v>110</v>
      </c>
      <c r="O1412">
        <v>23</v>
      </c>
      <c r="P1412">
        <v>59</v>
      </c>
      <c r="Q1412">
        <v>-4</v>
      </c>
      <c r="R1412">
        <v>6</v>
      </c>
      <c r="S1412">
        <v>95</v>
      </c>
      <c r="T1412">
        <v>11</v>
      </c>
      <c r="U1412">
        <v>-29</v>
      </c>
      <c r="V1412">
        <v>6</v>
      </c>
      <c r="W1412">
        <v>28</v>
      </c>
      <c r="X1412">
        <v>31</v>
      </c>
      <c r="Y1412">
        <v>402</v>
      </c>
      <c r="Z1412">
        <v>0</v>
      </c>
      <c r="AA1412">
        <v>0</v>
      </c>
      <c r="AB1412">
        <v>0</v>
      </c>
      <c r="AC1412">
        <v>1</v>
      </c>
      <c r="AD1412">
        <v>10269</v>
      </c>
      <c r="AE1412">
        <v>10284</v>
      </c>
      <c r="AF1412">
        <v>9</v>
      </c>
      <c r="AG1412">
        <v>10250</v>
      </c>
      <c r="AH1412">
        <v>1</v>
      </c>
      <c r="AI1412">
        <v>7</v>
      </c>
      <c r="AJ1412">
        <v>5</v>
      </c>
      <c r="AK1412">
        <v>80</v>
      </c>
      <c r="AL1412">
        <v>20</v>
      </c>
      <c r="AM1412">
        <v>5</v>
      </c>
      <c r="AN1412">
        <v>83</v>
      </c>
      <c r="AO1412">
        <v>100</v>
      </c>
      <c r="AP1412">
        <v>5</v>
      </c>
      <c r="AQ1412">
        <v>67</v>
      </c>
      <c r="AR1412">
        <v>21</v>
      </c>
      <c r="AS1412">
        <v>5</v>
      </c>
    </row>
    <row r="1413" spans="1:45" x14ac:dyDescent="0.25">
      <c r="A1413">
        <v>20131112</v>
      </c>
      <c r="B1413">
        <f t="shared" si="110"/>
        <v>20171112</v>
      </c>
      <c r="C1413">
        <f t="shared" si="111"/>
        <v>2017</v>
      </c>
      <c r="D1413">
        <f t="shared" si="112"/>
        <v>11</v>
      </c>
      <c r="E1413">
        <f t="shared" si="113"/>
        <v>12</v>
      </c>
      <c r="F1413" s="15">
        <f t="shared" si="114"/>
        <v>43051</v>
      </c>
      <c r="G1413">
        <v>206</v>
      </c>
      <c r="H1413">
        <v>22</v>
      </c>
      <c r="I1413">
        <v>30</v>
      </c>
      <c r="J1413">
        <v>60</v>
      </c>
      <c r="K1413">
        <v>1</v>
      </c>
      <c r="L1413">
        <v>10</v>
      </c>
      <c r="M1413">
        <v>15</v>
      </c>
      <c r="N1413">
        <v>90</v>
      </c>
      <c r="O1413">
        <v>1</v>
      </c>
      <c r="P1413">
        <v>71</v>
      </c>
      <c r="Q1413">
        <v>27</v>
      </c>
      <c r="R1413">
        <v>24</v>
      </c>
      <c r="S1413">
        <v>87</v>
      </c>
      <c r="T1413">
        <v>17</v>
      </c>
      <c r="U1413">
        <v>0</v>
      </c>
      <c r="V1413">
        <v>24</v>
      </c>
      <c r="W1413">
        <v>0</v>
      </c>
      <c r="X1413">
        <v>0</v>
      </c>
      <c r="Y1413">
        <v>81</v>
      </c>
      <c r="Z1413">
        <v>65</v>
      </c>
      <c r="AA1413">
        <v>29</v>
      </c>
      <c r="AB1413">
        <v>9</v>
      </c>
      <c r="AC1413">
        <v>13</v>
      </c>
      <c r="AD1413">
        <v>10249</v>
      </c>
      <c r="AE1413">
        <v>10298</v>
      </c>
      <c r="AF1413">
        <v>24</v>
      </c>
      <c r="AG1413">
        <v>10229</v>
      </c>
      <c r="AH1413">
        <v>5</v>
      </c>
      <c r="AI1413">
        <v>3</v>
      </c>
      <c r="AJ1413">
        <v>24</v>
      </c>
      <c r="AK1413">
        <v>75</v>
      </c>
      <c r="AL1413">
        <v>1</v>
      </c>
      <c r="AM1413">
        <v>7</v>
      </c>
      <c r="AN1413">
        <v>92</v>
      </c>
      <c r="AO1413">
        <v>100</v>
      </c>
      <c r="AP1413">
        <v>22</v>
      </c>
      <c r="AQ1413">
        <v>70</v>
      </c>
      <c r="AR1413">
        <v>1</v>
      </c>
      <c r="AS1413">
        <v>1</v>
      </c>
    </row>
    <row r="1414" spans="1:45" x14ac:dyDescent="0.25">
      <c r="A1414">
        <v>20131113</v>
      </c>
      <c r="B1414">
        <f t="shared" si="110"/>
        <v>20171113</v>
      </c>
      <c r="C1414">
        <f t="shared" si="111"/>
        <v>2017</v>
      </c>
      <c r="D1414">
        <f t="shared" si="112"/>
        <v>11</v>
      </c>
      <c r="E1414">
        <f t="shared" si="113"/>
        <v>13</v>
      </c>
      <c r="F1414" s="15">
        <f t="shared" si="114"/>
        <v>43052</v>
      </c>
      <c r="G1414">
        <v>234</v>
      </c>
      <c r="H1414">
        <v>14</v>
      </c>
      <c r="I1414">
        <v>17</v>
      </c>
      <c r="J1414">
        <v>30</v>
      </c>
      <c r="K1414">
        <v>12</v>
      </c>
      <c r="L1414">
        <v>10</v>
      </c>
      <c r="M1414">
        <v>2</v>
      </c>
      <c r="N1414">
        <v>60</v>
      </c>
      <c r="O1414">
        <v>12</v>
      </c>
      <c r="P1414">
        <v>49</v>
      </c>
      <c r="Q1414">
        <v>-2</v>
      </c>
      <c r="R1414">
        <v>7</v>
      </c>
      <c r="S1414">
        <v>119</v>
      </c>
      <c r="T1414">
        <v>15</v>
      </c>
      <c r="U1414">
        <v>-25</v>
      </c>
      <c r="V1414">
        <v>12</v>
      </c>
      <c r="W1414">
        <v>65</v>
      </c>
      <c r="X1414">
        <v>73</v>
      </c>
      <c r="Y1414">
        <v>494</v>
      </c>
      <c r="Z1414">
        <v>0</v>
      </c>
      <c r="AA1414">
        <v>0</v>
      </c>
      <c r="AB1414">
        <v>0</v>
      </c>
      <c r="AC1414">
        <v>1</v>
      </c>
      <c r="AD1414">
        <v>10303</v>
      </c>
      <c r="AE1414">
        <v>10331</v>
      </c>
      <c r="AF1414">
        <v>10</v>
      </c>
      <c r="AG1414">
        <v>10254</v>
      </c>
      <c r="AH1414">
        <v>24</v>
      </c>
      <c r="AI1414">
        <v>4</v>
      </c>
      <c r="AJ1414">
        <v>1</v>
      </c>
      <c r="AK1414">
        <v>79</v>
      </c>
      <c r="AL1414">
        <v>14</v>
      </c>
      <c r="AM1414">
        <v>3</v>
      </c>
      <c r="AN1414">
        <v>90</v>
      </c>
      <c r="AO1414">
        <v>100</v>
      </c>
      <c r="AP1414">
        <v>2</v>
      </c>
      <c r="AQ1414">
        <v>62</v>
      </c>
      <c r="AR1414">
        <v>14</v>
      </c>
      <c r="AS1414">
        <v>6</v>
      </c>
    </row>
    <row r="1415" spans="1:45" x14ac:dyDescent="0.25">
      <c r="A1415">
        <v>20131114</v>
      </c>
      <c r="B1415">
        <f t="shared" si="110"/>
        <v>20171114</v>
      </c>
      <c r="C1415">
        <f t="shared" si="111"/>
        <v>2017</v>
      </c>
      <c r="D1415">
        <f t="shared" si="112"/>
        <v>11</v>
      </c>
      <c r="E1415">
        <f t="shared" si="113"/>
        <v>14</v>
      </c>
      <c r="F1415" s="15">
        <f t="shared" si="114"/>
        <v>43053</v>
      </c>
      <c r="G1415">
        <v>221</v>
      </c>
      <c r="H1415">
        <v>16</v>
      </c>
      <c r="I1415">
        <v>31</v>
      </c>
      <c r="J1415">
        <v>50</v>
      </c>
      <c r="K1415">
        <v>5</v>
      </c>
      <c r="L1415">
        <v>10</v>
      </c>
      <c r="M1415">
        <v>14</v>
      </c>
      <c r="N1415">
        <v>80</v>
      </c>
      <c r="O1415">
        <v>5</v>
      </c>
      <c r="P1415">
        <v>70</v>
      </c>
      <c r="Q1415">
        <v>49</v>
      </c>
      <c r="R1415">
        <v>24</v>
      </c>
      <c r="S1415">
        <v>83</v>
      </c>
      <c r="T1415">
        <v>22</v>
      </c>
      <c r="U1415">
        <v>23</v>
      </c>
      <c r="V1415">
        <v>24</v>
      </c>
      <c r="W1415">
        <v>3</v>
      </c>
      <c r="X1415">
        <v>3</v>
      </c>
      <c r="Y1415">
        <v>114</v>
      </c>
      <c r="Z1415">
        <v>31</v>
      </c>
      <c r="AA1415">
        <v>23</v>
      </c>
      <c r="AB1415">
        <v>8</v>
      </c>
      <c r="AC1415">
        <v>15</v>
      </c>
      <c r="AD1415">
        <v>10195</v>
      </c>
      <c r="AE1415">
        <v>10243</v>
      </c>
      <c r="AF1415">
        <v>1</v>
      </c>
      <c r="AG1415">
        <v>10165</v>
      </c>
      <c r="AH1415">
        <v>12</v>
      </c>
      <c r="AI1415">
        <v>40</v>
      </c>
      <c r="AJ1415">
        <v>15</v>
      </c>
      <c r="AK1415">
        <v>65</v>
      </c>
      <c r="AL1415">
        <v>1</v>
      </c>
      <c r="AM1415">
        <v>8</v>
      </c>
      <c r="AN1415">
        <v>91</v>
      </c>
      <c r="AO1415">
        <v>98</v>
      </c>
      <c r="AP1415">
        <v>15</v>
      </c>
      <c r="AQ1415">
        <v>84</v>
      </c>
      <c r="AR1415">
        <v>5</v>
      </c>
      <c r="AS1415">
        <v>2</v>
      </c>
    </row>
    <row r="1416" spans="1:45" x14ac:dyDescent="0.25">
      <c r="A1416">
        <v>20131115</v>
      </c>
      <c r="B1416">
        <f t="shared" si="110"/>
        <v>20171115</v>
      </c>
      <c r="C1416">
        <f t="shared" si="111"/>
        <v>2017</v>
      </c>
      <c r="D1416">
        <f t="shared" si="112"/>
        <v>11</v>
      </c>
      <c r="E1416">
        <f t="shared" si="113"/>
        <v>15</v>
      </c>
      <c r="F1416" s="15">
        <f t="shared" si="114"/>
        <v>43054</v>
      </c>
      <c r="G1416">
        <v>359</v>
      </c>
      <c r="H1416">
        <v>15</v>
      </c>
      <c r="I1416">
        <v>18</v>
      </c>
      <c r="J1416">
        <v>40</v>
      </c>
      <c r="K1416">
        <v>13</v>
      </c>
      <c r="L1416">
        <v>0</v>
      </c>
      <c r="M1416">
        <v>20</v>
      </c>
      <c r="N1416">
        <v>70</v>
      </c>
      <c r="O1416">
        <v>12</v>
      </c>
      <c r="P1416">
        <v>56</v>
      </c>
      <c r="Q1416">
        <v>4</v>
      </c>
      <c r="R1416">
        <v>7</v>
      </c>
      <c r="S1416">
        <v>116</v>
      </c>
      <c r="T1416">
        <v>12</v>
      </c>
      <c r="U1416">
        <v>-29</v>
      </c>
      <c r="V1416">
        <v>12</v>
      </c>
      <c r="W1416">
        <v>65</v>
      </c>
      <c r="X1416">
        <v>74</v>
      </c>
      <c r="Y1416">
        <v>529</v>
      </c>
      <c r="Z1416">
        <v>0</v>
      </c>
      <c r="AA1416">
        <v>0</v>
      </c>
      <c r="AB1416">
        <v>0</v>
      </c>
      <c r="AC1416">
        <v>1</v>
      </c>
      <c r="AD1416">
        <v>10291</v>
      </c>
      <c r="AE1416">
        <v>10325</v>
      </c>
      <c r="AF1416">
        <v>20</v>
      </c>
      <c r="AG1416">
        <v>10234</v>
      </c>
      <c r="AH1416">
        <v>1</v>
      </c>
      <c r="AI1416">
        <v>1</v>
      </c>
      <c r="AJ1416">
        <v>23</v>
      </c>
      <c r="AK1416">
        <v>71</v>
      </c>
      <c r="AL1416">
        <v>15</v>
      </c>
      <c r="AM1416">
        <v>3</v>
      </c>
      <c r="AN1416">
        <v>93</v>
      </c>
      <c r="AO1416">
        <v>100</v>
      </c>
      <c r="AP1416">
        <v>4</v>
      </c>
      <c r="AQ1416">
        <v>73</v>
      </c>
      <c r="AR1416">
        <v>13</v>
      </c>
      <c r="AS1416">
        <v>7</v>
      </c>
    </row>
    <row r="1417" spans="1:45" x14ac:dyDescent="0.25">
      <c r="A1417">
        <v>20131116</v>
      </c>
      <c r="B1417">
        <f t="shared" si="110"/>
        <v>20171116</v>
      </c>
      <c r="C1417">
        <f t="shared" si="111"/>
        <v>2017</v>
      </c>
      <c r="D1417">
        <f t="shared" si="112"/>
        <v>11</v>
      </c>
      <c r="E1417">
        <f t="shared" si="113"/>
        <v>16</v>
      </c>
      <c r="F1417" s="15">
        <f t="shared" si="114"/>
        <v>43055</v>
      </c>
      <c r="G1417">
        <v>194</v>
      </c>
      <c r="H1417">
        <v>20</v>
      </c>
      <c r="I1417">
        <v>20</v>
      </c>
      <c r="J1417">
        <v>30</v>
      </c>
      <c r="K1417">
        <v>9</v>
      </c>
      <c r="L1417">
        <v>0</v>
      </c>
      <c r="M1417">
        <v>1</v>
      </c>
      <c r="N1417">
        <v>60</v>
      </c>
      <c r="O1417">
        <v>9</v>
      </c>
      <c r="P1417">
        <v>54</v>
      </c>
      <c r="Q1417">
        <v>42</v>
      </c>
      <c r="R1417">
        <v>1</v>
      </c>
      <c r="S1417">
        <v>65</v>
      </c>
      <c r="T1417">
        <v>12</v>
      </c>
      <c r="U1417">
        <v>37</v>
      </c>
      <c r="V1417">
        <v>6</v>
      </c>
      <c r="W1417">
        <v>0</v>
      </c>
      <c r="X1417">
        <v>0</v>
      </c>
      <c r="Y1417">
        <v>188</v>
      </c>
      <c r="Z1417">
        <v>0</v>
      </c>
      <c r="AA1417">
        <v>-1</v>
      </c>
      <c r="AB1417">
        <v>-1</v>
      </c>
      <c r="AC1417">
        <v>23</v>
      </c>
      <c r="AD1417">
        <v>10306</v>
      </c>
      <c r="AE1417">
        <v>10325</v>
      </c>
      <c r="AF1417">
        <v>9</v>
      </c>
      <c r="AG1417">
        <v>10277</v>
      </c>
      <c r="AH1417">
        <v>24</v>
      </c>
      <c r="AI1417">
        <v>1</v>
      </c>
      <c r="AJ1417">
        <v>1</v>
      </c>
      <c r="AK1417">
        <v>30</v>
      </c>
      <c r="AL1417">
        <v>21</v>
      </c>
      <c r="AM1417">
        <v>8</v>
      </c>
      <c r="AN1417">
        <v>99</v>
      </c>
      <c r="AO1417">
        <v>100</v>
      </c>
      <c r="AP1417">
        <v>1</v>
      </c>
      <c r="AQ1417">
        <v>98</v>
      </c>
      <c r="AR1417">
        <v>12</v>
      </c>
      <c r="AS1417">
        <v>2</v>
      </c>
    </row>
    <row r="1418" spans="1:45" x14ac:dyDescent="0.25">
      <c r="A1418">
        <v>20131117</v>
      </c>
      <c r="B1418">
        <f t="shared" si="110"/>
        <v>20171117</v>
      </c>
      <c r="C1418">
        <f t="shared" si="111"/>
        <v>2017</v>
      </c>
      <c r="D1418">
        <f t="shared" si="112"/>
        <v>11</v>
      </c>
      <c r="E1418">
        <f t="shared" si="113"/>
        <v>17</v>
      </c>
      <c r="F1418" s="15">
        <f t="shared" si="114"/>
        <v>43056</v>
      </c>
      <c r="G1418">
        <v>117</v>
      </c>
      <c r="H1418">
        <v>8</v>
      </c>
      <c r="I1418">
        <v>14</v>
      </c>
      <c r="J1418">
        <v>20</v>
      </c>
      <c r="K1418">
        <v>4</v>
      </c>
      <c r="L1418">
        <v>10</v>
      </c>
      <c r="M1418">
        <v>1</v>
      </c>
      <c r="N1418">
        <v>50</v>
      </c>
      <c r="O1418">
        <v>23</v>
      </c>
      <c r="P1418">
        <v>63</v>
      </c>
      <c r="Q1418">
        <v>53</v>
      </c>
      <c r="R1418">
        <v>1</v>
      </c>
      <c r="S1418">
        <v>73</v>
      </c>
      <c r="T1418">
        <v>14</v>
      </c>
      <c r="U1418">
        <v>33</v>
      </c>
      <c r="V1418">
        <v>18</v>
      </c>
      <c r="W1418">
        <v>0</v>
      </c>
      <c r="X1418">
        <v>0</v>
      </c>
      <c r="Y1418">
        <v>114</v>
      </c>
      <c r="Z1418">
        <v>0</v>
      </c>
      <c r="AA1418">
        <v>-1</v>
      </c>
      <c r="AB1418">
        <v>-1</v>
      </c>
      <c r="AC1418">
        <v>1</v>
      </c>
      <c r="AD1418">
        <v>10240</v>
      </c>
      <c r="AE1418">
        <v>10275</v>
      </c>
      <c r="AF1418">
        <v>1</v>
      </c>
      <c r="AG1418">
        <v>10176</v>
      </c>
      <c r="AH1418">
        <v>24</v>
      </c>
      <c r="AI1418">
        <v>18</v>
      </c>
      <c r="AJ1418">
        <v>17</v>
      </c>
      <c r="AK1418">
        <v>40</v>
      </c>
      <c r="AL1418">
        <v>15</v>
      </c>
      <c r="AM1418">
        <v>8</v>
      </c>
      <c r="AN1418">
        <v>97</v>
      </c>
      <c r="AO1418">
        <v>98</v>
      </c>
      <c r="AP1418">
        <v>1</v>
      </c>
      <c r="AQ1418">
        <v>94</v>
      </c>
      <c r="AR1418">
        <v>24</v>
      </c>
      <c r="AS1418">
        <v>2</v>
      </c>
    </row>
    <row r="1419" spans="1:45" x14ac:dyDescent="0.25">
      <c r="A1419">
        <v>20131118</v>
      </c>
      <c r="B1419">
        <f t="shared" si="110"/>
        <v>20171118</v>
      </c>
      <c r="C1419">
        <f t="shared" si="111"/>
        <v>2017</v>
      </c>
      <c r="D1419">
        <f t="shared" si="112"/>
        <v>11</v>
      </c>
      <c r="E1419">
        <f t="shared" si="113"/>
        <v>18</v>
      </c>
      <c r="F1419" s="15">
        <f t="shared" si="114"/>
        <v>43057</v>
      </c>
      <c r="G1419">
        <v>198</v>
      </c>
      <c r="H1419">
        <v>28</v>
      </c>
      <c r="I1419">
        <v>30</v>
      </c>
      <c r="J1419">
        <v>50</v>
      </c>
      <c r="K1419">
        <v>20</v>
      </c>
      <c r="L1419">
        <v>10</v>
      </c>
      <c r="M1419">
        <v>2</v>
      </c>
      <c r="N1419">
        <v>90</v>
      </c>
      <c r="O1419">
        <v>20</v>
      </c>
      <c r="P1419">
        <v>54</v>
      </c>
      <c r="Q1419">
        <v>38</v>
      </c>
      <c r="R1419">
        <v>6</v>
      </c>
      <c r="S1419">
        <v>66</v>
      </c>
      <c r="T1419">
        <v>15</v>
      </c>
      <c r="U1419">
        <v>32</v>
      </c>
      <c r="V1419">
        <v>12</v>
      </c>
      <c r="W1419">
        <v>0</v>
      </c>
      <c r="X1419">
        <v>0</v>
      </c>
      <c r="Y1419">
        <v>130</v>
      </c>
      <c r="Z1419">
        <v>0</v>
      </c>
      <c r="AA1419">
        <v>-1</v>
      </c>
      <c r="AB1419">
        <v>-1</v>
      </c>
      <c r="AC1419">
        <v>17</v>
      </c>
      <c r="AD1419">
        <v>10103</v>
      </c>
      <c r="AE1419">
        <v>10167</v>
      </c>
      <c r="AF1419">
        <v>1</v>
      </c>
      <c r="AG1419">
        <v>10064</v>
      </c>
      <c r="AH1419">
        <v>24</v>
      </c>
      <c r="AI1419">
        <v>17</v>
      </c>
      <c r="AJ1419">
        <v>2</v>
      </c>
      <c r="AK1419">
        <v>57</v>
      </c>
      <c r="AL1419">
        <v>23</v>
      </c>
      <c r="AM1419">
        <v>8</v>
      </c>
      <c r="AN1419">
        <v>90</v>
      </c>
      <c r="AO1419">
        <v>97</v>
      </c>
      <c r="AP1419">
        <v>2</v>
      </c>
      <c r="AQ1419">
        <v>81</v>
      </c>
      <c r="AR1419">
        <v>15</v>
      </c>
      <c r="AS1419">
        <v>2</v>
      </c>
    </row>
    <row r="1420" spans="1:45" x14ac:dyDescent="0.25">
      <c r="A1420">
        <v>20131119</v>
      </c>
      <c r="B1420">
        <f t="shared" si="110"/>
        <v>20171119</v>
      </c>
      <c r="C1420">
        <f t="shared" si="111"/>
        <v>2017</v>
      </c>
      <c r="D1420">
        <f t="shared" si="112"/>
        <v>11</v>
      </c>
      <c r="E1420">
        <f t="shared" si="113"/>
        <v>19</v>
      </c>
      <c r="F1420" s="15">
        <f t="shared" si="114"/>
        <v>43058</v>
      </c>
      <c r="G1420">
        <v>294</v>
      </c>
      <c r="H1420">
        <v>12</v>
      </c>
      <c r="I1420">
        <v>23</v>
      </c>
      <c r="J1420">
        <v>40</v>
      </c>
      <c r="K1420">
        <v>14</v>
      </c>
      <c r="L1420">
        <v>10</v>
      </c>
      <c r="M1420">
        <v>7</v>
      </c>
      <c r="N1420">
        <v>80</v>
      </c>
      <c r="O1420">
        <v>13</v>
      </c>
      <c r="P1420">
        <v>55</v>
      </c>
      <c r="Q1420">
        <v>8</v>
      </c>
      <c r="R1420">
        <v>24</v>
      </c>
      <c r="S1420">
        <v>87</v>
      </c>
      <c r="T1420">
        <v>13</v>
      </c>
      <c r="U1420">
        <v>-20</v>
      </c>
      <c r="V1420">
        <v>24</v>
      </c>
      <c r="W1420">
        <v>13</v>
      </c>
      <c r="X1420">
        <v>15</v>
      </c>
      <c r="Y1420">
        <v>234</v>
      </c>
      <c r="Z1420">
        <v>33</v>
      </c>
      <c r="AA1420">
        <v>8</v>
      </c>
      <c r="AB1420">
        <v>3</v>
      </c>
      <c r="AC1420">
        <v>5</v>
      </c>
      <c r="AD1420">
        <v>10083</v>
      </c>
      <c r="AE1420">
        <v>10118</v>
      </c>
      <c r="AF1420">
        <v>21</v>
      </c>
      <c r="AG1420">
        <v>10049</v>
      </c>
      <c r="AH1420">
        <v>4</v>
      </c>
      <c r="AI1420">
        <v>23</v>
      </c>
      <c r="AJ1420">
        <v>6</v>
      </c>
      <c r="AK1420">
        <v>75</v>
      </c>
      <c r="AL1420">
        <v>18</v>
      </c>
      <c r="AM1420">
        <v>6</v>
      </c>
      <c r="AN1420">
        <v>90</v>
      </c>
      <c r="AO1420">
        <v>98</v>
      </c>
      <c r="AP1420">
        <v>7</v>
      </c>
      <c r="AQ1420">
        <v>80</v>
      </c>
      <c r="AR1420">
        <v>18</v>
      </c>
      <c r="AS1420">
        <v>3</v>
      </c>
    </row>
    <row r="1421" spans="1:45" x14ac:dyDescent="0.25">
      <c r="A1421">
        <v>20131120</v>
      </c>
      <c r="B1421">
        <f t="shared" si="110"/>
        <v>20171120</v>
      </c>
      <c r="C1421">
        <f t="shared" si="111"/>
        <v>2017</v>
      </c>
      <c r="D1421">
        <f t="shared" si="112"/>
        <v>11</v>
      </c>
      <c r="E1421">
        <f t="shared" si="113"/>
        <v>20</v>
      </c>
      <c r="F1421" s="15">
        <f t="shared" si="114"/>
        <v>43059</v>
      </c>
      <c r="G1421">
        <v>170</v>
      </c>
      <c r="H1421">
        <v>32</v>
      </c>
      <c r="I1421">
        <v>42</v>
      </c>
      <c r="J1421">
        <v>70</v>
      </c>
      <c r="K1421">
        <v>17</v>
      </c>
      <c r="L1421">
        <v>10</v>
      </c>
      <c r="M1421">
        <v>3</v>
      </c>
      <c r="N1421">
        <v>140</v>
      </c>
      <c r="O1421">
        <v>19</v>
      </c>
      <c r="P1421">
        <v>25</v>
      </c>
      <c r="Q1421">
        <v>-19</v>
      </c>
      <c r="R1421">
        <v>5</v>
      </c>
      <c r="S1421">
        <v>61</v>
      </c>
      <c r="T1421">
        <v>11</v>
      </c>
      <c r="U1421">
        <v>-48</v>
      </c>
      <c r="V1421">
        <v>6</v>
      </c>
      <c r="W1421">
        <v>26</v>
      </c>
      <c r="X1421">
        <v>30</v>
      </c>
      <c r="Y1421">
        <v>275</v>
      </c>
      <c r="Z1421">
        <v>48</v>
      </c>
      <c r="AA1421">
        <v>22</v>
      </c>
      <c r="AB1421">
        <v>9</v>
      </c>
      <c r="AC1421">
        <v>20</v>
      </c>
      <c r="AD1421">
        <v>10028</v>
      </c>
      <c r="AE1421">
        <v>10114</v>
      </c>
      <c r="AF1421">
        <v>1</v>
      </c>
      <c r="AG1421">
        <v>9958</v>
      </c>
      <c r="AH1421">
        <v>22</v>
      </c>
      <c r="AI1421">
        <v>22</v>
      </c>
      <c r="AJ1421">
        <v>4</v>
      </c>
      <c r="AK1421">
        <v>80</v>
      </c>
      <c r="AL1421">
        <v>13</v>
      </c>
      <c r="AM1421">
        <v>6</v>
      </c>
      <c r="AN1421">
        <v>86</v>
      </c>
      <c r="AO1421">
        <v>98</v>
      </c>
      <c r="AP1421">
        <v>3</v>
      </c>
      <c r="AQ1421">
        <v>65</v>
      </c>
      <c r="AR1421">
        <v>13</v>
      </c>
      <c r="AS1421">
        <v>3</v>
      </c>
    </row>
    <row r="1422" spans="1:45" x14ac:dyDescent="0.25">
      <c r="A1422">
        <v>20131121</v>
      </c>
      <c r="B1422">
        <f t="shared" si="110"/>
        <v>20171121</v>
      </c>
      <c r="C1422">
        <f t="shared" si="111"/>
        <v>2017</v>
      </c>
      <c r="D1422">
        <f t="shared" si="112"/>
        <v>11</v>
      </c>
      <c r="E1422">
        <f t="shared" si="113"/>
        <v>21</v>
      </c>
      <c r="F1422" s="15">
        <f t="shared" si="114"/>
        <v>43060</v>
      </c>
      <c r="G1422">
        <v>58</v>
      </c>
      <c r="H1422">
        <v>32</v>
      </c>
      <c r="I1422">
        <v>36</v>
      </c>
      <c r="J1422">
        <v>60</v>
      </c>
      <c r="K1422">
        <v>1</v>
      </c>
      <c r="L1422">
        <v>20</v>
      </c>
      <c r="M1422">
        <v>23</v>
      </c>
      <c r="N1422">
        <v>100</v>
      </c>
      <c r="O1422">
        <v>1</v>
      </c>
      <c r="P1422">
        <v>27</v>
      </c>
      <c r="Q1422">
        <v>8</v>
      </c>
      <c r="R1422">
        <v>22</v>
      </c>
      <c r="S1422">
        <v>51</v>
      </c>
      <c r="T1422">
        <v>12</v>
      </c>
      <c r="U1422">
        <v>-2</v>
      </c>
      <c r="V1422">
        <v>24</v>
      </c>
      <c r="W1422">
        <v>28</v>
      </c>
      <c r="X1422">
        <v>33</v>
      </c>
      <c r="Y1422">
        <v>335</v>
      </c>
      <c r="Z1422">
        <v>0</v>
      </c>
      <c r="AA1422">
        <v>0</v>
      </c>
      <c r="AB1422">
        <v>0</v>
      </c>
      <c r="AC1422">
        <v>1</v>
      </c>
      <c r="AD1422">
        <v>10042</v>
      </c>
      <c r="AE1422">
        <v>10107</v>
      </c>
      <c r="AF1422">
        <v>24</v>
      </c>
      <c r="AG1422">
        <v>9961</v>
      </c>
      <c r="AH1422">
        <v>1</v>
      </c>
      <c r="AI1422">
        <v>61</v>
      </c>
      <c r="AJ1422">
        <v>1</v>
      </c>
      <c r="AK1422">
        <v>70</v>
      </c>
      <c r="AL1422">
        <v>16</v>
      </c>
      <c r="AM1422">
        <v>6</v>
      </c>
      <c r="AN1422">
        <v>87</v>
      </c>
      <c r="AO1422">
        <v>91</v>
      </c>
      <c r="AP1422">
        <v>1</v>
      </c>
      <c r="AQ1422">
        <v>79</v>
      </c>
      <c r="AR1422">
        <v>14</v>
      </c>
      <c r="AS1422">
        <v>4</v>
      </c>
    </row>
    <row r="1423" spans="1:45" x14ac:dyDescent="0.25">
      <c r="A1423">
        <v>20131122</v>
      </c>
      <c r="B1423">
        <f t="shared" si="110"/>
        <v>20171122</v>
      </c>
      <c r="C1423">
        <f t="shared" si="111"/>
        <v>2017</v>
      </c>
      <c r="D1423">
        <f t="shared" si="112"/>
        <v>11</v>
      </c>
      <c r="E1423">
        <f t="shared" si="113"/>
        <v>22</v>
      </c>
      <c r="F1423" s="15">
        <f t="shared" si="114"/>
        <v>43061</v>
      </c>
      <c r="G1423">
        <v>20</v>
      </c>
      <c r="H1423">
        <v>32</v>
      </c>
      <c r="I1423">
        <v>33</v>
      </c>
      <c r="J1423">
        <v>50</v>
      </c>
      <c r="K1423">
        <v>13</v>
      </c>
      <c r="L1423">
        <v>20</v>
      </c>
      <c r="M1423">
        <v>1</v>
      </c>
      <c r="N1423">
        <v>90</v>
      </c>
      <c r="O1423">
        <v>18</v>
      </c>
      <c r="P1423">
        <v>42</v>
      </c>
      <c r="Q1423">
        <v>15</v>
      </c>
      <c r="R1423">
        <v>1</v>
      </c>
      <c r="S1423">
        <v>59</v>
      </c>
      <c r="T1423">
        <v>13</v>
      </c>
      <c r="U1423">
        <v>9</v>
      </c>
      <c r="V1423">
        <v>6</v>
      </c>
      <c r="W1423">
        <v>0</v>
      </c>
      <c r="X1423">
        <v>0</v>
      </c>
      <c r="Y1423">
        <v>144</v>
      </c>
      <c r="Z1423">
        <v>24</v>
      </c>
      <c r="AA1423">
        <v>3</v>
      </c>
      <c r="AB1423">
        <v>1</v>
      </c>
      <c r="AC1423">
        <v>5</v>
      </c>
      <c r="AD1423">
        <v>10143</v>
      </c>
      <c r="AE1423">
        <v>10181</v>
      </c>
      <c r="AF1423">
        <v>24</v>
      </c>
      <c r="AG1423">
        <v>10108</v>
      </c>
      <c r="AH1423">
        <v>1</v>
      </c>
      <c r="AI1423">
        <v>58</v>
      </c>
      <c r="AJ1423">
        <v>7</v>
      </c>
      <c r="AK1423">
        <v>75</v>
      </c>
      <c r="AL1423">
        <v>14</v>
      </c>
      <c r="AM1423">
        <v>8</v>
      </c>
      <c r="AN1423">
        <v>86</v>
      </c>
      <c r="AO1423">
        <v>95</v>
      </c>
      <c r="AP1423">
        <v>7</v>
      </c>
      <c r="AQ1423">
        <v>80</v>
      </c>
      <c r="AR1423">
        <v>14</v>
      </c>
      <c r="AS1423">
        <v>2</v>
      </c>
    </row>
    <row r="1424" spans="1:45" x14ac:dyDescent="0.25">
      <c r="A1424">
        <v>20131123</v>
      </c>
      <c r="B1424">
        <f t="shared" si="110"/>
        <v>20171123</v>
      </c>
      <c r="C1424">
        <f t="shared" si="111"/>
        <v>2017</v>
      </c>
      <c r="D1424">
        <f t="shared" si="112"/>
        <v>11</v>
      </c>
      <c r="E1424">
        <f t="shared" si="113"/>
        <v>23</v>
      </c>
      <c r="F1424" s="15">
        <f t="shared" si="114"/>
        <v>43062</v>
      </c>
      <c r="G1424">
        <v>11</v>
      </c>
      <c r="H1424">
        <v>24</v>
      </c>
      <c r="I1424">
        <v>25</v>
      </c>
      <c r="J1424">
        <v>40</v>
      </c>
      <c r="K1424">
        <v>12</v>
      </c>
      <c r="L1424">
        <v>0</v>
      </c>
      <c r="M1424">
        <v>24</v>
      </c>
      <c r="N1424">
        <v>80</v>
      </c>
      <c r="O1424">
        <v>13</v>
      </c>
      <c r="P1424">
        <v>49</v>
      </c>
      <c r="Q1424">
        <v>4</v>
      </c>
      <c r="R1424">
        <v>19</v>
      </c>
      <c r="S1424">
        <v>81</v>
      </c>
      <c r="T1424">
        <v>13</v>
      </c>
      <c r="U1424">
        <v>-23</v>
      </c>
      <c r="V1424">
        <v>24</v>
      </c>
      <c r="W1424">
        <v>11</v>
      </c>
      <c r="X1424">
        <v>13</v>
      </c>
      <c r="Y1424">
        <v>257</v>
      </c>
      <c r="Z1424">
        <v>0</v>
      </c>
      <c r="AA1424">
        <v>0</v>
      </c>
      <c r="AB1424">
        <v>0</v>
      </c>
      <c r="AC1424">
        <v>1</v>
      </c>
      <c r="AD1424">
        <v>10209</v>
      </c>
      <c r="AE1424">
        <v>10227</v>
      </c>
      <c r="AF1424">
        <v>21</v>
      </c>
      <c r="AG1424">
        <v>10182</v>
      </c>
      <c r="AH1424">
        <v>1</v>
      </c>
      <c r="AI1424">
        <v>58</v>
      </c>
      <c r="AJ1424">
        <v>20</v>
      </c>
      <c r="AK1424">
        <v>81</v>
      </c>
      <c r="AL1424">
        <v>11</v>
      </c>
      <c r="AM1424">
        <v>7</v>
      </c>
      <c r="AN1424">
        <v>84</v>
      </c>
      <c r="AO1424">
        <v>98</v>
      </c>
      <c r="AP1424">
        <v>19</v>
      </c>
      <c r="AQ1424">
        <v>64</v>
      </c>
      <c r="AR1424">
        <v>11</v>
      </c>
      <c r="AS1424">
        <v>3</v>
      </c>
    </row>
    <row r="1425" spans="1:45" x14ac:dyDescent="0.25">
      <c r="A1425">
        <v>20131124</v>
      </c>
      <c r="B1425">
        <f t="shared" si="110"/>
        <v>20171124</v>
      </c>
      <c r="C1425">
        <f t="shared" si="111"/>
        <v>2017</v>
      </c>
      <c r="D1425">
        <f t="shared" si="112"/>
        <v>11</v>
      </c>
      <c r="E1425">
        <f t="shared" si="113"/>
        <v>24</v>
      </c>
      <c r="F1425" s="15">
        <f t="shared" si="114"/>
        <v>43063</v>
      </c>
      <c r="G1425">
        <v>350</v>
      </c>
      <c r="H1425">
        <v>27</v>
      </c>
      <c r="I1425">
        <v>28</v>
      </c>
      <c r="J1425">
        <v>50</v>
      </c>
      <c r="K1425">
        <v>12</v>
      </c>
      <c r="L1425">
        <v>10</v>
      </c>
      <c r="M1425">
        <v>1</v>
      </c>
      <c r="N1425">
        <v>110</v>
      </c>
      <c r="O1425">
        <v>15</v>
      </c>
      <c r="P1425">
        <v>62</v>
      </c>
      <c r="Q1425">
        <v>32</v>
      </c>
      <c r="R1425">
        <v>2</v>
      </c>
      <c r="S1425">
        <v>84</v>
      </c>
      <c r="T1425">
        <v>12</v>
      </c>
      <c r="U1425">
        <v>24</v>
      </c>
      <c r="V1425">
        <v>6</v>
      </c>
      <c r="W1425">
        <v>2</v>
      </c>
      <c r="X1425">
        <v>2</v>
      </c>
      <c r="Y1425">
        <v>226</v>
      </c>
      <c r="Z1425">
        <v>5</v>
      </c>
      <c r="AA1425">
        <v>3</v>
      </c>
      <c r="AB1425">
        <v>2</v>
      </c>
      <c r="AC1425">
        <v>10</v>
      </c>
      <c r="AD1425">
        <v>10258</v>
      </c>
      <c r="AE1425">
        <v>10303</v>
      </c>
      <c r="AF1425">
        <v>24</v>
      </c>
      <c r="AG1425">
        <v>10223</v>
      </c>
      <c r="AH1425">
        <v>1</v>
      </c>
      <c r="AI1425">
        <v>56</v>
      </c>
      <c r="AJ1425">
        <v>4</v>
      </c>
      <c r="AK1425">
        <v>75</v>
      </c>
      <c r="AL1425">
        <v>17</v>
      </c>
      <c r="AM1425">
        <v>8</v>
      </c>
      <c r="AN1425">
        <v>84</v>
      </c>
      <c r="AO1425">
        <v>98</v>
      </c>
      <c r="AP1425">
        <v>5</v>
      </c>
      <c r="AQ1425">
        <v>63</v>
      </c>
      <c r="AR1425">
        <v>14</v>
      </c>
      <c r="AS1425">
        <v>3</v>
      </c>
    </row>
    <row r="1426" spans="1:45" x14ac:dyDescent="0.25">
      <c r="A1426">
        <v>20131125</v>
      </c>
      <c r="B1426">
        <f t="shared" si="110"/>
        <v>20171125</v>
      </c>
      <c r="C1426">
        <f t="shared" si="111"/>
        <v>2017</v>
      </c>
      <c r="D1426">
        <f t="shared" si="112"/>
        <v>11</v>
      </c>
      <c r="E1426">
        <f t="shared" si="113"/>
        <v>25</v>
      </c>
      <c r="F1426" s="15">
        <f t="shared" si="114"/>
        <v>43064</v>
      </c>
      <c r="G1426">
        <v>337</v>
      </c>
      <c r="H1426">
        <v>25</v>
      </c>
      <c r="I1426">
        <v>26</v>
      </c>
      <c r="J1426">
        <v>50</v>
      </c>
      <c r="K1426">
        <v>12</v>
      </c>
      <c r="L1426">
        <v>10</v>
      </c>
      <c r="M1426">
        <v>8</v>
      </c>
      <c r="N1426">
        <v>110</v>
      </c>
      <c r="O1426">
        <v>13</v>
      </c>
      <c r="P1426">
        <v>51</v>
      </c>
      <c r="Q1426">
        <v>31</v>
      </c>
      <c r="R1426">
        <v>19</v>
      </c>
      <c r="S1426">
        <v>80</v>
      </c>
      <c r="T1426">
        <v>12</v>
      </c>
      <c r="U1426">
        <v>8</v>
      </c>
      <c r="V1426">
        <v>12</v>
      </c>
      <c r="W1426">
        <v>35</v>
      </c>
      <c r="X1426">
        <v>42</v>
      </c>
      <c r="Y1426">
        <v>331</v>
      </c>
      <c r="Z1426">
        <v>1</v>
      </c>
      <c r="AA1426">
        <v>1</v>
      </c>
      <c r="AB1426">
        <v>1</v>
      </c>
      <c r="AC1426">
        <v>13</v>
      </c>
      <c r="AD1426">
        <v>10324</v>
      </c>
      <c r="AE1426">
        <v>10349</v>
      </c>
      <c r="AF1426">
        <v>23</v>
      </c>
      <c r="AG1426">
        <v>10302</v>
      </c>
      <c r="AH1426">
        <v>1</v>
      </c>
      <c r="AI1426">
        <v>65</v>
      </c>
      <c r="AJ1426">
        <v>19</v>
      </c>
      <c r="AK1426">
        <v>75</v>
      </c>
      <c r="AL1426">
        <v>9</v>
      </c>
      <c r="AM1426">
        <v>7</v>
      </c>
      <c r="AN1426">
        <v>84</v>
      </c>
      <c r="AO1426">
        <v>96</v>
      </c>
      <c r="AP1426">
        <v>22</v>
      </c>
      <c r="AQ1426">
        <v>70</v>
      </c>
      <c r="AR1426">
        <v>11</v>
      </c>
      <c r="AS1426">
        <v>4</v>
      </c>
    </row>
    <row r="1427" spans="1:45" x14ac:dyDescent="0.25">
      <c r="A1427">
        <v>20131126</v>
      </c>
      <c r="B1427">
        <f t="shared" si="110"/>
        <v>20171126</v>
      </c>
      <c r="C1427">
        <f t="shared" si="111"/>
        <v>2017</v>
      </c>
      <c r="D1427">
        <f t="shared" si="112"/>
        <v>11</v>
      </c>
      <c r="E1427">
        <f t="shared" si="113"/>
        <v>26</v>
      </c>
      <c r="F1427" s="15">
        <f t="shared" si="114"/>
        <v>43065</v>
      </c>
      <c r="G1427">
        <v>319</v>
      </c>
      <c r="H1427">
        <v>13</v>
      </c>
      <c r="I1427">
        <v>15</v>
      </c>
      <c r="J1427">
        <v>30</v>
      </c>
      <c r="K1427">
        <v>5</v>
      </c>
      <c r="L1427">
        <v>10</v>
      </c>
      <c r="M1427">
        <v>1</v>
      </c>
      <c r="N1427">
        <v>60</v>
      </c>
      <c r="O1427">
        <v>5</v>
      </c>
      <c r="P1427">
        <v>52</v>
      </c>
      <c r="Q1427">
        <v>18</v>
      </c>
      <c r="R1427">
        <v>24</v>
      </c>
      <c r="S1427">
        <v>75</v>
      </c>
      <c r="T1427">
        <v>13</v>
      </c>
      <c r="U1427">
        <v>1</v>
      </c>
      <c r="V1427">
        <v>24</v>
      </c>
      <c r="W1427">
        <v>6</v>
      </c>
      <c r="X1427">
        <v>7</v>
      </c>
      <c r="Y1427">
        <v>213</v>
      </c>
      <c r="Z1427">
        <v>12</v>
      </c>
      <c r="AA1427">
        <v>5</v>
      </c>
      <c r="AB1427">
        <v>2</v>
      </c>
      <c r="AC1427">
        <v>4</v>
      </c>
      <c r="AD1427">
        <v>10349</v>
      </c>
      <c r="AE1427">
        <v>10360</v>
      </c>
      <c r="AF1427">
        <v>11</v>
      </c>
      <c r="AG1427">
        <v>10339</v>
      </c>
      <c r="AH1427">
        <v>24</v>
      </c>
      <c r="AI1427">
        <v>5</v>
      </c>
      <c r="AJ1427">
        <v>23</v>
      </c>
      <c r="AK1427">
        <v>70</v>
      </c>
      <c r="AL1427">
        <v>12</v>
      </c>
      <c r="AM1427">
        <v>8</v>
      </c>
      <c r="AN1427">
        <v>95</v>
      </c>
      <c r="AO1427">
        <v>99</v>
      </c>
      <c r="AP1427">
        <v>23</v>
      </c>
      <c r="AQ1427">
        <v>85</v>
      </c>
      <c r="AR1427">
        <v>14</v>
      </c>
      <c r="AS1427">
        <v>3</v>
      </c>
    </row>
    <row r="1428" spans="1:45" x14ac:dyDescent="0.25">
      <c r="A1428">
        <v>20131127</v>
      </c>
      <c r="B1428">
        <f t="shared" si="110"/>
        <v>20171127</v>
      </c>
      <c r="C1428">
        <f t="shared" si="111"/>
        <v>2017</v>
      </c>
      <c r="D1428">
        <f t="shared" si="112"/>
        <v>11</v>
      </c>
      <c r="E1428">
        <f t="shared" si="113"/>
        <v>27</v>
      </c>
      <c r="F1428" s="15">
        <f t="shared" si="114"/>
        <v>43066</v>
      </c>
      <c r="G1428">
        <v>233</v>
      </c>
      <c r="H1428">
        <v>23</v>
      </c>
      <c r="I1428">
        <v>24</v>
      </c>
      <c r="J1428">
        <v>40</v>
      </c>
      <c r="K1428">
        <v>12</v>
      </c>
      <c r="L1428">
        <v>10</v>
      </c>
      <c r="M1428">
        <v>1</v>
      </c>
      <c r="N1428">
        <v>70</v>
      </c>
      <c r="O1428">
        <v>12</v>
      </c>
      <c r="P1428">
        <v>56</v>
      </c>
      <c r="Q1428">
        <v>5</v>
      </c>
      <c r="R1428">
        <v>3</v>
      </c>
      <c r="S1428">
        <v>85</v>
      </c>
      <c r="T1428">
        <v>12</v>
      </c>
      <c r="U1428">
        <v>-15</v>
      </c>
      <c r="V1428">
        <v>6</v>
      </c>
      <c r="W1428">
        <v>0</v>
      </c>
      <c r="X1428">
        <v>0</v>
      </c>
      <c r="Y1428">
        <v>180</v>
      </c>
      <c r="Z1428">
        <v>6</v>
      </c>
      <c r="AA1428">
        <v>1</v>
      </c>
      <c r="AB1428">
        <v>1</v>
      </c>
      <c r="AC1428">
        <v>22</v>
      </c>
      <c r="AD1428">
        <v>10325</v>
      </c>
      <c r="AE1428">
        <v>10333</v>
      </c>
      <c r="AF1428">
        <v>1</v>
      </c>
      <c r="AG1428">
        <v>10320</v>
      </c>
      <c r="AH1428">
        <v>14</v>
      </c>
      <c r="AI1428">
        <v>3</v>
      </c>
      <c r="AJ1428">
        <v>2</v>
      </c>
      <c r="AK1428">
        <v>67</v>
      </c>
      <c r="AL1428">
        <v>13</v>
      </c>
      <c r="AM1428">
        <v>8</v>
      </c>
      <c r="AN1428">
        <v>93</v>
      </c>
      <c r="AO1428">
        <v>100</v>
      </c>
      <c r="AP1428">
        <v>1</v>
      </c>
      <c r="AQ1428">
        <v>80</v>
      </c>
      <c r="AR1428">
        <v>12</v>
      </c>
      <c r="AS1428">
        <v>2</v>
      </c>
    </row>
    <row r="1429" spans="1:45" x14ac:dyDescent="0.25">
      <c r="A1429">
        <v>20131128</v>
      </c>
      <c r="B1429">
        <f t="shared" si="110"/>
        <v>20171128</v>
      </c>
      <c r="C1429">
        <f t="shared" si="111"/>
        <v>2017</v>
      </c>
      <c r="D1429">
        <f t="shared" si="112"/>
        <v>11</v>
      </c>
      <c r="E1429">
        <f t="shared" si="113"/>
        <v>28</v>
      </c>
      <c r="F1429" s="15">
        <f t="shared" si="114"/>
        <v>43067</v>
      </c>
      <c r="G1429">
        <v>317</v>
      </c>
      <c r="H1429">
        <v>12</v>
      </c>
      <c r="I1429">
        <v>17</v>
      </c>
      <c r="J1429">
        <v>40</v>
      </c>
      <c r="K1429">
        <v>14</v>
      </c>
      <c r="L1429">
        <v>10</v>
      </c>
      <c r="M1429">
        <v>4</v>
      </c>
      <c r="N1429">
        <v>80</v>
      </c>
      <c r="O1429">
        <v>14</v>
      </c>
      <c r="P1429">
        <v>88</v>
      </c>
      <c r="Q1429">
        <v>73</v>
      </c>
      <c r="R1429">
        <v>22</v>
      </c>
      <c r="S1429">
        <v>104</v>
      </c>
      <c r="T1429">
        <v>13</v>
      </c>
      <c r="U1429">
        <v>66</v>
      </c>
      <c r="V1429">
        <v>24</v>
      </c>
      <c r="W1429">
        <v>7</v>
      </c>
      <c r="X1429">
        <v>9</v>
      </c>
      <c r="Y1429">
        <v>151</v>
      </c>
      <c r="Z1429">
        <v>2</v>
      </c>
      <c r="AA1429">
        <v>1</v>
      </c>
      <c r="AB1429">
        <v>1</v>
      </c>
      <c r="AC1429">
        <v>1</v>
      </c>
      <c r="AD1429">
        <v>10323</v>
      </c>
      <c r="AE1429">
        <v>10331</v>
      </c>
      <c r="AF1429">
        <v>10</v>
      </c>
      <c r="AG1429">
        <v>10315</v>
      </c>
      <c r="AH1429">
        <v>24</v>
      </c>
      <c r="AI1429">
        <v>11</v>
      </c>
      <c r="AJ1429">
        <v>1</v>
      </c>
      <c r="AK1429">
        <v>70</v>
      </c>
      <c r="AL1429">
        <v>21</v>
      </c>
      <c r="AM1429">
        <v>8</v>
      </c>
      <c r="AN1429">
        <v>89</v>
      </c>
      <c r="AO1429">
        <v>98</v>
      </c>
      <c r="AP1429">
        <v>1</v>
      </c>
      <c r="AQ1429">
        <v>76</v>
      </c>
      <c r="AR1429">
        <v>15</v>
      </c>
      <c r="AS1429">
        <v>2</v>
      </c>
    </row>
    <row r="1430" spans="1:45" x14ac:dyDescent="0.25">
      <c r="A1430">
        <v>20131129</v>
      </c>
      <c r="B1430">
        <f t="shared" si="110"/>
        <v>20171129</v>
      </c>
      <c r="C1430">
        <f t="shared" si="111"/>
        <v>2017</v>
      </c>
      <c r="D1430">
        <f t="shared" si="112"/>
        <v>11</v>
      </c>
      <c r="E1430">
        <f t="shared" si="113"/>
        <v>29</v>
      </c>
      <c r="F1430" s="15">
        <f t="shared" si="114"/>
        <v>43068</v>
      </c>
      <c r="G1430">
        <v>269</v>
      </c>
      <c r="H1430">
        <v>35</v>
      </c>
      <c r="I1430">
        <v>42</v>
      </c>
      <c r="J1430">
        <v>60</v>
      </c>
      <c r="K1430">
        <v>9</v>
      </c>
      <c r="L1430">
        <v>20</v>
      </c>
      <c r="M1430">
        <v>1</v>
      </c>
      <c r="N1430">
        <v>130</v>
      </c>
      <c r="O1430">
        <v>14</v>
      </c>
      <c r="P1430">
        <v>73</v>
      </c>
      <c r="Q1430">
        <v>54</v>
      </c>
      <c r="R1430">
        <v>22</v>
      </c>
      <c r="S1430">
        <v>88</v>
      </c>
      <c r="T1430">
        <v>15</v>
      </c>
      <c r="U1430">
        <v>43</v>
      </c>
      <c r="V1430">
        <v>24</v>
      </c>
      <c r="W1430">
        <v>0</v>
      </c>
      <c r="X1430">
        <v>0</v>
      </c>
      <c r="Y1430">
        <v>65</v>
      </c>
      <c r="Z1430">
        <v>45</v>
      </c>
      <c r="AA1430">
        <v>34</v>
      </c>
      <c r="AB1430">
        <v>7</v>
      </c>
      <c r="AC1430">
        <v>13</v>
      </c>
      <c r="AD1430">
        <v>10202</v>
      </c>
      <c r="AE1430">
        <v>10310</v>
      </c>
      <c r="AF1430">
        <v>1</v>
      </c>
      <c r="AG1430">
        <v>10134</v>
      </c>
      <c r="AH1430">
        <v>24</v>
      </c>
      <c r="AI1430">
        <v>25</v>
      </c>
      <c r="AJ1430">
        <v>12</v>
      </c>
      <c r="AK1430">
        <v>75</v>
      </c>
      <c r="AL1430">
        <v>4</v>
      </c>
      <c r="AM1430">
        <v>7</v>
      </c>
      <c r="AN1430">
        <v>82</v>
      </c>
      <c r="AO1430">
        <v>95</v>
      </c>
      <c r="AP1430">
        <v>12</v>
      </c>
      <c r="AQ1430">
        <v>73</v>
      </c>
      <c r="AR1430">
        <v>17</v>
      </c>
      <c r="AS1430">
        <v>1</v>
      </c>
    </row>
    <row r="1431" spans="1:45" x14ac:dyDescent="0.25">
      <c r="A1431">
        <v>20131130</v>
      </c>
      <c r="B1431">
        <f t="shared" si="110"/>
        <v>20171130</v>
      </c>
      <c r="C1431">
        <f t="shared" si="111"/>
        <v>2017</v>
      </c>
      <c r="D1431">
        <f t="shared" si="112"/>
        <v>11</v>
      </c>
      <c r="E1431">
        <f t="shared" si="113"/>
        <v>30</v>
      </c>
      <c r="F1431" s="15">
        <f t="shared" si="114"/>
        <v>43069</v>
      </c>
      <c r="G1431">
        <v>311</v>
      </c>
      <c r="H1431">
        <v>18</v>
      </c>
      <c r="I1431">
        <v>23</v>
      </c>
      <c r="J1431">
        <v>40</v>
      </c>
      <c r="K1431">
        <v>1</v>
      </c>
      <c r="L1431">
        <v>10</v>
      </c>
      <c r="M1431">
        <v>16</v>
      </c>
      <c r="N1431">
        <v>120</v>
      </c>
      <c r="O1431">
        <v>1</v>
      </c>
      <c r="P1431">
        <v>56</v>
      </c>
      <c r="Q1431">
        <v>21</v>
      </c>
      <c r="R1431">
        <v>24</v>
      </c>
      <c r="S1431">
        <v>98</v>
      </c>
      <c r="T1431">
        <v>13</v>
      </c>
      <c r="U1431">
        <v>-8</v>
      </c>
      <c r="V1431">
        <v>24</v>
      </c>
      <c r="W1431">
        <v>18</v>
      </c>
      <c r="X1431">
        <v>22</v>
      </c>
      <c r="Y1431">
        <v>274</v>
      </c>
      <c r="Z1431">
        <v>14</v>
      </c>
      <c r="AA1431">
        <v>29</v>
      </c>
      <c r="AB1431">
        <v>18</v>
      </c>
      <c r="AC1431">
        <v>1</v>
      </c>
      <c r="AD1431">
        <v>10217</v>
      </c>
      <c r="AE1431">
        <v>10283</v>
      </c>
      <c r="AF1431">
        <v>24</v>
      </c>
      <c r="AG1431">
        <v>10132</v>
      </c>
      <c r="AH1431">
        <v>1</v>
      </c>
      <c r="AI1431">
        <v>2</v>
      </c>
      <c r="AJ1431">
        <v>24</v>
      </c>
      <c r="AK1431">
        <v>80</v>
      </c>
      <c r="AL1431">
        <v>12</v>
      </c>
      <c r="AM1431">
        <v>5</v>
      </c>
      <c r="AN1431">
        <v>90</v>
      </c>
      <c r="AO1431">
        <v>99</v>
      </c>
      <c r="AP1431">
        <v>24</v>
      </c>
      <c r="AQ1431">
        <v>69</v>
      </c>
      <c r="AR1431">
        <v>12</v>
      </c>
      <c r="AS1431">
        <v>4</v>
      </c>
    </row>
    <row r="1432" spans="1:45" x14ac:dyDescent="0.25">
      <c r="A1432">
        <v>20131201</v>
      </c>
      <c r="B1432">
        <f t="shared" si="110"/>
        <v>20171201</v>
      </c>
      <c r="C1432">
        <f t="shared" si="111"/>
        <v>2017</v>
      </c>
      <c r="D1432">
        <f t="shared" si="112"/>
        <v>12</v>
      </c>
      <c r="E1432">
        <f t="shared" si="113"/>
        <v>1</v>
      </c>
      <c r="F1432" s="15">
        <f t="shared" si="114"/>
        <v>43070</v>
      </c>
      <c r="G1432">
        <v>286</v>
      </c>
      <c r="H1432">
        <v>15</v>
      </c>
      <c r="I1432">
        <v>18</v>
      </c>
      <c r="J1432">
        <v>30</v>
      </c>
      <c r="K1432">
        <v>11</v>
      </c>
      <c r="L1432">
        <v>10</v>
      </c>
      <c r="M1432">
        <v>1</v>
      </c>
      <c r="N1432">
        <v>70</v>
      </c>
      <c r="O1432">
        <v>11</v>
      </c>
      <c r="P1432">
        <v>61</v>
      </c>
      <c r="Q1432">
        <v>17</v>
      </c>
      <c r="R1432">
        <v>1</v>
      </c>
      <c r="S1432">
        <v>93</v>
      </c>
      <c r="T1432">
        <v>12</v>
      </c>
      <c r="U1432">
        <v>-15</v>
      </c>
      <c r="V1432">
        <v>24</v>
      </c>
      <c r="W1432">
        <v>30</v>
      </c>
      <c r="X1432">
        <v>37</v>
      </c>
      <c r="Y1432">
        <v>236</v>
      </c>
      <c r="Z1432">
        <v>0</v>
      </c>
      <c r="AA1432">
        <v>-1</v>
      </c>
      <c r="AB1432">
        <v>-1</v>
      </c>
      <c r="AC1432">
        <v>16</v>
      </c>
      <c r="AD1432">
        <v>10304</v>
      </c>
      <c r="AE1432">
        <v>10337</v>
      </c>
      <c r="AF1432">
        <v>23</v>
      </c>
      <c r="AG1432">
        <v>10283</v>
      </c>
      <c r="AH1432">
        <v>2</v>
      </c>
      <c r="AI1432">
        <v>8</v>
      </c>
      <c r="AJ1432">
        <v>24</v>
      </c>
      <c r="AK1432">
        <v>73</v>
      </c>
      <c r="AL1432">
        <v>11</v>
      </c>
      <c r="AM1432">
        <v>6</v>
      </c>
      <c r="AN1432">
        <v>90</v>
      </c>
      <c r="AO1432">
        <v>98</v>
      </c>
      <c r="AP1432">
        <v>1</v>
      </c>
      <c r="AQ1432">
        <v>73</v>
      </c>
      <c r="AR1432">
        <v>11</v>
      </c>
      <c r="AS1432">
        <v>3</v>
      </c>
    </row>
    <row r="1433" spans="1:45" x14ac:dyDescent="0.25">
      <c r="A1433">
        <v>20131202</v>
      </c>
      <c r="B1433">
        <f t="shared" si="110"/>
        <v>20171202</v>
      </c>
      <c r="C1433">
        <f t="shared" si="111"/>
        <v>2017</v>
      </c>
      <c r="D1433">
        <f t="shared" si="112"/>
        <v>12</v>
      </c>
      <c r="E1433">
        <f t="shared" si="113"/>
        <v>2</v>
      </c>
      <c r="F1433" s="15">
        <f t="shared" si="114"/>
        <v>43071</v>
      </c>
      <c r="G1433">
        <v>51</v>
      </c>
      <c r="H1433">
        <v>14</v>
      </c>
      <c r="I1433">
        <v>16</v>
      </c>
      <c r="J1433">
        <v>30</v>
      </c>
      <c r="K1433">
        <v>12</v>
      </c>
      <c r="L1433">
        <v>10</v>
      </c>
      <c r="M1433">
        <v>1</v>
      </c>
      <c r="N1433">
        <v>60</v>
      </c>
      <c r="O1433">
        <v>15</v>
      </c>
      <c r="P1433">
        <v>29</v>
      </c>
      <c r="Q1433">
        <v>-18</v>
      </c>
      <c r="R1433">
        <v>24</v>
      </c>
      <c r="S1433">
        <v>83</v>
      </c>
      <c r="T1433">
        <v>12</v>
      </c>
      <c r="U1433">
        <v>-42</v>
      </c>
      <c r="V1433">
        <v>24</v>
      </c>
      <c r="W1433">
        <v>43</v>
      </c>
      <c r="X1433">
        <v>53</v>
      </c>
      <c r="Y1433">
        <v>331</v>
      </c>
      <c r="Z1433">
        <v>0</v>
      </c>
      <c r="AA1433">
        <v>0</v>
      </c>
      <c r="AB1433">
        <v>0</v>
      </c>
      <c r="AC1433">
        <v>1</v>
      </c>
      <c r="AD1433">
        <v>10338</v>
      </c>
      <c r="AE1433">
        <v>10359</v>
      </c>
      <c r="AF1433">
        <v>9</v>
      </c>
      <c r="AG1433">
        <v>10311</v>
      </c>
      <c r="AH1433">
        <v>24</v>
      </c>
      <c r="AI1433">
        <v>5</v>
      </c>
      <c r="AJ1433">
        <v>1</v>
      </c>
      <c r="AK1433">
        <v>64</v>
      </c>
      <c r="AL1433">
        <v>13</v>
      </c>
      <c r="AM1433">
        <v>4</v>
      </c>
      <c r="AN1433">
        <v>92</v>
      </c>
      <c r="AO1433">
        <v>100</v>
      </c>
      <c r="AP1433">
        <v>1</v>
      </c>
      <c r="AQ1433">
        <v>69</v>
      </c>
      <c r="AR1433">
        <v>12</v>
      </c>
      <c r="AS1433">
        <v>4</v>
      </c>
    </row>
    <row r="1434" spans="1:45" x14ac:dyDescent="0.25">
      <c r="A1434">
        <v>20131203</v>
      </c>
      <c r="B1434">
        <f t="shared" si="110"/>
        <v>20171203</v>
      </c>
      <c r="C1434">
        <f t="shared" si="111"/>
        <v>2017</v>
      </c>
      <c r="D1434">
        <f t="shared" si="112"/>
        <v>12</v>
      </c>
      <c r="E1434">
        <f t="shared" si="113"/>
        <v>3</v>
      </c>
      <c r="F1434" s="15">
        <f t="shared" si="114"/>
        <v>43072</v>
      </c>
      <c r="G1434">
        <v>157</v>
      </c>
      <c r="H1434">
        <v>6</v>
      </c>
      <c r="I1434">
        <v>11</v>
      </c>
      <c r="J1434">
        <v>20</v>
      </c>
      <c r="K1434">
        <v>16</v>
      </c>
      <c r="L1434">
        <v>0</v>
      </c>
      <c r="M1434">
        <v>8</v>
      </c>
      <c r="N1434">
        <v>40</v>
      </c>
      <c r="O1434">
        <v>23</v>
      </c>
      <c r="P1434">
        <v>7</v>
      </c>
      <c r="Q1434">
        <v>-31</v>
      </c>
      <c r="R1434">
        <v>7</v>
      </c>
      <c r="S1434">
        <v>62</v>
      </c>
      <c r="T1434">
        <v>15</v>
      </c>
      <c r="U1434">
        <v>-60</v>
      </c>
      <c r="V1434">
        <v>6</v>
      </c>
      <c r="W1434">
        <v>61</v>
      </c>
      <c r="X1434">
        <v>76</v>
      </c>
      <c r="Y1434">
        <v>375</v>
      </c>
      <c r="Z1434">
        <v>0</v>
      </c>
      <c r="AA1434">
        <v>0</v>
      </c>
      <c r="AB1434">
        <v>0</v>
      </c>
      <c r="AC1434">
        <v>1</v>
      </c>
      <c r="AD1434">
        <v>10286</v>
      </c>
      <c r="AE1434">
        <v>10312</v>
      </c>
      <c r="AF1434">
        <v>2</v>
      </c>
      <c r="AG1434">
        <v>10254</v>
      </c>
      <c r="AH1434">
        <v>24</v>
      </c>
      <c r="AI1434">
        <v>2</v>
      </c>
      <c r="AJ1434">
        <v>4</v>
      </c>
      <c r="AK1434">
        <v>59</v>
      </c>
      <c r="AL1434">
        <v>13</v>
      </c>
      <c r="AM1434">
        <v>3</v>
      </c>
      <c r="AN1434">
        <v>95</v>
      </c>
      <c r="AO1434">
        <v>100</v>
      </c>
      <c r="AP1434">
        <v>4</v>
      </c>
      <c r="AQ1434">
        <v>79</v>
      </c>
      <c r="AR1434">
        <v>14</v>
      </c>
      <c r="AS1434">
        <v>4</v>
      </c>
    </row>
    <row r="1435" spans="1:45" x14ac:dyDescent="0.25">
      <c r="A1435">
        <v>20131204</v>
      </c>
      <c r="B1435">
        <f t="shared" si="110"/>
        <v>20171204</v>
      </c>
      <c r="C1435">
        <f t="shared" si="111"/>
        <v>2017</v>
      </c>
      <c r="D1435">
        <f t="shared" si="112"/>
        <v>12</v>
      </c>
      <c r="E1435">
        <f t="shared" si="113"/>
        <v>4</v>
      </c>
      <c r="F1435" s="15">
        <f t="shared" si="114"/>
        <v>43073</v>
      </c>
      <c r="G1435">
        <v>244</v>
      </c>
      <c r="H1435">
        <v>24</v>
      </c>
      <c r="I1435">
        <v>30</v>
      </c>
      <c r="J1435">
        <v>50</v>
      </c>
      <c r="K1435">
        <v>10</v>
      </c>
      <c r="L1435">
        <v>20</v>
      </c>
      <c r="M1435">
        <v>2</v>
      </c>
      <c r="N1435">
        <v>100</v>
      </c>
      <c r="O1435">
        <v>12</v>
      </c>
      <c r="P1435">
        <v>49</v>
      </c>
      <c r="Q1435">
        <v>22</v>
      </c>
      <c r="R1435">
        <v>1</v>
      </c>
      <c r="S1435">
        <v>84</v>
      </c>
      <c r="T1435">
        <v>14</v>
      </c>
      <c r="U1435">
        <v>-13</v>
      </c>
      <c r="V1435">
        <v>24</v>
      </c>
      <c r="W1435">
        <v>0</v>
      </c>
      <c r="X1435">
        <v>0</v>
      </c>
      <c r="Y1435">
        <v>86</v>
      </c>
      <c r="Z1435">
        <v>35</v>
      </c>
      <c r="AA1435">
        <v>15</v>
      </c>
      <c r="AB1435">
        <v>5</v>
      </c>
      <c r="AC1435">
        <v>14</v>
      </c>
      <c r="AD1435">
        <v>10256</v>
      </c>
      <c r="AE1435">
        <v>10285</v>
      </c>
      <c r="AF1435">
        <v>23</v>
      </c>
      <c r="AG1435">
        <v>10236</v>
      </c>
      <c r="AH1435">
        <v>6</v>
      </c>
      <c r="AI1435">
        <v>15</v>
      </c>
      <c r="AJ1435">
        <v>12</v>
      </c>
      <c r="AK1435">
        <v>70</v>
      </c>
      <c r="AL1435">
        <v>16</v>
      </c>
      <c r="AM1435">
        <v>6</v>
      </c>
      <c r="AN1435">
        <v>90</v>
      </c>
      <c r="AO1435">
        <v>98</v>
      </c>
      <c r="AP1435">
        <v>13</v>
      </c>
      <c r="AQ1435">
        <v>81</v>
      </c>
      <c r="AR1435">
        <v>22</v>
      </c>
      <c r="AS1435">
        <v>1</v>
      </c>
    </row>
    <row r="1436" spans="1:45" x14ac:dyDescent="0.25">
      <c r="A1436">
        <v>20131205</v>
      </c>
      <c r="B1436">
        <f t="shared" si="110"/>
        <v>20171205</v>
      </c>
      <c r="C1436">
        <f t="shared" si="111"/>
        <v>2017</v>
      </c>
      <c r="D1436">
        <f t="shared" si="112"/>
        <v>12</v>
      </c>
      <c r="E1436">
        <f t="shared" si="113"/>
        <v>5</v>
      </c>
      <c r="F1436" s="15">
        <f t="shared" si="114"/>
        <v>43074</v>
      </c>
      <c r="G1436">
        <v>255</v>
      </c>
      <c r="H1436">
        <v>57</v>
      </c>
      <c r="I1436">
        <v>68</v>
      </c>
      <c r="J1436">
        <v>110</v>
      </c>
      <c r="K1436">
        <v>16</v>
      </c>
      <c r="L1436">
        <v>30</v>
      </c>
      <c r="M1436">
        <v>1</v>
      </c>
      <c r="N1436">
        <v>250</v>
      </c>
      <c r="O1436">
        <v>18</v>
      </c>
      <c r="P1436">
        <v>48</v>
      </c>
      <c r="Q1436">
        <v>25</v>
      </c>
      <c r="R1436">
        <v>23</v>
      </c>
      <c r="S1436">
        <v>91</v>
      </c>
      <c r="T1436">
        <v>16</v>
      </c>
      <c r="U1436">
        <v>13</v>
      </c>
      <c r="V1436">
        <v>6</v>
      </c>
      <c r="W1436">
        <v>0</v>
      </c>
      <c r="X1436">
        <v>0</v>
      </c>
      <c r="Y1436">
        <v>68</v>
      </c>
      <c r="Z1436">
        <v>41</v>
      </c>
      <c r="AA1436">
        <v>86</v>
      </c>
      <c r="AB1436">
        <v>44</v>
      </c>
      <c r="AC1436">
        <v>16</v>
      </c>
      <c r="AD1436">
        <v>10167</v>
      </c>
      <c r="AE1436">
        <v>10278</v>
      </c>
      <c r="AF1436">
        <v>1</v>
      </c>
      <c r="AG1436">
        <v>10071</v>
      </c>
      <c r="AH1436">
        <v>15</v>
      </c>
      <c r="AI1436">
        <v>16</v>
      </c>
      <c r="AJ1436">
        <v>16</v>
      </c>
      <c r="AK1436">
        <v>80</v>
      </c>
      <c r="AL1436">
        <v>24</v>
      </c>
      <c r="AM1436">
        <v>6</v>
      </c>
      <c r="AN1436">
        <v>79</v>
      </c>
      <c r="AO1436">
        <v>94</v>
      </c>
      <c r="AP1436">
        <v>16</v>
      </c>
      <c r="AQ1436">
        <v>57</v>
      </c>
      <c r="AR1436">
        <v>21</v>
      </c>
      <c r="AS1436">
        <v>1</v>
      </c>
    </row>
    <row r="1437" spans="1:45" x14ac:dyDescent="0.25">
      <c r="A1437">
        <v>20131206</v>
      </c>
      <c r="B1437">
        <f t="shared" si="110"/>
        <v>20171206</v>
      </c>
      <c r="C1437">
        <f t="shared" si="111"/>
        <v>2017</v>
      </c>
      <c r="D1437">
        <f t="shared" si="112"/>
        <v>12</v>
      </c>
      <c r="E1437">
        <f t="shared" si="113"/>
        <v>6</v>
      </c>
      <c r="F1437" s="15">
        <f t="shared" si="114"/>
        <v>43075</v>
      </c>
      <c r="G1437">
        <v>300</v>
      </c>
      <c r="H1437">
        <v>49</v>
      </c>
      <c r="I1437">
        <v>50</v>
      </c>
      <c r="J1437">
        <v>80</v>
      </c>
      <c r="K1437">
        <v>1</v>
      </c>
      <c r="L1437">
        <v>20</v>
      </c>
      <c r="M1437">
        <v>23</v>
      </c>
      <c r="N1437">
        <v>160</v>
      </c>
      <c r="O1437">
        <v>1</v>
      </c>
      <c r="P1437">
        <v>37</v>
      </c>
      <c r="Q1437">
        <v>14</v>
      </c>
      <c r="R1437">
        <v>6</v>
      </c>
      <c r="S1437">
        <v>54</v>
      </c>
      <c r="T1437">
        <v>14</v>
      </c>
      <c r="U1437">
        <v>11</v>
      </c>
      <c r="V1437">
        <v>12</v>
      </c>
      <c r="W1437">
        <v>11</v>
      </c>
      <c r="X1437">
        <v>14</v>
      </c>
      <c r="Y1437">
        <v>200</v>
      </c>
      <c r="Z1437">
        <v>34</v>
      </c>
      <c r="AA1437">
        <v>37</v>
      </c>
      <c r="AB1437">
        <v>9</v>
      </c>
      <c r="AC1437">
        <v>7</v>
      </c>
      <c r="AD1437">
        <v>10209</v>
      </c>
      <c r="AE1437">
        <v>10255</v>
      </c>
      <c r="AF1437">
        <v>23</v>
      </c>
      <c r="AG1437">
        <v>10156</v>
      </c>
      <c r="AH1437">
        <v>1</v>
      </c>
      <c r="AI1437">
        <v>50</v>
      </c>
      <c r="AJ1437">
        <v>6</v>
      </c>
      <c r="AK1437">
        <v>82</v>
      </c>
      <c r="AL1437">
        <v>15</v>
      </c>
      <c r="AM1437">
        <v>7</v>
      </c>
      <c r="AN1437">
        <v>73</v>
      </c>
      <c r="AO1437">
        <v>92</v>
      </c>
      <c r="AP1437">
        <v>6</v>
      </c>
      <c r="AQ1437">
        <v>50</v>
      </c>
      <c r="AR1437">
        <v>18</v>
      </c>
      <c r="AS1437">
        <v>2</v>
      </c>
    </row>
    <row r="1438" spans="1:45" x14ac:dyDescent="0.25">
      <c r="A1438">
        <v>20131207</v>
      </c>
      <c r="B1438">
        <f t="shared" si="110"/>
        <v>20171207</v>
      </c>
      <c r="C1438">
        <f t="shared" si="111"/>
        <v>2017</v>
      </c>
      <c r="D1438">
        <f t="shared" si="112"/>
        <v>12</v>
      </c>
      <c r="E1438">
        <f t="shared" si="113"/>
        <v>7</v>
      </c>
      <c r="F1438" s="15">
        <f t="shared" si="114"/>
        <v>43076</v>
      </c>
      <c r="G1438">
        <v>247</v>
      </c>
      <c r="H1438">
        <v>25</v>
      </c>
      <c r="I1438">
        <v>28</v>
      </c>
      <c r="J1438">
        <v>30</v>
      </c>
      <c r="K1438">
        <v>1</v>
      </c>
      <c r="L1438">
        <v>20</v>
      </c>
      <c r="M1438">
        <v>2</v>
      </c>
      <c r="N1438">
        <v>70</v>
      </c>
      <c r="O1438">
        <v>18</v>
      </c>
      <c r="P1438">
        <v>59</v>
      </c>
      <c r="Q1438">
        <v>34</v>
      </c>
      <c r="R1438">
        <v>2</v>
      </c>
      <c r="S1438">
        <v>81</v>
      </c>
      <c r="T1438">
        <v>15</v>
      </c>
      <c r="U1438">
        <v>20</v>
      </c>
      <c r="V1438">
        <v>6</v>
      </c>
      <c r="W1438">
        <v>2</v>
      </c>
      <c r="X1438">
        <v>3</v>
      </c>
      <c r="Y1438">
        <v>130</v>
      </c>
      <c r="Z1438">
        <v>20</v>
      </c>
      <c r="AA1438">
        <v>22</v>
      </c>
      <c r="AB1438">
        <v>13</v>
      </c>
      <c r="AC1438">
        <v>14</v>
      </c>
      <c r="AD1438">
        <v>10242</v>
      </c>
      <c r="AE1438">
        <v>10257</v>
      </c>
      <c r="AF1438">
        <v>2</v>
      </c>
      <c r="AG1438">
        <v>10229</v>
      </c>
      <c r="AH1438">
        <v>14</v>
      </c>
      <c r="AI1438">
        <v>26</v>
      </c>
      <c r="AJ1438">
        <v>11</v>
      </c>
      <c r="AK1438">
        <v>75</v>
      </c>
      <c r="AL1438">
        <v>3</v>
      </c>
      <c r="AM1438">
        <v>8</v>
      </c>
      <c r="AN1438">
        <v>87</v>
      </c>
      <c r="AO1438">
        <v>98</v>
      </c>
      <c r="AP1438">
        <v>9</v>
      </c>
      <c r="AQ1438">
        <v>70</v>
      </c>
      <c r="AR1438">
        <v>1</v>
      </c>
      <c r="AS1438">
        <v>2</v>
      </c>
    </row>
    <row r="1439" spans="1:45" x14ac:dyDescent="0.25">
      <c r="A1439">
        <v>20131208</v>
      </c>
      <c r="B1439">
        <f t="shared" si="110"/>
        <v>20171208</v>
      </c>
      <c r="C1439">
        <f t="shared" si="111"/>
        <v>2017</v>
      </c>
      <c r="D1439">
        <f t="shared" si="112"/>
        <v>12</v>
      </c>
      <c r="E1439">
        <f t="shared" si="113"/>
        <v>8</v>
      </c>
      <c r="F1439" s="15">
        <f t="shared" si="114"/>
        <v>43077</v>
      </c>
      <c r="G1439">
        <v>235</v>
      </c>
      <c r="H1439">
        <v>48</v>
      </c>
      <c r="I1439">
        <v>48</v>
      </c>
      <c r="J1439">
        <v>70</v>
      </c>
      <c r="K1439">
        <v>23</v>
      </c>
      <c r="L1439">
        <v>30</v>
      </c>
      <c r="M1439">
        <v>1</v>
      </c>
      <c r="N1439">
        <v>120</v>
      </c>
      <c r="O1439">
        <v>12</v>
      </c>
      <c r="P1439">
        <v>81</v>
      </c>
      <c r="Q1439">
        <v>65</v>
      </c>
      <c r="R1439">
        <v>1</v>
      </c>
      <c r="S1439">
        <v>96</v>
      </c>
      <c r="T1439">
        <v>19</v>
      </c>
      <c r="U1439">
        <v>59</v>
      </c>
      <c r="V1439">
        <v>6</v>
      </c>
      <c r="W1439">
        <v>5</v>
      </c>
      <c r="X1439">
        <v>6</v>
      </c>
      <c r="Y1439">
        <v>178</v>
      </c>
      <c r="Z1439">
        <v>6</v>
      </c>
      <c r="AA1439">
        <v>4</v>
      </c>
      <c r="AB1439">
        <v>3</v>
      </c>
      <c r="AC1439">
        <v>6</v>
      </c>
      <c r="AD1439">
        <v>10231</v>
      </c>
      <c r="AE1439">
        <v>10238</v>
      </c>
      <c r="AF1439">
        <v>23</v>
      </c>
      <c r="AG1439">
        <v>10222</v>
      </c>
      <c r="AH1439">
        <v>15</v>
      </c>
      <c r="AI1439">
        <v>57</v>
      </c>
      <c r="AJ1439">
        <v>5</v>
      </c>
      <c r="AK1439">
        <v>70</v>
      </c>
      <c r="AL1439">
        <v>11</v>
      </c>
      <c r="AM1439">
        <v>8</v>
      </c>
      <c r="AN1439">
        <v>90</v>
      </c>
      <c r="AO1439">
        <v>96</v>
      </c>
      <c r="AP1439">
        <v>7</v>
      </c>
      <c r="AQ1439">
        <v>84</v>
      </c>
      <c r="AR1439">
        <v>15</v>
      </c>
      <c r="AS1439">
        <v>2</v>
      </c>
    </row>
    <row r="1440" spans="1:45" x14ac:dyDescent="0.25">
      <c r="A1440">
        <v>20131209</v>
      </c>
      <c r="B1440">
        <f t="shared" si="110"/>
        <v>20171209</v>
      </c>
      <c r="C1440">
        <f t="shared" si="111"/>
        <v>2017</v>
      </c>
      <c r="D1440">
        <f t="shared" si="112"/>
        <v>12</v>
      </c>
      <c r="E1440">
        <f t="shared" si="113"/>
        <v>9</v>
      </c>
      <c r="F1440" s="15">
        <f t="shared" si="114"/>
        <v>43078</v>
      </c>
      <c r="G1440">
        <v>249</v>
      </c>
      <c r="H1440">
        <v>40</v>
      </c>
      <c r="I1440">
        <v>41</v>
      </c>
      <c r="J1440">
        <v>70</v>
      </c>
      <c r="K1440">
        <v>5</v>
      </c>
      <c r="L1440">
        <v>20</v>
      </c>
      <c r="M1440">
        <v>17</v>
      </c>
      <c r="N1440">
        <v>130</v>
      </c>
      <c r="O1440">
        <v>2</v>
      </c>
      <c r="P1440">
        <v>91</v>
      </c>
      <c r="Q1440">
        <v>74</v>
      </c>
      <c r="R1440">
        <v>18</v>
      </c>
      <c r="S1440">
        <v>111</v>
      </c>
      <c r="T1440">
        <v>13</v>
      </c>
      <c r="U1440">
        <v>52</v>
      </c>
      <c r="V1440">
        <v>18</v>
      </c>
      <c r="W1440">
        <v>27</v>
      </c>
      <c r="X1440">
        <v>34</v>
      </c>
      <c r="Y1440">
        <v>240</v>
      </c>
      <c r="Z1440">
        <v>0</v>
      </c>
      <c r="AA1440">
        <v>0</v>
      </c>
      <c r="AB1440">
        <v>0</v>
      </c>
      <c r="AC1440">
        <v>1</v>
      </c>
      <c r="AD1440">
        <v>10281</v>
      </c>
      <c r="AE1440">
        <v>10327</v>
      </c>
      <c r="AF1440">
        <v>24</v>
      </c>
      <c r="AG1440">
        <v>10237</v>
      </c>
      <c r="AH1440">
        <v>1</v>
      </c>
      <c r="AI1440">
        <v>38</v>
      </c>
      <c r="AJ1440">
        <v>21</v>
      </c>
      <c r="AK1440">
        <v>75</v>
      </c>
      <c r="AL1440">
        <v>13</v>
      </c>
      <c r="AM1440">
        <v>7</v>
      </c>
      <c r="AN1440">
        <v>88</v>
      </c>
      <c r="AO1440">
        <v>97</v>
      </c>
      <c r="AP1440">
        <v>21</v>
      </c>
      <c r="AQ1440">
        <v>80</v>
      </c>
      <c r="AR1440">
        <v>12</v>
      </c>
      <c r="AS1440">
        <v>3</v>
      </c>
    </row>
    <row r="1441" spans="1:45" x14ac:dyDescent="0.25">
      <c r="A1441">
        <v>20131210</v>
      </c>
      <c r="B1441">
        <f t="shared" si="110"/>
        <v>20171210</v>
      </c>
      <c r="C1441">
        <f t="shared" si="111"/>
        <v>2017</v>
      </c>
      <c r="D1441">
        <f t="shared" si="112"/>
        <v>12</v>
      </c>
      <c r="E1441">
        <f t="shared" si="113"/>
        <v>10</v>
      </c>
      <c r="F1441" s="15">
        <f t="shared" si="114"/>
        <v>43079</v>
      </c>
      <c r="G1441">
        <v>170</v>
      </c>
      <c r="H1441">
        <v>22</v>
      </c>
      <c r="I1441">
        <v>23</v>
      </c>
      <c r="J1441">
        <v>40</v>
      </c>
      <c r="K1441">
        <v>13</v>
      </c>
      <c r="L1441">
        <v>20</v>
      </c>
      <c r="M1441">
        <v>2</v>
      </c>
      <c r="N1441">
        <v>60</v>
      </c>
      <c r="O1441">
        <v>13</v>
      </c>
      <c r="P1441">
        <v>43</v>
      </c>
      <c r="Q1441">
        <v>4</v>
      </c>
      <c r="R1441">
        <v>23</v>
      </c>
      <c r="S1441">
        <v>91</v>
      </c>
      <c r="T1441">
        <v>14</v>
      </c>
      <c r="U1441">
        <v>-26</v>
      </c>
      <c r="V1441">
        <v>24</v>
      </c>
      <c r="W1441">
        <v>68</v>
      </c>
      <c r="X1441">
        <v>87</v>
      </c>
      <c r="Y1441">
        <v>383</v>
      </c>
      <c r="Z1441">
        <v>0</v>
      </c>
      <c r="AA1441">
        <v>0</v>
      </c>
      <c r="AB1441">
        <v>0</v>
      </c>
      <c r="AC1441">
        <v>1</v>
      </c>
      <c r="AD1441">
        <v>10338</v>
      </c>
      <c r="AE1441">
        <v>10346</v>
      </c>
      <c r="AF1441">
        <v>10</v>
      </c>
      <c r="AG1441">
        <v>10331</v>
      </c>
      <c r="AH1441">
        <v>1</v>
      </c>
      <c r="AI1441">
        <v>1</v>
      </c>
      <c r="AJ1441">
        <v>22</v>
      </c>
      <c r="AK1441">
        <v>67</v>
      </c>
      <c r="AL1441">
        <v>12</v>
      </c>
      <c r="AM1441">
        <v>1</v>
      </c>
      <c r="AN1441">
        <v>92</v>
      </c>
      <c r="AO1441">
        <v>100</v>
      </c>
      <c r="AP1441">
        <v>22</v>
      </c>
      <c r="AQ1441">
        <v>76</v>
      </c>
      <c r="AR1441">
        <v>13</v>
      </c>
      <c r="AS1441">
        <v>5</v>
      </c>
    </row>
    <row r="1442" spans="1:45" x14ac:dyDescent="0.25">
      <c r="A1442">
        <v>20131211</v>
      </c>
      <c r="B1442">
        <f t="shared" si="110"/>
        <v>20171211</v>
      </c>
      <c r="C1442">
        <f t="shared" si="111"/>
        <v>2017</v>
      </c>
      <c r="D1442">
        <f t="shared" si="112"/>
        <v>12</v>
      </c>
      <c r="E1442">
        <f t="shared" si="113"/>
        <v>11</v>
      </c>
      <c r="F1442" s="15">
        <f t="shared" si="114"/>
        <v>43080</v>
      </c>
      <c r="G1442">
        <v>153</v>
      </c>
      <c r="H1442">
        <v>27</v>
      </c>
      <c r="I1442">
        <v>28</v>
      </c>
      <c r="J1442">
        <v>40</v>
      </c>
      <c r="K1442">
        <v>21</v>
      </c>
      <c r="L1442">
        <v>20</v>
      </c>
      <c r="M1442">
        <v>1</v>
      </c>
      <c r="N1442">
        <v>70</v>
      </c>
      <c r="O1442">
        <v>24</v>
      </c>
      <c r="P1442">
        <v>12</v>
      </c>
      <c r="Q1442">
        <v>-13</v>
      </c>
      <c r="R1442">
        <v>4</v>
      </c>
      <c r="S1442">
        <v>41</v>
      </c>
      <c r="T1442">
        <v>12</v>
      </c>
      <c r="U1442">
        <v>-43</v>
      </c>
      <c r="V1442">
        <v>6</v>
      </c>
      <c r="W1442">
        <v>41</v>
      </c>
      <c r="X1442">
        <v>52</v>
      </c>
      <c r="Y1442">
        <v>322</v>
      </c>
      <c r="Z1442">
        <v>0</v>
      </c>
      <c r="AA1442">
        <v>0</v>
      </c>
      <c r="AB1442">
        <v>0</v>
      </c>
      <c r="AC1442">
        <v>1</v>
      </c>
      <c r="AD1442">
        <v>10326</v>
      </c>
      <c r="AE1442">
        <v>10339</v>
      </c>
      <c r="AF1442">
        <v>3</v>
      </c>
      <c r="AG1442">
        <v>10307</v>
      </c>
      <c r="AH1442">
        <v>24</v>
      </c>
      <c r="AI1442">
        <v>1</v>
      </c>
      <c r="AJ1442">
        <v>1</v>
      </c>
      <c r="AK1442">
        <v>57</v>
      </c>
      <c r="AL1442">
        <v>11</v>
      </c>
      <c r="AM1442">
        <v>6</v>
      </c>
      <c r="AN1442">
        <v>99</v>
      </c>
      <c r="AO1442">
        <v>100</v>
      </c>
      <c r="AP1442">
        <v>1</v>
      </c>
      <c r="AQ1442">
        <v>91</v>
      </c>
      <c r="AR1442">
        <v>11</v>
      </c>
      <c r="AS1442">
        <v>4</v>
      </c>
    </row>
    <row r="1443" spans="1:45" x14ac:dyDescent="0.25">
      <c r="A1443">
        <v>20131212</v>
      </c>
      <c r="B1443">
        <f t="shared" si="110"/>
        <v>20171212</v>
      </c>
      <c r="C1443">
        <f t="shared" si="111"/>
        <v>2017</v>
      </c>
      <c r="D1443">
        <f t="shared" si="112"/>
        <v>12</v>
      </c>
      <c r="E1443">
        <f t="shared" si="113"/>
        <v>12</v>
      </c>
      <c r="F1443" s="15">
        <f t="shared" si="114"/>
        <v>43081</v>
      </c>
      <c r="G1443">
        <v>174</v>
      </c>
      <c r="H1443">
        <v>35</v>
      </c>
      <c r="I1443">
        <v>36</v>
      </c>
      <c r="J1443">
        <v>50</v>
      </c>
      <c r="K1443">
        <v>11</v>
      </c>
      <c r="L1443">
        <v>30</v>
      </c>
      <c r="M1443">
        <v>1</v>
      </c>
      <c r="N1443">
        <v>90</v>
      </c>
      <c r="O1443">
        <v>11</v>
      </c>
      <c r="P1443">
        <v>24</v>
      </c>
      <c r="Q1443">
        <v>-1</v>
      </c>
      <c r="R1443">
        <v>23</v>
      </c>
      <c r="S1443">
        <v>52</v>
      </c>
      <c r="T1443">
        <v>14</v>
      </c>
      <c r="U1443">
        <v>-13</v>
      </c>
      <c r="V1443">
        <v>24</v>
      </c>
      <c r="W1443">
        <v>58</v>
      </c>
      <c r="X1443">
        <v>74</v>
      </c>
      <c r="Y1443">
        <v>350</v>
      </c>
      <c r="Z1443">
        <v>0</v>
      </c>
      <c r="AA1443">
        <v>0</v>
      </c>
      <c r="AB1443">
        <v>0</v>
      </c>
      <c r="AC1443">
        <v>1</v>
      </c>
      <c r="AD1443">
        <v>10277</v>
      </c>
      <c r="AE1443">
        <v>10305</v>
      </c>
      <c r="AF1443">
        <v>1</v>
      </c>
      <c r="AG1443">
        <v>10252</v>
      </c>
      <c r="AH1443">
        <v>24</v>
      </c>
      <c r="AI1443">
        <v>2</v>
      </c>
      <c r="AJ1443">
        <v>1</v>
      </c>
      <c r="AK1443">
        <v>67</v>
      </c>
      <c r="AL1443">
        <v>13</v>
      </c>
      <c r="AM1443">
        <v>3</v>
      </c>
      <c r="AN1443">
        <v>92</v>
      </c>
      <c r="AO1443">
        <v>100</v>
      </c>
      <c r="AP1443">
        <v>1</v>
      </c>
      <c r="AQ1443">
        <v>79</v>
      </c>
      <c r="AR1443">
        <v>13</v>
      </c>
      <c r="AS1443">
        <v>4</v>
      </c>
    </row>
    <row r="1444" spans="1:45" x14ac:dyDescent="0.25">
      <c r="A1444">
        <v>20131213</v>
      </c>
      <c r="B1444">
        <f t="shared" si="110"/>
        <v>20171213</v>
      </c>
      <c r="C1444">
        <f t="shared" si="111"/>
        <v>2017</v>
      </c>
      <c r="D1444">
        <f t="shared" si="112"/>
        <v>12</v>
      </c>
      <c r="E1444">
        <f t="shared" si="113"/>
        <v>13</v>
      </c>
      <c r="F1444" s="15">
        <f t="shared" si="114"/>
        <v>43082</v>
      </c>
      <c r="G1444">
        <v>176</v>
      </c>
      <c r="H1444">
        <v>31</v>
      </c>
      <c r="I1444">
        <v>32</v>
      </c>
      <c r="J1444">
        <v>40</v>
      </c>
      <c r="K1444">
        <v>5</v>
      </c>
      <c r="L1444">
        <v>20</v>
      </c>
      <c r="M1444">
        <v>19</v>
      </c>
      <c r="N1444">
        <v>70</v>
      </c>
      <c r="O1444">
        <v>1</v>
      </c>
      <c r="P1444">
        <v>17</v>
      </c>
      <c r="Q1444">
        <v>-2</v>
      </c>
      <c r="R1444">
        <v>4</v>
      </c>
      <c r="S1444">
        <v>44</v>
      </c>
      <c r="T1444">
        <v>15</v>
      </c>
      <c r="U1444">
        <v>-2</v>
      </c>
      <c r="V1444">
        <v>6</v>
      </c>
      <c r="W1444">
        <v>31</v>
      </c>
      <c r="X1444">
        <v>40</v>
      </c>
      <c r="Y1444">
        <v>236</v>
      </c>
      <c r="Z1444">
        <v>0</v>
      </c>
      <c r="AA1444">
        <v>0</v>
      </c>
      <c r="AB1444">
        <v>0</v>
      </c>
      <c r="AC1444">
        <v>1</v>
      </c>
      <c r="AD1444">
        <v>10228</v>
      </c>
      <c r="AE1444">
        <v>10248</v>
      </c>
      <c r="AF1444">
        <v>2</v>
      </c>
      <c r="AG1444">
        <v>10208</v>
      </c>
      <c r="AH1444">
        <v>22</v>
      </c>
      <c r="AI1444">
        <v>1</v>
      </c>
      <c r="AJ1444">
        <v>2</v>
      </c>
      <c r="AK1444">
        <v>57</v>
      </c>
      <c r="AL1444">
        <v>17</v>
      </c>
      <c r="AM1444">
        <v>6</v>
      </c>
      <c r="AN1444">
        <v>96</v>
      </c>
      <c r="AO1444">
        <v>100</v>
      </c>
      <c r="AP1444">
        <v>3</v>
      </c>
      <c r="AQ1444">
        <v>87</v>
      </c>
      <c r="AR1444">
        <v>14</v>
      </c>
      <c r="AS1444">
        <v>3</v>
      </c>
    </row>
    <row r="1445" spans="1:45" x14ac:dyDescent="0.25">
      <c r="A1445">
        <v>20131214</v>
      </c>
      <c r="B1445">
        <f t="shared" si="110"/>
        <v>20171214</v>
      </c>
      <c r="C1445">
        <f t="shared" si="111"/>
        <v>2017</v>
      </c>
      <c r="D1445">
        <f t="shared" si="112"/>
        <v>12</v>
      </c>
      <c r="E1445">
        <f t="shared" si="113"/>
        <v>14</v>
      </c>
      <c r="F1445" s="15">
        <f t="shared" si="114"/>
        <v>43083</v>
      </c>
      <c r="G1445">
        <v>207</v>
      </c>
      <c r="H1445">
        <v>36</v>
      </c>
      <c r="I1445">
        <v>40</v>
      </c>
      <c r="J1445">
        <v>70</v>
      </c>
      <c r="K1445">
        <v>22</v>
      </c>
      <c r="L1445">
        <v>20</v>
      </c>
      <c r="M1445">
        <v>6</v>
      </c>
      <c r="N1445">
        <v>120</v>
      </c>
      <c r="O1445">
        <v>23</v>
      </c>
      <c r="P1445">
        <v>64</v>
      </c>
      <c r="Q1445">
        <v>29</v>
      </c>
      <c r="R1445">
        <v>1</v>
      </c>
      <c r="S1445">
        <v>88</v>
      </c>
      <c r="T1445">
        <v>14</v>
      </c>
      <c r="U1445">
        <v>28</v>
      </c>
      <c r="V1445">
        <v>6</v>
      </c>
      <c r="W1445">
        <v>25</v>
      </c>
      <c r="X1445">
        <v>32</v>
      </c>
      <c r="Y1445">
        <v>215</v>
      </c>
      <c r="Z1445">
        <v>43</v>
      </c>
      <c r="AA1445">
        <v>50</v>
      </c>
      <c r="AB1445">
        <v>21</v>
      </c>
      <c r="AC1445">
        <v>3</v>
      </c>
      <c r="AD1445">
        <v>10241</v>
      </c>
      <c r="AE1445">
        <v>10269</v>
      </c>
      <c r="AF1445">
        <v>16</v>
      </c>
      <c r="AG1445">
        <v>10207</v>
      </c>
      <c r="AH1445">
        <v>2</v>
      </c>
      <c r="AI1445">
        <v>21</v>
      </c>
      <c r="AJ1445">
        <v>3</v>
      </c>
      <c r="AK1445">
        <v>70</v>
      </c>
      <c r="AL1445">
        <v>23</v>
      </c>
      <c r="AM1445">
        <v>7</v>
      </c>
      <c r="AN1445">
        <v>88</v>
      </c>
      <c r="AO1445">
        <v>98</v>
      </c>
      <c r="AP1445">
        <v>3</v>
      </c>
      <c r="AQ1445">
        <v>76</v>
      </c>
      <c r="AR1445">
        <v>24</v>
      </c>
      <c r="AS1445">
        <v>3</v>
      </c>
    </row>
    <row r="1446" spans="1:45" x14ac:dyDescent="0.25">
      <c r="A1446">
        <v>20131215</v>
      </c>
      <c r="B1446">
        <f t="shared" si="110"/>
        <v>20171215</v>
      </c>
      <c r="C1446">
        <f t="shared" si="111"/>
        <v>2017</v>
      </c>
      <c r="D1446">
        <f t="shared" si="112"/>
        <v>12</v>
      </c>
      <c r="E1446">
        <f t="shared" si="113"/>
        <v>15</v>
      </c>
      <c r="F1446" s="15">
        <f t="shared" si="114"/>
        <v>43084</v>
      </c>
      <c r="G1446">
        <v>202</v>
      </c>
      <c r="H1446">
        <v>54</v>
      </c>
      <c r="I1446">
        <v>57</v>
      </c>
      <c r="J1446">
        <v>80</v>
      </c>
      <c r="K1446">
        <v>3</v>
      </c>
      <c r="L1446">
        <v>40</v>
      </c>
      <c r="M1446">
        <v>17</v>
      </c>
      <c r="N1446">
        <v>150</v>
      </c>
      <c r="O1446">
        <v>5</v>
      </c>
      <c r="P1446">
        <v>79</v>
      </c>
      <c r="Q1446">
        <v>66</v>
      </c>
      <c r="R1446">
        <v>5</v>
      </c>
      <c r="S1446">
        <v>90</v>
      </c>
      <c r="T1446">
        <v>13</v>
      </c>
      <c r="U1446">
        <v>62</v>
      </c>
      <c r="V1446">
        <v>6</v>
      </c>
      <c r="W1446">
        <v>2</v>
      </c>
      <c r="X1446">
        <v>3</v>
      </c>
      <c r="Y1446">
        <v>150</v>
      </c>
      <c r="Z1446">
        <v>24</v>
      </c>
      <c r="AA1446">
        <v>15</v>
      </c>
      <c r="AB1446">
        <v>7</v>
      </c>
      <c r="AC1446">
        <v>5</v>
      </c>
      <c r="AD1446">
        <v>10238</v>
      </c>
      <c r="AE1446">
        <v>10257</v>
      </c>
      <c r="AF1446">
        <v>10</v>
      </c>
      <c r="AG1446">
        <v>10221</v>
      </c>
      <c r="AH1446">
        <v>4</v>
      </c>
      <c r="AI1446">
        <v>60</v>
      </c>
      <c r="AJ1446">
        <v>3</v>
      </c>
      <c r="AK1446">
        <v>76</v>
      </c>
      <c r="AL1446">
        <v>2</v>
      </c>
      <c r="AM1446">
        <v>8</v>
      </c>
      <c r="AN1446">
        <v>81</v>
      </c>
      <c r="AO1446">
        <v>88</v>
      </c>
      <c r="AP1446">
        <v>17</v>
      </c>
      <c r="AQ1446">
        <v>66</v>
      </c>
      <c r="AR1446">
        <v>2</v>
      </c>
      <c r="AS1446">
        <v>2</v>
      </c>
    </row>
    <row r="1447" spans="1:45" x14ac:dyDescent="0.25">
      <c r="A1447">
        <v>20131216</v>
      </c>
      <c r="B1447">
        <f t="shared" si="110"/>
        <v>20171216</v>
      </c>
      <c r="C1447">
        <f t="shared" si="111"/>
        <v>2017</v>
      </c>
      <c r="D1447">
        <f t="shared" si="112"/>
        <v>12</v>
      </c>
      <c r="E1447">
        <f t="shared" si="113"/>
        <v>16</v>
      </c>
      <c r="F1447" s="15">
        <f t="shared" si="114"/>
        <v>43085</v>
      </c>
      <c r="G1447">
        <v>198</v>
      </c>
      <c r="H1447">
        <v>55</v>
      </c>
      <c r="I1447">
        <v>55</v>
      </c>
      <c r="J1447">
        <v>70</v>
      </c>
      <c r="K1447">
        <v>12</v>
      </c>
      <c r="L1447">
        <v>40</v>
      </c>
      <c r="M1447">
        <v>20</v>
      </c>
      <c r="N1447">
        <v>130</v>
      </c>
      <c r="O1447">
        <v>12</v>
      </c>
      <c r="P1447">
        <v>102</v>
      </c>
      <c r="Q1447">
        <v>79</v>
      </c>
      <c r="R1447">
        <v>1</v>
      </c>
      <c r="S1447">
        <v>127</v>
      </c>
      <c r="T1447">
        <v>15</v>
      </c>
      <c r="U1447">
        <v>75</v>
      </c>
      <c r="V1447">
        <v>6</v>
      </c>
      <c r="W1447">
        <v>41</v>
      </c>
      <c r="X1447">
        <v>53</v>
      </c>
      <c r="Y1447">
        <v>271</v>
      </c>
      <c r="Z1447">
        <v>0</v>
      </c>
      <c r="AA1447">
        <v>0</v>
      </c>
      <c r="AB1447">
        <v>0</v>
      </c>
      <c r="AC1447">
        <v>1</v>
      </c>
      <c r="AD1447">
        <v>10210</v>
      </c>
      <c r="AE1447">
        <v>10220</v>
      </c>
      <c r="AF1447">
        <v>1</v>
      </c>
      <c r="AG1447">
        <v>10196</v>
      </c>
      <c r="AH1447">
        <v>15</v>
      </c>
      <c r="AI1447">
        <v>67</v>
      </c>
      <c r="AJ1447">
        <v>4</v>
      </c>
      <c r="AK1447">
        <v>83</v>
      </c>
      <c r="AL1447">
        <v>14</v>
      </c>
      <c r="AM1447">
        <v>7</v>
      </c>
      <c r="AN1447">
        <v>71</v>
      </c>
      <c r="AO1447">
        <v>84</v>
      </c>
      <c r="AP1447">
        <v>7</v>
      </c>
      <c r="AQ1447">
        <v>58</v>
      </c>
      <c r="AR1447">
        <v>17</v>
      </c>
      <c r="AS1447">
        <v>4</v>
      </c>
    </row>
    <row r="1448" spans="1:45" x14ac:dyDescent="0.25">
      <c r="A1448">
        <v>20131217</v>
      </c>
      <c r="B1448">
        <f t="shared" si="110"/>
        <v>20171217</v>
      </c>
      <c r="C1448">
        <f t="shared" si="111"/>
        <v>2017</v>
      </c>
      <c r="D1448">
        <f t="shared" si="112"/>
        <v>12</v>
      </c>
      <c r="E1448">
        <f t="shared" si="113"/>
        <v>17</v>
      </c>
      <c r="F1448" s="15">
        <f t="shared" si="114"/>
        <v>43086</v>
      </c>
      <c r="G1448">
        <v>122</v>
      </c>
      <c r="H1448">
        <v>12</v>
      </c>
      <c r="I1448">
        <v>28</v>
      </c>
      <c r="J1448">
        <v>50</v>
      </c>
      <c r="K1448">
        <v>1</v>
      </c>
      <c r="L1448">
        <v>20</v>
      </c>
      <c r="M1448">
        <v>5</v>
      </c>
      <c r="N1448">
        <v>90</v>
      </c>
      <c r="O1448">
        <v>7</v>
      </c>
      <c r="P1448">
        <v>64</v>
      </c>
      <c r="Q1448">
        <v>52</v>
      </c>
      <c r="R1448">
        <v>22</v>
      </c>
      <c r="S1448">
        <v>106</v>
      </c>
      <c r="T1448">
        <v>1</v>
      </c>
      <c r="U1448">
        <v>43</v>
      </c>
      <c r="V1448">
        <v>24</v>
      </c>
      <c r="W1448">
        <v>0</v>
      </c>
      <c r="X1448">
        <v>0</v>
      </c>
      <c r="Y1448">
        <v>75</v>
      </c>
      <c r="Z1448">
        <v>9</v>
      </c>
      <c r="AA1448">
        <v>5</v>
      </c>
      <c r="AB1448">
        <v>4</v>
      </c>
      <c r="AC1448">
        <v>8</v>
      </c>
      <c r="AD1448">
        <v>10226</v>
      </c>
      <c r="AE1448">
        <v>10249</v>
      </c>
      <c r="AF1448">
        <v>12</v>
      </c>
      <c r="AG1448">
        <v>10193</v>
      </c>
      <c r="AH1448">
        <v>24</v>
      </c>
      <c r="AI1448">
        <v>41</v>
      </c>
      <c r="AJ1448">
        <v>21</v>
      </c>
      <c r="AK1448">
        <v>75</v>
      </c>
      <c r="AL1448">
        <v>1</v>
      </c>
      <c r="AM1448">
        <v>8</v>
      </c>
      <c r="AN1448">
        <v>89</v>
      </c>
      <c r="AO1448">
        <v>96</v>
      </c>
      <c r="AP1448">
        <v>8</v>
      </c>
      <c r="AQ1448">
        <v>74</v>
      </c>
      <c r="AR1448">
        <v>2</v>
      </c>
      <c r="AS1448">
        <v>1</v>
      </c>
    </row>
    <row r="1449" spans="1:45" x14ac:dyDescent="0.25">
      <c r="A1449">
        <v>20131218</v>
      </c>
      <c r="B1449">
        <f t="shared" si="110"/>
        <v>20171218</v>
      </c>
      <c r="C1449">
        <f t="shared" si="111"/>
        <v>2017</v>
      </c>
      <c r="D1449">
        <f t="shared" si="112"/>
        <v>12</v>
      </c>
      <c r="E1449">
        <f t="shared" si="113"/>
        <v>18</v>
      </c>
      <c r="F1449" s="15">
        <f t="shared" si="114"/>
        <v>43087</v>
      </c>
      <c r="G1449">
        <v>182</v>
      </c>
      <c r="H1449">
        <v>45</v>
      </c>
      <c r="I1449">
        <v>48</v>
      </c>
      <c r="J1449">
        <v>60</v>
      </c>
      <c r="K1449">
        <v>10</v>
      </c>
      <c r="L1449">
        <v>30</v>
      </c>
      <c r="M1449">
        <v>3</v>
      </c>
      <c r="N1449">
        <v>110</v>
      </c>
      <c r="O1449">
        <v>10</v>
      </c>
      <c r="P1449">
        <v>77</v>
      </c>
      <c r="Q1449">
        <v>61</v>
      </c>
      <c r="R1449">
        <v>1</v>
      </c>
      <c r="S1449">
        <v>89</v>
      </c>
      <c r="T1449">
        <v>14</v>
      </c>
      <c r="U1449">
        <v>50</v>
      </c>
      <c r="V1449">
        <v>18</v>
      </c>
      <c r="W1449">
        <v>11</v>
      </c>
      <c r="X1449">
        <v>14</v>
      </c>
      <c r="Y1449">
        <v>178</v>
      </c>
      <c r="Z1449">
        <v>4</v>
      </c>
      <c r="AA1449">
        <v>1</v>
      </c>
      <c r="AB1449">
        <v>1</v>
      </c>
      <c r="AC1449">
        <v>10</v>
      </c>
      <c r="AD1449">
        <v>10134</v>
      </c>
      <c r="AE1449">
        <v>10186</v>
      </c>
      <c r="AF1449">
        <v>1</v>
      </c>
      <c r="AG1449">
        <v>10018</v>
      </c>
      <c r="AH1449">
        <v>24</v>
      </c>
      <c r="AI1449">
        <v>63</v>
      </c>
      <c r="AJ1449">
        <v>9</v>
      </c>
      <c r="AK1449">
        <v>75</v>
      </c>
      <c r="AL1449">
        <v>15</v>
      </c>
      <c r="AM1449">
        <v>6</v>
      </c>
      <c r="AN1449">
        <v>82</v>
      </c>
      <c r="AO1449">
        <v>90</v>
      </c>
      <c r="AP1449">
        <v>22</v>
      </c>
      <c r="AQ1449">
        <v>76</v>
      </c>
      <c r="AR1449">
        <v>14</v>
      </c>
      <c r="AS1449">
        <v>2</v>
      </c>
    </row>
    <row r="1450" spans="1:45" x14ac:dyDescent="0.25">
      <c r="A1450">
        <v>20131219</v>
      </c>
      <c r="B1450">
        <f t="shared" si="110"/>
        <v>20171219</v>
      </c>
      <c r="C1450">
        <f t="shared" si="111"/>
        <v>2017</v>
      </c>
      <c r="D1450">
        <f t="shared" si="112"/>
        <v>12</v>
      </c>
      <c r="E1450">
        <f t="shared" si="113"/>
        <v>19</v>
      </c>
      <c r="F1450" s="15">
        <f t="shared" si="114"/>
        <v>43088</v>
      </c>
      <c r="G1450">
        <v>206</v>
      </c>
      <c r="H1450">
        <v>40</v>
      </c>
      <c r="I1450">
        <v>44</v>
      </c>
      <c r="J1450">
        <v>80</v>
      </c>
      <c r="K1450">
        <v>3</v>
      </c>
      <c r="L1450">
        <v>30</v>
      </c>
      <c r="M1450">
        <v>15</v>
      </c>
      <c r="N1450">
        <v>140</v>
      </c>
      <c r="O1450">
        <v>4</v>
      </c>
      <c r="P1450">
        <v>73</v>
      </c>
      <c r="Q1450">
        <v>31</v>
      </c>
      <c r="R1450">
        <v>23</v>
      </c>
      <c r="S1450">
        <v>94</v>
      </c>
      <c r="T1450">
        <v>1</v>
      </c>
      <c r="U1450">
        <v>10</v>
      </c>
      <c r="V1450">
        <v>24</v>
      </c>
      <c r="W1450">
        <v>31</v>
      </c>
      <c r="X1450">
        <v>40</v>
      </c>
      <c r="Y1450">
        <v>223</v>
      </c>
      <c r="Z1450">
        <v>53</v>
      </c>
      <c r="AA1450">
        <v>54</v>
      </c>
      <c r="AB1450">
        <v>15</v>
      </c>
      <c r="AC1450">
        <v>4</v>
      </c>
      <c r="AD1450">
        <v>10047</v>
      </c>
      <c r="AE1450">
        <v>10122</v>
      </c>
      <c r="AF1450">
        <v>24</v>
      </c>
      <c r="AG1450">
        <v>9983</v>
      </c>
      <c r="AH1450">
        <v>4</v>
      </c>
      <c r="AI1450">
        <v>59</v>
      </c>
      <c r="AJ1450">
        <v>3</v>
      </c>
      <c r="AK1450">
        <v>70</v>
      </c>
      <c r="AL1450">
        <v>8</v>
      </c>
      <c r="AM1450">
        <v>5</v>
      </c>
      <c r="AN1450">
        <v>87</v>
      </c>
      <c r="AO1450">
        <v>95</v>
      </c>
      <c r="AP1450">
        <v>23</v>
      </c>
      <c r="AQ1450">
        <v>66</v>
      </c>
      <c r="AR1450">
        <v>14</v>
      </c>
      <c r="AS1450">
        <v>3</v>
      </c>
    </row>
    <row r="1451" spans="1:45" x14ac:dyDescent="0.25">
      <c r="A1451">
        <v>20131220</v>
      </c>
      <c r="B1451">
        <f t="shared" si="110"/>
        <v>20171220</v>
      </c>
      <c r="C1451">
        <f t="shared" si="111"/>
        <v>2017</v>
      </c>
      <c r="D1451">
        <f t="shared" si="112"/>
        <v>12</v>
      </c>
      <c r="E1451">
        <f t="shared" si="113"/>
        <v>20</v>
      </c>
      <c r="F1451" s="15">
        <f t="shared" si="114"/>
        <v>43089</v>
      </c>
      <c r="G1451">
        <v>212</v>
      </c>
      <c r="H1451">
        <v>46</v>
      </c>
      <c r="I1451">
        <v>48</v>
      </c>
      <c r="J1451">
        <v>70</v>
      </c>
      <c r="K1451">
        <v>23</v>
      </c>
      <c r="L1451">
        <v>40</v>
      </c>
      <c r="M1451">
        <v>1</v>
      </c>
      <c r="N1451">
        <v>110</v>
      </c>
      <c r="O1451">
        <v>14</v>
      </c>
      <c r="P1451">
        <v>59</v>
      </c>
      <c r="Q1451">
        <v>38</v>
      </c>
      <c r="R1451">
        <v>1</v>
      </c>
      <c r="S1451">
        <v>83</v>
      </c>
      <c r="T1451">
        <v>13</v>
      </c>
      <c r="U1451">
        <v>29</v>
      </c>
      <c r="V1451">
        <v>6</v>
      </c>
      <c r="W1451">
        <v>63</v>
      </c>
      <c r="X1451">
        <v>82</v>
      </c>
      <c r="Y1451">
        <v>341</v>
      </c>
      <c r="Z1451">
        <v>0</v>
      </c>
      <c r="AA1451">
        <v>0</v>
      </c>
      <c r="AB1451">
        <v>0</v>
      </c>
      <c r="AC1451">
        <v>1</v>
      </c>
      <c r="AD1451">
        <v>10208</v>
      </c>
      <c r="AE1451">
        <v>10253</v>
      </c>
      <c r="AF1451">
        <v>19</v>
      </c>
      <c r="AG1451">
        <v>10128</v>
      </c>
      <c r="AH1451">
        <v>1</v>
      </c>
      <c r="AI1451">
        <v>58</v>
      </c>
      <c r="AJ1451">
        <v>5</v>
      </c>
      <c r="AK1451">
        <v>75</v>
      </c>
      <c r="AL1451">
        <v>24</v>
      </c>
      <c r="AM1451">
        <v>3</v>
      </c>
      <c r="AN1451">
        <v>86</v>
      </c>
      <c r="AO1451">
        <v>94</v>
      </c>
      <c r="AP1451">
        <v>6</v>
      </c>
      <c r="AQ1451">
        <v>77</v>
      </c>
      <c r="AR1451">
        <v>13</v>
      </c>
      <c r="AS1451">
        <v>4</v>
      </c>
    </row>
    <row r="1452" spans="1:45" x14ac:dyDescent="0.25">
      <c r="A1452">
        <v>20131221</v>
      </c>
      <c r="B1452">
        <f t="shared" si="110"/>
        <v>20171221</v>
      </c>
      <c r="C1452">
        <f t="shared" si="111"/>
        <v>2017</v>
      </c>
      <c r="D1452">
        <f t="shared" si="112"/>
        <v>12</v>
      </c>
      <c r="E1452">
        <f t="shared" si="113"/>
        <v>21</v>
      </c>
      <c r="F1452" s="15">
        <f t="shared" si="114"/>
        <v>43090</v>
      </c>
      <c r="G1452">
        <v>199</v>
      </c>
      <c r="H1452">
        <v>72</v>
      </c>
      <c r="I1452">
        <v>72</v>
      </c>
      <c r="J1452">
        <v>90</v>
      </c>
      <c r="K1452">
        <v>20</v>
      </c>
      <c r="L1452">
        <v>60</v>
      </c>
      <c r="M1452">
        <v>1</v>
      </c>
      <c r="N1452">
        <v>150</v>
      </c>
      <c r="O1452">
        <v>5</v>
      </c>
      <c r="P1452">
        <v>69</v>
      </c>
      <c r="Q1452">
        <v>61</v>
      </c>
      <c r="R1452">
        <v>1</v>
      </c>
      <c r="S1452">
        <v>74</v>
      </c>
      <c r="T1452">
        <v>7</v>
      </c>
      <c r="U1452">
        <v>55</v>
      </c>
      <c r="V1452">
        <v>6</v>
      </c>
      <c r="W1452">
        <v>0</v>
      </c>
      <c r="X1452">
        <v>0</v>
      </c>
      <c r="Y1452">
        <v>53</v>
      </c>
      <c r="Z1452">
        <v>48</v>
      </c>
      <c r="AA1452">
        <v>44</v>
      </c>
      <c r="AB1452">
        <v>19</v>
      </c>
      <c r="AC1452">
        <v>15</v>
      </c>
      <c r="AD1452">
        <v>10187</v>
      </c>
      <c r="AE1452">
        <v>10236</v>
      </c>
      <c r="AF1452">
        <v>1</v>
      </c>
      <c r="AG1452">
        <v>10125</v>
      </c>
      <c r="AH1452">
        <v>24</v>
      </c>
      <c r="AI1452">
        <v>49</v>
      </c>
      <c r="AJ1452">
        <v>14</v>
      </c>
      <c r="AK1452">
        <v>75</v>
      </c>
      <c r="AL1452">
        <v>1</v>
      </c>
      <c r="AM1452">
        <v>8</v>
      </c>
      <c r="AN1452">
        <v>84</v>
      </c>
      <c r="AO1452">
        <v>93</v>
      </c>
      <c r="AP1452">
        <v>16</v>
      </c>
      <c r="AQ1452">
        <v>76</v>
      </c>
      <c r="AR1452">
        <v>7</v>
      </c>
      <c r="AS1452">
        <v>1</v>
      </c>
    </row>
    <row r="1453" spans="1:45" x14ac:dyDescent="0.25">
      <c r="A1453">
        <v>20131222</v>
      </c>
      <c r="B1453">
        <f t="shared" si="110"/>
        <v>20171222</v>
      </c>
      <c r="C1453">
        <f t="shared" si="111"/>
        <v>2017</v>
      </c>
      <c r="D1453">
        <f t="shared" si="112"/>
        <v>12</v>
      </c>
      <c r="E1453">
        <f t="shared" si="113"/>
        <v>22</v>
      </c>
      <c r="F1453" s="15">
        <f t="shared" si="114"/>
        <v>43091</v>
      </c>
      <c r="G1453">
        <v>215</v>
      </c>
      <c r="H1453">
        <v>65</v>
      </c>
      <c r="I1453">
        <v>67</v>
      </c>
      <c r="J1453">
        <v>90</v>
      </c>
      <c r="K1453">
        <v>14</v>
      </c>
      <c r="L1453">
        <v>50</v>
      </c>
      <c r="M1453">
        <v>18</v>
      </c>
      <c r="N1453">
        <v>170</v>
      </c>
      <c r="O1453">
        <v>13</v>
      </c>
      <c r="P1453">
        <v>80</v>
      </c>
      <c r="Q1453">
        <v>66</v>
      </c>
      <c r="R1453">
        <v>24</v>
      </c>
      <c r="S1453">
        <v>106</v>
      </c>
      <c r="T1453">
        <v>13</v>
      </c>
      <c r="U1453">
        <v>57</v>
      </c>
      <c r="V1453">
        <v>24</v>
      </c>
      <c r="W1453">
        <v>5</v>
      </c>
      <c r="X1453">
        <v>6</v>
      </c>
      <c r="Y1453">
        <v>130</v>
      </c>
      <c r="Z1453">
        <v>18</v>
      </c>
      <c r="AA1453">
        <v>19</v>
      </c>
      <c r="AB1453">
        <v>16</v>
      </c>
      <c r="AC1453">
        <v>14</v>
      </c>
      <c r="AD1453">
        <v>10116</v>
      </c>
      <c r="AE1453">
        <v>10134</v>
      </c>
      <c r="AF1453">
        <v>4</v>
      </c>
      <c r="AG1453">
        <v>10089</v>
      </c>
      <c r="AH1453">
        <v>13</v>
      </c>
      <c r="AI1453">
        <v>50</v>
      </c>
      <c r="AJ1453">
        <v>14</v>
      </c>
      <c r="AK1453">
        <v>75</v>
      </c>
      <c r="AL1453">
        <v>13</v>
      </c>
      <c r="AM1453">
        <v>7</v>
      </c>
      <c r="AN1453">
        <v>84</v>
      </c>
      <c r="AO1453">
        <v>90</v>
      </c>
      <c r="AP1453">
        <v>3</v>
      </c>
      <c r="AQ1453">
        <v>76</v>
      </c>
      <c r="AR1453">
        <v>13</v>
      </c>
      <c r="AS1453">
        <v>2</v>
      </c>
    </row>
    <row r="1454" spans="1:45" x14ac:dyDescent="0.25">
      <c r="A1454">
        <v>20131223</v>
      </c>
      <c r="B1454">
        <f t="shared" si="110"/>
        <v>20171223</v>
      </c>
      <c r="C1454">
        <f t="shared" si="111"/>
        <v>2017</v>
      </c>
      <c r="D1454">
        <f t="shared" si="112"/>
        <v>12</v>
      </c>
      <c r="E1454">
        <f t="shared" si="113"/>
        <v>23</v>
      </c>
      <c r="F1454" s="15">
        <f t="shared" si="114"/>
        <v>43092</v>
      </c>
      <c r="G1454">
        <v>195</v>
      </c>
      <c r="H1454">
        <v>68</v>
      </c>
      <c r="I1454">
        <v>70</v>
      </c>
      <c r="J1454">
        <v>100</v>
      </c>
      <c r="K1454">
        <v>21</v>
      </c>
      <c r="L1454">
        <v>40</v>
      </c>
      <c r="M1454">
        <v>3</v>
      </c>
      <c r="N1454">
        <v>200</v>
      </c>
      <c r="O1454">
        <v>24</v>
      </c>
      <c r="P1454">
        <v>81</v>
      </c>
      <c r="Q1454">
        <v>49</v>
      </c>
      <c r="R1454">
        <v>8</v>
      </c>
      <c r="S1454">
        <v>116</v>
      </c>
      <c r="T1454">
        <v>24</v>
      </c>
      <c r="U1454">
        <v>40</v>
      </c>
      <c r="V1454">
        <v>12</v>
      </c>
      <c r="W1454">
        <v>24</v>
      </c>
      <c r="X1454">
        <v>31</v>
      </c>
      <c r="Y1454">
        <v>216</v>
      </c>
      <c r="Z1454">
        <v>80</v>
      </c>
      <c r="AA1454">
        <v>41</v>
      </c>
      <c r="AB1454">
        <v>8</v>
      </c>
      <c r="AC1454">
        <v>22</v>
      </c>
      <c r="AD1454">
        <v>10062</v>
      </c>
      <c r="AE1454">
        <v>10145</v>
      </c>
      <c r="AF1454">
        <v>3</v>
      </c>
      <c r="AG1454">
        <v>9927</v>
      </c>
      <c r="AH1454">
        <v>24</v>
      </c>
      <c r="AI1454">
        <v>62</v>
      </c>
      <c r="AJ1454">
        <v>22</v>
      </c>
      <c r="AK1454">
        <v>75</v>
      </c>
      <c r="AL1454">
        <v>15</v>
      </c>
      <c r="AM1454">
        <v>5</v>
      </c>
      <c r="AN1454">
        <v>82</v>
      </c>
      <c r="AO1454">
        <v>90</v>
      </c>
      <c r="AP1454">
        <v>8</v>
      </c>
      <c r="AQ1454">
        <v>76</v>
      </c>
      <c r="AR1454">
        <v>23</v>
      </c>
      <c r="AS1454">
        <v>3</v>
      </c>
    </row>
    <row r="1455" spans="1:45" x14ac:dyDescent="0.25">
      <c r="A1455">
        <v>20131224</v>
      </c>
      <c r="B1455">
        <f t="shared" si="110"/>
        <v>20171224</v>
      </c>
      <c r="C1455">
        <f t="shared" si="111"/>
        <v>2017</v>
      </c>
      <c r="D1455">
        <f t="shared" si="112"/>
        <v>12</v>
      </c>
      <c r="E1455">
        <f t="shared" si="113"/>
        <v>24</v>
      </c>
      <c r="F1455" s="15">
        <f t="shared" si="114"/>
        <v>43093</v>
      </c>
      <c r="G1455">
        <v>195</v>
      </c>
      <c r="H1455">
        <v>81</v>
      </c>
      <c r="I1455">
        <v>83</v>
      </c>
      <c r="J1455">
        <v>110</v>
      </c>
      <c r="K1455">
        <v>3</v>
      </c>
      <c r="L1455">
        <v>30</v>
      </c>
      <c r="M1455">
        <v>23</v>
      </c>
      <c r="N1455">
        <v>220</v>
      </c>
      <c r="O1455">
        <v>2</v>
      </c>
      <c r="P1455">
        <v>98</v>
      </c>
      <c r="Q1455">
        <v>71</v>
      </c>
      <c r="R1455">
        <v>24</v>
      </c>
      <c r="S1455">
        <v>115</v>
      </c>
      <c r="T1455">
        <v>1</v>
      </c>
      <c r="U1455">
        <v>67</v>
      </c>
      <c r="V1455">
        <v>24</v>
      </c>
      <c r="W1455">
        <v>0</v>
      </c>
      <c r="X1455">
        <v>0</v>
      </c>
      <c r="Y1455">
        <v>35</v>
      </c>
      <c r="Z1455">
        <v>101</v>
      </c>
      <c r="AA1455">
        <v>94</v>
      </c>
      <c r="AB1455">
        <v>37</v>
      </c>
      <c r="AC1455">
        <v>16</v>
      </c>
      <c r="AD1455">
        <v>9868</v>
      </c>
      <c r="AE1455">
        <v>9915</v>
      </c>
      <c r="AF1455">
        <v>1</v>
      </c>
      <c r="AG1455">
        <v>9845</v>
      </c>
      <c r="AH1455">
        <v>15</v>
      </c>
      <c r="AI1455">
        <v>60</v>
      </c>
      <c r="AJ1455">
        <v>16</v>
      </c>
      <c r="AK1455">
        <v>80</v>
      </c>
      <c r="AL1455">
        <v>5</v>
      </c>
      <c r="AM1455">
        <v>8</v>
      </c>
      <c r="AN1455">
        <v>82</v>
      </c>
      <c r="AO1455">
        <v>93</v>
      </c>
      <c r="AP1455">
        <v>16</v>
      </c>
      <c r="AQ1455">
        <v>69</v>
      </c>
      <c r="AR1455">
        <v>5</v>
      </c>
      <c r="AS1455">
        <v>1</v>
      </c>
    </row>
    <row r="1456" spans="1:45" x14ac:dyDescent="0.25">
      <c r="A1456">
        <v>20131225</v>
      </c>
      <c r="B1456">
        <f t="shared" si="110"/>
        <v>20171225</v>
      </c>
      <c r="C1456">
        <f t="shared" si="111"/>
        <v>2017</v>
      </c>
      <c r="D1456">
        <f t="shared" si="112"/>
        <v>12</v>
      </c>
      <c r="E1456">
        <f t="shared" si="113"/>
        <v>25</v>
      </c>
      <c r="F1456" s="15">
        <f t="shared" si="114"/>
        <v>43094</v>
      </c>
      <c r="G1456">
        <v>190</v>
      </c>
      <c r="H1456">
        <v>37</v>
      </c>
      <c r="I1456">
        <v>42</v>
      </c>
      <c r="J1456">
        <v>60</v>
      </c>
      <c r="K1456">
        <v>5</v>
      </c>
      <c r="L1456">
        <v>20</v>
      </c>
      <c r="M1456">
        <v>18</v>
      </c>
      <c r="N1456">
        <v>120</v>
      </c>
      <c r="O1456">
        <v>5</v>
      </c>
      <c r="P1456">
        <v>61</v>
      </c>
      <c r="Q1456">
        <v>17</v>
      </c>
      <c r="R1456">
        <v>18</v>
      </c>
      <c r="S1456">
        <v>87</v>
      </c>
      <c r="T1456">
        <v>5</v>
      </c>
      <c r="U1456">
        <v>-17</v>
      </c>
      <c r="V1456">
        <v>24</v>
      </c>
      <c r="W1456">
        <v>40</v>
      </c>
      <c r="X1456">
        <v>52</v>
      </c>
      <c r="Y1456">
        <v>258</v>
      </c>
      <c r="Z1456">
        <v>27</v>
      </c>
      <c r="AA1456">
        <v>37</v>
      </c>
      <c r="AB1456">
        <v>17</v>
      </c>
      <c r="AC1456">
        <v>2</v>
      </c>
      <c r="AD1456">
        <v>9887</v>
      </c>
      <c r="AE1456">
        <v>9925</v>
      </c>
      <c r="AF1456">
        <v>24</v>
      </c>
      <c r="AG1456">
        <v>9827</v>
      </c>
      <c r="AH1456">
        <v>4</v>
      </c>
      <c r="AI1456">
        <v>59</v>
      </c>
      <c r="AJ1456">
        <v>2</v>
      </c>
      <c r="AK1456">
        <v>75</v>
      </c>
      <c r="AL1456">
        <v>10</v>
      </c>
      <c r="AM1456">
        <v>5</v>
      </c>
      <c r="AN1456">
        <v>87</v>
      </c>
      <c r="AO1456">
        <v>97</v>
      </c>
      <c r="AP1456">
        <v>2</v>
      </c>
      <c r="AQ1456">
        <v>76</v>
      </c>
      <c r="AR1456">
        <v>10</v>
      </c>
      <c r="AS1456">
        <v>3</v>
      </c>
    </row>
    <row r="1457" spans="1:45" x14ac:dyDescent="0.25">
      <c r="A1457">
        <v>20131226</v>
      </c>
      <c r="B1457">
        <f t="shared" si="110"/>
        <v>20171226</v>
      </c>
      <c r="C1457">
        <f t="shared" si="111"/>
        <v>2017</v>
      </c>
      <c r="D1457">
        <f t="shared" si="112"/>
        <v>12</v>
      </c>
      <c r="E1457">
        <f t="shared" si="113"/>
        <v>26</v>
      </c>
      <c r="F1457" s="15">
        <f t="shared" si="114"/>
        <v>43095</v>
      </c>
      <c r="G1457">
        <v>195</v>
      </c>
      <c r="H1457">
        <v>25</v>
      </c>
      <c r="I1457">
        <v>31</v>
      </c>
      <c r="J1457">
        <v>40</v>
      </c>
      <c r="K1457">
        <v>14</v>
      </c>
      <c r="L1457">
        <v>20</v>
      </c>
      <c r="M1457">
        <v>2</v>
      </c>
      <c r="N1457">
        <v>70</v>
      </c>
      <c r="O1457">
        <v>15</v>
      </c>
      <c r="P1457">
        <v>51</v>
      </c>
      <c r="Q1457">
        <v>17</v>
      </c>
      <c r="R1457">
        <v>3</v>
      </c>
      <c r="S1457">
        <v>70</v>
      </c>
      <c r="T1457">
        <v>13</v>
      </c>
      <c r="U1457">
        <v>-11</v>
      </c>
      <c r="V1457">
        <v>6</v>
      </c>
      <c r="W1457">
        <v>5</v>
      </c>
      <c r="X1457">
        <v>6</v>
      </c>
      <c r="Y1457">
        <v>163</v>
      </c>
      <c r="Z1457">
        <v>8</v>
      </c>
      <c r="AA1457">
        <v>8</v>
      </c>
      <c r="AB1457">
        <v>5</v>
      </c>
      <c r="AC1457">
        <v>5</v>
      </c>
      <c r="AD1457">
        <v>9970</v>
      </c>
      <c r="AE1457">
        <v>10017</v>
      </c>
      <c r="AF1457">
        <v>20</v>
      </c>
      <c r="AG1457">
        <v>9924</v>
      </c>
      <c r="AH1457">
        <v>1</v>
      </c>
      <c r="AI1457">
        <v>57</v>
      </c>
      <c r="AJ1457">
        <v>5</v>
      </c>
      <c r="AK1457">
        <v>70</v>
      </c>
      <c r="AL1457">
        <v>4</v>
      </c>
      <c r="AM1457">
        <v>6</v>
      </c>
      <c r="AN1457">
        <v>90</v>
      </c>
      <c r="AO1457">
        <v>97</v>
      </c>
      <c r="AP1457">
        <v>2</v>
      </c>
      <c r="AQ1457">
        <v>81</v>
      </c>
      <c r="AR1457">
        <v>21</v>
      </c>
      <c r="AS1457">
        <v>2</v>
      </c>
    </row>
    <row r="1458" spans="1:45" x14ac:dyDescent="0.25">
      <c r="A1458">
        <v>20131227</v>
      </c>
      <c r="B1458">
        <f t="shared" si="110"/>
        <v>20171227</v>
      </c>
      <c r="C1458">
        <f t="shared" si="111"/>
        <v>2017</v>
      </c>
      <c r="D1458">
        <f t="shared" si="112"/>
        <v>12</v>
      </c>
      <c r="E1458">
        <f t="shared" si="113"/>
        <v>27</v>
      </c>
      <c r="F1458" s="15">
        <f t="shared" si="114"/>
        <v>43096</v>
      </c>
      <c r="G1458">
        <v>189</v>
      </c>
      <c r="H1458">
        <v>65</v>
      </c>
      <c r="I1458">
        <v>66</v>
      </c>
      <c r="J1458">
        <v>100</v>
      </c>
      <c r="K1458">
        <v>8</v>
      </c>
      <c r="L1458">
        <v>30</v>
      </c>
      <c r="M1458">
        <v>23</v>
      </c>
      <c r="N1458">
        <v>180</v>
      </c>
      <c r="O1458">
        <v>8</v>
      </c>
      <c r="P1458">
        <v>75</v>
      </c>
      <c r="Q1458">
        <v>28</v>
      </c>
      <c r="R1458">
        <v>1</v>
      </c>
      <c r="S1458">
        <v>92</v>
      </c>
      <c r="T1458">
        <v>14</v>
      </c>
      <c r="U1458">
        <v>17</v>
      </c>
      <c r="V1458">
        <v>6</v>
      </c>
      <c r="W1458">
        <v>0</v>
      </c>
      <c r="X1458">
        <v>0</v>
      </c>
      <c r="Y1458">
        <v>38</v>
      </c>
      <c r="Z1458">
        <v>92</v>
      </c>
      <c r="AA1458">
        <v>63</v>
      </c>
      <c r="AB1458">
        <v>15</v>
      </c>
      <c r="AC1458">
        <v>17</v>
      </c>
      <c r="AD1458">
        <v>9939</v>
      </c>
      <c r="AE1458">
        <v>10001</v>
      </c>
      <c r="AF1458">
        <v>1</v>
      </c>
      <c r="AG1458">
        <v>9916</v>
      </c>
      <c r="AH1458">
        <v>14</v>
      </c>
      <c r="AI1458">
        <v>57</v>
      </c>
      <c r="AJ1458">
        <v>17</v>
      </c>
      <c r="AK1458">
        <v>75</v>
      </c>
      <c r="AL1458">
        <v>7</v>
      </c>
      <c r="AM1458">
        <v>8</v>
      </c>
      <c r="AN1458">
        <v>88</v>
      </c>
      <c r="AO1458">
        <v>96</v>
      </c>
      <c r="AP1458">
        <v>17</v>
      </c>
      <c r="AQ1458">
        <v>75</v>
      </c>
      <c r="AR1458">
        <v>7</v>
      </c>
      <c r="AS1458">
        <v>1</v>
      </c>
    </row>
    <row r="1459" spans="1:45" x14ac:dyDescent="0.25">
      <c r="A1459">
        <v>20131228</v>
      </c>
      <c r="B1459">
        <f t="shared" si="110"/>
        <v>20171228</v>
      </c>
      <c r="C1459">
        <f t="shared" si="111"/>
        <v>2017</v>
      </c>
      <c r="D1459">
        <f t="shared" si="112"/>
        <v>12</v>
      </c>
      <c r="E1459">
        <f t="shared" si="113"/>
        <v>28</v>
      </c>
      <c r="F1459" s="15">
        <f t="shared" si="114"/>
        <v>43097</v>
      </c>
      <c r="G1459">
        <v>204</v>
      </c>
      <c r="H1459">
        <v>38</v>
      </c>
      <c r="I1459">
        <v>39</v>
      </c>
      <c r="J1459">
        <v>50</v>
      </c>
      <c r="K1459">
        <v>1</v>
      </c>
      <c r="L1459">
        <v>30</v>
      </c>
      <c r="M1459">
        <v>4</v>
      </c>
      <c r="N1459">
        <v>90</v>
      </c>
      <c r="O1459">
        <v>1</v>
      </c>
      <c r="P1459">
        <v>69</v>
      </c>
      <c r="Q1459">
        <v>48</v>
      </c>
      <c r="R1459">
        <v>24</v>
      </c>
      <c r="S1459">
        <v>91</v>
      </c>
      <c r="T1459">
        <v>14</v>
      </c>
      <c r="U1459">
        <v>38</v>
      </c>
      <c r="V1459">
        <v>24</v>
      </c>
      <c r="W1459">
        <v>43</v>
      </c>
      <c r="X1459">
        <v>55</v>
      </c>
      <c r="Y1459">
        <v>274</v>
      </c>
      <c r="Z1459">
        <v>56</v>
      </c>
      <c r="AA1459">
        <v>43</v>
      </c>
      <c r="AB1459">
        <v>10</v>
      </c>
      <c r="AC1459">
        <v>1</v>
      </c>
      <c r="AD1459">
        <v>9995</v>
      </c>
      <c r="AE1459">
        <v>10055</v>
      </c>
      <c r="AF1459">
        <v>24</v>
      </c>
      <c r="AG1459">
        <v>9942</v>
      </c>
      <c r="AH1459">
        <v>1</v>
      </c>
      <c r="AI1459">
        <v>59</v>
      </c>
      <c r="AJ1459">
        <v>5</v>
      </c>
      <c r="AK1459">
        <v>75</v>
      </c>
      <c r="AL1459">
        <v>14</v>
      </c>
      <c r="AM1459">
        <v>5</v>
      </c>
      <c r="AN1459">
        <v>90</v>
      </c>
      <c r="AO1459">
        <v>95</v>
      </c>
      <c r="AP1459">
        <v>5</v>
      </c>
      <c r="AQ1459">
        <v>77</v>
      </c>
      <c r="AR1459">
        <v>14</v>
      </c>
      <c r="AS1459">
        <v>4</v>
      </c>
    </row>
    <row r="1460" spans="1:45" x14ac:dyDescent="0.25">
      <c r="A1460">
        <v>20131229</v>
      </c>
      <c r="B1460">
        <f t="shared" si="110"/>
        <v>20171229</v>
      </c>
      <c r="C1460">
        <f t="shared" si="111"/>
        <v>2017</v>
      </c>
      <c r="D1460">
        <f t="shared" si="112"/>
        <v>12</v>
      </c>
      <c r="E1460">
        <f t="shared" si="113"/>
        <v>29</v>
      </c>
      <c r="F1460" s="15">
        <f t="shared" si="114"/>
        <v>43098</v>
      </c>
      <c r="G1460">
        <v>225</v>
      </c>
      <c r="H1460">
        <v>37</v>
      </c>
      <c r="I1460">
        <v>38</v>
      </c>
      <c r="J1460">
        <v>40</v>
      </c>
      <c r="K1460">
        <v>1</v>
      </c>
      <c r="L1460">
        <v>20</v>
      </c>
      <c r="M1460">
        <v>5</v>
      </c>
      <c r="N1460">
        <v>90</v>
      </c>
      <c r="O1460">
        <v>7</v>
      </c>
      <c r="P1460">
        <v>52</v>
      </c>
      <c r="Q1460">
        <v>27</v>
      </c>
      <c r="R1460">
        <v>24</v>
      </c>
      <c r="S1460">
        <v>79</v>
      </c>
      <c r="T1460">
        <v>13</v>
      </c>
      <c r="U1460">
        <v>16</v>
      </c>
      <c r="V1460">
        <v>24</v>
      </c>
      <c r="W1460">
        <v>48</v>
      </c>
      <c r="X1460">
        <v>62</v>
      </c>
      <c r="Y1460">
        <v>314</v>
      </c>
      <c r="Z1460">
        <v>15</v>
      </c>
      <c r="AA1460">
        <v>8</v>
      </c>
      <c r="AB1460">
        <v>5</v>
      </c>
      <c r="AC1460">
        <v>3</v>
      </c>
      <c r="AD1460">
        <v>10149</v>
      </c>
      <c r="AE1460">
        <v>10224</v>
      </c>
      <c r="AF1460">
        <v>24</v>
      </c>
      <c r="AG1460">
        <v>10059</v>
      </c>
      <c r="AH1460">
        <v>1</v>
      </c>
      <c r="AI1460">
        <v>56</v>
      </c>
      <c r="AJ1460">
        <v>2</v>
      </c>
      <c r="AK1460">
        <v>75</v>
      </c>
      <c r="AL1460">
        <v>15</v>
      </c>
      <c r="AM1460">
        <v>4</v>
      </c>
      <c r="AN1460">
        <v>88</v>
      </c>
      <c r="AO1460">
        <v>95</v>
      </c>
      <c r="AP1460">
        <v>2</v>
      </c>
      <c r="AQ1460">
        <v>76</v>
      </c>
      <c r="AR1460">
        <v>15</v>
      </c>
      <c r="AS1460">
        <v>4</v>
      </c>
    </row>
    <row r="1461" spans="1:45" x14ac:dyDescent="0.25">
      <c r="A1461">
        <v>20131230</v>
      </c>
      <c r="B1461">
        <f t="shared" si="110"/>
        <v>20171230</v>
      </c>
      <c r="C1461">
        <f t="shared" si="111"/>
        <v>2017</v>
      </c>
      <c r="D1461">
        <f t="shared" si="112"/>
        <v>12</v>
      </c>
      <c r="E1461">
        <f t="shared" si="113"/>
        <v>30</v>
      </c>
      <c r="F1461" s="15">
        <f t="shared" si="114"/>
        <v>43099</v>
      </c>
      <c r="G1461">
        <v>184</v>
      </c>
      <c r="H1461">
        <v>59</v>
      </c>
      <c r="I1461">
        <v>60</v>
      </c>
      <c r="J1461">
        <v>80</v>
      </c>
      <c r="K1461">
        <v>14</v>
      </c>
      <c r="L1461">
        <v>30</v>
      </c>
      <c r="M1461">
        <v>1</v>
      </c>
      <c r="N1461">
        <v>150</v>
      </c>
      <c r="O1461">
        <v>15</v>
      </c>
      <c r="P1461">
        <v>54</v>
      </c>
      <c r="Q1461">
        <v>21</v>
      </c>
      <c r="R1461">
        <v>1</v>
      </c>
      <c r="S1461">
        <v>75</v>
      </c>
      <c r="T1461">
        <v>21</v>
      </c>
      <c r="U1461">
        <v>9</v>
      </c>
      <c r="V1461">
        <v>6</v>
      </c>
      <c r="W1461">
        <v>29</v>
      </c>
      <c r="X1461">
        <v>37</v>
      </c>
      <c r="Y1461">
        <v>243</v>
      </c>
      <c r="Z1461">
        <v>16</v>
      </c>
      <c r="AA1461">
        <v>5</v>
      </c>
      <c r="AB1461">
        <v>3</v>
      </c>
      <c r="AC1461">
        <v>17</v>
      </c>
      <c r="AD1461">
        <v>10183</v>
      </c>
      <c r="AE1461">
        <v>10225</v>
      </c>
      <c r="AF1461">
        <v>1</v>
      </c>
      <c r="AG1461">
        <v>10149</v>
      </c>
      <c r="AH1461">
        <v>17</v>
      </c>
      <c r="AI1461">
        <v>64</v>
      </c>
      <c r="AJ1461">
        <v>1</v>
      </c>
      <c r="AK1461">
        <v>75</v>
      </c>
      <c r="AL1461">
        <v>11</v>
      </c>
      <c r="AM1461">
        <v>5</v>
      </c>
      <c r="AN1461">
        <v>84</v>
      </c>
      <c r="AO1461">
        <v>92</v>
      </c>
      <c r="AP1461">
        <v>1</v>
      </c>
      <c r="AQ1461">
        <v>74</v>
      </c>
      <c r="AR1461">
        <v>14</v>
      </c>
      <c r="AS1461">
        <v>3</v>
      </c>
    </row>
    <row r="1462" spans="1:45" x14ac:dyDescent="0.25">
      <c r="A1462">
        <v>20131231</v>
      </c>
      <c r="B1462">
        <f t="shared" si="110"/>
        <v>20171231</v>
      </c>
      <c r="C1462">
        <f t="shared" si="111"/>
        <v>2017</v>
      </c>
      <c r="D1462">
        <f t="shared" si="112"/>
        <v>12</v>
      </c>
      <c r="E1462">
        <f>FLOOR(B1462-10000*C1462-100*D1462,1)</f>
        <v>31</v>
      </c>
      <c r="F1462" s="15">
        <f t="shared" si="114"/>
        <v>43100</v>
      </c>
      <c r="G1462">
        <v>168</v>
      </c>
      <c r="H1462">
        <v>48</v>
      </c>
      <c r="I1462">
        <v>49</v>
      </c>
      <c r="J1462">
        <v>60</v>
      </c>
      <c r="K1462">
        <v>12</v>
      </c>
      <c r="L1462">
        <v>40</v>
      </c>
      <c r="M1462">
        <v>4</v>
      </c>
      <c r="N1462">
        <v>110</v>
      </c>
      <c r="O1462">
        <v>13</v>
      </c>
      <c r="P1462">
        <v>71</v>
      </c>
      <c r="Q1462">
        <v>52</v>
      </c>
      <c r="R1462">
        <v>8</v>
      </c>
      <c r="S1462">
        <v>90</v>
      </c>
      <c r="T1462">
        <v>12</v>
      </c>
      <c r="U1462">
        <v>44</v>
      </c>
      <c r="V1462">
        <v>12</v>
      </c>
      <c r="W1462">
        <v>11</v>
      </c>
      <c r="X1462">
        <v>14</v>
      </c>
      <c r="Y1462">
        <v>197</v>
      </c>
      <c r="Z1462">
        <v>30</v>
      </c>
      <c r="AA1462">
        <v>14</v>
      </c>
      <c r="AB1462">
        <v>7</v>
      </c>
      <c r="AC1462">
        <v>23</v>
      </c>
      <c r="AD1462">
        <v>10113</v>
      </c>
      <c r="AE1462">
        <v>10171</v>
      </c>
      <c r="AF1462">
        <v>2</v>
      </c>
      <c r="AG1462">
        <v>10069</v>
      </c>
      <c r="AH1462">
        <v>23</v>
      </c>
      <c r="AI1462">
        <v>50</v>
      </c>
      <c r="AJ1462">
        <v>24</v>
      </c>
      <c r="AK1462">
        <v>82</v>
      </c>
      <c r="AL1462">
        <v>16</v>
      </c>
      <c r="AM1462">
        <v>8</v>
      </c>
      <c r="AN1462">
        <v>77</v>
      </c>
      <c r="AO1462">
        <v>90</v>
      </c>
      <c r="AP1462">
        <v>24</v>
      </c>
      <c r="AQ1462">
        <v>62</v>
      </c>
      <c r="AR1462">
        <v>17</v>
      </c>
      <c r="AS146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2" customWidth="1"/>
    <col min="3" max="3" width="24.42578125" customWidth="1"/>
    <col min="4" max="5" width="12.140625" customWidth="1"/>
  </cols>
  <sheetData>
    <row r="1" spans="1:7" x14ac:dyDescent="0.25">
      <c r="A1" s="16" t="s">
        <v>1020</v>
      </c>
      <c r="B1" s="16" t="s">
        <v>1021</v>
      </c>
      <c r="C1" s="16" t="s">
        <v>2</v>
      </c>
      <c r="D1" s="16" t="s">
        <v>1022</v>
      </c>
      <c r="E1" s="16" t="s">
        <v>1029</v>
      </c>
      <c r="F1" s="17" t="s">
        <v>1030</v>
      </c>
      <c r="G1" s="17" t="s">
        <v>1031</v>
      </c>
    </row>
    <row r="2" spans="1:7" x14ac:dyDescent="0.25">
      <c r="A2" s="16">
        <v>1</v>
      </c>
      <c r="B2" s="18" t="s">
        <v>1032</v>
      </c>
      <c r="C2" s="16" t="s">
        <v>1023</v>
      </c>
      <c r="D2" s="16">
        <v>3200</v>
      </c>
      <c r="E2" s="16">
        <v>1</v>
      </c>
      <c r="F2" s="17">
        <v>270</v>
      </c>
      <c r="G2" s="17">
        <f>MOD(F2+180,360)</f>
        <v>90</v>
      </c>
    </row>
    <row r="3" spans="1:7" x14ac:dyDescent="0.25">
      <c r="A3" s="16">
        <v>1</v>
      </c>
      <c r="B3" s="18" t="s">
        <v>1032</v>
      </c>
      <c r="C3" s="16" t="s">
        <v>1023</v>
      </c>
      <c r="D3" s="16">
        <v>3200</v>
      </c>
      <c r="E3" s="16">
        <v>2</v>
      </c>
      <c r="F3" s="17">
        <v>90</v>
      </c>
      <c r="G3" s="17">
        <f t="shared" ref="G3:G11" si="0">MOD(F3+180,360)</f>
        <v>270</v>
      </c>
    </row>
    <row r="4" spans="1:7" x14ac:dyDescent="0.25">
      <c r="A4" s="16">
        <v>2</v>
      </c>
      <c r="B4" s="18" t="s">
        <v>1033</v>
      </c>
      <c r="C4" s="16" t="s">
        <v>1024</v>
      </c>
      <c r="D4" s="16">
        <v>3600</v>
      </c>
      <c r="E4" s="16">
        <v>1</v>
      </c>
      <c r="F4" s="17">
        <v>360</v>
      </c>
      <c r="G4" s="17">
        <f t="shared" si="0"/>
        <v>180</v>
      </c>
    </row>
    <row r="5" spans="1:7" x14ac:dyDescent="0.25">
      <c r="A5" s="16">
        <v>2</v>
      </c>
      <c r="B5" s="18" t="s">
        <v>1033</v>
      </c>
      <c r="C5" s="16" t="s">
        <v>1024</v>
      </c>
      <c r="D5" s="16">
        <v>3600</v>
      </c>
      <c r="E5" s="16">
        <v>2</v>
      </c>
      <c r="F5" s="17">
        <v>180</v>
      </c>
      <c r="G5" s="17">
        <f t="shared" si="0"/>
        <v>0</v>
      </c>
    </row>
    <row r="6" spans="1:7" x14ac:dyDescent="0.25">
      <c r="A6" s="16">
        <v>3</v>
      </c>
      <c r="B6" s="18" t="s">
        <v>1034</v>
      </c>
      <c r="C6" s="16" t="s">
        <v>1025</v>
      </c>
      <c r="D6" s="16">
        <v>4000</v>
      </c>
      <c r="E6" s="16">
        <v>1</v>
      </c>
      <c r="F6" s="17">
        <v>360</v>
      </c>
      <c r="G6" s="17">
        <f t="shared" si="0"/>
        <v>180</v>
      </c>
    </row>
    <row r="7" spans="1:7" x14ac:dyDescent="0.25">
      <c r="A7" s="16">
        <v>4</v>
      </c>
      <c r="B7" s="18" t="s">
        <v>1035</v>
      </c>
      <c r="C7" s="16" t="s">
        <v>1026</v>
      </c>
      <c r="D7" s="16">
        <v>3500</v>
      </c>
      <c r="E7" s="16">
        <v>1</v>
      </c>
      <c r="F7" s="17">
        <v>180</v>
      </c>
      <c r="G7" s="17">
        <f t="shared" si="0"/>
        <v>0</v>
      </c>
    </row>
    <row r="8" spans="1:7" x14ac:dyDescent="0.25">
      <c r="A8" s="16">
        <v>5</v>
      </c>
      <c r="B8" s="18" t="s">
        <v>1036</v>
      </c>
      <c r="C8" s="16" t="s">
        <v>1027</v>
      </c>
      <c r="D8" s="16">
        <v>3500</v>
      </c>
      <c r="E8" s="16">
        <v>1</v>
      </c>
      <c r="F8" s="17">
        <v>60</v>
      </c>
      <c r="G8" s="17">
        <f t="shared" si="0"/>
        <v>240</v>
      </c>
    </row>
    <row r="9" spans="1:7" x14ac:dyDescent="0.25">
      <c r="A9" s="16">
        <v>5</v>
      </c>
      <c r="B9" s="18" t="s">
        <v>1036</v>
      </c>
      <c r="C9" s="16" t="s">
        <v>1027</v>
      </c>
      <c r="D9" s="16">
        <v>3500</v>
      </c>
      <c r="E9" s="16">
        <v>2</v>
      </c>
      <c r="F9" s="17">
        <v>240</v>
      </c>
      <c r="G9" s="17">
        <f t="shared" si="0"/>
        <v>60</v>
      </c>
    </row>
    <row r="10" spans="1:7" x14ac:dyDescent="0.25">
      <c r="A10" s="16">
        <v>6</v>
      </c>
      <c r="B10" s="18" t="s">
        <v>1037</v>
      </c>
      <c r="C10" s="16" t="s">
        <v>1028</v>
      </c>
      <c r="D10" s="16">
        <v>2200</v>
      </c>
      <c r="E10" s="16">
        <v>1</v>
      </c>
      <c r="F10" s="17">
        <v>40</v>
      </c>
      <c r="G10" s="17">
        <f t="shared" si="0"/>
        <v>220</v>
      </c>
    </row>
    <row r="11" spans="1:7" x14ac:dyDescent="0.25">
      <c r="A11" s="16">
        <v>6</v>
      </c>
      <c r="B11" s="18" t="s">
        <v>1037</v>
      </c>
      <c r="C11" s="16" t="s">
        <v>1028</v>
      </c>
      <c r="D11" s="16">
        <v>2200</v>
      </c>
      <c r="E11" s="16">
        <v>2</v>
      </c>
      <c r="F11" s="17">
        <v>220</v>
      </c>
      <c r="G11" s="17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routes</vt:lpstr>
      <vt:lpstr>vliegtuigtypen</vt:lpstr>
      <vt:lpstr>maatschappijen</vt:lpstr>
      <vt:lpstr>luchthavens</vt:lpstr>
      <vt:lpstr>bron_maatschappijen</vt:lpstr>
      <vt:lpstr>weer</vt:lpstr>
      <vt:lpstr>banen</vt:lpstr>
      <vt:lpstr>bron_maatschappijen!airlines</vt:lpstr>
      <vt:lpstr>weer!bron_weer</vt:lpstr>
    </vt:vector>
  </TitlesOfParts>
  <Company>Ordina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Stam, Anton</dc:creator>
  <cp:lastModifiedBy>Stam, Anton</cp:lastModifiedBy>
  <dcterms:created xsi:type="dcterms:W3CDTF">2017-01-12T09:35:24Z</dcterms:created>
  <dcterms:modified xsi:type="dcterms:W3CDTF">2017-02-16T16:19:32Z</dcterms:modified>
</cp:coreProperties>
</file>