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a123/Downloads/"/>
    </mc:Choice>
  </mc:AlternateContent>
  <bookViews>
    <workbookView xWindow="0" yWindow="460" windowWidth="25600" windowHeight="14500" activeTab="2"/>
  </bookViews>
  <sheets>
    <sheet name="Evaluation Version" sheetId="1" r:id="rId1"/>
    <sheet name="本文件说明-陈英" sheetId="2" r:id="rId2"/>
    <sheet name="示范区项目 表4" sheetId="3" r:id="rId3"/>
    <sheet name="总体规划 表3" sheetId="4" r:id="rId4"/>
    <sheet name="市政道路" sheetId="5" state="hidden" r:id="rId5"/>
    <sheet name="住宅项目 表5" sheetId="6" r:id="rId6"/>
    <sheet name="商办项目 表6" sheetId="7" r:id="rId7"/>
    <sheet name="综合体项目 表7" sheetId="8" r:id="rId8"/>
  </sheets>
  <definedNames>
    <definedName name="_总表_二期">#REF!</definedName>
    <definedName name="_总表_三期">#REF!</definedName>
    <definedName name="_总表_示范区">#REF!</definedName>
    <definedName name="_总表_一期">#REF!</definedName>
    <definedName name="_总表_总规">#REF!</definedName>
    <definedName name="HT_SA售楼部建筑方案设计">#REF!</definedName>
    <definedName name="HT_SA售楼部施工图设计">#REF!</definedName>
    <definedName name="HT_SA异地样板区景观设计">#REF!</definedName>
    <definedName name="HT_二期A地块建筑方案设计">#REF!</definedName>
    <definedName name="HT_二期A地块施工图设计">#REF!</definedName>
    <definedName name="HT_一期B地块及异地样板区景观标识设计">#REF!</definedName>
    <definedName name="HT_一期B地块及异地样板区室内标识设计">#REF!</definedName>
    <definedName name="HT_一期B地块建筑方案设计">#REF!</definedName>
    <definedName name="HT_一期B地块景观设计">#REF!</definedName>
    <definedName name="HT_一期B地块施工图、高边坡深基坑支护方案、地质勘测报告及幕墙施工图审查咨询合同">#REF!</definedName>
    <definedName name="HT_一期B地块施工图设计">#REF!</definedName>
    <definedName name="MX_SA示范区明细表">'示范区项目 表4'!$A$1</definedName>
    <definedName name="MX_SA售楼部建筑方案设计">'示范区项目 表4'!#REF!</definedName>
    <definedName name="MX_SA售楼部施工图设计">'示范区项目 表4'!#REF!</definedName>
    <definedName name="MX_SA异地样板区景观设计">'示范区项目 表4'!#REF!</definedName>
    <definedName name="MX_二期A地块建筑方案设计">'商办项目 表6'!#REF!</definedName>
    <definedName name="MX_二期A地块明细表">'商办项目 表6'!$A$2</definedName>
    <definedName name="MX_二期A地块施工图设计">'商办项目 表6'!#REF!</definedName>
    <definedName name="MX_三期C地块明细表">'综合体项目 表7'!$A$2</definedName>
    <definedName name="MX_一期B地块及异地样板区景观标识设计">'住宅项目 表5'!#REF!</definedName>
    <definedName name="MX_一期B地块及异地样板区室内标识设计">'住宅项目 表5'!#REF!</definedName>
    <definedName name="MX_一期B地块建筑方案设计">'住宅项目 表5'!#REF!</definedName>
    <definedName name="MX_一期B地块景观设计">'住宅项目 表5'!#REF!</definedName>
    <definedName name="MX_一期B地块明细表">'住宅项目 表5'!$A$2</definedName>
    <definedName name="MX_一期B地块施工图、高边坡深基坑支护方案、地质勘测报告及幕墙施工图审查咨询合同">'住宅项目 表5'!#REF!</definedName>
    <definedName name="MX_一期B地块施工图设计">'住宅项目 表5'!#REF!</definedName>
    <definedName name="MX_总规明细表">'总体规划 表3'!$A$2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6" i="8" l="1"/>
  <c r="F67" i="8"/>
  <c r="F68" i="8"/>
  <c r="F65" i="8"/>
  <c r="F70" i="8"/>
  <c r="F71" i="8"/>
  <c r="F72" i="8"/>
  <c r="F69" i="8"/>
  <c r="F74" i="8"/>
  <c r="F75" i="8"/>
  <c r="F73" i="8"/>
  <c r="F64" i="8"/>
  <c r="F51" i="8"/>
  <c r="F63" i="8"/>
  <c r="F55" i="8"/>
  <c r="F56" i="8"/>
  <c r="F54" i="8"/>
  <c r="F58" i="8"/>
  <c r="F59" i="8"/>
  <c r="F57" i="8"/>
  <c r="F61" i="8"/>
  <c r="F62" i="8"/>
  <c r="F60" i="8"/>
  <c r="F52" i="8"/>
  <c r="F53" i="8"/>
  <c r="F50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8" i="8"/>
  <c r="F49" i="8"/>
  <c r="F47" i="8"/>
  <c r="F31" i="8"/>
  <c r="F11" i="8"/>
  <c r="F12" i="8"/>
  <c r="F13" i="8"/>
  <c r="F14" i="8"/>
  <c r="F10" i="8"/>
  <c r="E10" i="8"/>
  <c r="E17" i="8"/>
  <c r="F17" i="8"/>
  <c r="E18" i="8"/>
  <c r="F18" i="8"/>
  <c r="F20" i="8"/>
  <c r="F21" i="8"/>
  <c r="F22" i="8"/>
  <c r="F23" i="8"/>
  <c r="F19" i="8"/>
  <c r="F27" i="8"/>
  <c r="F28" i="8"/>
  <c r="F26" i="8"/>
  <c r="E19" i="8"/>
  <c r="E30" i="8"/>
  <c r="F30" i="8"/>
  <c r="F8" i="8"/>
  <c r="E76" i="8"/>
  <c r="F76" i="8"/>
  <c r="F77" i="8"/>
  <c r="F78" i="8"/>
  <c r="F87" i="8"/>
  <c r="E79" i="8"/>
  <c r="F79" i="8"/>
  <c r="E80" i="8"/>
  <c r="F80" i="8"/>
  <c r="F81" i="8"/>
  <c r="F82" i="8"/>
  <c r="F83" i="8"/>
  <c r="E78" i="8"/>
  <c r="E83" i="8"/>
  <c r="D83" i="8"/>
  <c r="E82" i="8"/>
  <c r="D82" i="8"/>
  <c r="D78" i="8"/>
  <c r="E69" i="8"/>
  <c r="D69" i="8"/>
  <c r="E65" i="8"/>
  <c r="D65" i="8"/>
  <c r="E64" i="8"/>
  <c r="D64" i="8"/>
  <c r="E50" i="8"/>
  <c r="D50" i="8"/>
  <c r="D47" i="8"/>
  <c r="E31" i="8"/>
  <c r="D31" i="8"/>
  <c r="E26" i="8"/>
  <c r="D26" i="8"/>
  <c r="D19" i="8"/>
  <c r="D10" i="8"/>
  <c r="F9" i="8"/>
  <c r="E8" i="8"/>
  <c r="D8" i="8"/>
  <c r="A3" i="8"/>
  <c r="F53" i="7"/>
  <c r="F55" i="7"/>
  <c r="F56" i="7"/>
  <c r="F57" i="7"/>
  <c r="F54" i="7"/>
  <c r="F52" i="7"/>
  <c r="F58" i="7"/>
  <c r="F59" i="7"/>
  <c r="F60" i="7"/>
  <c r="F51" i="7"/>
  <c r="F41" i="7"/>
  <c r="F42" i="7"/>
  <c r="F43" i="7"/>
  <c r="F40" i="7"/>
  <c r="F45" i="7"/>
  <c r="F46" i="7"/>
  <c r="F44" i="7"/>
  <c r="F48" i="7"/>
  <c r="F47" i="7"/>
  <c r="F50" i="7"/>
  <c r="F39" i="7"/>
  <c r="F25" i="7"/>
  <c r="F26" i="7"/>
  <c r="F27" i="7"/>
  <c r="F28" i="7"/>
  <c r="F29" i="7"/>
  <c r="F30" i="7"/>
  <c r="F31" i="7"/>
  <c r="F32" i="7"/>
  <c r="F33" i="7"/>
  <c r="F35" i="7"/>
  <c r="F36" i="7"/>
  <c r="F34" i="7"/>
  <c r="F38" i="7"/>
  <c r="F37" i="7"/>
  <c r="F23" i="7"/>
  <c r="F11" i="7"/>
  <c r="F12" i="7"/>
  <c r="F13" i="7"/>
  <c r="F14" i="7"/>
  <c r="F10" i="7"/>
  <c r="F16" i="7"/>
  <c r="F17" i="7"/>
  <c r="F18" i="7"/>
  <c r="F19" i="7"/>
  <c r="F15" i="7"/>
  <c r="E15" i="7"/>
  <c r="E20" i="7"/>
  <c r="F20" i="7"/>
  <c r="F8" i="7"/>
  <c r="E10" i="7"/>
  <c r="E61" i="7"/>
  <c r="F61" i="7"/>
  <c r="F62" i="7"/>
  <c r="F63" i="7"/>
  <c r="E65" i="7"/>
  <c r="F65" i="7"/>
  <c r="E66" i="7"/>
  <c r="F66" i="7"/>
  <c r="F67" i="7"/>
  <c r="F68" i="7"/>
  <c r="F69" i="7"/>
  <c r="E8" i="7"/>
  <c r="E63" i="7"/>
  <c r="E69" i="7"/>
  <c r="D69" i="7"/>
  <c r="E68" i="7"/>
  <c r="D68" i="7"/>
  <c r="F24" i="7"/>
  <c r="F64" i="7"/>
  <c r="E64" i="7"/>
  <c r="D64" i="7"/>
  <c r="D63" i="7"/>
  <c r="E54" i="7"/>
  <c r="D54" i="7"/>
  <c r="E52" i="7"/>
  <c r="D52" i="7"/>
  <c r="E51" i="7"/>
  <c r="D51" i="7"/>
  <c r="E39" i="7"/>
  <c r="D39" i="7"/>
  <c r="E23" i="7"/>
  <c r="E24" i="7"/>
  <c r="D24" i="7"/>
  <c r="D23" i="7"/>
  <c r="D15" i="7"/>
  <c r="D10" i="7"/>
  <c r="F9" i="7"/>
  <c r="D8" i="7"/>
  <c r="A3" i="7"/>
  <c r="E10" i="6"/>
  <c r="E8" i="6"/>
  <c r="E57" i="6"/>
  <c r="F57" i="6"/>
  <c r="F51" i="6"/>
  <c r="F52" i="6"/>
  <c r="F53" i="6"/>
  <c r="F50" i="6"/>
  <c r="F54" i="6"/>
  <c r="F55" i="6"/>
  <c r="F56" i="6"/>
  <c r="F49" i="6"/>
  <c r="F42" i="6"/>
  <c r="F43" i="6"/>
  <c r="F44" i="6"/>
  <c r="F41" i="6"/>
  <c r="F46" i="6"/>
  <c r="F47" i="6"/>
  <c r="F45" i="6"/>
  <c r="F48" i="6"/>
  <c r="F40" i="6"/>
  <c r="F23" i="6"/>
  <c r="F24" i="6"/>
  <c r="F25" i="6"/>
  <c r="F26" i="6"/>
  <c r="F27" i="6"/>
  <c r="F28" i="6"/>
  <c r="F29" i="6"/>
  <c r="F30" i="6"/>
  <c r="F31" i="6"/>
  <c r="F32" i="6"/>
  <c r="F33" i="6"/>
  <c r="F35" i="6"/>
  <c r="F36" i="6"/>
  <c r="F34" i="6"/>
  <c r="F37" i="6"/>
  <c r="F21" i="6"/>
  <c r="F9" i="6"/>
  <c r="F11" i="6"/>
  <c r="F12" i="6"/>
  <c r="F13" i="6"/>
  <c r="F10" i="6"/>
  <c r="F16" i="6"/>
  <c r="F17" i="6"/>
  <c r="F18" i="6"/>
  <c r="F15" i="6"/>
  <c r="E15" i="6"/>
  <c r="E20" i="6"/>
  <c r="F20" i="6"/>
  <c r="F8" i="6"/>
  <c r="F58" i="6"/>
  <c r="F59" i="6"/>
  <c r="F69" i="6"/>
  <c r="E61" i="6"/>
  <c r="F61" i="6"/>
  <c r="E62" i="6"/>
  <c r="F62" i="6"/>
  <c r="F63" i="6"/>
  <c r="F64" i="6"/>
  <c r="F65" i="6"/>
  <c r="E65" i="6"/>
  <c r="D65" i="6"/>
  <c r="E59" i="6"/>
  <c r="E64" i="6"/>
  <c r="D64" i="6"/>
  <c r="F22" i="6"/>
  <c r="F60" i="6"/>
  <c r="E60" i="6"/>
  <c r="D60" i="6"/>
  <c r="D59" i="6"/>
  <c r="E50" i="6"/>
  <c r="D50" i="6"/>
  <c r="E49" i="6"/>
  <c r="D49" i="6"/>
  <c r="E45" i="6"/>
  <c r="D45" i="6"/>
  <c r="E41" i="6"/>
  <c r="D41" i="6"/>
  <c r="E40" i="6"/>
  <c r="D40" i="6"/>
  <c r="E21" i="6"/>
  <c r="E22" i="6"/>
  <c r="D22" i="6"/>
  <c r="D21" i="6"/>
  <c r="D15" i="6"/>
  <c r="D10" i="6"/>
  <c r="D8" i="6"/>
  <c r="A3" i="6"/>
  <c r="S5" i="5"/>
  <c r="S7" i="5"/>
  <c r="I5" i="5"/>
  <c r="I6" i="5"/>
  <c r="I7" i="5"/>
  <c r="G7" i="5"/>
  <c r="A2" i="5"/>
  <c r="F8" i="4"/>
  <c r="F11" i="4"/>
  <c r="E17" i="4"/>
  <c r="F17" i="4"/>
  <c r="F19" i="4"/>
  <c r="F20" i="4"/>
  <c r="F25" i="4"/>
  <c r="F26" i="4"/>
  <c r="E26" i="4"/>
  <c r="D26" i="4"/>
  <c r="E25" i="4"/>
  <c r="D25" i="4"/>
  <c r="F12" i="4"/>
  <c r="F21" i="4"/>
  <c r="D20" i="4"/>
  <c r="E8" i="4"/>
  <c r="E11" i="4"/>
  <c r="E12" i="4"/>
  <c r="D11" i="4"/>
  <c r="D8" i="4"/>
  <c r="A3" i="4"/>
  <c r="F23" i="3"/>
  <c r="F24" i="3"/>
  <c r="F25" i="3"/>
  <c r="F26" i="3"/>
  <c r="F22" i="3"/>
  <c r="F53" i="3"/>
  <c r="F54" i="3"/>
  <c r="F55" i="3"/>
  <c r="F56" i="3"/>
  <c r="F52" i="3"/>
  <c r="F62" i="3"/>
  <c r="F63" i="3"/>
  <c r="F61" i="3"/>
  <c r="F75" i="3"/>
  <c r="F8" i="3"/>
  <c r="F10" i="3"/>
  <c r="F7" i="3"/>
  <c r="F17" i="3"/>
  <c r="F18" i="3"/>
  <c r="F19" i="3"/>
  <c r="F20" i="3"/>
  <c r="F21" i="3"/>
  <c r="F16" i="3"/>
  <c r="F15" i="3"/>
  <c r="F29" i="3"/>
  <c r="F31" i="3"/>
  <c r="F32" i="3"/>
  <c r="F33" i="3"/>
  <c r="F30" i="3"/>
  <c r="F28" i="3"/>
  <c r="F34" i="3"/>
  <c r="F35" i="3"/>
  <c r="F27" i="3"/>
  <c r="F38" i="3"/>
  <c r="F39" i="3"/>
  <c r="F40" i="3"/>
  <c r="F41" i="3"/>
  <c r="F37" i="3"/>
  <c r="F36" i="3"/>
  <c r="F48" i="3"/>
  <c r="F49" i="3"/>
  <c r="F50" i="3"/>
  <c r="F51" i="3"/>
  <c r="F47" i="3"/>
  <c r="F46" i="3"/>
  <c r="F59" i="3"/>
  <c r="F60" i="3"/>
  <c r="F58" i="3"/>
  <c r="F57" i="3"/>
  <c r="F64" i="3"/>
  <c r="F65" i="3"/>
  <c r="F66" i="3"/>
  <c r="F67" i="3"/>
  <c r="F68" i="3"/>
  <c r="F69" i="3"/>
  <c r="F70" i="3"/>
  <c r="F71" i="3"/>
  <c r="D71" i="3"/>
  <c r="D70" i="3"/>
  <c r="E7" i="3"/>
  <c r="E66" i="3"/>
  <c r="D66" i="3"/>
  <c r="E57" i="3"/>
  <c r="D57" i="3"/>
  <c r="E46" i="3"/>
  <c r="D46" i="3"/>
  <c r="F45" i="3"/>
  <c r="F44" i="3"/>
  <c r="F43" i="3"/>
  <c r="E36" i="3"/>
  <c r="D36" i="3"/>
  <c r="E30" i="3"/>
  <c r="D30" i="3"/>
  <c r="E28" i="3"/>
  <c r="D28" i="3"/>
  <c r="D27" i="3"/>
  <c r="E22" i="3"/>
  <c r="D22" i="3"/>
  <c r="E16" i="3"/>
  <c r="E15" i="3"/>
  <c r="D15" i="3"/>
  <c r="I10" i="3"/>
  <c r="I9" i="3"/>
  <c r="F9" i="3"/>
  <c r="I8" i="3"/>
  <c r="D7" i="3"/>
</calcChain>
</file>

<file path=xl/sharedStrings.xml><?xml version="1.0" encoding="utf-8"?>
<sst xmlns="http://schemas.openxmlformats.org/spreadsheetml/2006/main" count="396" uniqueCount="273">
  <si>
    <t>Powered by GrapeCity Spread.Sheets.</t>
  </si>
  <si>
    <t>You can only deploy this EVALUATION version locally.</t>
  </si>
  <si>
    <t>Temporary deployment keys are available for testing.</t>
  </si>
  <si>
    <t>Email us.sales@grapecity.com.</t>
  </si>
  <si>
    <r>
      <t>表1 《</t>
    </r>
    <r>
      <rPr>
        <sz val="11"/>
        <color theme="1"/>
        <rFont val="宋体"/>
        <scheme val="minor"/>
      </rPr>
      <t>设计费预算面积取值原则说明》</t>
    </r>
    <r>
      <rPr>
        <sz val="11"/>
        <color theme="1"/>
        <rFont val="宋体"/>
        <scheme val="minor"/>
      </rPr>
      <t xml:space="preserve"> 针对不同的城市公司指定设计面积取值原则说明，在系统中加入此说明</t>
    </r>
  </si>
  <si>
    <t>欢迎提意见</t>
  </si>
  <si>
    <t>表2 《顾问费用汇总表》 对后续表3-7的汇总，，能展现项目设计预算费的总和</t>
  </si>
  <si>
    <t>表3~7 对项目分期开发所涉及的设计预算列项，表中顾问类对应设计部合约规划科目。在本平台研发，应设置灵活，对四级科目可增加可减少，同时在生成报表前，对四级科目有可选性，报表按需形成</t>
  </si>
  <si>
    <t>表3~7 为常见项目类别（住宅/商业/综合体），不排除在实际操作过程中还有其他项目类别</t>
  </si>
  <si>
    <t xml:space="preserve">示范区工程顾问费用明细 </t>
  </si>
  <si>
    <t>编号</t>
  </si>
  <si>
    <t>项目</t>
  </si>
  <si>
    <t>设计顾问类</t>
  </si>
  <si>
    <t>顾问预算金额 （制定时间 ： 2019年）                            （准则 ：制定设计报价预算时的市场顾问费用水平）</t>
  </si>
  <si>
    <t>备注</t>
  </si>
  <si>
    <t>单价</t>
  </si>
  <si>
    <t>设计面积</t>
  </si>
  <si>
    <t>总价</t>
  </si>
  <si>
    <t>A</t>
  </si>
  <si>
    <t>B</t>
  </si>
  <si>
    <t>C=A*B</t>
  </si>
  <si>
    <t>售楼处/示范区</t>
  </si>
  <si>
    <t>2.1【建筑类设计顾问】</t>
  </si>
  <si>
    <t xml:space="preserve">    2.1.1 售楼处建筑方案/立面设计顾问</t>
  </si>
  <si>
    <t xml:space="preserve">    2.1.2 售楼处初设、施工图设计本地顾问</t>
  </si>
  <si>
    <t>2.2A【售楼处精装设计顾问】</t>
  </si>
  <si>
    <t xml:space="preserve">    2.2.1 精装设计顾问</t>
  </si>
  <si>
    <t>a、售楼处室内设计顾问</t>
  </si>
  <si>
    <t>b、C地块售楼处室内软装设计顾问</t>
  </si>
  <si>
    <t>营销费用，不计入设计费总额</t>
  </si>
  <si>
    <t>c、A地块新售楼处室内设计顾问</t>
  </si>
  <si>
    <t>d、A地块招商中心</t>
  </si>
  <si>
    <t>2.2.2 软装工程</t>
  </si>
  <si>
    <t>a、C地块售楼处室内设计顾问</t>
  </si>
  <si>
    <t>2.3【示范区景观设计顾问】</t>
  </si>
  <si>
    <t>2.3.1 展示区景观设计顾问 （方案至施工图）</t>
  </si>
  <si>
    <t>a、售楼处及一期样板示范区</t>
  </si>
  <si>
    <t>b、二期样板示范区</t>
  </si>
  <si>
    <t>红线外临时展示区</t>
  </si>
  <si>
    <t>工坊样板庭院（B户型1套）</t>
  </si>
  <si>
    <t>高层样板展示区</t>
  </si>
  <si>
    <t xml:space="preserve">2.3.2 示范区景观雕塑设计顾问 </t>
  </si>
  <si>
    <t>2.3.3 标识设计</t>
  </si>
  <si>
    <t>样板间</t>
  </si>
  <si>
    <t>2.4A【一期样板间精装设计顾问】</t>
  </si>
  <si>
    <t xml:space="preserve"> 2.4A-1 室内设计顾问</t>
  </si>
  <si>
    <t xml:space="preserve">       a、样板间 1</t>
  </si>
  <si>
    <t xml:space="preserve">       b、样板间 2</t>
  </si>
  <si>
    <t xml:space="preserve">       c、样板间 3</t>
  </si>
  <si>
    <t xml:space="preserve">       d、样板间 4</t>
  </si>
  <si>
    <t>2.4 A-2 室内软装安装</t>
  </si>
  <si>
    <t>2.4B【二期样板间精装设计顾问】</t>
  </si>
  <si>
    <t xml:space="preserve"> 2.4B-1 室内设计顾问</t>
  </si>
  <si>
    <t>2.4 B-2 室内软装安装</t>
  </si>
  <si>
    <t>2.4C【三期样板间精装设计顾问】</t>
  </si>
  <si>
    <t xml:space="preserve"> 2.4C-1 室内设计顾问</t>
  </si>
  <si>
    <t>2.4 C-2 室内软装安装</t>
  </si>
  <si>
    <t>其他</t>
  </si>
  <si>
    <t>2.5【模型图纸制作费用】</t>
  </si>
  <si>
    <t>2.6【设计类其他顾问费用】</t>
  </si>
  <si>
    <t>`</t>
  </si>
  <si>
    <t>设计类小计：</t>
  </si>
  <si>
    <t>2.7【造价顾问】</t>
  </si>
  <si>
    <t>2.8【监理】</t>
  </si>
  <si>
    <t>2.9【非设计类其他顾问费用】</t>
  </si>
  <si>
    <t>非设计类小计：</t>
  </si>
  <si>
    <t xml:space="preserve">总计： </t>
  </si>
  <si>
    <t>软装工程费用小计：</t>
  </si>
  <si>
    <t>隐藏项</t>
  </si>
  <si>
    <t>返回总表</t>
  </si>
  <si>
    <t>总体规划工程顾问费用明细</t>
  </si>
  <si>
    <t>总体规划部分</t>
  </si>
  <si>
    <t>1.1【建筑类设计顾问】</t>
  </si>
  <si>
    <t>1.1.1 建筑规划设计顾问</t>
  </si>
  <si>
    <t>1.1.2 建筑规划本地设计顾问</t>
  </si>
  <si>
    <t>1.2【专项类设计顾问】（含拿地费用）</t>
  </si>
  <si>
    <t>1.2【专项类设计顾问】（不含拿地费用）</t>
  </si>
  <si>
    <t>1.2.1 道路设计顾问</t>
  </si>
  <si>
    <t>1.2.2 施工图设计审查顾问</t>
  </si>
  <si>
    <t>1.2.3 拿地方案设计费</t>
  </si>
  <si>
    <t xml:space="preserve">          方案设计</t>
  </si>
  <si>
    <t>1.3【模型图纸制作费用】</t>
  </si>
  <si>
    <t>1.3.1视频制作</t>
  </si>
  <si>
    <t>1.4【设计类其他顾问费用】</t>
  </si>
  <si>
    <t>设计类小计（含拿地费用）：</t>
  </si>
  <si>
    <t>设计类小计（不含拿地费用）：</t>
  </si>
  <si>
    <t>1.5【造价顾问】</t>
  </si>
  <si>
    <t>1.6【监理】</t>
  </si>
  <si>
    <t>1.7【非设计类其他顾问费用】</t>
  </si>
  <si>
    <t>市政道路设计费用明细</t>
  </si>
  <si>
    <t>项目预算设计时间</t>
  </si>
  <si>
    <t>预算金额 （按2010年设计报价水平）</t>
  </si>
  <si>
    <t>预算金额 (加上通胀）</t>
  </si>
  <si>
    <t>确定合同金额（A）</t>
  </si>
  <si>
    <t>变更金额（B)</t>
  </si>
  <si>
    <t>预计最终(A+B=C)</t>
  </si>
  <si>
    <t>付款管理</t>
  </si>
  <si>
    <t>确定顾问日期</t>
  </si>
  <si>
    <t>签署聘请顾问的管委会决议的日期</t>
  </si>
  <si>
    <t>签署合同日期</t>
  </si>
  <si>
    <t>设计单价（RMB/m2）</t>
  </si>
  <si>
    <t>设计面积（m2）</t>
  </si>
  <si>
    <t>设计总价（RMB）</t>
  </si>
  <si>
    <t>预计设计时与2012年比较的通胀率（%）</t>
  </si>
  <si>
    <t>加上通胀后的设计总价 （RMB）</t>
  </si>
  <si>
    <t>最终确定设计单位</t>
  </si>
  <si>
    <t>设计单价
（RMB/m2）</t>
  </si>
  <si>
    <t>设计总价</t>
  </si>
  <si>
    <t>（RMB）</t>
  </si>
  <si>
    <t>已付款
（RMB）</t>
  </si>
  <si>
    <t>尚待付款
（RMB）</t>
  </si>
  <si>
    <t>市政道路设计</t>
  </si>
  <si>
    <t>2.01 区内市政道路设计</t>
  </si>
  <si>
    <t>-</t>
  </si>
  <si>
    <t>2.02 市政道路人行系统景观设计</t>
  </si>
  <si>
    <t>2.03 小计：</t>
  </si>
  <si>
    <t>顾问费用明细 (住宅类 ）</t>
  </si>
  <si>
    <t>住宅</t>
  </si>
  <si>
    <t>3.1【建筑类设计顾问】</t>
  </si>
  <si>
    <t xml:space="preserve">    3.1.1 建筑规划设计顾问</t>
  </si>
  <si>
    <t>用地面积</t>
  </si>
  <si>
    <t xml:space="preserve">    3.1.2 建筑方案/立面设计顾问</t>
  </si>
  <si>
    <t xml:space="preserve">       a、高层住宅</t>
  </si>
  <si>
    <t xml:space="preserve">       b、裙楼</t>
  </si>
  <si>
    <t xml:space="preserve">       c、地库/设备</t>
  </si>
  <si>
    <t xml:space="preserve">    3.1.3 初设、施工图设计本地顾问</t>
  </si>
  <si>
    <t xml:space="preserve">    3.1.4 施工图审查顾问</t>
  </si>
  <si>
    <t>3.2【专项类设计顾问】(含拿地费用)</t>
  </si>
  <si>
    <t>【专项类设计顾问】（不含拿地费用）</t>
  </si>
  <si>
    <t xml:space="preserve">    3.2.1 节能设计顾问</t>
  </si>
  <si>
    <t xml:space="preserve">    3.2.2 门窗深化设计顾问</t>
  </si>
  <si>
    <t xml:space="preserve">    3.2.3 弱电设计顾问</t>
  </si>
  <si>
    <t xml:space="preserve">    3.2.4 灯光设计顾问</t>
  </si>
  <si>
    <t xml:space="preserve">    3.2.5 结构优化顾问</t>
  </si>
  <si>
    <t xml:space="preserve">    3.2.6 人防设计顾问</t>
  </si>
  <si>
    <t xml:space="preserve">    3.2.7 基坑围护顾问</t>
  </si>
  <si>
    <t xml:space="preserve">    3.2.8 日照分析</t>
  </si>
  <si>
    <t xml:space="preserve">    3.2.9 绿色建筑设计顾问</t>
  </si>
  <si>
    <t xml:space="preserve">    3.2.10绿色生态小区设计顾问</t>
  </si>
  <si>
    <t xml:space="preserve">    3.2.11智慧小区设计顾问</t>
  </si>
  <si>
    <t xml:space="preserve">    3.2.12 平面标识顾问</t>
  </si>
  <si>
    <t xml:space="preserve">       a、室内标识顾问</t>
  </si>
  <si>
    <t xml:space="preserve">       b、车库划线顾问</t>
  </si>
  <si>
    <t xml:space="preserve">    3.2.13 拿地方案设计费</t>
  </si>
  <si>
    <t xml:space="preserve">       a、方案设计</t>
  </si>
  <si>
    <t xml:space="preserve">       b、视频制作</t>
  </si>
  <si>
    <t>3.3【精装类设计顾问】</t>
  </si>
  <si>
    <t xml:space="preserve">    3.3.1 住宅大堂和公区精装设计顾问</t>
  </si>
  <si>
    <t>精装设计区域</t>
  </si>
  <si>
    <t>翻图设计区域</t>
  </si>
  <si>
    <t>架空层设计区域</t>
  </si>
  <si>
    <t xml:space="preserve">    3.3.3 住宅批量精装设计顾问</t>
  </si>
  <si>
    <t xml:space="preserve">    3.3.3 本地精装修施工图设计报建顾问</t>
  </si>
  <si>
    <t>3.4【景观类设计顾问】</t>
  </si>
  <si>
    <t xml:space="preserve">    3.4.1 景观方案至施工图设计顾问</t>
  </si>
  <si>
    <t xml:space="preserve">       a、红线内景观</t>
  </si>
  <si>
    <t xml:space="preserve">       b、红线外景观</t>
  </si>
  <si>
    <t xml:space="preserve">       c、架空层景观</t>
  </si>
  <si>
    <t xml:space="preserve">    3.4.2 景观标识设计顾问</t>
  </si>
  <si>
    <t xml:space="preserve">    3.4.3 景观绿建设计顾问</t>
  </si>
  <si>
    <t xml:space="preserve">    3.4.4 景观雕塑设计顾问</t>
  </si>
  <si>
    <t>3.5【模型图纸制作费用】</t>
  </si>
  <si>
    <t>3.6【设计类其他顾问费用】</t>
  </si>
  <si>
    <t>3.7【造价顾问】</t>
  </si>
  <si>
    <t>3.8【监理】</t>
  </si>
  <si>
    <t>3.9【非设计类其他顾问费用】</t>
  </si>
  <si>
    <t>20170808预算</t>
  </si>
  <si>
    <t>增加</t>
  </si>
  <si>
    <t>顾问费用明细 (商业类）</t>
  </si>
  <si>
    <t>顾问预算金额 （制定时间 ：2018年）                            （准则 ：制定设计报价预算时的市场顾问费用水平）</t>
  </si>
  <si>
    <t>商办</t>
  </si>
  <si>
    <t>4.1【建筑类设计顾问】</t>
  </si>
  <si>
    <t xml:space="preserve">  4.1.1 建筑规划设计顾问</t>
  </si>
  <si>
    <t xml:space="preserve">  4.1.2 建筑方案/立面设计顾问</t>
  </si>
  <si>
    <t xml:space="preserve">  a、高层SOHO</t>
  </si>
  <si>
    <t xml:space="preserve">  b、大家工坊及小剧场</t>
  </si>
  <si>
    <t xml:space="preserve">  c、底商及配套用房</t>
  </si>
  <si>
    <t xml:space="preserve">  d、地下车库及设备用房</t>
  </si>
  <si>
    <t xml:space="preserve">  4.1.3 施工图设计本地顾问</t>
  </si>
  <si>
    <t xml:space="preserve">  b、大家工坊</t>
  </si>
  <si>
    <t xml:space="preserve">  4.1.4施工图审查顾问</t>
  </si>
  <si>
    <t>a、基坑支护</t>
  </si>
  <si>
    <t>b、土建</t>
  </si>
  <si>
    <t>4.2【专项类设计顾问】(含拿地费用)</t>
  </si>
  <si>
    <t xml:space="preserve">    4.2.1 节能设计顾问</t>
  </si>
  <si>
    <t xml:space="preserve">    4.2.2 门窗幕墙深化设计顾问</t>
  </si>
  <si>
    <t xml:space="preserve">    4.2.3 弱电设计顾问</t>
  </si>
  <si>
    <t xml:space="preserve">    4.2.4 灯光设计顾问</t>
  </si>
  <si>
    <t xml:space="preserve">    4.2.5 结构优化顾问</t>
  </si>
  <si>
    <t xml:space="preserve">    4.2.6 人防设计顾问</t>
  </si>
  <si>
    <t xml:space="preserve">    4.2.7 基坑支护顾问</t>
  </si>
  <si>
    <t xml:space="preserve">    4.2.8 古建深化设计</t>
  </si>
  <si>
    <t xml:space="preserve">    4.2.9 地域文化顾问</t>
  </si>
  <si>
    <t xml:space="preserve">    4.2.10 平面标识顾问</t>
  </si>
  <si>
    <t xml:space="preserve">       a、标识顾问</t>
  </si>
  <si>
    <t xml:space="preserve">    4.2.11 拿地方案设计费</t>
  </si>
  <si>
    <t>4.3【精装类设计顾问】</t>
  </si>
  <si>
    <t xml:space="preserve">    4.3.1 公寓大堂和公区精装设计顾问</t>
  </si>
  <si>
    <t xml:space="preserve">    4.3.2 公寓批量精装设计顾问</t>
  </si>
  <si>
    <t xml:space="preserve">    4.3.3 公寓共享空间精装设计顾问</t>
  </si>
  <si>
    <t xml:space="preserve">      精装设计区域</t>
  </si>
  <si>
    <t xml:space="preserve">    4.3.4 本地精装修施工图设计报建顾问</t>
  </si>
  <si>
    <t>4.4【景观类设计顾问】</t>
  </si>
  <si>
    <t xml:space="preserve">  4.4.1 景观方案至施工图设计顾问</t>
  </si>
  <si>
    <t>a、红线内景观</t>
  </si>
  <si>
    <t>b、红线外景观</t>
  </si>
  <si>
    <t>市政人行道</t>
  </si>
  <si>
    <t>市政绿化带</t>
  </si>
  <si>
    <t>沿湖绿化带</t>
  </si>
  <si>
    <t xml:space="preserve">  4.4.2 景观绿建设计顾问</t>
  </si>
  <si>
    <t xml:space="preserve">  4.4.3 景观标识设计顾问</t>
  </si>
  <si>
    <t xml:space="preserve">  4.4.4 景观雕塑设计顾问</t>
  </si>
  <si>
    <t>4.5【模型图纸制作费用】</t>
  </si>
  <si>
    <t>4.6【设计类其他顾问费用】</t>
  </si>
  <si>
    <t>4.7【造价顾问】</t>
  </si>
  <si>
    <t>4.8【监理】</t>
  </si>
  <si>
    <t>4.9【非设计类其他顾问费用】</t>
  </si>
  <si>
    <t>总计：</t>
  </si>
  <si>
    <t>顾问预算金额 （制定时间 ：2019年）                            （准则 ：制定设计报价预算时的市场顾问费用水平）</t>
  </si>
  <si>
    <t>综合体</t>
  </si>
  <si>
    <t>5.1【建筑类设计顾问】</t>
  </si>
  <si>
    <t xml:space="preserve">  5.1.1 建筑规划设计顾问</t>
  </si>
  <si>
    <t xml:space="preserve">  5.1.2 建筑方案设计顾问（方案至初设）</t>
  </si>
  <si>
    <t xml:space="preserve">  b、超高层办公楼</t>
  </si>
  <si>
    <t xml:space="preserve">  c、集中商业</t>
  </si>
  <si>
    <t>含物管配套及开闭所/消控室</t>
  </si>
  <si>
    <t xml:space="preserve">  5.1.3 机电设计顾问</t>
  </si>
  <si>
    <t xml:space="preserve">  5.1.4 结构设计顾问</t>
  </si>
  <si>
    <t xml:space="preserve">  5.1.5 施工图设计本地顾问</t>
  </si>
  <si>
    <t>5.1.6 执行建筑师</t>
  </si>
  <si>
    <t xml:space="preserve">     方案设计</t>
  </si>
  <si>
    <t xml:space="preserve">     施工图设计</t>
  </si>
  <si>
    <t xml:space="preserve">  5.1.7施工图审查顾问</t>
  </si>
  <si>
    <t>5.2【专项类设计顾问】</t>
  </si>
  <si>
    <t xml:space="preserve">  5.2.1 人防设计顾问</t>
  </si>
  <si>
    <t xml:space="preserve">  5.2.2 消防设计顾问</t>
  </si>
  <si>
    <t xml:space="preserve">  5.2.3 交通顾问</t>
  </si>
  <si>
    <t xml:space="preserve">  5.2.4 门窗幕墙顾问</t>
  </si>
  <si>
    <t xml:space="preserve">  5.2.5 灯光设计顾问</t>
  </si>
  <si>
    <t xml:space="preserve">  5.2.6 基坑围护顾问</t>
  </si>
  <si>
    <t xml:space="preserve">  5.2.7 日照分析</t>
  </si>
  <si>
    <t xml:space="preserve">  5.2.9 BIM顾问</t>
  </si>
  <si>
    <t xml:space="preserve">  5.2.10 节能设计顾问</t>
  </si>
  <si>
    <t xml:space="preserve">  5.2.11 能源管理顾问</t>
  </si>
  <si>
    <t xml:space="preserve">  5.2.12 LEED设计顾问</t>
  </si>
  <si>
    <t xml:space="preserve">  5.2.13 可持续绿色顾问</t>
  </si>
  <si>
    <t xml:space="preserve">  5.2.14 智能化专项顾问</t>
  </si>
  <si>
    <t xml:space="preserve">  5.2.15 艺术品顾问  </t>
  </si>
  <si>
    <t xml:space="preserve">  5.2.16 声学品顾问 </t>
  </si>
  <si>
    <t xml:space="preserve">  5.2.17 平面标识顾问</t>
  </si>
  <si>
    <t>5.3【精装类设计顾问】</t>
  </si>
  <si>
    <t xml:space="preserve">  5.3.1 集中商业公区精装设计顾问</t>
  </si>
  <si>
    <t xml:space="preserve">  5.3.2 集中商业本地精装施工图设计顾问</t>
  </si>
  <si>
    <t xml:space="preserve">  5.3.3 商业精装二次机电配合设计顾问</t>
  </si>
  <si>
    <t xml:space="preserve">  5.3.4 集中超高写字楼公区精装设计顾问</t>
  </si>
  <si>
    <t xml:space="preserve">  5.3.5 SOHO公区及大堂设计顾问</t>
  </si>
  <si>
    <t xml:space="preserve">  5.3.6 SOHO批量精装设计顾问</t>
  </si>
  <si>
    <t xml:space="preserve">  5.3.7 本地精装修施工图设计报建顾问</t>
  </si>
  <si>
    <t>5.4【景观类设计顾问】</t>
  </si>
  <si>
    <t xml:space="preserve">  5.4.1 景观方案、初设设计顾问</t>
  </si>
  <si>
    <t xml:space="preserve">      a、红线内景观</t>
  </si>
  <si>
    <t xml:space="preserve">      b、露台及屋顶花园</t>
  </si>
  <si>
    <t xml:space="preserve">      c、红线外景观</t>
  </si>
  <si>
    <t xml:space="preserve">  5.4.2 景观本地施工图设计顾问</t>
  </si>
  <si>
    <t xml:space="preserve">      b、商业露台及屋顶花园</t>
  </si>
  <si>
    <t xml:space="preserve">  5.4.3 景观标识设计顾问</t>
  </si>
  <si>
    <t xml:space="preserve">  5.4.4 景观绿建设计顾问</t>
  </si>
  <si>
    <t xml:space="preserve">  5.4.5 景观雕塑设计顾问</t>
  </si>
  <si>
    <t>5.5【模型图纸制作费用】</t>
  </si>
  <si>
    <t>5.6【设计类其他顾问费用】</t>
  </si>
  <si>
    <t>5.7【造价顾问】</t>
  </si>
  <si>
    <t>5.8【监理】</t>
  </si>
  <si>
    <t>5.9【非设计类其他顾问费用】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</si>
</sst>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8" formatCode="_ * #,##0.00_ ;_ * \-#,##0.00_ ;_ * &quot;-&quot;??_ ;_ @_ "/>
    <numFmt numFmtId="179" formatCode="0.00_);[Red]\(0.00\)"/>
    <numFmt numFmtId="180" formatCode="#,##0_ "/>
    <numFmt numFmtId="181" formatCode="0_);[Red]\(0\)"/>
  </numFmts>
  <fonts count="59" x14ac:knownFonts="1">
    <font>
      <sz val="11"/>
      <color theme="1"/>
      <name val="宋体"/>
      <scheme val="minor"/>
    </font>
    <font>
      <sz val="11"/>
      <color indexed="0"/>
      <name val="Calibri"/>
      <family val="2"/>
    </font>
    <font>
      <b/>
      <sz val="11"/>
      <color theme="3"/>
      <name val="宋体"/>
      <scheme val="minor"/>
    </font>
    <font>
      <sz val="12"/>
      <name val="宋体"/>
    </font>
    <font>
      <u/>
      <sz val="10"/>
      <name val="黑体"/>
    </font>
    <font>
      <b/>
      <u/>
      <sz val="16"/>
      <name val="宋体"/>
      <scheme val="minor"/>
    </font>
    <font>
      <sz val="11"/>
      <name val="宋体"/>
      <scheme val="minor"/>
    </font>
    <font>
      <sz val="11"/>
      <color rgb="FFC00000"/>
      <name val="宋体"/>
      <scheme val="minor"/>
    </font>
    <font>
      <b/>
      <sz val="11"/>
      <color rgb="FF002060"/>
      <name val="宋体"/>
      <scheme val="minor"/>
    </font>
    <font>
      <b/>
      <sz val="11"/>
      <color rgb="FF002060"/>
      <name val="宋体"/>
    </font>
    <font>
      <sz val="11"/>
      <color rgb="FF002060"/>
      <name val="宋体"/>
    </font>
    <font>
      <sz val="11"/>
      <color theme="3" tint="-0.249977111117893"/>
      <name val="宋体"/>
    </font>
    <font>
      <sz val="11"/>
      <color rgb="FFC00000"/>
      <name val="宋体"/>
    </font>
    <font>
      <b/>
      <sz val="11"/>
      <name val="宋体"/>
    </font>
    <font>
      <b/>
      <u/>
      <sz val="14"/>
      <color theme="3"/>
      <name val="宋体"/>
    </font>
    <font>
      <sz val="10"/>
      <color theme="3"/>
      <name val="宋体"/>
    </font>
    <font>
      <b/>
      <sz val="12"/>
      <color theme="3"/>
      <name val="宋体"/>
    </font>
    <font>
      <sz val="10"/>
      <color theme="3"/>
      <name val="Perpetua"/>
    </font>
    <font>
      <b/>
      <sz val="10"/>
      <color theme="3"/>
      <name val="宋体"/>
    </font>
    <font>
      <b/>
      <sz val="10"/>
      <color rgb="FFC00000"/>
      <name val="宋体"/>
    </font>
    <font>
      <b/>
      <sz val="10"/>
      <color theme="1"/>
      <name val="Arial"/>
    </font>
    <font>
      <sz val="10"/>
      <color theme="1"/>
      <name val="Arial"/>
    </font>
    <font>
      <b/>
      <sz val="10"/>
      <name val="Arial"/>
    </font>
    <font>
      <sz val="10"/>
      <name val="Arial"/>
    </font>
    <font>
      <b/>
      <sz val="10"/>
      <color rgb="FF002060"/>
      <name val="宋体"/>
    </font>
    <font>
      <sz val="10"/>
      <color rgb="FFC00000"/>
      <name val="宋体"/>
    </font>
    <font>
      <sz val="10"/>
      <name val="宋体"/>
    </font>
    <font>
      <sz val="10"/>
      <color rgb="FFFF0000"/>
      <name val="Arial"/>
    </font>
    <font>
      <sz val="11"/>
      <color theme="1"/>
      <name val="华文细黑"/>
    </font>
    <font>
      <b/>
      <sz val="10"/>
      <name val="宋体"/>
    </font>
    <font>
      <sz val="10"/>
      <color rgb="FFFF0000"/>
      <name val="宋体"/>
    </font>
    <font>
      <sz val="10"/>
      <color theme="3" tint="-0.249977111117893"/>
      <name val="Arial"/>
    </font>
    <font>
      <sz val="10"/>
      <color theme="1"/>
      <name val="宋体"/>
    </font>
    <font>
      <sz val="10"/>
      <color theme="3" tint="-0.249977111117893"/>
      <name val="宋体"/>
    </font>
    <font>
      <b/>
      <sz val="10"/>
      <color theme="3" tint="-0.249977111117893"/>
      <name val="宋体"/>
    </font>
    <font>
      <b/>
      <sz val="11"/>
      <name val="宋体"/>
      <scheme val="minor"/>
    </font>
    <font>
      <b/>
      <sz val="10"/>
      <color theme="1"/>
      <name val="宋体"/>
    </font>
    <font>
      <sz val="11"/>
      <name val="宋体"/>
    </font>
    <font>
      <b/>
      <sz val="14"/>
      <name val="宋体"/>
    </font>
    <font>
      <sz val="12"/>
      <color theme="3"/>
      <name val="Perpetua"/>
    </font>
    <font>
      <b/>
      <sz val="10"/>
      <color rgb="FFC00000"/>
      <name val="Arial"/>
    </font>
    <font>
      <sz val="9"/>
      <name val="宋体"/>
    </font>
    <font>
      <b/>
      <sz val="11"/>
      <color rgb="FFC00000"/>
      <name val="宋体"/>
    </font>
    <font>
      <sz val="11"/>
      <color theme="3"/>
      <name val="宋体"/>
    </font>
    <font>
      <sz val="11"/>
      <color theme="1"/>
      <name val="宋体"/>
    </font>
    <font>
      <sz val="10"/>
      <color theme="3"/>
      <name val="Arial"/>
    </font>
    <font>
      <b/>
      <sz val="10"/>
      <color theme="3"/>
      <name val="宋体"/>
      <scheme val="minor"/>
    </font>
    <font>
      <b/>
      <u/>
      <sz val="14"/>
      <color theme="1"/>
      <name val="宋体"/>
    </font>
    <font>
      <u/>
      <sz val="10"/>
      <color theme="1"/>
      <name val="宋体"/>
    </font>
    <font>
      <b/>
      <sz val="12"/>
      <color theme="1"/>
      <name val="宋体"/>
    </font>
    <font>
      <sz val="12"/>
      <color theme="1"/>
      <name val="宋体"/>
    </font>
    <font>
      <sz val="12"/>
      <color theme="1"/>
      <name val="Perpetua"/>
    </font>
    <font>
      <sz val="10"/>
      <color theme="1"/>
      <name val="Perpetua"/>
    </font>
    <font>
      <sz val="10"/>
      <color rgb="FF002060"/>
      <name val="宋体"/>
    </font>
    <font>
      <b/>
      <sz val="10"/>
      <color rgb="FFFF0000"/>
      <name val="Arial"/>
    </font>
    <font>
      <b/>
      <sz val="11"/>
      <color rgb="FFFF0000"/>
      <name val="宋体"/>
      <scheme val="minor"/>
    </font>
    <font>
      <b/>
      <u/>
      <sz val="14"/>
      <color rgb="FFFF0000"/>
      <name val="黑体"/>
    </font>
    <font>
      <b/>
      <sz val="10"/>
      <color theme="4" tint="-0.249977111117893"/>
      <name val="宋体"/>
    </font>
    <font>
      <sz val="9"/>
      <name val="宋体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C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6">
    <xf numFmtId="0" fontId="0" fillId="0" borderId="0">
      <alignment vertical="center"/>
    </xf>
    <xf numFmtId="178" fontId="1" fillId="0" borderId="0">
      <alignment vertical="top"/>
    </xf>
    <xf numFmtId="0" fontId="2" fillId="0" borderId="1">
      <alignment vertical="top"/>
    </xf>
    <xf numFmtId="0" fontId="3" fillId="0" borderId="0">
      <alignment vertical="center"/>
    </xf>
    <xf numFmtId="0" fontId="4" fillId="0" borderId="0">
      <alignment vertical="top"/>
    </xf>
    <xf numFmtId="0" fontId="5" fillId="3" borderId="0">
      <alignment horizontal="center" vertical="center"/>
    </xf>
  </cellStyleXfs>
  <cellXfs count="448">
    <xf numFmtId="0" fontId="0" fillId="0" borderId="0" xfId="0" applyFont="1">
      <alignment vertical="center"/>
    </xf>
    <xf numFmtId="0" fontId="6" fillId="0" borderId="0" xfId="0" applyFont="1">
      <alignment vertical="center"/>
    </xf>
    <xf numFmtId="40" fontId="0" fillId="0" borderId="0" xfId="0" applyNumberFormat="1" applyFont="1">
      <alignment vertical="center"/>
    </xf>
    <xf numFmtId="40" fontId="0" fillId="0" borderId="0" xfId="0" applyNumberFormat="1" applyFont="1" applyAlignment="1">
      <alignment horizontal="right" vertical="center"/>
    </xf>
    <xf numFmtId="0" fontId="0" fillId="4" borderId="0" xfId="0" applyFont="1" applyFill="1">
      <alignment vertical="center"/>
    </xf>
    <xf numFmtId="40" fontId="0" fillId="0" borderId="2" xfId="0" applyNumberFormat="1" applyFont="1" applyBorder="1">
      <alignment vertical="center"/>
    </xf>
    <xf numFmtId="0" fontId="0" fillId="0" borderId="0" xfId="0" applyFont="1" applyAlignment="1">
      <alignment horizontal="left" vertical="top"/>
    </xf>
    <xf numFmtId="0" fontId="7" fillId="4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10" fillId="4" borderId="0" xfId="0" applyFont="1" applyFill="1">
      <alignment vertical="center"/>
    </xf>
    <xf numFmtId="0" fontId="8" fillId="4" borderId="0" xfId="0" applyFont="1" applyFill="1">
      <alignment vertical="center"/>
    </xf>
    <xf numFmtId="0" fontId="11" fillId="0" borderId="0" xfId="0" applyFont="1">
      <alignment vertical="center"/>
    </xf>
    <xf numFmtId="0" fontId="12" fillId="5" borderId="0" xfId="0" applyFont="1" applyFill="1">
      <alignment vertical="center"/>
    </xf>
    <xf numFmtId="0" fontId="13" fillId="4" borderId="0" xfId="0" applyFont="1" applyFill="1">
      <alignment vertical="center"/>
    </xf>
    <xf numFmtId="0" fontId="0" fillId="0" borderId="0" xfId="0" applyFont="1" applyAlignment="1">
      <alignment horizontal="right" vertical="center"/>
    </xf>
    <xf numFmtId="38" fontId="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applyFont="1">
      <alignment vertical="center"/>
    </xf>
    <xf numFmtId="38" fontId="15" fillId="0" borderId="0" xfId="0" applyNumberFormat="1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18" fillId="0" borderId="2" xfId="2" applyFont="1" applyBorder="1" applyAlignment="1">
      <alignment horizontal="center" vertical="center" wrapText="1"/>
    </xf>
    <xf numFmtId="40" fontId="18" fillId="0" borderId="2" xfId="2" applyNumberFormat="1" applyFont="1" applyBorder="1" applyAlignment="1">
      <alignment horizontal="right" vertical="center" wrapText="1"/>
    </xf>
    <xf numFmtId="38" fontId="18" fillId="0" borderId="2" xfId="2" applyNumberFormat="1" applyFont="1" applyBorder="1" applyAlignment="1">
      <alignment horizontal="center" vertical="center" wrapText="1"/>
    </xf>
    <xf numFmtId="0" fontId="19" fillId="5" borderId="2" xfId="2" applyFont="1" applyFill="1" applyBorder="1" applyAlignment="1">
      <alignment horizontal="left" vertical="center" wrapText="1"/>
    </xf>
    <xf numFmtId="40" fontId="20" fillId="5" borderId="2" xfId="2" applyNumberFormat="1" applyFont="1" applyFill="1" applyBorder="1" applyAlignment="1">
      <alignment horizontal="right" vertical="center" wrapText="1"/>
    </xf>
    <xf numFmtId="40" fontId="21" fillId="5" borderId="2" xfId="0" applyNumberFormat="1" applyFont="1" applyFill="1" applyBorder="1" applyAlignment="1">
      <alignment horizontal="right" vertical="center" wrapText="1"/>
    </xf>
    <xf numFmtId="40" fontId="22" fillId="5" borderId="2" xfId="0" applyNumberFormat="1" applyFont="1" applyFill="1" applyBorder="1" applyAlignment="1">
      <alignment horizontal="right" vertical="center"/>
    </xf>
    <xf numFmtId="40" fontId="23" fillId="5" borderId="2" xfId="0" applyNumberFormat="1" applyFont="1" applyFill="1" applyBorder="1" applyAlignment="1">
      <alignment horizontal="left" vertical="center" wrapText="1"/>
    </xf>
    <xf numFmtId="0" fontId="24" fillId="6" borderId="2" xfId="2" applyFont="1" applyFill="1" applyBorder="1" applyAlignment="1">
      <alignment vertical="center" wrapText="1"/>
    </xf>
    <xf numFmtId="40" fontId="23" fillId="6" borderId="2" xfId="0" applyNumberFormat="1" applyFont="1" applyFill="1" applyBorder="1" applyAlignment="1">
      <alignment horizontal="right" vertical="center" wrapText="1"/>
    </xf>
    <xf numFmtId="40" fontId="25" fillId="6" borderId="2" xfId="0" applyNumberFormat="1" applyFont="1" applyFill="1" applyBorder="1" applyAlignment="1">
      <alignment horizontal="left" vertical="center" wrapText="1"/>
    </xf>
    <xf numFmtId="0" fontId="24" fillId="6" borderId="2" xfId="2" applyFont="1" applyFill="1" applyBorder="1" applyAlignment="1">
      <alignment horizontal="left" vertical="center" wrapText="1"/>
    </xf>
    <xf numFmtId="40" fontId="21" fillId="6" borderId="2" xfId="2" applyNumberFormat="1" applyFont="1" applyFill="1" applyBorder="1" applyAlignment="1">
      <alignment horizontal="right" vertical="center" wrapText="1"/>
    </xf>
    <xf numFmtId="40" fontId="26" fillId="6" borderId="2" xfId="0" applyNumberFormat="1" applyFont="1" applyFill="1" applyBorder="1" applyAlignment="1">
      <alignment horizontal="left" vertical="center" wrapText="1"/>
    </xf>
    <xf numFmtId="0" fontId="26" fillId="0" borderId="2" xfId="0" applyFont="1" applyBorder="1" applyAlignment="1">
      <alignment horizontal="left" vertical="center" wrapText="1" indent="1"/>
    </xf>
    <xf numFmtId="40" fontId="21" fillId="0" borderId="2" xfId="0" applyNumberFormat="1" applyFont="1" applyBorder="1" applyAlignment="1">
      <alignment horizontal="right" vertical="center"/>
    </xf>
    <xf numFmtId="40" fontId="23" fillId="0" borderId="2" xfId="0" applyNumberFormat="1" applyFont="1" applyBorder="1" applyAlignment="1">
      <alignment horizontal="right" vertical="center" wrapText="1"/>
    </xf>
    <xf numFmtId="40" fontId="23" fillId="0" borderId="2" xfId="0" applyNumberFormat="1" applyFont="1" applyBorder="1" applyAlignment="1">
      <alignment horizontal="left" vertical="center" wrapText="1"/>
    </xf>
    <xf numFmtId="40" fontId="21" fillId="4" borderId="2" xfId="0" applyNumberFormat="1" applyFont="1" applyFill="1" applyBorder="1" applyAlignment="1">
      <alignment horizontal="right" vertical="center"/>
    </xf>
    <xf numFmtId="40" fontId="26" fillId="0" borderId="2" xfId="0" applyNumberFormat="1" applyFont="1" applyBorder="1" applyAlignment="1">
      <alignment horizontal="left" vertical="center" wrapText="1"/>
    </xf>
    <xf numFmtId="40" fontId="23" fillId="4" borderId="2" xfId="0" applyNumberFormat="1" applyFont="1" applyFill="1" applyBorder="1" applyAlignment="1">
      <alignment horizontal="right" vertical="center"/>
    </xf>
    <xf numFmtId="0" fontId="0" fillId="0" borderId="2" xfId="0" applyFont="1" applyBorder="1">
      <alignment vertical="center"/>
    </xf>
    <xf numFmtId="40" fontId="27" fillId="4" borderId="2" xfId="0" applyNumberFormat="1" applyFont="1" applyFill="1" applyBorder="1" applyAlignment="1">
      <alignment horizontal="right" vertical="center"/>
    </xf>
    <xf numFmtId="40" fontId="27" fillId="0" borderId="2" xfId="0" applyNumberFormat="1" applyFont="1" applyBorder="1" applyAlignment="1">
      <alignment horizontal="right" vertical="center" wrapText="1"/>
    </xf>
    <xf numFmtId="40" fontId="28" fillId="0" borderId="2" xfId="0" applyNumberFormat="1" applyFont="1" applyBorder="1" applyAlignment="1">
      <alignment horizontal="left" vertical="center" wrapText="1"/>
    </xf>
    <xf numFmtId="0" fontId="24" fillId="6" borderId="2" xfId="0" applyFont="1" applyFill="1" applyBorder="1" applyAlignment="1">
      <alignment vertical="center" wrapText="1"/>
    </xf>
    <xf numFmtId="40" fontId="21" fillId="6" borderId="2" xfId="0" applyNumberFormat="1" applyFont="1" applyFill="1" applyBorder="1" applyAlignment="1">
      <alignment horizontal="right" vertical="center"/>
    </xf>
    <xf numFmtId="40" fontId="21" fillId="6" borderId="2" xfId="0" applyNumberFormat="1" applyFont="1" applyFill="1" applyBorder="1" applyAlignment="1">
      <alignment horizontal="right" vertical="center" wrapText="1"/>
    </xf>
    <xf numFmtId="40" fontId="23" fillId="6" borderId="2" xfId="2" applyNumberFormat="1" applyFont="1" applyFill="1" applyBorder="1" applyAlignment="1">
      <alignment horizontal="right" vertical="center" wrapText="1"/>
    </xf>
    <xf numFmtId="40" fontId="29" fillId="6" borderId="2" xfId="0" applyNumberFormat="1" applyFont="1" applyFill="1" applyBorder="1" applyAlignment="1">
      <alignment horizontal="right" vertical="center" wrapText="1"/>
    </xf>
    <xf numFmtId="40" fontId="21" fillId="0" borderId="2" xfId="0" applyNumberFormat="1" applyFont="1" applyBorder="1" applyAlignment="1">
      <alignment horizontal="right" vertical="center" wrapText="1"/>
    </xf>
    <xf numFmtId="40" fontId="21" fillId="4" borderId="2" xfId="2" applyNumberFormat="1" applyFont="1" applyFill="1" applyBorder="1" applyAlignment="1">
      <alignment horizontal="right" vertical="center" wrapText="1"/>
    </xf>
    <xf numFmtId="40" fontId="0" fillId="0" borderId="2" xfId="0" applyNumberFormat="1" applyFont="1" applyBorder="1" applyAlignment="1">
      <alignment horizontal="right" vertical="center"/>
    </xf>
    <xf numFmtId="0" fontId="30" fillId="0" borderId="2" xfId="0" applyFont="1" applyBorder="1" applyAlignment="1">
      <alignment horizontal="left" vertical="center" wrapText="1" indent="1"/>
    </xf>
    <xf numFmtId="40" fontId="27" fillId="4" borderId="2" xfId="2" applyNumberFormat="1" applyFont="1" applyFill="1" applyBorder="1" applyAlignment="1">
      <alignment horizontal="right" vertical="center" wrapText="1"/>
    </xf>
    <xf numFmtId="0" fontId="24" fillId="6" borderId="2" xfId="0" applyFont="1" applyFill="1" applyBorder="1" applyAlignment="1">
      <alignment horizontal="left" vertical="center" wrapText="1"/>
    </xf>
    <xf numFmtId="40" fontId="20" fillId="5" borderId="2" xfId="0" applyNumberFormat="1" applyFont="1" applyFill="1" applyBorder="1" applyAlignment="1">
      <alignment horizontal="right" vertical="center"/>
    </xf>
    <xf numFmtId="40" fontId="23" fillId="5" borderId="2" xfId="0" applyNumberFormat="1" applyFont="1" applyFill="1" applyBorder="1" applyAlignment="1">
      <alignment horizontal="right" vertical="center" wrapText="1"/>
    </xf>
    <xf numFmtId="0" fontId="24" fillId="0" borderId="2" xfId="0" applyFont="1" applyBorder="1" applyAlignment="1">
      <alignment vertical="center" wrapText="1"/>
    </xf>
    <xf numFmtId="40" fontId="21" fillId="0" borderId="2" xfId="0" applyNumberFormat="1" applyFont="1" applyBorder="1" applyAlignment="1">
      <alignment horizontal="right" vertical="center" wrapText="1"/>
    </xf>
    <xf numFmtId="40" fontId="22" fillId="0" borderId="2" xfId="0" applyNumberFormat="1" applyFont="1" applyBorder="1" applyAlignment="1">
      <alignment horizontal="right" vertical="center" wrapText="1"/>
    </xf>
    <xf numFmtId="0" fontId="24" fillId="0" borderId="2" xfId="0" applyFont="1" applyBorder="1" applyAlignment="1">
      <alignment vertical="center" wrapText="1"/>
    </xf>
    <xf numFmtId="40" fontId="29" fillId="4" borderId="2" xfId="0" applyNumberFormat="1" applyFont="1" applyFill="1" applyBorder="1" applyAlignment="1">
      <alignment horizontal="right" vertical="center" wrapText="1"/>
    </xf>
    <xf numFmtId="0" fontId="24" fillId="4" borderId="2" xfId="0" applyFont="1" applyFill="1" applyBorder="1" applyAlignment="1">
      <alignment vertical="center" wrapText="1"/>
    </xf>
    <xf numFmtId="0" fontId="24" fillId="4" borderId="2" xfId="2" applyFont="1" applyFill="1" applyBorder="1" applyAlignment="1">
      <alignment horizontal="left" vertical="center" wrapText="1"/>
    </xf>
    <xf numFmtId="40" fontId="23" fillId="0" borderId="2" xfId="0" applyNumberFormat="1" applyFont="1" applyBorder="1" applyAlignment="1">
      <alignment horizontal="right" vertical="center" wrapText="1"/>
    </xf>
    <xf numFmtId="40" fontId="26" fillId="4" borderId="2" xfId="0" applyNumberFormat="1" applyFont="1" applyFill="1" applyBorder="1" applyAlignment="1">
      <alignment horizontal="left" vertical="center" wrapText="1"/>
    </xf>
    <xf numFmtId="40" fontId="20" fillId="0" borderId="2" xfId="0" applyNumberFormat="1" applyFont="1" applyBorder="1" applyAlignment="1">
      <alignment horizontal="right" vertical="center" wrapText="1"/>
    </xf>
    <xf numFmtId="40" fontId="22" fillId="0" borderId="2" xfId="0" applyNumberFormat="1" applyFont="1" applyBorder="1" applyAlignment="1">
      <alignment horizontal="right" vertical="center" wrapText="1"/>
    </xf>
    <xf numFmtId="0" fontId="26" fillId="0" borderId="2" xfId="2" applyFont="1" applyBorder="1" applyAlignment="1">
      <alignment vertical="center" wrapText="1"/>
    </xf>
    <xf numFmtId="40" fontId="31" fillId="4" borderId="2" xfId="0" applyNumberFormat="1" applyFont="1" applyFill="1" applyBorder="1" applyAlignment="1">
      <alignment horizontal="right" vertical="center" wrapText="1"/>
    </xf>
    <xf numFmtId="40" fontId="32" fillId="0" borderId="2" xfId="0" applyNumberFormat="1" applyFont="1" applyBorder="1" applyAlignment="1">
      <alignment horizontal="left" vertical="center" wrapText="1"/>
    </xf>
    <xf numFmtId="0" fontId="33" fillId="0" borderId="2" xfId="0" applyFont="1" applyBorder="1" applyAlignment="1">
      <alignment horizontal="left" vertical="center" wrapText="1" indent="3"/>
    </xf>
    <xf numFmtId="40" fontId="22" fillId="5" borderId="2" xfId="2" applyNumberFormat="1" applyFont="1" applyFill="1" applyBorder="1" applyAlignment="1">
      <alignment horizontal="right" vertical="center" wrapText="1"/>
    </xf>
    <xf numFmtId="38" fontId="18" fillId="0" borderId="3" xfId="2" applyNumberFormat="1" applyFont="1" applyBorder="1" applyAlignment="1">
      <alignment horizontal="center" vertical="center" wrapText="1"/>
    </xf>
    <xf numFmtId="40" fontId="22" fillId="5" borderId="2" xfId="0" applyNumberFormat="1" applyFont="1" applyFill="1" applyBorder="1" applyAlignment="1">
      <alignment horizontal="right" vertical="center" wrapText="1"/>
    </xf>
    <xf numFmtId="40" fontId="22" fillId="6" borderId="2" xfId="0" applyNumberFormat="1" applyFont="1" applyFill="1" applyBorder="1" applyAlignment="1">
      <alignment horizontal="right" vertical="center" wrapText="1"/>
    </xf>
    <xf numFmtId="40" fontId="31" fillId="0" borderId="2" xfId="0" applyNumberFormat="1" applyFont="1" applyBorder="1" applyAlignment="1">
      <alignment horizontal="right" vertical="center" wrapText="1"/>
    </xf>
    <xf numFmtId="40" fontId="23" fillId="4" borderId="2" xfId="0" applyNumberFormat="1" applyFont="1" applyFill="1" applyBorder="1" applyAlignment="1">
      <alignment horizontal="right" vertical="center" wrapText="1"/>
    </xf>
    <xf numFmtId="40" fontId="21" fillId="4" borderId="2" xfId="0" applyNumberFormat="1" applyFont="1" applyFill="1" applyBorder="1" applyAlignment="1">
      <alignment horizontal="right" vertical="center" wrapText="1"/>
    </xf>
    <xf numFmtId="40" fontId="23" fillId="6" borderId="2" xfId="0" applyNumberFormat="1" applyFont="1" applyFill="1" applyBorder="1" applyAlignment="1">
      <alignment horizontal="left" vertical="center" wrapText="1"/>
    </xf>
    <xf numFmtId="0" fontId="34" fillId="6" borderId="2" xfId="0" applyFont="1" applyFill="1" applyBorder="1" applyAlignment="1">
      <alignment vertical="center" wrapText="1"/>
    </xf>
    <xf numFmtId="40" fontId="20" fillId="5" borderId="2" xfId="0" applyNumberFormat="1" applyFont="1" applyFill="1" applyBorder="1" applyAlignment="1">
      <alignment horizontal="right" vertical="center" wrapText="1"/>
    </xf>
    <xf numFmtId="40" fontId="21" fillId="7" borderId="2" xfId="2" applyNumberFormat="1" applyFont="1" applyFill="1" applyBorder="1" applyAlignment="1">
      <alignment horizontal="right" vertical="center" wrapText="1"/>
    </xf>
    <xf numFmtId="0" fontId="29" fillId="4" borderId="2" xfId="0" applyFont="1" applyFill="1" applyBorder="1" applyAlignment="1">
      <alignment horizontal="right" vertical="center" wrapText="1"/>
    </xf>
    <xf numFmtId="40" fontId="23" fillId="4" borderId="2" xfId="0" applyNumberFormat="1" applyFont="1" applyFill="1" applyBorder="1" applyAlignment="1">
      <alignment horizontal="left" vertical="center" wrapText="1"/>
    </xf>
    <xf numFmtId="0" fontId="19" fillId="5" borderId="2" xfId="0" applyFont="1" applyFill="1" applyBorder="1" applyAlignment="1">
      <alignment vertical="center" wrapText="1"/>
    </xf>
    <xf numFmtId="40" fontId="21" fillId="7" borderId="2" xfId="0" applyNumberFormat="1" applyFont="1" applyFill="1" applyBorder="1" applyAlignment="1">
      <alignment horizontal="right" vertical="center" wrapText="1"/>
    </xf>
    <xf numFmtId="0" fontId="18" fillId="8" borderId="2" xfId="2" applyFont="1" applyFill="1" applyBorder="1" applyAlignment="1">
      <alignment vertical="center" wrapText="1"/>
    </xf>
    <xf numFmtId="40" fontId="20" fillId="8" borderId="2" xfId="0" applyNumberFormat="1" applyFont="1" applyFill="1" applyBorder="1" applyAlignment="1">
      <alignment horizontal="right" vertical="center" wrapText="1"/>
    </xf>
    <xf numFmtId="40" fontId="20" fillId="8" borderId="2" xfId="2" applyNumberFormat="1" applyFont="1" applyFill="1" applyBorder="1" applyAlignment="1">
      <alignment horizontal="right" vertical="center" wrapText="1"/>
    </xf>
    <xf numFmtId="40" fontId="22" fillId="8" borderId="2" xfId="2" applyNumberFormat="1" applyFont="1" applyFill="1" applyBorder="1" applyAlignment="1">
      <alignment horizontal="right" vertical="center" wrapText="1"/>
    </xf>
    <xf numFmtId="40" fontId="23" fillId="8" borderId="2" xfId="0" applyNumberFormat="1" applyFont="1" applyFill="1" applyBorder="1" applyAlignment="1">
      <alignment horizontal="left" vertical="center"/>
    </xf>
    <xf numFmtId="49" fontId="26" fillId="0" borderId="0" xfId="0" applyNumberFormat="1" applyFont="1" applyAlignment="1">
      <alignment horizontal="right" vertical="center"/>
    </xf>
    <xf numFmtId="38" fontId="26" fillId="0" borderId="0" xfId="0" applyNumberFormat="1" applyFont="1">
      <alignment vertical="center"/>
    </xf>
    <xf numFmtId="38" fontId="26" fillId="0" borderId="0" xfId="0" applyNumberFormat="1" applyFont="1" applyAlignment="1">
      <alignment horizontal="right" vertical="center"/>
    </xf>
    <xf numFmtId="40" fontId="26" fillId="0" borderId="2" xfId="0" applyNumberFormat="1" applyFont="1" applyBorder="1" applyAlignment="1">
      <alignment vertical="center" wrapText="1"/>
    </xf>
    <xf numFmtId="40" fontId="31" fillId="6" borderId="2" xfId="0" applyNumberFormat="1" applyFont="1" applyFill="1" applyBorder="1" applyAlignment="1">
      <alignment horizontal="right" vertical="center" wrapText="1"/>
    </xf>
    <xf numFmtId="40" fontId="26" fillId="6" borderId="2" xfId="0" applyNumberFormat="1" applyFont="1" applyFill="1" applyBorder="1" applyAlignment="1">
      <alignment vertical="center" wrapText="1"/>
    </xf>
    <xf numFmtId="40" fontId="23" fillId="7" borderId="2" xfId="0" applyNumberFormat="1" applyFont="1" applyFill="1" applyBorder="1" applyAlignment="1">
      <alignment horizontal="right" vertical="center" wrapText="1"/>
    </xf>
    <xf numFmtId="40" fontId="22" fillId="8" borderId="4" xfId="0" applyNumberFormat="1" applyFont="1" applyFill="1" applyBorder="1" applyAlignment="1">
      <alignment horizontal="right" vertical="center" wrapText="1"/>
    </xf>
    <xf numFmtId="40" fontId="22" fillId="8" borderId="4" xfId="2" applyNumberFormat="1" applyFont="1" applyFill="1" applyBorder="1" applyAlignment="1">
      <alignment horizontal="right" vertical="center" wrapText="1"/>
    </xf>
    <xf numFmtId="40" fontId="22" fillId="8" borderId="4" xfId="0" applyNumberFormat="1" applyFont="1" applyFill="1" applyBorder="1" applyAlignment="1">
      <alignment horizontal="right" vertical="center"/>
    </xf>
    <xf numFmtId="40" fontId="23" fillId="8" borderId="4" xfId="0" applyNumberFormat="1" applyFont="1" applyFill="1" applyBorder="1" applyAlignment="1">
      <alignment horizontal="right" vertical="center"/>
    </xf>
    <xf numFmtId="40" fontId="22" fillId="4" borderId="2" xfId="0" applyNumberFormat="1" applyFont="1" applyFill="1" applyBorder="1" applyAlignment="1">
      <alignment horizontal="right" vertical="center" wrapText="1"/>
    </xf>
    <xf numFmtId="0" fontId="11" fillId="0" borderId="0" xfId="0" applyFont="1" applyAlignment="1">
      <alignment vertical="center" wrapText="1"/>
    </xf>
    <xf numFmtId="0" fontId="9" fillId="4" borderId="0" xfId="0" applyFont="1" applyFill="1">
      <alignment vertical="center"/>
    </xf>
    <xf numFmtId="0" fontId="35" fillId="0" borderId="0" xfId="0" applyFont="1">
      <alignment vertical="center"/>
    </xf>
    <xf numFmtId="0" fontId="6" fillId="4" borderId="0" xfId="0" applyFont="1" applyFill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40" fontId="18" fillId="0" borderId="2" xfId="2" applyNumberFormat="1" applyFont="1" applyBorder="1" applyAlignment="1">
      <alignment horizontal="center" vertical="center" wrapText="1"/>
    </xf>
    <xf numFmtId="40" fontId="18" fillId="0" borderId="3" xfId="2" applyNumberFormat="1" applyFont="1" applyBorder="1" applyAlignment="1">
      <alignment horizontal="center" vertical="center" wrapText="1"/>
    </xf>
    <xf numFmtId="0" fontId="19" fillId="5" borderId="5" xfId="2" applyFont="1" applyFill="1" applyBorder="1" applyAlignment="1">
      <alignment horizontal="left" vertical="center" wrapText="1"/>
    </xf>
    <xf numFmtId="0" fontId="24" fillId="6" borderId="6" xfId="2" applyFont="1" applyFill="1" applyBorder="1" applyAlignment="1">
      <alignment horizontal="left" vertical="center" wrapText="1"/>
    </xf>
    <xf numFmtId="0" fontId="26" fillId="0" borderId="6" xfId="0" applyFont="1" applyBorder="1" applyAlignment="1">
      <alignment horizontal="left" vertical="center" wrapText="1"/>
    </xf>
    <xf numFmtId="0" fontId="24" fillId="6" borderId="6" xfId="0" applyFont="1" applyFill="1" applyBorder="1" applyAlignment="1">
      <alignment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19" fillId="5" borderId="6" xfId="2" applyFont="1" applyFill="1" applyBorder="1" applyAlignment="1">
      <alignment horizontal="left" vertical="center" wrapText="1"/>
    </xf>
    <xf numFmtId="0" fontId="29" fillId="9" borderId="2" xfId="2" applyFont="1" applyFill="1" applyBorder="1" applyAlignment="1">
      <alignment horizontal="left" vertical="center" wrapText="1" indent="1"/>
    </xf>
    <xf numFmtId="40" fontId="20" fillId="9" borderId="2" xfId="2" applyNumberFormat="1" applyFont="1" applyFill="1" applyBorder="1" applyAlignment="1">
      <alignment horizontal="right" vertical="center" wrapText="1"/>
    </xf>
    <xf numFmtId="40" fontId="20" fillId="9" borderId="2" xfId="0" applyNumberFormat="1" applyFont="1" applyFill="1" applyBorder="1" applyAlignment="1">
      <alignment horizontal="right" vertical="center"/>
    </xf>
    <xf numFmtId="40" fontId="23" fillId="9" borderId="2" xfId="0" applyNumberFormat="1" applyFont="1" applyFill="1" applyBorder="1" applyAlignment="1">
      <alignment horizontal="right" vertical="center" wrapText="1"/>
    </xf>
    <xf numFmtId="40" fontId="22" fillId="4" borderId="7" xfId="0" applyNumberFormat="1" applyFont="1" applyFill="1" applyBorder="1" applyAlignment="1">
      <alignment horizontal="right" vertical="center"/>
    </xf>
    <xf numFmtId="40" fontId="29" fillId="0" borderId="2" xfId="0" applyNumberFormat="1" applyFont="1" applyBorder="1" applyAlignment="1">
      <alignment horizontal="right" vertical="center" wrapText="1"/>
    </xf>
    <xf numFmtId="40" fontId="27" fillId="4" borderId="2" xfId="0" applyNumberFormat="1" applyFont="1" applyFill="1" applyBorder="1" applyAlignment="1">
      <alignment horizontal="right" vertical="center" wrapText="1"/>
    </xf>
    <xf numFmtId="0" fontId="29" fillId="10" borderId="2" xfId="0" applyFont="1" applyFill="1" applyBorder="1" applyAlignment="1">
      <alignment vertical="center" wrapText="1"/>
    </xf>
    <xf numFmtId="40" fontId="21" fillId="10" borderId="2" xfId="0" applyNumberFormat="1" applyFont="1" applyFill="1" applyBorder="1" applyAlignment="1">
      <alignment horizontal="right" vertical="center" wrapText="1"/>
    </xf>
    <xf numFmtId="40" fontId="23" fillId="10" borderId="2" xfId="0" applyNumberFormat="1" applyFont="1" applyFill="1" applyBorder="1" applyAlignment="1">
      <alignment horizontal="right" vertical="center" wrapText="1"/>
    </xf>
    <xf numFmtId="40" fontId="30" fillId="10" borderId="2" xfId="0" applyNumberFormat="1" applyFont="1" applyFill="1" applyBorder="1" applyAlignment="1">
      <alignment horizontal="left" vertical="center" wrapText="1"/>
    </xf>
    <xf numFmtId="0" fontId="26" fillId="0" borderId="7" xfId="2" applyFont="1" applyBorder="1" applyAlignment="1">
      <alignment horizontal="left" vertical="center" wrapText="1"/>
    </xf>
    <xf numFmtId="0" fontId="34" fillId="0" borderId="2" xfId="0" applyFont="1" applyBorder="1" applyAlignment="1">
      <alignment vertical="center" wrapText="1"/>
    </xf>
    <xf numFmtId="40" fontId="22" fillId="0" borderId="2" xfId="2" applyNumberFormat="1" applyFont="1" applyBorder="1" applyAlignment="1">
      <alignment horizontal="right" vertical="center" wrapText="1"/>
    </xf>
    <xf numFmtId="0" fontId="32" fillId="4" borderId="2" xfId="0" applyFont="1" applyFill="1" applyBorder="1" applyAlignment="1">
      <alignment horizontal="left" vertical="center" wrapText="1" indent="2"/>
    </xf>
    <xf numFmtId="40" fontId="32" fillId="4" borderId="2" xfId="0" applyNumberFormat="1" applyFont="1" applyFill="1" applyBorder="1" applyAlignment="1">
      <alignment horizontal="left" vertical="center" wrapText="1"/>
    </xf>
    <xf numFmtId="40" fontId="20" fillId="0" borderId="2" xfId="2" applyNumberFormat="1" applyFont="1" applyBorder="1" applyAlignment="1">
      <alignment horizontal="right" vertical="center" wrapText="1"/>
    </xf>
    <xf numFmtId="40" fontId="20" fillId="0" borderId="2" xfId="0" applyNumberFormat="1" applyFont="1" applyBorder="1" applyAlignment="1">
      <alignment horizontal="right" vertical="center" wrapText="1"/>
    </xf>
    <xf numFmtId="40" fontId="36" fillId="4" borderId="2" xfId="0" applyNumberFormat="1" applyFont="1" applyFill="1" applyBorder="1" applyAlignment="1">
      <alignment horizontal="right" vertical="center" wrapText="1"/>
    </xf>
    <xf numFmtId="0" fontId="29" fillId="4" borderId="6" xfId="0" applyFont="1" applyFill="1" applyBorder="1" applyAlignment="1">
      <alignment horizontal="left" vertical="center" wrapText="1" indent="2"/>
    </xf>
    <xf numFmtId="40" fontId="26" fillId="0" borderId="2" xfId="0" applyNumberFormat="1" applyFont="1" applyBorder="1" applyAlignment="1">
      <alignment horizontal="left" vertical="center" wrapText="1"/>
    </xf>
    <xf numFmtId="0" fontId="26" fillId="4" borderId="6" xfId="0" applyFont="1" applyFill="1" applyBorder="1" applyAlignment="1">
      <alignment horizontal="left" vertical="center" wrapText="1" indent="4"/>
    </xf>
    <xf numFmtId="0" fontId="24" fillId="0" borderId="6" xfId="0" applyFont="1" applyBorder="1" applyAlignment="1">
      <alignment vertical="center" wrapText="1"/>
    </xf>
    <xf numFmtId="40" fontId="31" fillId="0" borderId="2" xfId="0" applyNumberFormat="1" applyFont="1" applyBorder="1" applyAlignment="1">
      <alignment horizontal="center" vertical="center" wrapText="1"/>
    </xf>
    <xf numFmtId="0" fontId="29" fillId="0" borderId="2" xfId="0" applyFont="1" applyBorder="1" applyAlignment="1">
      <alignment horizontal="right" vertical="center" wrapText="1"/>
    </xf>
    <xf numFmtId="0" fontId="29" fillId="9" borderId="2" xfId="0" applyFont="1" applyFill="1" applyBorder="1" applyAlignment="1">
      <alignment horizontal="right" vertical="center" wrapText="1"/>
    </xf>
    <xf numFmtId="40" fontId="22" fillId="9" borderId="2" xfId="0" applyNumberFormat="1" applyFont="1" applyFill="1" applyBorder="1" applyAlignment="1">
      <alignment horizontal="right" vertical="center" wrapText="1"/>
    </xf>
    <xf numFmtId="0" fontId="19" fillId="5" borderId="6" xfId="0" applyFont="1" applyFill="1" applyBorder="1" applyAlignment="1">
      <alignment vertical="center" wrapText="1"/>
    </xf>
    <xf numFmtId="0" fontId="29" fillId="4" borderId="8" xfId="0" applyFont="1" applyFill="1" applyBorder="1" applyAlignment="1">
      <alignment horizontal="right" vertical="center" wrapText="1"/>
    </xf>
    <xf numFmtId="0" fontId="10" fillId="0" borderId="0" xfId="0" applyFont="1">
      <alignment vertical="center"/>
    </xf>
    <xf numFmtId="0" fontId="37" fillId="0" borderId="0" xfId="0" applyFont="1">
      <alignment vertical="center"/>
    </xf>
    <xf numFmtId="0" fontId="37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3" fillId="0" borderId="0" xfId="0" applyFont="1">
      <alignment vertical="center"/>
    </xf>
    <xf numFmtId="0" fontId="12" fillId="4" borderId="0" xfId="0" applyFont="1" applyFill="1">
      <alignment vertical="center"/>
    </xf>
    <xf numFmtId="0" fontId="37" fillId="0" borderId="0" xfId="0" applyFont="1">
      <alignment vertical="center"/>
    </xf>
    <xf numFmtId="0" fontId="26" fillId="0" borderId="0" xfId="0" applyFont="1">
      <alignment vertical="center"/>
    </xf>
    <xf numFmtId="181" fontId="26" fillId="0" borderId="0" xfId="0" applyNumberFormat="1" applyFont="1">
      <alignment vertical="center"/>
    </xf>
    <xf numFmtId="38" fontId="26" fillId="0" borderId="0" xfId="0" applyNumberFormat="1" applyFont="1" applyAlignment="1">
      <alignment horizontal="center" vertical="center"/>
    </xf>
    <xf numFmtId="40" fontId="26" fillId="0" borderId="0" xfId="0" applyNumberFormat="1" applyFont="1">
      <alignment vertical="center"/>
    </xf>
    <xf numFmtId="181" fontId="38" fillId="0" borderId="0" xfId="0" applyNumberFormat="1" applyFont="1">
      <alignment vertical="center"/>
    </xf>
    <xf numFmtId="38" fontId="15" fillId="0" borderId="0" xfId="0" applyNumberFormat="1" applyFont="1" applyAlignment="1">
      <alignment horizontal="center" vertical="center"/>
    </xf>
    <xf numFmtId="181" fontId="16" fillId="0" borderId="0" xfId="0" applyNumberFormat="1" applyFont="1">
      <alignment vertical="center"/>
    </xf>
    <xf numFmtId="0" fontId="39" fillId="0" borderId="0" xfId="0" applyFont="1">
      <alignment vertical="center"/>
    </xf>
    <xf numFmtId="181" fontId="15" fillId="0" borderId="0" xfId="0" applyNumberFormat="1" applyFont="1" applyAlignment="1">
      <alignment horizontal="center" vertical="center"/>
    </xf>
    <xf numFmtId="181" fontId="18" fillId="0" borderId="2" xfId="2" applyNumberFormat="1" applyFont="1" applyBorder="1" applyAlignment="1">
      <alignment horizontal="center" vertical="center" wrapText="1"/>
    </xf>
    <xf numFmtId="181" fontId="18" fillId="0" borderId="3" xfId="2" applyNumberFormat="1" applyFont="1" applyBorder="1" applyAlignment="1">
      <alignment horizontal="center" vertical="center" wrapText="1"/>
    </xf>
    <xf numFmtId="40" fontId="19" fillId="5" borderId="2" xfId="0" applyNumberFormat="1" applyFont="1" applyFill="1" applyBorder="1" applyAlignment="1">
      <alignment vertical="center" wrapText="1"/>
    </xf>
    <xf numFmtId="40" fontId="33" fillId="6" borderId="2" xfId="0" applyNumberFormat="1" applyFont="1" applyFill="1" applyBorder="1" applyAlignment="1">
      <alignment vertical="center" wrapText="1"/>
    </xf>
    <xf numFmtId="0" fontId="26" fillId="4" borderId="2" xfId="2" applyFont="1" applyFill="1" applyBorder="1" applyAlignment="1">
      <alignment vertical="center" wrapText="1"/>
    </xf>
    <xf numFmtId="40" fontId="26" fillId="0" borderId="3" xfId="0" applyNumberFormat="1" applyFont="1" applyBorder="1" applyAlignment="1">
      <alignment horizontal="center" vertical="center" wrapText="1"/>
    </xf>
    <xf numFmtId="40" fontId="33" fillId="6" borderId="3" xfId="0" applyNumberFormat="1" applyFont="1" applyFill="1" applyBorder="1" applyAlignment="1">
      <alignment horizontal="center" vertical="center" wrapText="1"/>
    </xf>
    <xf numFmtId="40" fontId="19" fillId="5" borderId="3" xfId="0" applyNumberFormat="1" applyFont="1" applyFill="1" applyBorder="1" applyAlignment="1">
      <alignment horizontal="center" vertical="center" wrapText="1"/>
    </xf>
    <xf numFmtId="40" fontId="29" fillId="9" borderId="3" xfId="0" applyNumberFormat="1" applyFont="1" applyFill="1" applyBorder="1" applyAlignment="1">
      <alignment horizontal="center" vertical="center" wrapText="1"/>
    </xf>
    <xf numFmtId="40" fontId="32" fillId="0" borderId="3" xfId="0" applyNumberFormat="1" applyFont="1" applyBorder="1" applyAlignment="1">
      <alignment horizontal="center" vertical="center" wrapText="1"/>
    </xf>
    <xf numFmtId="0" fontId="24" fillId="10" borderId="2" xfId="0" applyFont="1" applyFill="1" applyBorder="1" applyAlignment="1">
      <alignment vertical="center" wrapText="1"/>
    </xf>
    <xf numFmtId="40" fontId="23" fillId="0" borderId="7" xfId="0" applyNumberFormat="1" applyFont="1" applyBorder="1" applyAlignment="1">
      <alignment horizontal="center" vertical="center" wrapText="1"/>
    </xf>
    <xf numFmtId="40" fontId="23" fillId="0" borderId="7" xfId="0" applyNumberFormat="1" applyFont="1" applyBorder="1" applyAlignment="1">
      <alignment horizontal="right" vertical="center" wrapText="1"/>
    </xf>
    <xf numFmtId="40" fontId="23" fillId="0" borderId="3" xfId="0" applyNumberFormat="1" applyFont="1" applyBorder="1" applyAlignment="1">
      <alignment horizontal="left" vertical="center" wrapText="1"/>
    </xf>
    <xf numFmtId="40" fontId="33" fillId="4" borderId="3" xfId="0" applyNumberFormat="1" applyFont="1" applyFill="1" applyBorder="1" applyAlignment="1">
      <alignment horizontal="left" vertical="center" wrapText="1"/>
    </xf>
    <xf numFmtId="40" fontId="40" fillId="5" borderId="2" xfId="0" applyNumberFormat="1" applyFont="1" applyFill="1" applyBorder="1" applyAlignment="1">
      <alignment horizontal="center" vertical="center" wrapText="1"/>
    </xf>
    <xf numFmtId="40" fontId="33" fillId="6" borderId="2" xfId="0" applyNumberFormat="1" applyFont="1" applyFill="1" applyBorder="1" applyAlignment="1">
      <alignment horizontal="center" vertical="center" wrapText="1"/>
    </xf>
    <xf numFmtId="40" fontId="41" fillId="0" borderId="2" xfId="0" applyNumberFormat="1" applyFont="1" applyBorder="1" applyAlignment="1">
      <alignment horizontal="left" vertical="center" wrapText="1"/>
    </xf>
    <xf numFmtId="40" fontId="23" fillId="0" borderId="2" xfId="0" applyNumberFormat="1" applyFont="1" applyBorder="1" applyAlignment="1">
      <alignment horizontal="center" vertical="center" wrapText="1"/>
    </xf>
    <xf numFmtId="40" fontId="22" fillId="7" borderId="2" xfId="0" applyNumberFormat="1" applyFont="1" applyFill="1" applyBorder="1" applyAlignment="1">
      <alignment horizontal="right" vertical="center" wrapText="1"/>
    </xf>
    <xf numFmtId="40" fontId="23" fillId="9" borderId="2" xfId="0" applyNumberFormat="1" applyFont="1" applyFill="1" applyBorder="1" applyAlignment="1">
      <alignment horizontal="center" vertical="center" wrapText="1"/>
    </xf>
    <xf numFmtId="40" fontId="42" fillId="5" borderId="2" xfId="0" applyNumberFormat="1" applyFont="1" applyFill="1" applyBorder="1" applyAlignment="1">
      <alignment horizontal="center" vertical="center"/>
    </xf>
    <xf numFmtId="0" fontId="29" fillId="4" borderId="7" xfId="0" applyFont="1" applyFill="1" applyBorder="1" applyAlignment="1">
      <alignment horizontal="right" vertical="center" wrapText="1"/>
    </xf>
    <xf numFmtId="40" fontId="23" fillId="4" borderId="2" xfId="0" applyNumberFormat="1" applyFont="1" applyFill="1" applyBorder="1" applyAlignment="1">
      <alignment horizontal="center" vertical="center" wrapText="1"/>
    </xf>
    <xf numFmtId="0" fontId="29" fillId="8" borderId="4" xfId="2" applyFont="1" applyFill="1" applyBorder="1" applyAlignment="1">
      <alignment horizontal="left" vertical="center" wrapText="1"/>
    </xf>
    <xf numFmtId="40" fontId="23" fillId="8" borderId="4" xfId="0" applyNumberFormat="1" applyFont="1" applyFill="1" applyBorder="1" applyAlignment="1">
      <alignment horizontal="center" vertical="center"/>
    </xf>
    <xf numFmtId="0" fontId="43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12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37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vertical="center" wrapText="1"/>
    </xf>
    <xf numFmtId="0" fontId="26" fillId="4" borderId="0" xfId="0" applyFont="1" applyFill="1">
      <alignment vertical="center"/>
    </xf>
    <xf numFmtId="0" fontId="26" fillId="0" borderId="0" xfId="0" applyNumberFormat="1" applyFont="1" applyAlignment="1">
      <alignment horizontal="right" vertical="center"/>
    </xf>
    <xf numFmtId="0" fontId="32" fillId="0" borderId="0" xfId="0" applyFont="1">
      <alignment vertical="center"/>
    </xf>
    <xf numFmtId="0" fontId="44" fillId="0" borderId="0" xfId="0" applyFont="1">
      <alignment vertical="center"/>
    </xf>
    <xf numFmtId="40" fontId="32" fillId="0" borderId="0" xfId="0" applyNumberFormat="1" applyFont="1">
      <alignment vertical="center"/>
    </xf>
    <xf numFmtId="38" fontId="32" fillId="0" borderId="0" xfId="0" applyNumberFormat="1" applyFont="1">
      <alignment vertical="center"/>
    </xf>
    <xf numFmtId="0" fontId="32" fillId="0" borderId="0" xfId="0" applyFont="1" applyAlignment="1">
      <alignment horizontal="left" vertical="center"/>
    </xf>
    <xf numFmtId="38" fontId="29" fillId="5" borderId="2" xfId="0" applyNumberFormat="1" applyFont="1" applyFill="1" applyBorder="1" applyAlignment="1">
      <alignment vertical="center" wrapText="1"/>
    </xf>
    <xf numFmtId="40" fontId="45" fillId="5" borderId="2" xfId="1" applyNumberFormat="1" applyFont="1" applyFill="1" applyBorder="1" applyAlignment="1">
      <alignment vertical="center" wrapText="1"/>
    </xf>
    <xf numFmtId="40" fontId="22" fillId="5" borderId="7" xfId="0" applyNumberFormat="1" applyFont="1" applyFill="1" applyBorder="1" applyAlignment="1">
      <alignment horizontal="right" vertical="center" wrapText="1"/>
    </xf>
    <xf numFmtId="38" fontId="29" fillId="5" borderId="7" xfId="0" applyNumberFormat="1" applyFont="1" applyFill="1" applyBorder="1" applyAlignment="1">
      <alignment vertical="center" wrapText="1"/>
    </xf>
    <xf numFmtId="0" fontId="24" fillId="0" borderId="2" xfId="2" applyFont="1" applyBorder="1" applyAlignment="1">
      <alignment horizontal="left" vertical="center" wrapText="1" indent="1"/>
    </xf>
    <xf numFmtId="38" fontId="22" fillId="5" borderId="2" xfId="0" applyNumberFormat="1" applyFont="1" applyFill="1" applyBorder="1" applyAlignment="1">
      <alignment horizontal="center" vertical="center" wrapText="1"/>
    </xf>
    <xf numFmtId="38" fontId="23" fillId="0" borderId="2" xfId="0" applyNumberFormat="1" applyFont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/>
    </xf>
    <xf numFmtId="38" fontId="23" fillId="4" borderId="2" xfId="0" applyNumberFormat="1" applyFont="1" applyFill="1" applyBorder="1" applyAlignment="1">
      <alignment horizontal="center" vertical="center" wrapText="1"/>
    </xf>
    <xf numFmtId="38" fontId="22" fillId="8" borderId="4" xfId="0" applyNumberFormat="1" applyFont="1" applyFill="1" applyBorder="1" applyAlignment="1">
      <alignment horizontal="center" vertical="center"/>
    </xf>
    <xf numFmtId="0" fontId="18" fillId="4" borderId="9" xfId="2" applyFont="1" applyFill="1" applyBorder="1" applyAlignment="1">
      <alignment vertical="center" wrapText="1"/>
    </xf>
    <xf numFmtId="0" fontId="26" fillId="0" borderId="0" xfId="0" applyFont="1">
      <alignment vertical="center"/>
    </xf>
    <xf numFmtId="38" fontId="30" fillId="0" borderId="0" xfId="0" applyNumberFormat="1" applyFont="1">
      <alignment vertical="center"/>
    </xf>
    <xf numFmtId="0" fontId="44" fillId="0" borderId="0" xfId="0" applyFont="1">
      <alignment vertical="center"/>
    </xf>
    <xf numFmtId="0" fontId="21" fillId="0" borderId="0" xfId="0" applyFont="1">
      <alignment vertical="center"/>
    </xf>
    <xf numFmtId="38" fontId="21" fillId="0" borderId="0" xfId="0" applyNumberFormat="1" applyFont="1">
      <alignment vertical="center"/>
    </xf>
    <xf numFmtId="0" fontId="43" fillId="0" borderId="0" xfId="0" applyFont="1">
      <alignment vertical="center"/>
    </xf>
    <xf numFmtId="0" fontId="46" fillId="0" borderId="0" xfId="0" applyFont="1" applyAlignment="1">
      <alignment horizontal="right" vertical="center"/>
    </xf>
    <xf numFmtId="0" fontId="10" fillId="0" borderId="0" xfId="0" applyFont="1" applyAlignment="1">
      <alignment vertical="center" wrapText="1"/>
    </xf>
    <xf numFmtId="0" fontId="12" fillId="4" borderId="0" xfId="0" applyFont="1" applyFill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4" borderId="0" xfId="0" applyFont="1" applyFill="1" applyAlignment="1">
      <alignment vertical="center" wrapText="1"/>
    </xf>
    <xf numFmtId="0" fontId="44" fillId="4" borderId="0" xfId="0" applyFont="1" applyFill="1">
      <alignment vertical="center"/>
    </xf>
    <xf numFmtId="38" fontId="32" fillId="0" borderId="0" xfId="0" applyNumberFormat="1" applyFont="1" applyAlignment="1">
      <alignment horizontal="center"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49" fillId="0" borderId="0" xfId="0" applyFont="1">
      <alignment vertical="center"/>
    </xf>
    <xf numFmtId="0" fontId="50" fillId="0" borderId="0" xfId="0" applyFont="1">
      <alignment vertical="center"/>
    </xf>
    <xf numFmtId="0" fontId="51" fillId="0" borderId="0" xfId="0" applyFont="1">
      <alignment vertical="center"/>
    </xf>
    <xf numFmtId="0" fontId="52" fillId="0" borderId="0" xfId="0" applyFont="1">
      <alignment vertical="center"/>
    </xf>
    <xf numFmtId="0" fontId="18" fillId="4" borderId="10" xfId="2" applyFont="1" applyFill="1" applyBorder="1" applyAlignment="1">
      <alignment horizontal="left" vertical="center" wrapText="1"/>
    </xf>
    <xf numFmtId="40" fontId="45" fillId="4" borderId="2" xfId="0" applyNumberFormat="1" applyFont="1" applyFill="1" applyBorder="1" applyAlignment="1">
      <alignment horizontal="right" vertical="center"/>
    </xf>
    <xf numFmtId="38" fontId="45" fillId="4" borderId="2" xfId="0" applyNumberFormat="1" applyFont="1" applyFill="1" applyBorder="1" applyAlignment="1">
      <alignment horizontal="right" vertical="center"/>
    </xf>
    <xf numFmtId="10" fontId="45" fillId="4" borderId="2" xfId="0" applyNumberFormat="1" applyFont="1" applyFill="1" applyBorder="1" applyAlignment="1">
      <alignment horizontal="right" vertical="center" wrapText="1"/>
    </xf>
    <xf numFmtId="0" fontId="18" fillId="8" borderId="2" xfId="2" applyFont="1" applyFill="1" applyBorder="1" applyAlignment="1">
      <alignment horizontal="left" vertical="center" wrapText="1"/>
    </xf>
    <xf numFmtId="40" fontId="45" fillId="8" borderId="2" xfId="0" applyNumberFormat="1" applyFont="1" applyFill="1" applyBorder="1" applyAlignment="1">
      <alignment horizontal="right" vertical="center"/>
    </xf>
    <xf numFmtId="180" fontId="45" fillId="8" borderId="2" xfId="0" applyNumberFormat="1" applyFont="1" applyFill="1" applyBorder="1" applyAlignment="1">
      <alignment horizontal="right" vertical="center"/>
    </xf>
    <xf numFmtId="38" fontId="45" fillId="8" borderId="2" xfId="0" applyNumberFormat="1" applyFont="1" applyFill="1" applyBorder="1" applyAlignment="1">
      <alignment horizontal="right" vertical="center"/>
    </xf>
    <xf numFmtId="0" fontId="18" fillId="0" borderId="6" xfId="2" applyFont="1" applyBorder="1" applyAlignment="1">
      <alignment horizontal="center" vertical="center" wrapText="1"/>
    </xf>
    <xf numFmtId="0" fontId="18" fillId="0" borderId="11" xfId="2" applyFont="1" applyBorder="1" applyAlignment="1">
      <alignment horizontal="center" vertical="center" wrapText="1"/>
    </xf>
    <xf numFmtId="38" fontId="45" fillId="4" borderId="2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vertical="center" wrapText="1"/>
    </xf>
    <xf numFmtId="179" fontId="45" fillId="4" borderId="2" xfId="0" applyNumberFormat="1" applyFont="1" applyFill="1" applyBorder="1" applyAlignment="1">
      <alignment horizontal="right" vertical="center"/>
    </xf>
    <xf numFmtId="38" fontId="45" fillId="4" borderId="2" xfId="0" applyNumberFormat="1" applyFont="1" applyFill="1" applyBorder="1" applyAlignment="1">
      <alignment horizontal="right" vertical="center" wrapText="1"/>
    </xf>
    <xf numFmtId="180" fontId="45" fillId="8" borderId="2" xfId="0" applyNumberFormat="1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left" vertical="center" wrapText="1"/>
    </xf>
    <xf numFmtId="179" fontId="45" fillId="8" borderId="2" xfId="0" applyNumberFormat="1" applyFont="1" applyFill="1" applyBorder="1" applyAlignment="1">
      <alignment horizontal="right" vertical="center"/>
    </xf>
    <xf numFmtId="38" fontId="45" fillId="8" borderId="2" xfId="0" applyNumberFormat="1" applyFont="1" applyFill="1" applyBorder="1" applyAlignment="1">
      <alignment horizontal="right" vertical="center" wrapText="1"/>
    </xf>
    <xf numFmtId="49" fontId="15" fillId="4" borderId="2" xfId="0" applyNumberFormat="1" applyFont="1" applyFill="1" applyBorder="1" applyAlignment="1">
      <alignment horizontal="center" vertical="center" wrapText="1"/>
    </xf>
    <xf numFmtId="180" fontId="15" fillId="4" borderId="2" xfId="0" applyNumberFormat="1" applyFont="1" applyFill="1" applyBorder="1" applyAlignment="1">
      <alignment horizontal="right" vertical="center" wrapText="1"/>
    </xf>
    <xf numFmtId="14" fontId="15" fillId="4" borderId="2" xfId="0" applyNumberFormat="1" applyFont="1" applyFill="1" applyBorder="1" applyAlignment="1">
      <alignment horizontal="center" vertical="center" wrapText="1"/>
    </xf>
    <xf numFmtId="49" fontId="15" fillId="8" borderId="2" xfId="0" applyNumberFormat="1" applyFont="1" applyFill="1" applyBorder="1" applyAlignment="1">
      <alignment horizontal="center" vertical="center" wrapText="1"/>
    </xf>
    <xf numFmtId="180" fontId="15" fillId="8" borderId="2" xfId="0" applyNumberFormat="1" applyFont="1" applyFill="1" applyBorder="1" applyAlignment="1">
      <alignment horizontal="right" vertical="center" wrapText="1"/>
    </xf>
    <xf numFmtId="14" fontId="15" fillId="8" borderId="2" xfId="0" applyNumberFormat="1" applyFont="1" applyFill="1" applyBorder="1" applyAlignment="1">
      <alignment horizontal="center" vertical="center" wrapText="1"/>
    </xf>
    <xf numFmtId="0" fontId="44" fillId="0" borderId="0" xfId="0" applyFont="1" applyAlignment="1">
      <alignment vertical="center" wrapText="1"/>
    </xf>
    <xf numFmtId="0" fontId="43" fillId="4" borderId="0" xfId="0" applyFont="1" applyFill="1" applyAlignment="1">
      <alignment vertical="center" wrapText="1"/>
    </xf>
    <xf numFmtId="0" fontId="43" fillId="0" borderId="0" xfId="0" applyFont="1" applyAlignment="1">
      <alignment vertical="center" wrapText="1"/>
    </xf>
    <xf numFmtId="0" fontId="24" fillId="0" borderId="2" xfId="0" applyFont="1" applyBorder="1" applyAlignment="1">
      <alignment horizontal="left" vertical="center" wrapText="1" indent="1"/>
    </xf>
    <xf numFmtId="40" fontId="53" fillId="0" borderId="3" xfId="0" applyNumberFormat="1" applyFont="1" applyBorder="1" applyAlignment="1">
      <alignment horizontal="center" vertical="center" wrapText="1"/>
    </xf>
    <xf numFmtId="0" fontId="26" fillId="0" borderId="7" xfId="2" applyFont="1" applyBorder="1" applyAlignment="1">
      <alignment vertical="center" wrapText="1"/>
    </xf>
    <xf numFmtId="40" fontId="40" fillId="0" borderId="2" xfId="0" applyNumberFormat="1" applyFont="1" applyBorder="1" applyAlignment="1">
      <alignment horizontal="center" vertical="center" wrapText="1"/>
    </xf>
    <xf numFmtId="0" fontId="17" fillId="4" borderId="0" xfId="0" applyFont="1" applyFill="1">
      <alignment vertical="center"/>
    </xf>
    <xf numFmtId="0" fontId="30" fillId="4" borderId="0" xfId="0" applyFont="1" applyFill="1">
      <alignment vertical="center"/>
    </xf>
    <xf numFmtId="0" fontId="18" fillId="0" borderId="12" xfId="2" applyFont="1" applyBorder="1" applyAlignment="1">
      <alignment horizontal="center" vertical="center" wrapText="1"/>
    </xf>
    <xf numFmtId="0" fontId="18" fillId="8" borderId="4" xfId="2" applyFont="1" applyFill="1" applyBorder="1" applyAlignment="1">
      <alignment vertical="center" wrapText="1"/>
    </xf>
    <xf numFmtId="0" fontId="19" fillId="4" borderId="2" xfId="2" applyFont="1" applyFill="1" applyBorder="1" applyAlignment="1">
      <alignment horizontal="left" vertical="center" wrapText="1"/>
    </xf>
    <xf numFmtId="0" fontId="24" fillId="5" borderId="2" xfId="0" applyFont="1" applyFill="1" applyBorder="1" applyAlignment="1">
      <alignment vertical="center" wrapText="1"/>
    </xf>
    <xf numFmtId="40" fontId="19" fillId="4" borderId="2" xfId="0" applyNumberFormat="1" applyFont="1" applyFill="1" applyBorder="1" applyAlignment="1">
      <alignment vertical="center" wrapText="1"/>
    </xf>
    <xf numFmtId="0" fontId="24" fillId="4" borderId="2" xfId="2" applyFont="1" applyFill="1" applyBorder="1" applyAlignment="1">
      <alignment horizontal="left" vertical="center" wrapText="1" indent="1"/>
    </xf>
    <xf numFmtId="40" fontId="25" fillId="4" borderId="2" xfId="0" applyNumberFormat="1" applyFont="1" applyFill="1" applyBorder="1" applyAlignment="1">
      <alignment vertical="center" wrapText="1"/>
    </xf>
    <xf numFmtId="40" fontId="22" fillId="9" borderId="2" xfId="0" applyNumberFormat="1" applyFont="1" applyFill="1" applyBorder="1" applyAlignment="1">
      <alignment horizontal="right" vertical="center" wrapText="1"/>
    </xf>
    <xf numFmtId="0" fontId="19" fillId="9" borderId="2" xfId="2" applyFont="1" applyFill="1" applyBorder="1" applyAlignment="1">
      <alignment horizontal="left" vertical="center" wrapText="1"/>
    </xf>
    <xf numFmtId="40" fontId="19" fillId="9" borderId="3" xfId="0" applyNumberFormat="1" applyFont="1" applyFill="1" applyBorder="1" applyAlignment="1">
      <alignment horizontal="center" vertical="center" wrapText="1"/>
    </xf>
    <xf numFmtId="0" fontId="32" fillId="4" borderId="0" xfId="0" applyFont="1" applyFill="1">
      <alignment vertical="center"/>
    </xf>
    <xf numFmtId="40" fontId="22" fillId="4" borderId="2" xfId="0" applyNumberFormat="1" applyFont="1" applyFill="1" applyBorder="1" applyAlignment="1">
      <alignment horizontal="right" vertical="center"/>
    </xf>
    <xf numFmtId="0" fontId="18" fillId="0" borderId="13" xfId="2" applyFont="1" applyBorder="1" applyAlignment="1">
      <alignment horizontal="center" vertical="center" wrapText="1"/>
    </xf>
    <xf numFmtId="0" fontId="18" fillId="4" borderId="13" xfId="2" applyFont="1" applyFill="1" applyBorder="1" applyAlignment="1">
      <alignment horizontal="center" vertical="center" wrapText="1"/>
    </xf>
    <xf numFmtId="40" fontId="23" fillId="4" borderId="7" xfId="0" applyNumberFormat="1" applyFont="1" applyFill="1" applyBorder="1" applyAlignment="1">
      <alignment horizontal="right" vertical="center" wrapText="1"/>
    </xf>
    <xf numFmtId="40" fontId="54" fillId="4" borderId="2" xfId="0" applyNumberFormat="1" applyFont="1" applyFill="1" applyBorder="1" applyAlignment="1">
      <alignment horizontal="right" vertical="center" wrapText="1"/>
    </xf>
    <xf numFmtId="0" fontId="26" fillId="0" borderId="6" xfId="0" applyFont="1" applyBorder="1" applyAlignment="1">
      <alignment horizontal="left" vertical="center" wrapText="1" indent="1"/>
    </xf>
    <xf numFmtId="40" fontId="27" fillId="0" borderId="2" xfId="0" applyNumberFormat="1" applyFont="1" applyBorder="1" applyAlignment="1">
      <alignment horizontal="right" vertical="center" wrapText="1"/>
    </xf>
    <xf numFmtId="40" fontId="54" fillId="5" borderId="2" xfId="0" applyNumberFormat="1" applyFont="1" applyFill="1" applyBorder="1" applyAlignment="1">
      <alignment horizontal="right" vertical="center" wrapText="1"/>
    </xf>
    <xf numFmtId="0" fontId="32" fillId="0" borderId="14" xfId="0" applyFont="1" applyBorder="1">
      <alignment vertical="center"/>
    </xf>
    <xf numFmtId="0" fontId="29" fillId="0" borderId="15" xfId="0" applyFont="1" applyBorder="1" applyAlignment="1">
      <alignment horizontal="right" vertical="center" wrapText="1"/>
    </xf>
    <xf numFmtId="40" fontId="32" fillId="0" borderId="16" xfId="0" applyNumberFormat="1" applyFont="1" applyBorder="1">
      <alignment vertical="center"/>
    </xf>
    <xf numFmtId="38" fontId="32" fillId="0" borderId="16" xfId="0" applyNumberFormat="1" applyFont="1" applyBorder="1">
      <alignment vertical="center"/>
    </xf>
    <xf numFmtId="38" fontId="30" fillId="0" borderId="17" xfId="0" applyNumberFormat="1" applyFont="1" applyBorder="1">
      <alignment vertical="center"/>
    </xf>
    <xf numFmtId="38" fontId="20" fillId="0" borderId="16" xfId="0" applyNumberFormat="1" applyFont="1" applyBorder="1">
      <alignment vertical="center"/>
    </xf>
    <xf numFmtId="0" fontId="18" fillId="0" borderId="13" xfId="2" applyFont="1" applyBorder="1" applyAlignment="1">
      <alignment horizontal="center" vertical="center" wrapText="1"/>
    </xf>
    <xf numFmtId="0" fontId="26" fillId="0" borderId="7" xfId="2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40" fontId="23" fillId="0" borderId="7" xfId="0" applyNumberFormat="1" applyFont="1" applyBorder="1" applyAlignment="1">
      <alignment horizontal="center" vertical="center" wrapText="1"/>
    </xf>
    <xf numFmtId="40" fontId="23" fillId="0" borderId="7" xfId="0" applyNumberFormat="1" applyFont="1" applyBorder="1" applyAlignment="1">
      <alignment horizontal="right" vertical="center" wrapText="1"/>
    </xf>
    <xf numFmtId="40" fontId="23" fillId="0" borderId="7" xfId="0" applyNumberFormat="1" applyFont="1" applyBorder="1" applyAlignment="1">
      <alignment horizontal="right" vertical="center" wrapText="1"/>
    </xf>
    <xf numFmtId="40" fontId="21" fillId="0" borderId="7" xfId="0" applyNumberFormat="1" applyFont="1" applyBorder="1" applyAlignment="1">
      <alignment horizontal="right" vertical="center" wrapText="1"/>
    </xf>
    <xf numFmtId="0" fontId="26" fillId="0" borderId="7" xfId="2" applyFont="1" applyBorder="1" applyAlignment="1">
      <alignment horizontal="left" vertical="center" wrapText="1"/>
    </xf>
    <xf numFmtId="40" fontId="23" fillId="9" borderId="2" xfId="0" applyNumberFormat="1" applyFont="1" applyFill="1" applyBorder="1" applyAlignment="1">
      <alignment horizontal="right" vertical="center" wrapText="1"/>
    </xf>
    <xf numFmtId="40" fontId="23" fillId="9" borderId="2" xfId="0" applyNumberFormat="1" applyFont="1" applyFill="1" applyBorder="1" applyAlignment="1">
      <alignment horizontal="center" vertical="center" wrapText="1"/>
    </xf>
    <xf numFmtId="40" fontId="45" fillId="5" borderId="2" xfId="0" applyNumberFormat="1" applyFont="1" applyFill="1" applyBorder="1" applyAlignment="1">
      <alignment horizontal="right" vertical="center" wrapText="1"/>
    </xf>
    <xf numFmtId="40" fontId="32" fillId="10" borderId="3" xfId="0" applyNumberFormat="1" applyFont="1" applyFill="1" applyBorder="1" applyAlignment="1">
      <alignment horizontal="center" vertical="center" wrapText="1"/>
    </xf>
    <xf numFmtId="0" fontId="6" fillId="0" borderId="2" xfId="0" applyFont="1" applyBorder="1">
      <alignment vertical="center"/>
    </xf>
    <xf numFmtId="0" fontId="29" fillId="9" borderId="2" xfId="0" applyFont="1" applyFill="1" applyBorder="1" applyAlignment="1">
      <alignment horizontal="right" vertical="center" wrapText="1"/>
    </xf>
    <xf numFmtId="40" fontId="21" fillId="9" borderId="2" xfId="0" applyNumberFormat="1" applyFont="1" applyFill="1" applyBorder="1" applyAlignment="1">
      <alignment horizontal="right" vertical="center" wrapText="1"/>
    </xf>
    <xf numFmtId="40" fontId="20" fillId="9" borderId="2" xfId="0" applyNumberFormat="1" applyFont="1" applyFill="1" applyBorder="1" applyAlignment="1">
      <alignment horizontal="right" vertical="center" wrapText="1"/>
    </xf>
    <xf numFmtId="0" fontId="29" fillId="6" borderId="2" xfId="0" applyFont="1" applyFill="1" applyBorder="1" applyAlignment="1">
      <alignment horizontal="left" vertical="center" wrapText="1" indent="1"/>
    </xf>
    <xf numFmtId="40" fontId="23" fillId="4" borderId="2" xfId="2" applyNumberFormat="1" applyFont="1" applyFill="1" applyBorder="1" applyAlignment="1">
      <alignment horizontal="right" vertical="center" wrapText="1"/>
    </xf>
    <xf numFmtId="40" fontId="31" fillId="4" borderId="2" xfId="0" applyNumberFormat="1" applyFont="1" applyFill="1" applyBorder="1" applyAlignment="1">
      <alignment horizontal="left" vertical="center" wrapText="1"/>
    </xf>
    <xf numFmtId="0" fontId="34" fillId="4" borderId="2" xfId="0" applyFont="1" applyFill="1" applyBorder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55" fillId="0" borderId="0" xfId="0" applyFont="1">
      <alignment vertical="center"/>
    </xf>
    <xf numFmtId="0" fontId="18" fillId="0" borderId="0" xfId="2" applyFont="1" applyBorder="1" applyAlignment="1">
      <alignment horizontal="center" vertical="center" wrapText="1"/>
    </xf>
    <xf numFmtId="38" fontId="26" fillId="4" borderId="0" xfId="0" applyNumberFormat="1" applyFont="1" applyFill="1" applyAlignment="1">
      <alignment horizontal="center" vertical="center" wrapText="1"/>
    </xf>
    <xf numFmtId="38" fontId="22" fillId="5" borderId="0" xfId="0" applyNumberFormat="1" applyFont="1" applyFill="1" applyAlignment="1">
      <alignment horizontal="center" vertical="center" wrapText="1"/>
    </xf>
    <xf numFmtId="38" fontId="29" fillId="5" borderId="0" xfId="0" applyNumberFormat="1" applyFont="1" applyFill="1" applyAlignment="1">
      <alignment horizontal="center" vertical="center" wrapText="1"/>
    </xf>
    <xf numFmtId="38" fontId="26" fillId="0" borderId="0" xfId="0" applyNumberFormat="1" applyFont="1" applyAlignment="1">
      <alignment horizontal="center" vertical="center" wrapText="1"/>
    </xf>
    <xf numFmtId="38" fontId="29" fillId="0" borderId="0" xfId="0" applyNumberFormat="1" applyFont="1" applyAlignment="1">
      <alignment horizontal="center" vertical="center" wrapText="1"/>
    </xf>
    <xf numFmtId="38" fontId="29" fillId="4" borderId="0" xfId="0" applyNumberFormat="1" applyFont="1" applyFill="1" applyAlignment="1">
      <alignment horizontal="center" vertical="center" wrapText="1"/>
    </xf>
    <xf numFmtId="38" fontId="27" fillId="11" borderId="0" xfId="0" applyNumberFormat="1" applyFont="1" applyFill="1" applyAlignment="1">
      <alignment horizontal="center" vertical="center" wrapText="1"/>
    </xf>
    <xf numFmtId="38" fontId="27" fillId="0" borderId="0" xfId="0" applyNumberFormat="1" applyFont="1" applyAlignment="1">
      <alignment horizontal="center" vertical="center" wrapText="1"/>
    </xf>
    <xf numFmtId="38" fontId="23" fillId="0" borderId="0" xfId="0" applyNumberFormat="1" applyFont="1" applyAlignment="1">
      <alignment horizontal="center" vertical="center" wrapText="1"/>
    </xf>
    <xf numFmtId="38" fontId="26" fillId="0" borderId="0" xfId="0" applyNumberFormat="1" applyFont="1" applyAlignment="1">
      <alignment horizontal="center" vertical="center" wrapText="1"/>
    </xf>
    <xf numFmtId="38" fontId="30" fillId="0" borderId="0" xfId="0" applyNumberFormat="1" applyFont="1" applyAlignment="1">
      <alignment horizontal="center" vertical="center"/>
    </xf>
    <xf numFmtId="38" fontId="29" fillId="5" borderId="7" xfId="0" applyNumberFormat="1" applyFont="1" applyFill="1" applyBorder="1" applyAlignment="1">
      <alignment horizontal="center" vertical="center" wrapText="1"/>
    </xf>
    <xf numFmtId="38" fontId="29" fillId="5" borderId="2" xfId="0" applyNumberFormat="1" applyFont="1" applyFill="1" applyBorder="1" applyAlignment="1">
      <alignment horizontal="center" vertical="center" wrapText="1"/>
    </xf>
    <xf numFmtId="38" fontId="29" fillId="10" borderId="2" xfId="0" applyNumberFormat="1" applyFont="1" applyFill="1" applyBorder="1" applyAlignment="1">
      <alignment horizontal="center" vertical="center" wrapText="1"/>
    </xf>
    <xf numFmtId="38" fontId="26" fillId="10" borderId="2" xfId="0" applyNumberFormat="1" applyFont="1" applyFill="1" applyBorder="1" applyAlignment="1">
      <alignment horizontal="center" vertical="center" wrapText="1"/>
    </xf>
    <xf numFmtId="38" fontId="26" fillId="5" borderId="2" xfId="0" applyNumberFormat="1" applyFont="1" applyFill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38" fontId="23" fillId="0" borderId="2" xfId="0" applyNumberFormat="1" applyFont="1" applyBorder="1" applyAlignment="1">
      <alignment horizontal="center" vertical="center" wrapText="1"/>
    </xf>
    <xf numFmtId="0" fontId="24" fillId="6" borderId="2" xfId="2" applyFont="1" applyFill="1" applyBorder="1" applyAlignment="1" applyProtection="1">
      <alignment vertical="center" wrapText="1"/>
      <protection locked="0"/>
    </xf>
    <xf numFmtId="40" fontId="45" fillId="2" borderId="2" xfId="0" applyNumberFormat="1" applyFont="1" applyFill="1" applyBorder="1" applyAlignment="1" applyProtection="1">
      <alignment vertical="center" wrapText="1"/>
      <protection locked="0"/>
    </xf>
    <xf numFmtId="40" fontId="45" fillId="2" borderId="2" xfId="1" applyNumberFormat="1" applyFont="1" applyFill="1" applyBorder="1" applyAlignment="1" applyProtection="1">
      <alignment vertical="center" wrapText="1"/>
      <protection locked="0"/>
    </xf>
    <xf numFmtId="40" fontId="23" fillId="0" borderId="2" xfId="0" applyNumberFormat="1" applyFont="1" applyBorder="1" applyAlignment="1" applyProtection="1">
      <alignment vertical="center" wrapText="1"/>
      <protection locked="0"/>
    </xf>
    <xf numFmtId="38" fontId="26" fillId="0" borderId="2" xfId="0" applyNumberFormat="1" applyFont="1" applyBorder="1" applyAlignment="1" applyProtection="1">
      <alignment vertical="center" wrapText="1"/>
      <protection locked="0"/>
    </xf>
    <xf numFmtId="0" fontId="24" fillId="6" borderId="2" xfId="0" applyFont="1" applyFill="1" applyBorder="1" applyAlignment="1" applyProtection="1">
      <alignment vertical="center" wrapText="1"/>
      <protection locked="0"/>
    </xf>
    <xf numFmtId="0" fontId="24" fillId="6" borderId="2" xfId="0" applyFont="1" applyFill="1" applyBorder="1" applyAlignment="1" applyProtection="1">
      <alignment vertical="center" wrapText="1"/>
      <protection locked="0"/>
    </xf>
    <xf numFmtId="40" fontId="45" fillId="2" borderId="2" xfId="0" applyNumberFormat="1" applyFont="1" applyFill="1" applyBorder="1" applyAlignment="1" applyProtection="1">
      <alignment vertical="center" wrapText="1"/>
      <protection locked="0"/>
    </xf>
    <xf numFmtId="40" fontId="23" fillId="0" borderId="2" xfId="0" applyNumberFormat="1" applyFont="1" applyBorder="1" applyAlignment="1" applyProtection="1">
      <alignment vertical="center" wrapText="1"/>
      <protection locked="0"/>
    </xf>
    <xf numFmtId="38" fontId="26" fillId="0" borderId="2" xfId="0" applyNumberFormat="1" applyFont="1" applyBorder="1" applyAlignment="1" applyProtection="1">
      <alignment vertical="center" wrapText="1"/>
      <protection locked="0"/>
    </xf>
    <xf numFmtId="38" fontId="26" fillId="0" borderId="0" xfId="0" applyNumberFormat="1" applyFont="1" applyAlignment="1" applyProtection="1">
      <alignment horizontal="center" vertical="center" wrapText="1"/>
      <protection locked="0"/>
    </xf>
    <xf numFmtId="40" fontId="22" fillId="0" borderId="2" xfId="0" applyNumberFormat="1" applyFont="1" applyBorder="1" applyAlignment="1" applyProtection="1">
      <alignment horizontal="right" vertical="center" wrapText="1"/>
      <protection locked="0"/>
    </xf>
    <xf numFmtId="38" fontId="29" fillId="0" borderId="2" xfId="0" applyNumberFormat="1" applyFont="1" applyBorder="1" applyAlignment="1" applyProtection="1">
      <alignment vertical="center" wrapText="1"/>
      <protection locked="0"/>
    </xf>
    <xf numFmtId="0" fontId="24" fillId="4" borderId="2" xfId="2" applyFont="1" applyFill="1" applyBorder="1" applyAlignment="1" applyProtection="1">
      <alignment horizontal="left" vertical="center" wrapText="1" indent="2"/>
      <protection locked="0"/>
    </xf>
    <xf numFmtId="40" fontId="23" fillId="4" borderId="2" xfId="0" applyNumberFormat="1" applyFont="1" applyFill="1" applyBorder="1" applyAlignment="1" applyProtection="1">
      <alignment vertical="center" wrapText="1"/>
      <protection locked="0"/>
    </xf>
    <xf numFmtId="38" fontId="29" fillId="4" borderId="2" xfId="0" applyNumberFormat="1" applyFont="1" applyFill="1" applyBorder="1" applyAlignment="1" applyProtection="1">
      <alignment vertical="center" wrapText="1"/>
      <protection locked="0"/>
    </xf>
    <xf numFmtId="40" fontId="23" fillId="2" borderId="2" xfId="1" applyNumberFormat="1" applyFont="1" applyFill="1" applyBorder="1" applyAlignment="1" applyProtection="1">
      <alignment vertical="center" wrapText="1"/>
      <protection locked="0"/>
    </xf>
    <xf numFmtId="38" fontId="29" fillId="4" borderId="7" xfId="0" applyNumberFormat="1" applyFont="1" applyFill="1" applyBorder="1" applyAlignment="1" applyProtection="1">
      <alignment vertical="center" wrapText="1"/>
      <protection locked="0"/>
    </xf>
    <xf numFmtId="0" fontId="24" fillId="0" borderId="2" xfId="2" applyFont="1" applyBorder="1" applyAlignment="1" applyProtection="1">
      <alignment horizontal="left" vertical="center" wrapText="1" indent="2"/>
      <protection locked="0"/>
    </xf>
    <xf numFmtId="40" fontId="45" fillId="2" borderId="7" xfId="0" applyNumberFormat="1" applyFont="1" applyFill="1" applyBorder="1" applyAlignment="1" applyProtection="1">
      <alignment vertical="center" wrapText="1"/>
      <protection locked="0"/>
    </xf>
    <xf numFmtId="40" fontId="45" fillId="2" borderId="7" xfId="1" applyNumberFormat="1" applyFont="1" applyFill="1" applyBorder="1" applyAlignment="1" applyProtection="1">
      <alignment vertical="center" wrapText="1"/>
      <protection locked="0"/>
    </xf>
    <xf numFmtId="40" fontId="23" fillId="0" borderId="7" xfId="0" applyNumberFormat="1" applyFont="1" applyBorder="1" applyAlignment="1" applyProtection="1">
      <alignment vertical="center" wrapText="1"/>
      <protection locked="0"/>
    </xf>
    <xf numFmtId="0" fontId="19" fillId="6" borderId="2" xfId="2" applyFont="1" applyFill="1" applyBorder="1" applyAlignment="1" applyProtection="1">
      <alignment horizontal="left" vertical="center" wrapText="1" indent="1"/>
      <protection locked="0"/>
    </xf>
    <xf numFmtId="40" fontId="23" fillId="2" borderId="7" xfId="0" applyNumberFormat="1" applyFont="1" applyFill="1" applyBorder="1" applyAlignment="1" applyProtection="1">
      <alignment vertical="center" wrapText="1"/>
      <protection locked="0"/>
    </xf>
    <xf numFmtId="40" fontId="23" fillId="2" borderId="7" xfId="1" applyNumberFormat="1" applyFont="1" applyFill="1" applyBorder="1" applyAlignment="1" applyProtection="1">
      <alignment vertical="center" wrapText="1"/>
      <protection locked="0"/>
    </xf>
    <xf numFmtId="0" fontId="24" fillId="6" borderId="2" xfId="2" applyFont="1" applyFill="1" applyBorder="1" applyAlignment="1" applyProtection="1">
      <alignment horizontal="left" vertical="center" wrapText="1" indent="1"/>
      <protection locked="0"/>
    </xf>
    <xf numFmtId="40" fontId="23" fillId="0" borderId="2" xfId="0" applyNumberFormat="1" applyFont="1" applyBorder="1" applyAlignment="1" applyProtection="1">
      <alignment horizontal="right" vertical="center" wrapText="1"/>
      <protection locked="0"/>
    </xf>
    <xf numFmtId="0" fontId="32" fillId="0" borderId="2" xfId="0" applyFont="1" applyBorder="1" applyProtection="1">
      <alignment vertical="center"/>
      <protection locked="0"/>
    </xf>
    <xf numFmtId="0" fontId="26" fillId="11" borderId="2" xfId="2" applyFont="1" applyFill="1" applyBorder="1" applyAlignment="1" applyProtection="1">
      <alignment horizontal="left" vertical="center" wrapText="1" indent="2"/>
      <protection locked="0"/>
    </xf>
    <xf numFmtId="40" fontId="23" fillId="11" borderId="2" xfId="0" applyNumberFormat="1" applyFont="1" applyFill="1" applyBorder="1" applyAlignment="1" applyProtection="1">
      <alignment horizontal="right" vertical="center" wrapText="1"/>
      <protection locked="0"/>
    </xf>
    <xf numFmtId="40" fontId="23" fillId="11" borderId="2" xfId="0" applyNumberFormat="1" applyFont="1" applyFill="1" applyBorder="1" applyAlignment="1" applyProtection="1">
      <alignment vertical="center" wrapText="1"/>
      <protection locked="0"/>
    </xf>
    <xf numFmtId="0" fontId="32" fillId="11" borderId="2" xfId="0" applyFont="1" applyFill="1" applyBorder="1" applyProtection="1">
      <alignment vertical="center"/>
      <protection locked="0"/>
    </xf>
    <xf numFmtId="38" fontId="27" fillId="11" borderId="2" xfId="0" applyNumberFormat="1" applyFont="1" applyFill="1" applyBorder="1" applyAlignment="1" applyProtection="1">
      <alignment vertical="center" wrapText="1"/>
      <protection locked="0"/>
    </xf>
    <xf numFmtId="0" fontId="26" fillId="0" borderId="2" xfId="2" applyFont="1" applyBorder="1" applyAlignment="1" applyProtection="1">
      <alignment horizontal="left" vertical="center" wrapText="1" indent="3"/>
      <protection locked="0"/>
    </xf>
    <xf numFmtId="40" fontId="27" fillId="0" borderId="2" xfId="0" applyNumberFormat="1" applyFont="1" applyBorder="1" applyAlignment="1" applyProtection="1">
      <alignment vertical="center" wrapText="1"/>
      <protection locked="0"/>
    </xf>
    <xf numFmtId="38" fontId="27" fillId="0" borderId="2" xfId="0" applyNumberFormat="1" applyFont="1" applyBorder="1" applyAlignment="1" applyProtection="1">
      <alignment vertical="center" wrapText="1"/>
      <protection locked="0"/>
    </xf>
    <xf numFmtId="40" fontId="27" fillId="0" borderId="2" xfId="0" applyNumberFormat="1" applyFont="1" applyBorder="1" applyAlignment="1" applyProtection="1">
      <alignment horizontal="right" vertical="center" wrapText="1"/>
      <protection locked="0"/>
    </xf>
    <xf numFmtId="40" fontId="45" fillId="0" borderId="2" xfId="0" applyNumberFormat="1" applyFont="1" applyBorder="1" applyAlignment="1" applyProtection="1">
      <alignment vertical="center" wrapText="1"/>
      <protection locked="0"/>
    </xf>
    <xf numFmtId="40" fontId="45" fillId="0" borderId="2" xfId="1" applyNumberFormat="1" applyFont="1" applyBorder="1" applyAlignment="1" applyProtection="1">
      <alignment vertical="center" wrapText="1"/>
      <protection locked="0"/>
    </xf>
    <xf numFmtId="38" fontId="23" fillId="0" borderId="2" xfId="0" applyNumberFormat="1" applyFont="1" applyBorder="1" applyAlignment="1" applyProtection="1">
      <alignment vertical="center" wrapText="1"/>
      <protection locked="0"/>
    </xf>
    <xf numFmtId="40" fontId="27" fillId="0" borderId="2" xfId="1" applyNumberFormat="1" applyFont="1" applyBorder="1" applyAlignment="1" applyProtection="1">
      <alignment vertical="center" wrapText="1"/>
      <protection locked="0"/>
    </xf>
    <xf numFmtId="40" fontId="22" fillId="10" borderId="2" xfId="0" applyNumberFormat="1" applyFont="1" applyFill="1" applyBorder="1" applyAlignment="1" applyProtection="1">
      <alignment horizontal="right" vertical="center" wrapText="1"/>
      <protection locked="0"/>
    </xf>
    <xf numFmtId="38" fontId="29" fillId="10" borderId="2" xfId="0" applyNumberFormat="1" applyFont="1" applyFill="1" applyBorder="1" applyAlignment="1" applyProtection="1">
      <alignment vertical="center" wrapText="1"/>
      <protection locked="0"/>
    </xf>
    <xf numFmtId="0" fontId="26" fillId="0" borderId="2" xfId="2" applyFont="1" applyBorder="1" applyAlignment="1" applyProtection="1">
      <alignment vertical="center" wrapText="1"/>
      <protection locked="0"/>
    </xf>
    <xf numFmtId="40" fontId="45" fillId="10" borderId="2" xfId="0" applyNumberFormat="1" applyFont="1" applyFill="1" applyBorder="1" applyAlignment="1" applyProtection="1">
      <alignment vertical="center" wrapText="1"/>
      <protection locked="0"/>
    </xf>
    <xf numFmtId="40" fontId="45" fillId="10" borderId="2" xfId="1" applyNumberFormat="1" applyFont="1" applyFill="1" applyBorder="1" applyAlignment="1" applyProtection="1">
      <alignment vertical="center" wrapText="1"/>
      <protection locked="0"/>
    </xf>
    <xf numFmtId="38" fontId="26" fillId="10" borderId="2" xfId="0" applyNumberFormat="1" applyFont="1" applyFill="1" applyBorder="1" applyAlignment="1" applyProtection="1">
      <alignment vertical="center" wrapText="1"/>
      <protection locked="0"/>
    </xf>
    <xf numFmtId="40" fontId="23" fillId="0" borderId="2" xfId="1" applyNumberFormat="1" applyFont="1" applyBorder="1" applyAlignment="1" applyProtection="1">
      <alignment vertical="center" wrapText="1"/>
      <protection locked="0"/>
    </xf>
    <xf numFmtId="0" fontId="26" fillId="6" borderId="2" xfId="2" applyFont="1" applyFill="1" applyBorder="1" applyAlignment="1" applyProtection="1">
      <alignment vertical="center" wrapText="1"/>
      <protection locked="0"/>
    </xf>
    <xf numFmtId="0" fontId="19" fillId="6" borderId="2" xfId="2" applyFont="1" applyFill="1" applyBorder="1" applyAlignment="1" applyProtection="1">
      <alignment horizontal="left" vertical="center" wrapText="1"/>
      <protection locked="0"/>
    </xf>
    <xf numFmtId="40" fontId="22" fillId="5" borderId="2" xfId="0" applyNumberFormat="1" applyFont="1" applyFill="1" applyBorder="1" applyAlignment="1" applyProtection="1">
      <alignment horizontal="right" vertical="center" wrapText="1"/>
      <protection locked="0"/>
    </xf>
    <xf numFmtId="40" fontId="45" fillId="5" borderId="2" xfId="1" applyNumberFormat="1" applyFont="1" applyFill="1" applyBorder="1" applyAlignment="1" applyProtection="1">
      <alignment vertical="center" wrapText="1"/>
      <protection locked="0"/>
    </xf>
    <xf numFmtId="38" fontId="26" fillId="5" borderId="2" xfId="0" applyNumberFormat="1" applyFont="1" applyFill="1" applyBorder="1" applyAlignment="1" applyProtection="1">
      <alignment vertical="center" wrapText="1"/>
      <protection locked="0"/>
    </xf>
    <xf numFmtId="0" fontId="18" fillId="0" borderId="18" xfId="2" applyFont="1" applyBorder="1" applyAlignment="1">
      <alignment horizontal="center" vertical="center" wrapText="1"/>
    </xf>
    <xf numFmtId="0" fontId="18" fillId="0" borderId="19" xfId="2" applyFont="1" applyBorder="1" applyAlignment="1">
      <alignment horizontal="center" vertical="center" wrapText="1"/>
    </xf>
    <xf numFmtId="0" fontId="18" fillId="0" borderId="3" xfId="2" applyFont="1" applyBorder="1" applyAlignment="1">
      <alignment horizontal="center" vertical="center" wrapText="1"/>
    </xf>
    <xf numFmtId="38" fontId="26" fillId="4" borderId="7" xfId="0" applyNumberFormat="1" applyFont="1" applyFill="1" applyBorder="1" applyAlignment="1" applyProtection="1">
      <alignment horizontal="center" vertical="center" wrapText="1"/>
      <protection locked="0"/>
    </xf>
    <xf numFmtId="38" fontId="26" fillId="4" borderId="19" xfId="0" applyNumberFormat="1" applyFont="1" applyFill="1" applyBorder="1" applyAlignment="1" applyProtection="1">
      <alignment horizontal="center" vertical="center" wrapText="1"/>
      <protection locked="0"/>
    </xf>
    <xf numFmtId="38" fontId="26" fillId="4" borderId="3" xfId="0" applyNumberFormat="1" applyFont="1" applyFill="1" applyBorder="1" applyAlignment="1" applyProtection="1">
      <alignment horizontal="center" vertical="center" wrapText="1"/>
      <protection locked="0"/>
    </xf>
    <xf numFmtId="38" fontId="26" fillId="0" borderId="7" xfId="0" applyNumberFormat="1" applyFont="1" applyBorder="1" applyAlignment="1" applyProtection="1">
      <alignment horizontal="left" vertical="center" wrapText="1"/>
      <protection locked="0"/>
    </xf>
    <xf numFmtId="38" fontId="26" fillId="0" borderId="19" xfId="0" applyNumberFormat="1" applyFont="1" applyBorder="1" applyAlignment="1" applyProtection="1">
      <alignment horizontal="left" vertical="center" wrapText="1"/>
      <protection locked="0"/>
    </xf>
    <xf numFmtId="38" fontId="26" fillId="0" borderId="3" xfId="0" applyNumberFormat="1" applyFont="1" applyBorder="1" applyAlignment="1" applyProtection="1">
      <alignment horizontal="left" vertical="center" wrapText="1"/>
      <protection locked="0"/>
    </xf>
    <xf numFmtId="0" fontId="18" fillId="0" borderId="20" xfId="2" applyFont="1" applyBorder="1" applyAlignment="1">
      <alignment horizontal="center" vertical="center" wrapText="1"/>
    </xf>
    <xf numFmtId="0" fontId="18" fillId="0" borderId="21" xfId="2" applyFont="1" applyBorder="1" applyAlignment="1">
      <alignment horizontal="center" vertical="center" wrapText="1"/>
    </xf>
    <xf numFmtId="0" fontId="18" fillId="0" borderId="22" xfId="2" applyFont="1" applyBorder="1" applyAlignment="1">
      <alignment horizontal="center" vertical="center" wrapText="1"/>
    </xf>
    <xf numFmtId="0" fontId="18" fillId="0" borderId="23" xfId="2" applyFont="1" applyBorder="1" applyAlignment="1">
      <alignment horizontal="center" vertical="center" wrapText="1"/>
    </xf>
    <xf numFmtId="0" fontId="18" fillId="0" borderId="13" xfId="2" applyFont="1" applyBorder="1" applyAlignment="1">
      <alignment horizontal="center" vertical="center" wrapText="1"/>
    </xf>
    <xf numFmtId="0" fontId="18" fillId="0" borderId="24" xfId="2" applyFont="1" applyBorder="1" applyAlignment="1">
      <alignment horizontal="center" vertical="center" wrapText="1"/>
    </xf>
    <xf numFmtId="0" fontId="18" fillId="4" borderId="25" xfId="2" applyFont="1" applyFill="1" applyBorder="1" applyAlignment="1">
      <alignment horizontal="center" vertical="center" wrapText="1"/>
    </xf>
    <xf numFmtId="0" fontId="18" fillId="4" borderId="13" xfId="2" applyFont="1" applyFill="1" applyBorder="1" applyAlignment="1">
      <alignment horizontal="center" vertical="center" wrapText="1"/>
    </xf>
    <xf numFmtId="0" fontId="18" fillId="4" borderId="12" xfId="2" applyFont="1" applyFill="1" applyBorder="1" applyAlignment="1">
      <alignment horizontal="center" vertical="center" wrapText="1"/>
    </xf>
    <xf numFmtId="0" fontId="18" fillId="0" borderId="7" xfId="2" applyFont="1" applyBorder="1" applyAlignment="1">
      <alignment horizontal="center" vertical="center" wrapText="1"/>
    </xf>
    <xf numFmtId="0" fontId="18" fillId="0" borderId="26" xfId="2" applyFont="1" applyBorder="1" applyAlignment="1">
      <alignment horizontal="center" vertical="center" wrapText="1"/>
    </xf>
    <xf numFmtId="181" fontId="56" fillId="6" borderId="0" xfId="4" applyNumberFormat="1" applyFont="1" applyFill="1" applyAlignment="1">
      <alignment horizontal="center" vertical="center"/>
    </xf>
    <xf numFmtId="0" fontId="18" fillId="0" borderId="27" xfId="2" applyFont="1" applyBorder="1" applyAlignment="1">
      <alignment horizontal="center" vertical="center" wrapText="1"/>
    </xf>
    <xf numFmtId="0" fontId="18" fillId="0" borderId="28" xfId="2" applyFont="1" applyBorder="1" applyAlignment="1">
      <alignment horizontal="center" vertical="center" wrapText="1"/>
    </xf>
    <xf numFmtId="0" fontId="18" fillId="0" borderId="2" xfId="2" applyFont="1" applyBorder="1" applyAlignment="1">
      <alignment horizontal="center" vertical="center" wrapText="1"/>
    </xf>
    <xf numFmtId="0" fontId="18" fillId="0" borderId="29" xfId="2" applyFont="1" applyBorder="1" applyAlignment="1">
      <alignment horizontal="center" vertical="center" wrapText="1"/>
    </xf>
    <xf numFmtId="0" fontId="18" fillId="0" borderId="6" xfId="2" applyFont="1" applyBorder="1" applyAlignment="1">
      <alignment horizontal="center" vertical="center" wrapText="1"/>
    </xf>
    <xf numFmtId="0" fontId="18" fillId="0" borderId="11" xfId="2" applyFont="1" applyBorder="1" applyAlignment="1">
      <alignment horizontal="center" vertical="center" wrapText="1"/>
    </xf>
    <xf numFmtId="0" fontId="57" fillId="0" borderId="2" xfId="2" applyFont="1" applyBorder="1" applyAlignment="1">
      <alignment horizontal="center" vertical="center" wrapText="1"/>
    </xf>
    <xf numFmtId="0" fontId="57" fillId="0" borderId="7" xfId="2" applyFont="1" applyBorder="1" applyAlignment="1">
      <alignment horizontal="center" vertical="center" wrapText="1"/>
    </xf>
    <xf numFmtId="0" fontId="57" fillId="0" borderId="3" xfId="2" applyFont="1" applyBorder="1" applyAlignment="1">
      <alignment horizontal="center" vertical="center" wrapText="1"/>
    </xf>
    <xf numFmtId="38" fontId="45" fillId="0" borderId="7" xfId="0" applyNumberFormat="1" applyFont="1" applyBorder="1" applyAlignment="1">
      <alignment horizontal="center" vertical="center"/>
    </xf>
    <xf numFmtId="38" fontId="45" fillId="0" borderId="19" xfId="0" applyNumberFormat="1" applyFont="1" applyBorder="1" applyAlignment="1">
      <alignment horizontal="center" vertical="center"/>
    </xf>
    <xf numFmtId="38" fontId="45" fillId="0" borderId="3" xfId="0" applyNumberFormat="1" applyFont="1" applyBorder="1" applyAlignment="1">
      <alignment horizontal="center" vertical="center"/>
    </xf>
    <xf numFmtId="38" fontId="45" fillId="0" borderId="2" xfId="0" applyNumberFormat="1" applyFont="1" applyBorder="1" applyAlignment="1">
      <alignment horizontal="center" vertical="center"/>
    </xf>
    <xf numFmtId="0" fontId="56" fillId="6" borderId="0" xfId="4" applyFont="1" applyFill="1" applyAlignment="1">
      <alignment horizontal="center" vertical="center"/>
    </xf>
    <xf numFmtId="0" fontId="0" fillId="0" borderId="7" xfId="2" applyFont="1" applyBorder="1" applyAlignment="1">
      <alignment horizontal="center" vertical="center" wrapText="1"/>
    </xf>
    <xf numFmtId="0" fontId="18" fillId="0" borderId="7" xfId="2" applyFont="1" applyBorder="1" applyAlignment="1">
      <alignment horizontal="center" vertical="center" textRotation="255" wrapText="1"/>
    </xf>
    <xf numFmtId="0" fontId="18" fillId="0" borderId="19" xfId="2" applyFont="1" applyBorder="1" applyAlignment="1">
      <alignment horizontal="center" vertical="center" textRotation="255" wrapText="1"/>
    </xf>
    <xf numFmtId="0" fontId="0" fillId="0" borderId="19" xfId="0" applyFont="1" applyBorder="1" applyAlignment="1">
      <alignment vertical="center" textRotation="255"/>
    </xf>
    <xf numFmtId="0" fontId="0" fillId="0" borderId="26" xfId="0" applyFont="1" applyBorder="1" applyAlignment="1">
      <alignment vertical="center" textRotation="255"/>
    </xf>
    <xf numFmtId="0" fontId="32" fillId="4" borderId="7" xfId="0" applyFont="1" applyFill="1" applyBorder="1" applyAlignment="1">
      <alignment horizontal="left" vertical="center" wrapText="1"/>
    </xf>
    <xf numFmtId="0" fontId="32" fillId="4" borderId="3" xfId="0" applyFont="1" applyFill="1" applyBorder="1" applyAlignment="1">
      <alignment horizontal="left" vertical="center" wrapText="1"/>
    </xf>
    <xf numFmtId="40" fontId="21" fillId="4" borderId="7" xfId="0" applyNumberFormat="1" applyFont="1" applyFill="1" applyBorder="1" applyAlignment="1">
      <alignment horizontal="right" vertical="center" wrapText="1"/>
    </xf>
    <xf numFmtId="40" fontId="21" fillId="4" borderId="3" xfId="0" applyNumberFormat="1" applyFont="1" applyFill="1" applyBorder="1" applyAlignment="1">
      <alignment horizontal="right" vertical="center" wrapText="1"/>
    </xf>
    <xf numFmtId="40" fontId="26" fillId="4" borderId="7" xfId="0" applyNumberFormat="1" applyFont="1" applyFill="1" applyBorder="1" applyAlignment="1">
      <alignment horizontal="center" vertical="center" wrapText="1"/>
    </xf>
    <xf numFmtId="40" fontId="26" fillId="4" borderId="3" xfId="0" applyNumberFormat="1" applyFont="1" applyFill="1" applyBorder="1" applyAlignment="1">
      <alignment horizontal="center" vertical="center" wrapText="1"/>
    </xf>
    <xf numFmtId="0" fontId="56" fillId="0" borderId="0" xfId="4" applyFont="1" applyAlignment="1">
      <alignment horizontal="center" vertical="center"/>
    </xf>
    <xf numFmtId="0" fontId="18" fillId="0" borderId="25" xfId="2" applyFont="1" applyBorder="1" applyAlignment="1">
      <alignment horizontal="center" vertical="center" wrapText="1"/>
    </xf>
    <xf numFmtId="0" fontId="0" fillId="0" borderId="13" xfId="0" applyFont="1" applyBorder="1">
      <alignment vertical="center"/>
    </xf>
    <xf numFmtId="0" fontId="0" fillId="0" borderId="12" xfId="0" applyFont="1" applyBorder="1">
      <alignment vertical="center"/>
    </xf>
    <xf numFmtId="0" fontId="0" fillId="0" borderId="19" xfId="0" applyFont="1" applyBorder="1">
      <alignment vertical="center"/>
    </xf>
    <xf numFmtId="0" fontId="0" fillId="0" borderId="26" xfId="0" applyFont="1" applyBorder="1">
      <alignment vertical="center"/>
    </xf>
  </cellXfs>
  <cellStyles count="6">
    <cellStyle name="标题 3" xfId="2" builtinId="18"/>
    <cellStyle name="常规" xfId="0" builtinId="0"/>
    <cellStyle name="常规 2" xfId="3"/>
    <cellStyle name="超链接" xfId="4"/>
    <cellStyle name="返回总表" xfId="5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5</xdr:row>
      <xdr:rowOff>142875</xdr:rowOff>
    </xdr:from>
    <xdr:to>
      <xdr:col>9</xdr:col>
      <xdr:colOff>522351</xdr:colOff>
      <xdr:row>26</xdr:row>
      <xdr:rowOff>94774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4800600</xdr:colOff>
      <xdr:row>26</xdr:row>
      <xdr:rowOff>104775</xdr:rowOff>
    </xdr:from>
    <xdr:to>
      <xdr:col>15</xdr:col>
      <xdr:colOff>360521</xdr:colOff>
      <xdr:row>53</xdr:row>
      <xdr:rowOff>170879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DengXian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baseColWidth="10" defaultColWidth="6.6640625" defaultRowHeight="22.5" customHeight="1" x14ac:dyDescent="0.15"/>
  <sheetData>
    <row r="2" spans="2:2" ht="22.5" customHeight="1" x14ac:dyDescent="0.15">
      <c r="B2" t="s">
        <v>0</v>
      </c>
    </row>
    <row r="3" spans="2:2" ht="22.5" customHeight="1" x14ac:dyDescent="0.15">
      <c r="B3" t="s">
        <v>1</v>
      </c>
    </row>
    <row r="4" spans="2:2" ht="22.5" customHeight="1" x14ac:dyDescent="0.15">
      <c r="B4" t="s">
        <v>2</v>
      </c>
    </row>
    <row r="5" spans="2:2" ht="22.5" customHeight="1" x14ac:dyDescent="0.15">
      <c r="B5" t="s">
        <v>3</v>
      </c>
    </row>
  </sheetData>
  <phoneticPr fontId="5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"/>
  <sheetViews>
    <sheetView zoomScale="120" workbookViewId="0">
      <selection activeCell="I4" sqref="I4"/>
    </sheetView>
  </sheetViews>
  <sheetFormatPr baseColWidth="10" defaultColWidth="8.83203125" defaultRowHeight="15" customHeight="1" x14ac:dyDescent="0.15"/>
  <cols>
    <col min="2" max="2" width="90.6640625" customWidth="1"/>
    <col min="5" max="5" width="13.1640625" customWidth="1"/>
  </cols>
  <sheetData>
    <row r="1" spans="2:6" ht="30" customHeight="1" x14ac:dyDescent="0.15">
      <c r="B1" t="s">
        <v>4</v>
      </c>
      <c r="F1" s="323" t="s">
        <v>5</v>
      </c>
    </row>
    <row r="2" spans="2:6" ht="30" customHeight="1" x14ac:dyDescent="0.15">
      <c r="B2" t="s">
        <v>6</v>
      </c>
    </row>
    <row r="3" spans="2:6" ht="30" customHeight="1" x14ac:dyDescent="0.15">
      <c r="B3" s="322" t="s">
        <v>7</v>
      </c>
    </row>
    <row r="4" spans="2:6" ht="30" customHeight="1" x14ac:dyDescent="0.15">
      <c r="B4" t="s">
        <v>8</v>
      </c>
    </row>
  </sheetData>
  <phoneticPr fontId="5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14" sqref="D14"/>
    </sheetView>
  </sheetViews>
  <sheetFormatPr baseColWidth="10" defaultColWidth="8.83203125" defaultRowHeight="14" customHeight="1" outlineLevelRow="1" x14ac:dyDescent="0.15"/>
  <cols>
    <col min="1" max="1" width="6.6640625" style="210" customWidth="1"/>
    <col min="2" max="2" width="12.6640625" style="209" customWidth="1"/>
    <col min="3" max="3" width="50" style="209" customWidth="1"/>
    <col min="4" max="4" width="15.6640625" style="211" customWidth="1"/>
    <col min="5" max="6" width="17.5" style="212" customWidth="1"/>
    <col min="7" max="7" width="25.33203125" style="212" customWidth="1"/>
    <col min="8" max="8" width="11.1640625" style="237" customWidth="1"/>
    <col min="9" max="9" width="12.6640625" style="210" customWidth="1"/>
    <col min="10" max="11" width="8.83203125" style="210"/>
  </cols>
  <sheetData>
    <row r="1" spans="1:11" s="163" customFormat="1" ht="27" customHeight="1" x14ac:dyDescent="0.15">
      <c r="A1" s="19" t="s">
        <v>9</v>
      </c>
      <c r="B1" s="20"/>
      <c r="C1" s="21"/>
      <c r="D1" s="20"/>
      <c r="E1" s="21"/>
      <c r="F1" s="169"/>
      <c r="G1" s="22"/>
      <c r="H1" s="169"/>
      <c r="I1" s="21"/>
      <c r="J1" s="230"/>
    </row>
    <row r="2" spans="1:11" s="163" customFormat="1" ht="27" customHeight="1" x14ac:dyDescent="0.15">
      <c r="A2" s="23"/>
      <c r="B2" s="23"/>
      <c r="C2" s="24"/>
      <c r="D2" s="23"/>
      <c r="E2" s="171"/>
      <c r="F2" s="24"/>
      <c r="G2" s="169"/>
      <c r="H2" s="169"/>
      <c r="I2" s="21"/>
      <c r="K2" s="230"/>
    </row>
    <row r="3" spans="1:11" ht="9.75" customHeight="1" x14ac:dyDescent="0.15">
      <c r="A3" s="23"/>
      <c r="B3" s="23"/>
      <c r="C3" s="24"/>
      <c r="D3" s="119"/>
      <c r="E3" s="28"/>
      <c r="F3" s="28"/>
      <c r="G3" s="22"/>
      <c r="H3" s="169"/>
      <c r="J3" s="231"/>
    </row>
    <row r="4" spans="1:11" s="163" customFormat="1" ht="27" customHeight="1" x14ac:dyDescent="0.15">
      <c r="A4" s="408" t="s">
        <v>10</v>
      </c>
      <c r="B4" s="396" t="s">
        <v>11</v>
      </c>
      <c r="C4" s="396" t="s">
        <v>12</v>
      </c>
      <c r="D4" s="405" t="s">
        <v>13</v>
      </c>
      <c r="E4" s="406"/>
      <c r="F4" s="407"/>
      <c r="G4" s="396" t="s">
        <v>14</v>
      </c>
      <c r="H4" s="324">
        <v>0</v>
      </c>
      <c r="I4" s="21"/>
      <c r="J4" s="231"/>
      <c r="K4" s="230"/>
    </row>
    <row r="5" spans="1:11" s="163" customFormat="1" ht="27" customHeight="1" x14ac:dyDescent="0.15">
      <c r="A5" s="409"/>
      <c r="B5" s="397"/>
      <c r="C5" s="397"/>
      <c r="D5" s="120" t="s">
        <v>15</v>
      </c>
      <c r="E5" s="31" t="s">
        <v>16</v>
      </c>
      <c r="F5" s="31" t="s">
        <v>17</v>
      </c>
      <c r="G5" s="397"/>
      <c r="H5" s="324">
        <v>0</v>
      </c>
      <c r="I5" s="21"/>
      <c r="J5" s="231"/>
      <c r="K5" s="230"/>
    </row>
    <row r="6" spans="1:11" s="163" customFormat="1" ht="27" customHeight="1" x14ac:dyDescent="0.15">
      <c r="A6" s="410"/>
      <c r="B6" s="398"/>
      <c r="C6" s="398"/>
      <c r="D6" s="121" t="s">
        <v>18</v>
      </c>
      <c r="E6" s="83" t="s">
        <v>19</v>
      </c>
      <c r="F6" s="83" t="s">
        <v>20</v>
      </c>
      <c r="G6" s="398"/>
      <c r="H6" s="324">
        <v>0</v>
      </c>
      <c r="I6" s="21"/>
      <c r="J6" s="231"/>
      <c r="K6" s="230"/>
    </row>
    <row r="7" spans="1:11" s="162" customFormat="1" ht="18" customHeight="1" x14ac:dyDescent="0.15">
      <c r="A7" s="411">
        <v>1</v>
      </c>
      <c r="B7" s="414" t="s">
        <v>21</v>
      </c>
      <c r="C7" s="32" t="s">
        <v>22</v>
      </c>
      <c r="D7" s="84">
        <f>F7/E7</f>
        <v>100</v>
      </c>
      <c r="E7" s="84">
        <f>SUM(E8:E10)</f>
        <v>5000</v>
      </c>
      <c r="F7" s="84">
        <f>F8+F10</f>
        <v>500000</v>
      </c>
      <c r="G7" s="214"/>
      <c r="H7" s="327">
        <v>2</v>
      </c>
      <c r="I7" s="233"/>
    </row>
    <row r="8" spans="1:11" s="157" customFormat="1" ht="18" customHeight="1" outlineLevel="1" x14ac:dyDescent="0.15">
      <c r="A8" s="412"/>
      <c r="B8" s="397"/>
      <c r="C8" s="343" t="s">
        <v>23</v>
      </c>
      <c r="D8" s="344">
        <v>100</v>
      </c>
      <c r="E8" s="345">
        <v>1000</v>
      </c>
      <c r="F8" s="346">
        <f>D8*E8</f>
        <v>100000</v>
      </c>
      <c r="G8" s="347"/>
      <c r="H8" s="328">
        <v>3</v>
      </c>
      <c r="I8" s="232">
        <f>54/60+48.25/60/100</f>
        <v>0.90804166666666664</v>
      </c>
    </row>
    <row r="9" spans="1:11" s="157" customFormat="1" ht="18" customHeight="1" outlineLevel="1" x14ac:dyDescent="0.15">
      <c r="A9" s="412"/>
      <c r="B9" s="397"/>
      <c r="C9" s="348" t="s">
        <v>24</v>
      </c>
      <c r="D9" s="344">
        <v>200</v>
      </c>
      <c r="E9" s="345">
        <v>2000</v>
      </c>
      <c r="F9" s="346">
        <f>D9*E9</f>
        <v>400000</v>
      </c>
      <c r="G9" s="347"/>
      <c r="H9" s="328">
        <v>3</v>
      </c>
      <c r="I9" s="232">
        <f>28/60+20.35/60/100</f>
        <v>0.47005833333333336</v>
      </c>
    </row>
    <row r="10" spans="1:11" s="157" customFormat="1" ht="18" customHeight="1" outlineLevel="1" x14ac:dyDescent="0.15">
      <c r="A10" s="412"/>
      <c r="B10" s="397"/>
      <c r="C10" s="348" t="s">
        <v>24</v>
      </c>
      <c r="D10" s="344">
        <v>200</v>
      </c>
      <c r="E10" s="345">
        <v>2000</v>
      </c>
      <c r="F10" s="346">
        <f>D10*E10</f>
        <v>400000</v>
      </c>
      <c r="G10" s="347"/>
      <c r="H10" s="328">
        <v>3</v>
      </c>
      <c r="I10" s="232">
        <f>28/60+20.35/60/100</f>
        <v>0.47005833333333336</v>
      </c>
    </row>
    <row r="11" spans="1:11" ht="14" customHeight="1" outlineLevel="1" x14ac:dyDescent="0.15">
      <c r="A11" s="412"/>
      <c r="B11" s="397"/>
      <c r="C11" s="349"/>
      <c r="D11" s="350"/>
      <c r="E11" s="345"/>
      <c r="F11" s="351"/>
      <c r="G11" s="352"/>
      <c r="H11" s="353">
        <v>3.1</v>
      </c>
    </row>
    <row r="12" spans="1:11" ht="14" customHeight="1" outlineLevel="1" x14ac:dyDescent="0.15">
      <c r="A12" s="412"/>
      <c r="B12" s="397"/>
      <c r="C12" s="349"/>
      <c r="D12" s="350">
        <v>12121</v>
      </c>
      <c r="E12" s="345">
        <v>324343</v>
      </c>
      <c r="F12" s="351"/>
      <c r="G12" s="352"/>
      <c r="H12" s="353">
        <v>3.1</v>
      </c>
    </row>
    <row r="13" spans="1:11" ht="14" customHeight="1" outlineLevel="1" x14ac:dyDescent="0.15">
      <c r="A13" s="412"/>
      <c r="B13" s="397"/>
      <c r="C13" s="349"/>
      <c r="D13" s="350"/>
      <c r="E13" s="345"/>
      <c r="F13" s="351"/>
      <c r="G13" s="352"/>
      <c r="H13" s="353">
        <v>3.1</v>
      </c>
    </row>
    <row r="14" spans="1:11" ht="14" customHeight="1" outlineLevel="1" x14ac:dyDescent="0.15">
      <c r="A14" s="412"/>
      <c r="B14" s="397"/>
      <c r="C14" s="349"/>
      <c r="D14" s="350"/>
      <c r="E14" s="345"/>
      <c r="F14" s="351"/>
      <c r="G14" s="352"/>
      <c r="H14" s="353">
        <v>3.1</v>
      </c>
    </row>
    <row r="15" spans="1:11" s="162" customFormat="1" ht="18" customHeight="1" x14ac:dyDescent="0.15">
      <c r="A15" s="412"/>
      <c r="B15" s="397"/>
      <c r="C15" s="32" t="s">
        <v>25</v>
      </c>
      <c r="D15" s="312">
        <f>F15/E15</f>
        <v>137.5</v>
      </c>
      <c r="E15" s="215">
        <f>E16+E22</f>
        <v>800</v>
      </c>
      <c r="F15" s="84">
        <f>F16+F22</f>
        <v>110000</v>
      </c>
      <c r="G15" s="214"/>
      <c r="H15" s="327">
        <v>2</v>
      </c>
      <c r="I15" s="233"/>
    </row>
    <row r="16" spans="1:11" s="205" customFormat="1" ht="18" customHeight="1" x14ac:dyDescent="0.15">
      <c r="A16" s="412"/>
      <c r="B16" s="397"/>
      <c r="C16" s="348" t="s">
        <v>26</v>
      </c>
      <c r="D16" s="344">
        <v>120</v>
      </c>
      <c r="E16" s="345">
        <f>SUM(E17:E21)</f>
        <v>800</v>
      </c>
      <c r="F16" s="354">
        <f>SUM(F17:F21)</f>
        <v>110000</v>
      </c>
      <c r="G16" s="355"/>
      <c r="H16" s="329">
        <v>3</v>
      </c>
      <c r="I16" s="201"/>
    </row>
    <row r="17" spans="1:9" s="162" customFormat="1" ht="18" customHeight="1" x14ac:dyDescent="0.15">
      <c r="A17" s="412"/>
      <c r="B17" s="397"/>
      <c r="C17" s="356" t="s">
        <v>27</v>
      </c>
      <c r="D17" s="344">
        <v>130</v>
      </c>
      <c r="E17" s="345">
        <v>200</v>
      </c>
      <c r="F17" s="357">
        <f>D17*E17</f>
        <v>26000</v>
      </c>
      <c r="G17" s="358"/>
      <c r="H17" s="330">
        <v>4</v>
      </c>
      <c r="I17" s="233"/>
    </row>
    <row r="18" spans="1:9" s="162" customFormat="1" ht="18" customHeight="1" x14ac:dyDescent="0.15">
      <c r="A18" s="412"/>
      <c r="B18" s="397"/>
      <c r="C18" s="356" t="s">
        <v>28</v>
      </c>
      <c r="D18" s="344">
        <v>140</v>
      </c>
      <c r="E18" s="359">
        <v>300</v>
      </c>
      <c r="F18" s="357">
        <f>D18*E18</f>
        <v>42000</v>
      </c>
      <c r="G18" s="360"/>
      <c r="H18" s="325">
        <v>4</v>
      </c>
      <c r="I18" s="233"/>
    </row>
    <row r="19" spans="1:9" s="162" customFormat="1" ht="18" customHeight="1" x14ac:dyDescent="0.15">
      <c r="A19" s="412"/>
      <c r="B19" s="397"/>
      <c r="C19" s="356" t="s">
        <v>28</v>
      </c>
      <c r="D19" s="344">
        <v>140</v>
      </c>
      <c r="E19" s="359">
        <v>300</v>
      </c>
      <c r="F19" s="357">
        <f>D19*E19</f>
        <v>42000</v>
      </c>
      <c r="G19" s="399" t="s">
        <v>29</v>
      </c>
      <c r="H19" s="325">
        <v>4</v>
      </c>
      <c r="I19" s="233"/>
    </row>
    <row r="20" spans="1:9" s="162" customFormat="1" ht="18" customHeight="1" x14ac:dyDescent="0.15">
      <c r="A20" s="412"/>
      <c r="B20" s="397"/>
      <c r="C20" s="361" t="s">
        <v>30</v>
      </c>
      <c r="D20" s="362"/>
      <c r="E20" s="363"/>
      <c r="F20" s="364">
        <f>D20*E20</f>
        <v>0</v>
      </c>
      <c r="G20" s="400"/>
      <c r="H20" s="325">
        <v>4</v>
      </c>
      <c r="I20" s="233"/>
    </row>
    <row r="21" spans="1:9" s="162" customFormat="1" ht="18" customHeight="1" x14ac:dyDescent="0.15">
      <c r="A21" s="412"/>
      <c r="B21" s="397"/>
      <c r="C21" s="361" t="s">
        <v>31</v>
      </c>
      <c r="D21" s="362"/>
      <c r="E21" s="363"/>
      <c r="F21" s="364">
        <f>D21*E21</f>
        <v>0</v>
      </c>
      <c r="G21" s="400"/>
      <c r="H21" s="325">
        <v>4</v>
      </c>
      <c r="I21" s="233"/>
    </row>
    <row r="22" spans="1:9" s="162" customFormat="1" ht="18" customHeight="1" x14ac:dyDescent="0.15">
      <c r="A22" s="412"/>
      <c r="B22" s="397"/>
      <c r="C22" s="365" t="s">
        <v>32</v>
      </c>
      <c r="D22" s="344" t="e">
        <f>F22/E22</f>
        <v>#DIV/0!</v>
      </c>
      <c r="E22" s="345">
        <f>SUM(E23:E26)</f>
        <v>0</v>
      </c>
      <c r="F22" s="354">
        <f>SUM(F23:F26)</f>
        <v>0</v>
      </c>
      <c r="G22" s="400"/>
      <c r="H22" s="325">
        <v>3</v>
      </c>
      <c r="I22" s="233"/>
    </row>
    <row r="23" spans="1:9" s="162" customFormat="1" ht="18" customHeight="1" x14ac:dyDescent="0.15">
      <c r="A23" s="412"/>
      <c r="B23" s="397"/>
      <c r="C23" s="356" t="s">
        <v>33</v>
      </c>
      <c r="D23" s="362"/>
      <c r="E23" s="363"/>
      <c r="F23" s="354">
        <f>D23*E23</f>
        <v>0</v>
      </c>
      <c r="G23" s="400"/>
      <c r="H23" s="325">
        <v>4</v>
      </c>
      <c r="I23" s="233"/>
    </row>
    <row r="24" spans="1:9" s="162" customFormat="1" ht="18" customHeight="1" x14ac:dyDescent="0.15">
      <c r="A24" s="412"/>
      <c r="B24" s="397"/>
      <c r="C24" s="356" t="s">
        <v>28</v>
      </c>
      <c r="D24" s="362"/>
      <c r="E24" s="363"/>
      <c r="F24" s="354">
        <f>D24*E24</f>
        <v>0</v>
      </c>
      <c r="G24" s="400"/>
      <c r="H24" s="325">
        <v>4</v>
      </c>
      <c r="I24" s="233"/>
    </row>
    <row r="25" spans="1:9" s="162" customFormat="1" ht="18" customHeight="1" x14ac:dyDescent="0.15">
      <c r="A25" s="412"/>
      <c r="B25" s="397"/>
      <c r="C25" s="356" t="s">
        <v>30</v>
      </c>
      <c r="D25" s="366"/>
      <c r="E25" s="367"/>
      <c r="F25" s="354">
        <f>D25*E25</f>
        <v>0</v>
      </c>
      <c r="G25" s="400"/>
      <c r="H25" s="325">
        <v>4</v>
      </c>
      <c r="I25" s="233"/>
    </row>
    <row r="26" spans="1:9" s="205" customFormat="1" ht="18" customHeight="1" x14ac:dyDescent="0.15">
      <c r="A26" s="412"/>
      <c r="B26" s="397"/>
      <c r="C26" s="356" t="s">
        <v>31</v>
      </c>
      <c r="D26" s="366"/>
      <c r="E26" s="367"/>
      <c r="F26" s="354">
        <f>D26*E26</f>
        <v>0</v>
      </c>
      <c r="G26" s="401"/>
      <c r="H26" s="328">
        <v>4</v>
      </c>
      <c r="I26" s="201"/>
    </row>
    <row r="27" spans="1:9" s="162" customFormat="1" ht="18" customHeight="1" x14ac:dyDescent="0.15">
      <c r="A27" s="412"/>
      <c r="B27" s="397"/>
      <c r="C27" s="32" t="s">
        <v>34</v>
      </c>
      <c r="D27" s="216" t="e">
        <f>F27/E27</f>
        <v>#DIV/0!</v>
      </c>
      <c r="E27" s="216"/>
      <c r="F27" s="216">
        <f>F28+F34+F35</f>
        <v>0</v>
      </c>
      <c r="G27" s="217"/>
      <c r="H27" s="336">
        <v>2</v>
      </c>
      <c r="I27" s="233"/>
    </row>
    <row r="28" spans="1:9" s="209" customFormat="1" ht="18" customHeight="1" x14ac:dyDescent="0.15">
      <c r="A28" s="412"/>
      <c r="B28" s="397"/>
      <c r="C28" s="368" t="s">
        <v>35</v>
      </c>
      <c r="D28" s="369" t="e">
        <f>F28/E28</f>
        <v>#DIV/0!</v>
      </c>
      <c r="E28" s="346">
        <f>SUM(E29:E30)</f>
        <v>0</v>
      </c>
      <c r="F28" s="346">
        <f>SUM(F29:F30)</f>
        <v>0</v>
      </c>
      <c r="G28" s="370"/>
      <c r="H28" s="341">
        <v>3</v>
      </c>
    </row>
    <row r="29" spans="1:9" s="209" customFormat="1" ht="18" customHeight="1" x14ac:dyDescent="0.15">
      <c r="A29" s="412"/>
      <c r="B29" s="397"/>
      <c r="C29" s="371" t="s">
        <v>36</v>
      </c>
      <c r="D29" s="372"/>
      <c r="E29" s="373"/>
      <c r="F29" s="373">
        <f>D29*E29</f>
        <v>0</v>
      </c>
      <c r="G29" s="374"/>
      <c r="H29" s="331">
        <v>4</v>
      </c>
    </row>
    <row r="30" spans="1:9" s="276" customFormat="1" ht="18" customHeight="1" x14ac:dyDescent="0.15">
      <c r="A30" s="412"/>
      <c r="B30" s="397"/>
      <c r="C30" s="371" t="s">
        <v>37</v>
      </c>
      <c r="D30" s="372" t="e">
        <f>F30/E30</f>
        <v>#DIV/0!</v>
      </c>
      <c r="E30" s="373">
        <f>SUM(E31:E33)</f>
        <v>0</v>
      </c>
      <c r="F30" s="373">
        <f>SUM(F31:F33)</f>
        <v>0</v>
      </c>
      <c r="G30" s="375"/>
      <c r="H30" s="332">
        <v>4</v>
      </c>
    </row>
    <row r="31" spans="1:9" s="276" customFormat="1" ht="18" customHeight="1" x14ac:dyDescent="0.15">
      <c r="A31" s="412"/>
      <c r="B31" s="397"/>
      <c r="C31" s="376" t="s">
        <v>38</v>
      </c>
      <c r="D31" s="377"/>
      <c r="E31" s="377"/>
      <c r="F31" s="346">
        <f>D31*E31</f>
        <v>0</v>
      </c>
      <c r="G31" s="378"/>
      <c r="H31" s="332">
        <v>4</v>
      </c>
    </row>
    <row r="32" spans="1:9" s="276" customFormat="1" ht="18" customHeight="1" x14ac:dyDescent="0.15">
      <c r="A32" s="412"/>
      <c r="B32" s="397"/>
      <c r="C32" s="376" t="s">
        <v>39</v>
      </c>
      <c r="D32" s="377"/>
      <c r="E32" s="377"/>
      <c r="F32" s="346">
        <f>D32*E32</f>
        <v>0</v>
      </c>
      <c r="G32" s="378"/>
      <c r="H32" s="332">
        <v>4</v>
      </c>
    </row>
    <row r="33" spans="1:9" s="276" customFormat="1" ht="18" customHeight="1" x14ac:dyDescent="0.15">
      <c r="A33" s="412"/>
      <c r="B33" s="397"/>
      <c r="C33" s="376" t="s">
        <v>40</v>
      </c>
      <c r="D33" s="379"/>
      <c r="E33" s="377"/>
      <c r="F33" s="346">
        <f>D33*E33</f>
        <v>0</v>
      </c>
      <c r="G33" s="378"/>
      <c r="H33" s="333">
        <v>4</v>
      </c>
    </row>
    <row r="34" spans="1:9" s="209" customFormat="1" ht="18" customHeight="1" x14ac:dyDescent="0.15">
      <c r="A34" s="412"/>
      <c r="B34" s="397"/>
      <c r="C34" s="368" t="s">
        <v>41</v>
      </c>
      <c r="D34" s="380"/>
      <c r="E34" s="381"/>
      <c r="F34" s="346">
        <f>D34*E34</f>
        <v>0</v>
      </c>
      <c r="G34" s="382"/>
      <c r="H34" s="333">
        <v>3</v>
      </c>
    </row>
    <row r="35" spans="1:9" s="209" customFormat="1" ht="18" customHeight="1" x14ac:dyDescent="0.15">
      <c r="A35" s="412"/>
      <c r="B35" s="398"/>
      <c r="C35" s="368" t="s">
        <v>42</v>
      </c>
      <c r="D35" s="377"/>
      <c r="E35" s="383"/>
      <c r="F35" s="346">
        <f>D35*E35</f>
        <v>0</v>
      </c>
      <c r="G35" s="382"/>
      <c r="H35" s="333">
        <v>3</v>
      </c>
    </row>
    <row r="36" spans="1:9" s="162" customFormat="1" ht="18" customHeight="1" x14ac:dyDescent="0.15">
      <c r="A36" s="412"/>
      <c r="B36" s="414" t="s">
        <v>43</v>
      </c>
      <c r="C36" s="32" t="s">
        <v>44</v>
      </c>
      <c r="D36" s="84" t="e">
        <f>F36/E36</f>
        <v>#DIV/0!</v>
      </c>
      <c r="E36" s="84">
        <f>SUM(E38:E41)</f>
        <v>0</v>
      </c>
      <c r="F36" s="84">
        <f>F37</f>
        <v>0</v>
      </c>
      <c r="G36" s="214"/>
      <c r="H36" s="337">
        <v>2</v>
      </c>
      <c r="I36" s="233"/>
    </row>
    <row r="37" spans="1:9" s="162" customFormat="1" ht="18" customHeight="1" x14ac:dyDescent="0.15">
      <c r="A37" s="412"/>
      <c r="B37" s="397"/>
      <c r="C37" s="343" t="s">
        <v>45</v>
      </c>
      <c r="D37" s="384"/>
      <c r="E37" s="384"/>
      <c r="F37" s="384">
        <f>SUM(F38:F41)</f>
        <v>0</v>
      </c>
      <c r="G37" s="385"/>
      <c r="H37" s="338">
        <v>3</v>
      </c>
      <c r="I37" s="233"/>
    </row>
    <row r="38" spans="1:9" s="209" customFormat="1" ht="18" customHeight="1" x14ac:dyDescent="0.15">
      <c r="A38" s="412"/>
      <c r="B38" s="397"/>
      <c r="C38" s="386" t="s">
        <v>46</v>
      </c>
      <c r="D38" s="380"/>
      <c r="E38" s="381"/>
      <c r="F38" s="346">
        <f>D38*E38</f>
        <v>0</v>
      </c>
      <c r="G38" s="382"/>
      <c r="H38" s="333">
        <v>4</v>
      </c>
    </row>
    <row r="39" spans="1:9" s="209" customFormat="1" ht="18" customHeight="1" x14ac:dyDescent="0.15">
      <c r="A39" s="412"/>
      <c r="B39" s="397"/>
      <c r="C39" s="386" t="s">
        <v>47</v>
      </c>
      <c r="D39" s="380"/>
      <c r="E39" s="381"/>
      <c r="F39" s="346">
        <f>D39*E39</f>
        <v>0</v>
      </c>
      <c r="G39" s="382"/>
      <c r="H39" s="333">
        <v>4</v>
      </c>
    </row>
    <row r="40" spans="1:9" s="209" customFormat="1" ht="18" customHeight="1" x14ac:dyDescent="0.15">
      <c r="A40" s="412"/>
      <c r="B40" s="397"/>
      <c r="C40" s="386" t="s">
        <v>48</v>
      </c>
      <c r="D40" s="380"/>
      <c r="E40" s="381"/>
      <c r="F40" s="346">
        <f>D40*E40</f>
        <v>0</v>
      </c>
      <c r="G40" s="382"/>
      <c r="H40" s="333">
        <v>4</v>
      </c>
    </row>
    <row r="41" spans="1:9" s="209" customFormat="1" ht="18" customHeight="1" x14ac:dyDescent="0.15">
      <c r="A41" s="412"/>
      <c r="B41" s="397"/>
      <c r="C41" s="386" t="s">
        <v>49</v>
      </c>
      <c r="D41" s="380"/>
      <c r="E41" s="381"/>
      <c r="F41" s="346">
        <f>D41*E41</f>
        <v>0</v>
      </c>
      <c r="G41" s="382"/>
      <c r="H41" s="333">
        <v>4</v>
      </c>
    </row>
    <row r="42" spans="1:9" s="287" customFormat="1" ht="18" customHeight="1" x14ac:dyDescent="0.15">
      <c r="A42" s="412"/>
      <c r="B42" s="397"/>
      <c r="C42" s="343" t="s">
        <v>50</v>
      </c>
      <c r="D42" s="387"/>
      <c r="E42" s="388"/>
      <c r="F42" s="387"/>
      <c r="G42" s="389" t="s">
        <v>29</v>
      </c>
      <c r="H42" s="339">
        <v>3</v>
      </c>
    </row>
    <row r="43" spans="1:9" s="209" customFormat="1" ht="18" customHeight="1" x14ac:dyDescent="0.15">
      <c r="A43" s="412"/>
      <c r="B43" s="397"/>
      <c r="C43" s="386" t="s">
        <v>46</v>
      </c>
      <c r="D43" s="380"/>
      <c r="E43" s="381"/>
      <c r="F43" s="346">
        <f>D43*E43</f>
        <v>0</v>
      </c>
      <c r="G43" s="382"/>
      <c r="H43" s="333">
        <v>4</v>
      </c>
    </row>
    <row r="44" spans="1:9" s="209" customFormat="1" ht="18" customHeight="1" x14ac:dyDescent="0.15">
      <c r="A44" s="412"/>
      <c r="B44" s="397"/>
      <c r="C44" s="386" t="s">
        <v>47</v>
      </c>
      <c r="D44" s="380"/>
      <c r="E44" s="381"/>
      <c r="F44" s="346">
        <f>D44*E44</f>
        <v>0</v>
      </c>
      <c r="G44" s="382"/>
      <c r="H44" s="333">
        <v>4</v>
      </c>
    </row>
    <row r="45" spans="1:9" s="209" customFormat="1" ht="18" customHeight="1" x14ac:dyDescent="0.15">
      <c r="A45" s="412"/>
      <c r="B45" s="397"/>
      <c r="C45" s="386" t="s">
        <v>48</v>
      </c>
      <c r="D45" s="380"/>
      <c r="E45" s="381"/>
      <c r="F45" s="346">
        <f>D45*E45</f>
        <v>0</v>
      </c>
      <c r="G45" s="382"/>
      <c r="H45" s="333">
        <v>4</v>
      </c>
    </row>
    <row r="46" spans="1:9" s="209" customFormat="1" ht="18" customHeight="1" x14ac:dyDescent="0.15">
      <c r="A46" s="412"/>
      <c r="B46" s="397"/>
      <c r="C46" s="32" t="s">
        <v>51</v>
      </c>
      <c r="D46" s="84" t="e">
        <f>F47/E46</f>
        <v>#DIV/0!</v>
      </c>
      <c r="E46" s="84">
        <f>SUM(E48:E51)</f>
        <v>0</v>
      </c>
      <c r="F46" s="84">
        <f>F47</f>
        <v>0</v>
      </c>
      <c r="G46" s="214"/>
      <c r="H46" s="337">
        <v>2</v>
      </c>
    </row>
    <row r="47" spans="1:9" s="209" customFormat="1" ht="18" customHeight="1" x14ac:dyDescent="0.15">
      <c r="A47" s="412"/>
      <c r="B47" s="397"/>
      <c r="C47" s="343" t="s">
        <v>52</v>
      </c>
      <c r="D47" s="384"/>
      <c r="E47" s="384"/>
      <c r="F47" s="384">
        <f>SUM(F48:F51)</f>
        <v>0</v>
      </c>
      <c r="G47" s="385"/>
      <c r="H47" s="338">
        <v>3</v>
      </c>
    </row>
    <row r="48" spans="1:9" s="209" customFormat="1" ht="18" customHeight="1" x14ac:dyDescent="0.15">
      <c r="A48" s="412"/>
      <c r="B48" s="397"/>
      <c r="C48" s="386" t="s">
        <v>46</v>
      </c>
      <c r="D48" s="346"/>
      <c r="E48" s="390"/>
      <c r="F48" s="346">
        <f>D48*E48</f>
        <v>0</v>
      </c>
      <c r="G48" s="382"/>
      <c r="H48" s="333">
        <v>4</v>
      </c>
    </row>
    <row r="49" spans="1:9" s="209" customFormat="1" ht="18" customHeight="1" x14ac:dyDescent="0.15">
      <c r="A49" s="412"/>
      <c r="B49" s="397"/>
      <c r="C49" s="386" t="s">
        <v>47</v>
      </c>
      <c r="D49" s="346"/>
      <c r="E49" s="390"/>
      <c r="F49" s="346">
        <f>D49*E49</f>
        <v>0</v>
      </c>
      <c r="G49" s="382"/>
      <c r="H49" s="333">
        <v>4</v>
      </c>
    </row>
    <row r="50" spans="1:9" s="209" customFormat="1" ht="18" customHeight="1" x14ac:dyDescent="0.15">
      <c r="A50" s="412"/>
      <c r="B50" s="397"/>
      <c r="C50" s="386" t="s">
        <v>48</v>
      </c>
      <c r="D50" s="346"/>
      <c r="E50" s="390"/>
      <c r="F50" s="346">
        <f>D50*E50</f>
        <v>0</v>
      </c>
      <c r="G50" s="382"/>
      <c r="H50" s="333">
        <v>4</v>
      </c>
    </row>
    <row r="51" spans="1:9" s="209" customFormat="1" ht="18" customHeight="1" x14ac:dyDescent="0.15">
      <c r="A51" s="412"/>
      <c r="B51" s="397"/>
      <c r="C51" s="386" t="s">
        <v>49</v>
      </c>
      <c r="D51" s="346"/>
      <c r="E51" s="390"/>
      <c r="F51" s="346">
        <f>D51*E51</f>
        <v>0</v>
      </c>
      <c r="G51" s="382"/>
      <c r="H51" s="333">
        <v>4</v>
      </c>
    </row>
    <row r="52" spans="1:9" s="287" customFormat="1" ht="18" customHeight="1" x14ac:dyDescent="0.15">
      <c r="A52" s="412"/>
      <c r="B52" s="397"/>
      <c r="C52" s="391" t="s">
        <v>53</v>
      </c>
      <c r="D52" s="387"/>
      <c r="E52" s="388"/>
      <c r="F52" s="384">
        <f>SUM(F53:F56)</f>
        <v>0</v>
      </c>
      <c r="G52" s="389" t="s">
        <v>29</v>
      </c>
      <c r="H52" s="339">
        <v>3</v>
      </c>
    </row>
    <row r="53" spans="1:9" s="209" customFormat="1" ht="18" customHeight="1" x14ac:dyDescent="0.15">
      <c r="A53" s="412"/>
      <c r="B53" s="397"/>
      <c r="C53" s="386" t="s">
        <v>46</v>
      </c>
      <c r="D53" s="346"/>
      <c r="E53" s="390"/>
      <c r="F53" s="346">
        <f>D53*E53</f>
        <v>0</v>
      </c>
      <c r="G53" s="402"/>
      <c r="H53" s="334">
        <v>4</v>
      </c>
    </row>
    <row r="54" spans="1:9" s="209" customFormat="1" ht="18" customHeight="1" x14ac:dyDescent="0.15">
      <c r="A54" s="412"/>
      <c r="B54" s="397"/>
      <c r="C54" s="386" t="s">
        <v>47</v>
      </c>
      <c r="D54" s="346"/>
      <c r="E54" s="390"/>
      <c r="F54" s="346">
        <f>D54*E54</f>
        <v>0</v>
      </c>
      <c r="G54" s="403"/>
      <c r="H54" s="334">
        <v>4</v>
      </c>
    </row>
    <row r="55" spans="1:9" s="209" customFormat="1" ht="18" customHeight="1" x14ac:dyDescent="0.15">
      <c r="A55" s="412"/>
      <c r="B55" s="397"/>
      <c r="C55" s="386"/>
      <c r="D55" s="346"/>
      <c r="E55" s="390"/>
      <c r="F55" s="346">
        <f>D55*E55</f>
        <v>0</v>
      </c>
      <c r="G55" s="403"/>
      <c r="H55" s="334">
        <v>4</v>
      </c>
    </row>
    <row r="56" spans="1:9" s="209" customFormat="1" ht="18" customHeight="1" x14ac:dyDescent="0.15">
      <c r="A56" s="412"/>
      <c r="B56" s="397"/>
      <c r="C56" s="386" t="s">
        <v>49</v>
      </c>
      <c r="D56" s="346"/>
      <c r="E56" s="390"/>
      <c r="F56" s="346">
        <f>D56*E56</f>
        <v>0</v>
      </c>
      <c r="G56" s="404"/>
      <c r="H56" s="334">
        <v>4</v>
      </c>
    </row>
    <row r="57" spans="1:9" s="209" customFormat="1" ht="18" customHeight="1" x14ac:dyDescent="0.15">
      <c r="A57" s="412"/>
      <c r="B57" s="397"/>
      <c r="C57" s="32" t="s">
        <v>54</v>
      </c>
      <c r="D57" s="84" t="e">
        <f>F57/E57</f>
        <v>#DIV/0!</v>
      </c>
      <c r="E57" s="84">
        <f>SUM(E59:E60)</f>
        <v>0</v>
      </c>
      <c r="F57" s="84">
        <f>F58</f>
        <v>0</v>
      </c>
      <c r="G57" s="214"/>
      <c r="H57" s="337">
        <v>2</v>
      </c>
    </row>
    <row r="58" spans="1:9" s="209" customFormat="1" ht="18" customHeight="1" x14ac:dyDescent="0.15">
      <c r="A58" s="412"/>
      <c r="B58" s="397"/>
      <c r="C58" s="343" t="s">
        <v>55</v>
      </c>
      <c r="D58" s="384"/>
      <c r="E58" s="384"/>
      <c r="F58" s="384">
        <f>F59+F60</f>
        <v>0</v>
      </c>
      <c r="G58" s="385"/>
      <c r="H58" s="338">
        <v>3</v>
      </c>
    </row>
    <row r="59" spans="1:9" s="209" customFormat="1" ht="18" customHeight="1" x14ac:dyDescent="0.15">
      <c r="A59" s="412"/>
      <c r="B59" s="397"/>
      <c r="C59" s="386" t="s">
        <v>46</v>
      </c>
      <c r="D59" s="380"/>
      <c r="E59" s="381"/>
      <c r="F59" s="346">
        <f>D59*E59</f>
        <v>0</v>
      </c>
      <c r="G59" s="382"/>
      <c r="H59" s="342">
        <v>4</v>
      </c>
    </row>
    <row r="60" spans="1:9" s="209" customFormat="1" ht="18" customHeight="1" x14ac:dyDescent="0.15">
      <c r="A60" s="412"/>
      <c r="B60" s="397"/>
      <c r="C60" s="386" t="s">
        <v>47</v>
      </c>
      <c r="D60" s="380"/>
      <c r="E60" s="381"/>
      <c r="F60" s="346">
        <f>D60*E60</f>
        <v>0</v>
      </c>
      <c r="G60" s="382"/>
      <c r="H60" s="342">
        <v>4</v>
      </c>
    </row>
    <row r="61" spans="1:9" s="287" customFormat="1" ht="18" customHeight="1" x14ac:dyDescent="0.15">
      <c r="A61" s="412"/>
      <c r="B61" s="397"/>
      <c r="C61" s="392" t="s">
        <v>56</v>
      </c>
      <c r="D61" s="393"/>
      <c r="E61" s="394"/>
      <c r="F61" s="393">
        <f>SUM(F62:F63)</f>
        <v>0</v>
      </c>
      <c r="G61" s="395" t="s">
        <v>29</v>
      </c>
      <c r="H61" s="340">
        <v>3</v>
      </c>
    </row>
    <row r="62" spans="1:9" s="209" customFormat="1" ht="18" customHeight="1" x14ac:dyDescent="0.15">
      <c r="A62" s="412"/>
      <c r="B62" s="397"/>
      <c r="C62" s="386" t="s">
        <v>46</v>
      </c>
      <c r="D62" s="380"/>
      <c r="E62" s="381"/>
      <c r="F62" s="346">
        <f>D62*E62</f>
        <v>0</v>
      </c>
      <c r="G62" s="382"/>
      <c r="H62" s="333">
        <v>4</v>
      </c>
    </row>
    <row r="63" spans="1:9" s="209" customFormat="1" ht="21.75" customHeight="1" x14ac:dyDescent="0.15">
      <c r="A63" s="412"/>
      <c r="B63" s="398"/>
      <c r="C63" s="386" t="s">
        <v>47</v>
      </c>
      <c r="D63" s="380"/>
      <c r="E63" s="381"/>
      <c r="F63" s="346">
        <f>D63*E63</f>
        <v>0</v>
      </c>
      <c r="G63" s="382"/>
      <c r="H63" s="333">
        <v>4</v>
      </c>
    </row>
    <row r="64" spans="1:9" s="162" customFormat="1" ht="18" customHeight="1" x14ac:dyDescent="0.15">
      <c r="A64" s="412"/>
      <c r="B64" s="414" t="s">
        <v>57</v>
      </c>
      <c r="C64" s="32" t="s">
        <v>58</v>
      </c>
      <c r="D64" s="84"/>
      <c r="E64" s="84"/>
      <c r="F64" s="84">
        <f>E64*D64</f>
        <v>0</v>
      </c>
      <c r="G64" s="219"/>
      <c r="H64" s="326">
        <v>2</v>
      </c>
      <c r="I64" s="233"/>
    </row>
    <row r="65" spans="1:9" s="162" customFormat="1" ht="18" customHeight="1" x14ac:dyDescent="0.15">
      <c r="A65" s="412"/>
      <c r="B65" s="397"/>
      <c r="C65" s="32" t="s">
        <v>59</v>
      </c>
      <c r="D65" s="108"/>
      <c r="E65" s="108" t="s">
        <v>60</v>
      </c>
      <c r="F65" s="84">
        <f>10%*(F7+F15+F27+F36+F47+F57+F64)</f>
        <v>61000</v>
      </c>
      <c r="G65" s="219"/>
      <c r="H65" s="326">
        <v>2</v>
      </c>
      <c r="I65" s="233"/>
    </row>
    <row r="66" spans="1:9" s="161" customFormat="1" ht="18" customHeight="1" x14ac:dyDescent="0.15">
      <c r="A66" s="412"/>
      <c r="B66" s="397"/>
      <c r="C66" s="152" t="s">
        <v>61</v>
      </c>
      <c r="D66" s="45">
        <f>F66/E66</f>
        <v>134.19999999999999</v>
      </c>
      <c r="E66" s="45">
        <f>E7+E20</f>
        <v>5000</v>
      </c>
      <c r="F66" s="69">
        <f>F7+F15+F27+F36+F46+F57+F64+F65</f>
        <v>671000</v>
      </c>
      <c r="G66" s="220"/>
      <c r="H66" s="220">
        <v>0</v>
      </c>
      <c r="I66" s="234"/>
    </row>
    <row r="67" spans="1:9" s="162" customFormat="1" ht="18" customHeight="1" x14ac:dyDescent="0.15">
      <c r="A67" s="412"/>
      <c r="B67" s="397"/>
      <c r="C67" s="32" t="s">
        <v>62</v>
      </c>
      <c r="D67" s="84"/>
      <c r="E67" s="84"/>
      <c r="F67" s="84">
        <f>D67*E67</f>
        <v>0</v>
      </c>
      <c r="G67" s="221"/>
      <c r="H67" s="326">
        <v>2</v>
      </c>
      <c r="I67" s="233"/>
    </row>
    <row r="68" spans="1:9" s="162" customFormat="1" ht="18" customHeight="1" x14ac:dyDescent="0.15">
      <c r="A68" s="412"/>
      <c r="B68" s="397"/>
      <c r="C68" s="32" t="s">
        <v>63</v>
      </c>
      <c r="D68" s="84"/>
      <c r="E68" s="84"/>
      <c r="F68" s="84">
        <f>D68*E68</f>
        <v>0</v>
      </c>
      <c r="G68" s="219"/>
      <c r="H68" s="326">
        <v>2</v>
      </c>
      <c r="I68" s="233"/>
    </row>
    <row r="69" spans="1:9" s="162" customFormat="1" ht="18" customHeight="1" x14ac:dyDescent="0.15">
      <c r="A69" s="412"/>
      <c r="B69" s="397"/>
      <c r="C69" s="32" t="s">
        <v>64</v>
      </c>
      <c r="D69" s="108"/>
      <c r="E69" s="108"/>
      <c r="F69" s="84">
        <f>SUM(F67:F68)*10%</f>
        <v>0</v>
      </c>
      <c r="G69" s="219"/>
      <c r="H69" s="219">
        <v>2</v>
      </c>
      <c r="I69" s="233"/>
    </row>
    <row r="70" spans="1:9" s="16" customFormat="1" ht="18" customHeight="1" x14ac:dyDescent="0.15">
      <c r="A70" s="412"/>
      <c r="B70" s="397"/>
      <c r="C70" s="195" t="s">
        <v>65</v>
      </c>
      <c r="D70" s="45" t="e">
        <f>F70/E70</f>
        <v>#DIV/0!</v>
      </c>
      <c r="E70" s="45"/>
      <c r="F70" s="87">
        <f>F67+F68+F69</f>
        <v>0</v>
      </c>
      <c r="G70" s="222"/>
      <c r="H70" s="222">
        <v>0</v>
      </c>
      <c r="I70" s="235"/>
    </row>
    <row r="71" spans="1:9" s="161" customFormat="1" ht="18" customHeight="1" x14ac:dyDescent="0.15">
      <c r="A71" s="413"/>
      <c r="B71" s="415"/>
      <c r="C71" s="197" t="s">
        <v>66</v>
      </c>
      <c r="D71" s="111" t="e">
        <f>F71/E71</f>
        <v>#DIV/0!</v>
      </c>
      <c r="E71" s="111"/>
      <c r="F71" s="111">
        <f>F66+F70</f>
        <v>671000</v>
      </c>
      <c r="G71" s="223"/>
      <c r="H71" s="223">
        <v>0</v>
      </c>
      <c r="I71" s="234"/>
    </row>
    <row r="72" spans="1:9" s="163" customFormat="1" ht="14.25" customHeight="1" x14ac:dyDescent="0.15">
      <c r="A72" s="224"/>
      <c r="B72" s="225"/>
      <c r="C72" s="207"/>
      <c r="D72" s="167"/>
      <c r="E72" s="103"/>
      <c r="F72" s="226"/>
      <c r="G72" s="166"/>
      <c r="H72" s="237"/>
    </row>
    <row r="73" spans="1:9" ht="14.25" customHeight="1" x14ac:dyDescent="0.15">
      <c r="A73" s="227"/>
      <c r="F73" s="226"/>
    </row>
    <row r="74" spans="1:9" ht="14.25" customHeight="1" x14ac:dyDescent="0.15">
      <c r="H74" s="335"/>
    </row>
    <row r="75" spans="1:9" ht="24.75" hidden="1" customHeight="1" x14ac:dyDescent="0.15">
      <c r="B75" s="296"/>
      <c r="C75" s="297" t="s">
        <v>67</v>
      </c>
      <c r="D75" s="298"/>
      <c r="E75" s="299"/>
      <c r="F75" s="301">
        <f>F22+F42+F52+F61</f>
        <v>0</v>
      </c>
      <c r="G75" s="300" t="s">
        <v>68</v>
      </c>
    </row>
  </sheetData>
  <sheetProtection sheet="1" autoFilter="0"/>
  <mergeCells count="11">
    <mergeCell ref="G4:G6"/>
    <mergeCell ref="G19:G26"/>
    <mergeCell ref="G53:G56"/>
    <mergeCell ref="D4:F4"/>
    <mergeCell ref="A4:A6"/>
    <mergeCell ref="C4:C6"/>
    <mergeCell ref="A7:A71"/>
    <mergeCell ref="B4:B6"/>
    <mergeCell ref="B7:B35"/>
    <mergeCell ref="B36:B63"/>
    <mergeCell ref="B64:B71"/>
  </mergeCells>
  <phoneticPr fontId="5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E39" sqref="E39"/>
    </sheetView>
  </sheetViews>
  <sheetFormatPr baseColWidth="10" defaultColWidth="8.83203125" defaultRowHeight="14" customHeight="1" outlineLevelRow="1" x14ac:dyDescent="0.15"/>
  <cols>
    <col min="1" max="1" width="3.83203125" style="163" customWidth="1"/>
    <col min="2" max="2" width="12.6640625" style="164" customWidth="1"/>
    <col min="3" max="3" width="40.6640625" style="164" customWidth="1"/>
    <col min="4" max="4" width="15.6640625" style="165" customWidth="1"/>
    <col min="5" max="5" width="15.6640625" style="103" customWidth="1"/>
    <col min="6" max="6" width="17.5" style="103" customWidth="1"/>
    <col min="7" max="7" width="20.6640625" style="166" customWidth="1"/>
    <col min="8" max="8" width="12.6640625" style="163" customWidth="1"/>
  </cols>
  <sheetData>
    <row r="1" spans="1:8" ht="17.25" customHeight="1" x14ac:dyDescent="0.15">
      <c r="A1" s="416" t="s">
        <v>69</v>
      </c>
      <c r="B1" s="416"/>
    </row>
    <row r="2" spans="1:8" ht="27" customHeight="1" x14ac:dyDescent="0.15">
      <c r="A2" s="19" t="s">
        <v>70</v>
      </c>
      <c r="B2" s="20"/>
      <c r="C2" s="21"/>
      <c r="D2" s="20"/>
      <c r="E2" s="21"/>
      <c r="F2" s="169"/>
      <c r="G2" s="22"/>
    </row>
    <row r="3" spans="1:8" ht="27" customHeight="1" x14ac:dyDescent="0.15">
      <c r="A3" s="23" t="e">
        <f>#REF!</f>
        <v>#REF!</v>
      </c>
      <c r="B3" s="23"/>
      <c r="C3" s="24"/>
      <c r="D3" s="170"/>
      <c r="E3" s="171"/>
      <c r="F3" s="24"/>
      <c r="G3" s="169"/>
      <c r="H3" s="199"/>
    </row>
    <row r="4" spans="1:8" ht="9.75" customHeight="1" x14ac:dyDescent="0.15">
      <c r="A4" s="23"/>
      <c r="B4" s="23"/>
      <c r="C4" s="24"/>
      <c r="D4" s="172"/>
      <c r="E4" s="28"/>
      <c r="F4" s="28"/>
      <c r="G4" s="22"/>
      <c r="H4"/>
    </row>
    <row r="5" spans="1:8" s="6" customFormat="1" ht="30" customHeight="1" x14ac:dyDescent="0.15">
      <c r="A5" s="408" t="s">
        <v>10</v>
      </c>
      <c r="B5" s="396"/>
      <c r="C5" s="396" t="s">
        <v>12</v>
      </c>
      <c r="D5" s="405" t="s">
        <v>13</v>
      </c>
      <c r="E5" s="406"/>
      <c r="F5" s="407"/>
      <c r="G5" s="396" t="s">
        <v>14</v>
      </c>
      <c r="H5" s="200"/>
    </row>
    <row r="6" spans="1:8" ht="30" customHeight="1" x14ac:dyDescent="0.15">
      <c r="A6" s="409"/>
      <c r="B6" s="397"/>
      <c r="C6" s="397"/>
      <c r="D6" s="173" t="s">
        <v>15</v>
      </c>
      <c r="E6" s="31" t="s">
        <v>16</v>
      </c>
      <c r="F6" s="31" t="s">
        <v>17</v>
      </c>
      <c r="G6" s="397"/>
      <c r="H6"/>
    </row>
    <row r="7" spans="1:8" ht="30" customHeight="1" x14ac:dyDescent="0.15">
      <c r="A7" s="410"/>
      <c r="B7" s="398"/>
      <c r="C7" s="398"/>
      <c r="D7" s="174" t="s">
        <v>18</v>
      </c>
      <c r="E7" s="83" t="s">
        <v>19</v>
      </c>
      <c r="F7" s="83" t="s">
        <v>20</v>
      </c>
      <c r="G7" s="398"/>
      <c r="H7"/>
    </row>
    <row r="8" spans="1:8" s="162" customFormat="1" ht="18" customHeight="1" x14ac:dyDescent="0.15">
      <c r="A8" s="417">
        <v>2</v>
      </c>
      <c r="B8" s="414" t="s">
        <v>71</v>
      </c>
      <c r="C8" s="32" t="s">
        <v>72</v>
      </c>
      <c r="D8" s="84" t="e">
        <f>F8/E8</f>
        <v>#DIV/0!</v>
      </c>
      <c r="E8" s="84">
        <f>E10</f>
        <v>0</v>
      </c>
      <c r="F8" s="84">
        <f>F9+F10</f>
        <v>0</v>
      </c>
      <c r="G8" s="175"/>
      <c r="H8" s="233"/>
    </row>
    <row r="9" spans="1:8" s="162" customFormat="1" ht="18" customHeight="1" x14ac:dyDescent="0.15">
      <c r="A9" s="417"/>
      <c r="B9" s="397"/>
      <c r="C9" s="282" t="s">
        <v>73</v>
      </c>
      <c r="D9" s="79"/>
      <c r="E9" s="87"/>
      <c r="F9" s="87"/>
      <c r="G9" s="283"/>
      <c r="H9" s="233"/>
    </row>
    <row r="10" spans="1:8" s="157" customFormat="1" ht="18" customHeight="1" outlineLevel="1" x14ac:dyDescent="0.15">
      <c r="A10" s="417"/>
      <c r="B10" s="397"/>
      <c r="C10" s="218" t="s">
        <v>74</v>
      </c>
      <c r="D10" s="86"/>
      <c r="E10" s="86"/>
      <c r="F10" s="45"/>
      <c r="G10" s="281"/>
      <c r="H10" s="202"/>
    </row>
    <row r="11" spans="1:8" s="162" customFormat="1" ht="18" customHeight="1" x14ac:dyDescent="0.15">
      <c r="A11" s="417"/>
      <c r="B11" s="397"/>
      <c r="C11" s="32" t="s">
        <v>75</v>
      </c>
      <c r="D11" s="84" t="e">
        <f>F11/E11</f>
        <v>#DIV/0!</v>
      </c>
      <c r="E11" s="84">
        <f>E8</f>
        <v>0</v>
      </c>
      <c r="F11" s="84">
        <f>SUM(F13:F14)+F15</f>
        <v>0</v>
      </c>
      <c r="G11" s="175"/>
      <c r="H11" s="233"/>
    </row>
    <row r="12" spans="1:8" s="162" customFormat="1" ht="18" customHeight="1" x14ac:dyDescent="0.15">
      <c r="A12" s="417"/>
      <c r="B12" s="397"/>
      <c r="C12" s="285" t="s">
        <v>76</v>
      </c>
      <c r="D12" s="284"/>
      <c r="E12" s="284">
        <f>E11</f>
        <v>0</v>
      </c>
      <c r="F12" s="284">
        <f>SUM(F13:F14)</f>
        <v>0</v>
      </c>
      <c r="G12" s="286"/>
      <c r="H12" s="233"/>
    </row>
    <row r="13" spans="1:8" s="157" customFormat="1" ht="18" customHeight="1" outlineLevel="1" x14ac:dyDescent="0.15">
      <c r="A13" s="417"/>
      <c r="B13" s="397"/>
      <c r="C13" s="271" t="s">
        <v>77</v>
      </c>
      <c r="D13" s="45"/>
      <c r="E13" s="45"/>
      <c r="F13" s="45"/>
      <c r="G13" s="272"/>
      <c r="H13" s="202"/>
    </row>
    <row r="14" spans="1:8" s="157" customFormat="1" ht="18" customHeight="1" outlineLevel="1" x14ac:dyDescent="0.15">
      <c r="A14" s="417"/>
      <c r="B14" s="397"/>
      <c r="C14" s="271" t="s">
        <v>78</v>
      </c>
      <c r="D14" s="45"/>
      <c r="E14" s="45"/>
      <c r="F14" s="45"/>
      <c r="G14" s="272"/>
      <c r="H14" s="202"/>
    </row>
    <row r="15" spans="1:8" s="157" customFormat="1" ht="18" customHeight="1" outlineLevel="1" x14ac:dyDescent="0.15">
      <c r="A15" s="417"/>
      <c r="B15" s="397"/>
      <c r="C15" s="271" t="s">
        <v>79</v>
      </c>
      <c r="D15" s="45"/>
      <c r="E15" s="45"/>
      <c r="F15" s="45"/>
      <c r="G15" s="272"/>
      <c r="H15" s="202"/>
    </row>
    <row r="16" spans="1:8" s="157" customFormat="1" ht="18" customHeight="1" outlineLevel="1" x14ac:dyDescent="0.15">
      <c r="A16" s="417"/>
      <c r="B16" s="397"/>
      <c r="C16" s="273" t="s">
        <v>80</v>
      </c>
      <c r="D16" s="45"/>
      <c r="E16" s="45"/>
      <c r="F16" s="45"/>
      <c r="G16" s="272"/>
      <c r="H16" s="202"/>
    </row>
    <row r="17" spans="1:8" s="162" customFormat="1" ht="18" customHeight="1" x14ac:dyDescent="0.15">
      <c r="A17" s="417"/>
      <c r="B17" s="397"/>
      <c r="C17" s="32" t="s">
        <v>81</v>
      </c>
      <c r="D17" s="84"/>
      <c r="E17" s="84">
        <f>E9</f>
        <v>0</v>
      </c>
      <c r="F17" s="84">
        <f>D17*E17</f>
        <v>0</v>
      </c>
      <c r="G17" s="188"/>
      <c r="H17" s="233"/>
    </row>
    <row r="18" spans="1:8" s="205" customFormat="1" ht="18" customHeight="1" x14ac:dyDescent="0.15">
      <c r="A18" s="417"/>
      <c r="B18" s="397"/>
      <c r="C18" s="271" t="s">
        <v>82</v>
      </c>
      <c r="D18" s="69"/>
      <c r="E18" s="69"/>
      <c r="F18" s="45"/>
      <c r="G18" s="274"/>
      <c r="H18" s="201"/>
    </row>
    <row r="19" spans="1:8" s="162" customFormat="1" ht="18" customHeight="1" x14ac:dyDescent="0.15">
      <c r="A19" s="417"/>
      <c r="B19" s="397"/>
      <c r="C19" s="32" t="s">
        <v>83</v>
      </c>
      <c r="D19" s="192"/>
      <c r="E19" s="192"/>
      <c r="F19" s="84">
        <f>10%*(F17+F11+F8)</f>
        <v>0</v>
      </c>
      <c r="G19" s="188"/>
      <c r="H19" s="233"/>
    </row>
    <row r="20" spans="1:8" s="161" customFormat="1" ht="18" customHeight="1" x14ac:dyDescent="0.15">
      <c r="A20" s="417"/>
      <c r="B20" s="397"/>
      <c r="C20" s="152" t="s">
        <v>84</v>
      </c>
      <c r="D20" s="45" t="e">
        <f>F20/E20</f>
        <v>#DIV/0!</v>
      </c>
      <c r="E20" s="45"/>
      <c r="F20" s="45">
        <f>F8+F11+F17+F19</f>
        <v>0</v>
      </c>
      <c r="G20" s="191"/>
      <c r="H20" s="206"/>
    </row>
    <row r="21" spans="1:8" s="161" customFormat="1" ht="18" customHeight="1" x14ac:dyDescent="0.15">
      <c r="A21" s="417"/>
      <c r="B21" s="397"/>
      <c r="C21" s="153" t="s">
        <v>85</v>
      </c>
      <c r="D21" s="310"/>
      <c r="E21" s="310"/>
      <c r="F21" s="310">
        <f>F8+F12+F17+F19</f>
        <v>0</v>
      </c>
      <c r="G21" s="311"/>
      <c r="H21" s="206"/>
    </row>
    <row r="22" spans="1:8" s="162" customFormat="1" ht="18" customHeight="1" x14ac:dyDescent="0.15">
      <c r="A22" s="417"/>
      <c r="B22" s="397"/>
      <c r="C22" s="32" t="s">
        <v>86</v>
      </c>
      <c r="D22" s="84"/>
      <c r="E22" s="84"/>
      <c r="F22" s="84"/>
      <c r="G22" s="194"/>
      <c r="H22" s="201"/>
    </row>
    <row r="23" spans="1:8" s="162" customFormat="1" ht="18" customHeight="1" x14ac:dyDescent="0.15">
      <c r="A23" s="417"/>
      <c r="B23" s="397"/>
      <c r="C23" s="32" t="s">
        <v>87</v>
      </c>
      <c r="D23" s="84"/>
      <c r="E23" s="84"/>
      <c r="F23" s="84"/>
      <c r="G23" s="188"/>
      <c r="H23" s="201"/>
    </row>
    <row r="24" spans="1:8" s="162" customFormat="1" ht="18" customHeight="1" x14ac:dyDescent="0.15">
      <c r="A24" s="417"/>
      <c r="B24" s="397"/>
      <c r="C24" s="32" t="s">
        <v>88</v>
      </c>
      <c r="D24" s="192"/>
      <c r="E24" s="192"/>
      <c r="F24" s="84"/>
      <c r="G24" s="188"/>
      <c r="H24" s="201"/>
    </row>
    <row r="25" spans="1:8" s="16" customFormat="1" ht="18" customHeight="1" x14ac:dyDescent="0.15">
      <c r="A25" s="417"/>
      <c r="B25" s="397"/>
      <c r="C25" s="195" t="s">
        <v>65</v>
      </c>
      <c r="D25" s="45" t="e">
        <f>F25/E25</f>
        <v>#DIV/0!</v>
      </c>
      <c r="E25" s="45">
        <f>E20</f>
        <v>0</v>
      </c>
      <c r="F25" s="87">
        <f>F22+F23+F24</f>
        <v>0</v>
      </c>
      <c r="G25" s="196"/>
      <c r="H25" s="206"/>
    </row>
    <row r="26" spans="1:8" s="161" customFormat="1" ht="18" customHeight="1" x14ac:dyDescent="0.15">
      <c r="A26" s="418"/>
      <c r="B26" s="415"/>
      <c r="C26" s="197" t="s">
        <v>66</v>
      </c>
      <c r="D26" s="111" t="e">
        <f>F26/E26</f>
        <v>#DIV/0!</v>
      </c>
      <c r="E26" s="111">
        <f>E9</f>
        <v>0</v>
      </c>
      <c r="F26" s="111">
        <f>F20+F25</f>
        <v>0</v>
      </c>
      <c r="G26" s="198"/>
      <c r="H26" s="206"/>
    </row>
    <row r="27" spans="1:8" ht="14.25" customHeight="1" x14ac:dyDescent="0.15">
      <c r="C27" s="207"/>
    </row>
    <row r="29" spans="1:8" ht="14.25" customHeight="1" x14ac:dyDescent="0.15">
      <c r="C29" s="163"/>
    </row>
    <row r="30" spans="1:8" ht="14.25" customHeight="1" x14ac:dyDescent="0.15">
      <c r="C30" s="163"/>
    </row>
    <row r="31" spans="1:8" ht="14.25" customHeight="1" x14ac:dyDescent="0.15">
      <c r="C31" s="163"/>
    </row>
  </sheetData>
  <mergeCells count="8">
    <mergeCell ref="G5:G7"/>
    <mergeCell ref="A1:B1"/>
    <mergeCell ref="D5:F5"/>
    <mergeCell ref="A5:A7"/>
    <mergeCell ref="A8:A26"/>
    <mergeCell ref="B5:B7"/>
    <mergeCell ref="B8:B26"/>
    <mergeCell ref="C5:C7"/>
  </mergeCells>
  <phoneticPr fontId="5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zoomScale="80" workbookViewId="0">
      <selection activeCell="D13" sqref="D13"/>
    </sheetView>
  </sheetViews>
  <sheetFormatPr baseColWidth="10" defaultColWidth="8.83203125" defaultRowHeight="14" customHeight="1" x14ac:dyDescent="0.15"/>
  <cols>
    <col min="1" max="1" width="12.6640625" style="210" customWidth="1"/>
    <col min="2" max="3" width="12.6640625" style="209" customWidth="1"/>
    <col min="4" max="4" width="36.6640625" style="209" customWidth="1"/>
    <col min="5" max="5" width="12.6640625" style="211" customWidth="1"/>
    <col min="6" max="9" width="12.6640625" style="212" customWidth="1"/>
    <col min="10" max="10" width="24.6640625" style="237" customWidth="1"/>
    <col min="11" max="11" width="2.6640625" style="212" customWidth="1"/>
    <col min="12" max="12" width="12.6640625" style="213" customWidth="1"/>
    <col min="13" max="13" width="12.6640625" style="209" customWidth="1"/>
    <col min="14" max="15" width="12.6640625" style="212" customWidth="1"/>
    <col min="16" max="16" width="24.6640625" style="212" customWidth="1"/>
    <col min="17" max="17" width="2.6640625" style="212" customWidth="1"/>
    <col min="18" max="21" width="12.6640625" style="212" customWidth="1"/>
    <col min="22" max="24" width="12.6640625" style="209" customWidth="1"/>
    <col min="25" max="25" width="12.6640625" style="210" customWidth="1"/>
  </cols>
  <sheetData>
    <row r="1" spans="1:25" ht="27" customHeight="1" x14ac:dyDescent="0.15">
      <c r="A1" s="238" t="s">
        <v>89</v>
      </c>
      <c r="B1" s="239"/>
      <c r="C1" s="239"/>
    </row>
    <row r="2" spans="1:25" ht="27" customHeight="1" x14ac:dyDescent="0.15">
      <c r="A2" s="240" t="e">
        <f>#REF!</f>
        <v>#REF!</v>
      </c>
      <c r="B2" s="241"/>
      <c r="C2" s="242"/>
      <c r="D2" s="243"/>
    </row>
    <row r="3" spans="1:25" ht="27" customHeight="1" x14ac:dyDescent="0.15">
      <c r="A3" s="423" t="s">
        <v>10</v>
      </c>
      <c r="B3" s="424" t="s">
        <v>11</v>
      </c>
      <c r="C3" s="424" t="s">
        <v>90</v>
      </c>
      <c r="D3" s="419" t="s">
        <v>12</v>
      </c>
      <c r="E3" s="419" t="s">
        <v>91</v>
      </c>
      <c r="F3" s="419"/>
      <c r="G3" s="419"/>
      <c r="H3" s="420" t="s">
        <v>92</v>
      </c>
      <c r="I3" s="421"/>
      <c r="J3" s="414" t="s">
        <v>14</v>
      </c>
      <c r="K3" s="414"/>
      <c r="L3" s="420" t="s">
        <v>93</v>
      </c>
      <c r="M3" s="422"/>
      <c r="N3" s="422"/>
      <c r="O3" s="421"/>
      <c r="P3" s="414" t="s">
        <v>14</v>
      </c>
      <c r="Q3" s="414"/>
      <c r="R3" s="252" t="s">
        <v>94</v>
      </c>
      <c r="S3" s="253" t="s">
        <v>95</v>
      </c>
      <c r="T3" s="420" t="s">
        <v>96</v>
      </c>
      <c r="U3" s="421"/>
      <c r="V3" s="419" t="s">
        <v>97</v>
      </c>
      <c r="W3" s="414" t="s">
        <v>98</v>
      </c>
      <c r="X3" s="419" t="s">
        <v>99</v>
      </c>
      <c r="Y3" s="268"/>
    </row>
    <row r="4" spans="1:25" ht="40.5" customHeight="1" x14ac:dyDescent="0.15">
      <c r="A4" s="423"/>
      <c r="B4" s="425"/>
      <c r="C4" s="425"/>
      <c r="D4" s="419"/>
      <c r="E4" s="120" t="s">
        <v>100</v>
      </c>
      <c r="F4" s="31" t="s">
        <v>101</v>
      </c>
      <c r="G4" s="31" t="s">
        <v>102</v>
      </c>
      <c r="H4" s="31" t="s">
        <v>103</v>
      </c>
      <c r="I4" s="31" t="s">
        <v>104</v>
      </c>
      <c r="J4" s="398"/>
      <c r="K4" s="397"/>
      <c r="L4" s="29" t="s">
        <v>105</v>
      </c>
      <c r="M4" s="29" t="s">
        <v>106</v>
      </c>
      <c r="N4" s="31" t="s">
        <v>101</v>
      </c>
      <c r="O4" s="31" t="s">
        <v>107</v>
      </c>
      <c r="P4" s="398"/>
      <c r="Q4" s="397"/>
      <c r="R4" s="31" t="s">
        <v>108</v>
      </c>
      <c r="S4" s="31" t="s">
        <v>108</v>
      </c>
      <c r="T4" s="31" t="s">
        <v>109</v>
      </c>
      <c r="U4" s="31" t="s">
        <v>110</v>
      </c>
      <c r="V4" s="419"/>
      <c r="W4" s="398"/>
      <c r="X4" s="419"/>
      <c r="Y4" s="268"/>
    </row>
    <row r="5" spans="1:25" s="236" customFormat="1" ht="13.5" customHeight="1" x14ac:dyDescent="0.15">
      <c r="A5" s="414">
        <v>2</v>
      </c>
      <c r="B5" s="414" t="s">
        <v>111</v>
      </c>
      <c r="C5" s="414">
        <v>2012</v>
      </c>
      <c r="D5" s="244" t="s">
        <v>112</v>
      </c>
      <c r="E5" s="245" t="s">
        <v>113</v>
      </c>
      <c r="F5" s="246" t="s">
        <v>113</v>
      </c>
      <c r="G5" s="246">
        <v>800000</v>
      </c>
      <c r="H5" s="247">
        <v>0</v>
      </c>
      <c r="I5" s="246">
        <f>G5*(1+H5)</f>
        <v>800000</v>
      </c>
      <c r="J5" s="254"/>
      <c r="K5" s="426"/>
      <c r="L5" s="255"/>
      <c r="M5" s="256"/>
      <c r="N5" s="257"/>
      <c r="O5" s="257"/>
      <c r="P5" s="257"/>
      <c r="Q5" s="429"/>
      <c r="R5" s="246"/>
      <c r="S5" s="257">
        <f>O5</f>
        <v>0</v>
      </c>
      <c r="T5" s="257"/>
      <c r="U5" s="257"/>
      <c r="V5" s="262"/>
      <c r="W5" s="263"/>
      <c r="X5" s="264"/>
      <c r="Y5" s="269"/>
    </row>
    <row r="6" spans="1:25" s="236" customFormat="1" ht="13.5" customHeight="1" x14ac:dyDescent="0.15">
      <c r="A6" s="397"/>
      <c r="B6" s="397"/>
      <c r="C6" s="397"/>
      <c r="D6" s="244" t="s">
        <v>114</v>
      </c>
      <c r="E6" s="245" t="s">
        <v>113</v>
      </c>
      <c r="F6" s="246" t="s">
        <v>113</v>
      </c>
      <c r="G6" s="246">
        <v>200000</v>
      </c>
      <c r="H6" s="247">
        <v>0</v>
      </c>
      <c r="I6" s="246">
        <f>G6*(1+H6)</f>
        <v>200000</v>
      </c>
      <c r="J6" s="254"/>
      <c r="K6" s="427"/>
      <c r="L6" s="255"/>
      <c r="M6" s="256"/>
      <c r="N6" s="257"/>
      <c r="O6" s="257"/>
      <c r="P6" s="257"/>
      <c r="Q6" s="429"/>
      <c r="R6" s="246"/>
      <c r="S6" s="257"/>
      <c r="T6" s="257"/>
      <c r="U6" s="257"/>
      <c r="V6" s="262"/>
      <c r="W6" s="263"/>
      <c r="X6" s="264"/>
      <c r="Y6" s="269"/>
    </row>
    <row r="7" spans="1:25" ht="13.5" customHeight="1" x14ac:dyDescent="0.15">
      <c r="A7" s="398"/>
      <c r="B7" s="398"/>
      <c r="C7" s="398"/>
      <c r="D7" s="248" t="s">
        <v>115</v>
      </c>
      <c r="E7" s="249"/>
      <c r="F7" s="250"/>
      <c r="G7" s="250">
        <f>SUM(G5:G6)</f>
        <v>1000000</v>
      </c>
      <c r="H7" s="251"/>
      <c r="I7" s="250">
        <f>SUM(I5:I6)</f>
        <v>1000000</v>
      </c>
      <c r="J7" s="258"/>
      <c r="K7" s="428"/>
      <c r="L7" s="259"/>
      <c r="M7" s="260"/>
      <c r="N7" s="261"/>
      <c r="O7" s="261"/>
      <c r="P7" s="261"/>
      <c r="Q7" s="429"/>
      <c r="R7" s="251"/>
      <c r="S7" s="251">
        <f>SUM(S5:S6)</f>
        <v>0</v>
      </c>
      <c r="T7" s="251"/>
      <c r="U7" s="251"/>
      <c r="V7" s="265"/>
      <c r="W7" s="266"/>
      <c r="X7" s="267"/>
      <c r="Y7" s="270"/>
    </row>
    <row r="8" spans="1:25" ht="14.25" customHeight="1" x14ac:dyDescent="0.15">
      <c r="M8" s="228"/>
      <c r="N8" s="229"/>
      <c r="O8" s="229"/>
      <c r="P8" s="229"/>
      <c r="S8" s="229"/>
      <c r="T8" s="229"/>
      <c r="U8" s="229"/>
    </row>
    <row r="9" spans="1:25" ht="14.25" customHeight="1" x14ac:dyDescent="0.15">
      <c r="M9" s="228"/>
      <c r="N9" s="229"/>
      <c r="O9" s="229"/>
      <c r="P9" s="229"/>
      <c r="S9" s="229"/>
      <c r="T9" s="229"/>
      <c r="U9" s="229"/>
    </row>
    <row r="10" spans="1:25" ht="14.25" customHeight="1" x14ac:dyDescent="0.15">
      <c r="M10" s="228"/>
      <c r="N10" s="229"/>
      <c r="O10" s="229"/>
      <c r="P10" s="229"/>
      <c r="S10" s="229"/>
      <c r="T10" s="229"/>
      <c r="U10" s="229"/>
    </row>
    <row r="11" spans="1:25" ht="14.25" customHeight="1" x14ac:dyDescent="0.15">
      <c r="M11" s="228"/>
      <c r="N11" s="229"/>
      <c r="O11" s="229"/>
      <c r="P11" s="229"/>
      <c r="S11" s="229"/>
      <c r="T11" s="229"/>
      <c r="U11" s="229"/>
    </row>
    <row r="12" spans="1:25" ht="14.25" customHeight="1" x14ac:dyDescent="0.15">
      <c r="M12" s="228"/>
      <c r="N12" s="229"/>
      <c r="O12" s="229"/>
      <c r="P12" s="229"/>
      <c r="S12" s="229"/>
      <c r="T12" s="229"/>
      <c r="U12" s="229"/>
    </row>
    <row r="13" spans="1:25" ht="14.25" customHeight="1" x14ac:dyDescent="0.15">
      <c r="M13" s="228"/>
      <c r="N13" s="229"/>
      <c r="O13" s="229"/>
      <c r="P13" s="229"/>
      <c r="S13" s="229"/>
      <c r="T13" s="229"/>
      <c r="U13" s="229"/>
    </row>
    <row r="14" spans="1:25" ht="14.25" customHeight="1" x14ac:dyDescent="0.15">
      <c r="M14" s="228"/>
      <c r="N14" s="229"/>
      <c r="O14" s="229"/>
      <c r="P14" s="229"/>
      <c r="S14" s="229"/>
      <c r="T14" s="229"/>
      <c r="U14" s="229"/>
    </row>
    <row r="15" spans="1:25" ht="14.25" customHeight="1" x14ac:dyDescent="0.15">
      <c r="M15" s="228"/>
      <c r="N15" s="229"/>
      <c r="O15" s="229"/>
      <c r="P15" s="229"/>
      <c r="S15" s="229"/>
      <c r="T15" s="229"/>
      <c r="U15" s="229"/>
    </row>
    <row r="16" spans="1:25" ht="14.25" customHeight="1" x14ac:dyDescent="0.15">
      <c r="M16" s="228"/>
      <c r="N16" s="229"/>
      <c r="O16" s="229"/>
      <c r="P16" s="229"/>
      <c r="S16" s="229"/>
      <c r="T16" s="229"/>
      <c r="U16" s="229"/>
    </row>
    <row r="17" spans="13:21" ht="14.25" customHeight="1" x14ac:dyDescent="0.15">
      <c r="M17" s="228"/>
      <c r="N17" s="229"/>
      <c r="O17" s="229"/>
      <c r="P17" s="229"/>
      <c r="S17" s="229"/>
      <c r="T17" s="229"/>
      <c r="U17" s="229"/>
    </row>
    <row r="18" spans="13:21" ht="14.25" customHeight="1" x14ac:dyDescent="0.15">
      <c r="M18" s="228"/>
      <c r="N18" s="229"/>
      <c r="O18" s="229"/>
      <c r="P18" s="229"/>
      <c r="S18" s="229"/>
      <c r="T18" s="229"/>
      <c r="U18" s="229"/>
    </row>
    <row r="19" spans="13:21" ht="14.25" customHeight="1" x14ac:dyDescent="0.15">
      <c r="M19" s="228"/>
      <c r="N19" s="229"/>
      <c r="O19" s="229"/>
      <c r="P19" s="229"/>
      <c r="S19" s="229"/>
      <c r="T19" s="229"/>
      <c r="U19" s="229"/>
    </row>
    <row r="20" spans="13:21" ht="14.25" customHeight="1" x14ac:dyDescent="0.15">
      <c r="M20" s="228"/>
      <c r="N20" s="229"/>
      <c r="O20" s="229"/>
      <c r="P20" s="229"/>
      <c r="S20" s="229"/>
      <c r="T20" s="229"/>
      <c r="U20" s="229"/>
    </row>
    <row r="21" spans="13:21" ht="14.25" customHeight="1" x14ac:dyDescent="0.15">
      <c r="M21" s="228"/>
      <c r="N21" s="229"/>
      <c r="O21" s="229"/>
      <c r="P21" s="229"/>
      <c r="S21" s="229"/>
      <c r="T21" s="229"/>
      <c r="U21" s="229"/>
    </row>
    <row r="22" spans="13:21" ht="14.25" customHeight="1" x14ac:dyDescent="0.15">
      <c r="M22" s="228"/>
      <c r="N22" s="229"/>
      <c r="O22" s="229"/>
      <c r="P22" s="229"/>
      <c r="S22" s="229"/>
      <c r="T22" s="229"/>
      <c r="U22" s="229"/>
    </row>
    <row r="23" spans="13:21" ht="14.25" customHeight="1" x14ac:dyDescent="0.15">
      <c r="M23" s="228"/>
      <c r="N23" s="229"/>
      <c r="O23" s="229"/>
      <c r="P23" s="229"/>
      <c r="S23" s="229"/>
      <c r="T23" s="229"/>
      <c r="U23" s="229"/>
    </row>
    <row r="24" spans="13:21" ht="14.25" customHeight="1" x14ac:dyDescent="0.15">
      <c r="M24" s="228"/>
      <c r="N24" s="229"/>
      <c r="O24" s="229"/>
      <c r="P24" s="229"/>
      <c r="S24" s="229"/>
      <c r="T24" s="229"/>
      <c r="U24" s="229"/>
    </row>
  </sheetData>
  <mergeCells count="20">
    <mergeCell ref="W3:W4"/>
    <mergeCell ref="X3:X4"/>
    <mergeCell ref="K5:K7"/>
    <mergeCell ref="P3:P4"/>
    <mergeCell ref="Q3:Q4"/>
    <mergeCell ref="Q5:Q7"/>
    <mergeCell ref="V3:V4"/>
    <mergeCell ref="A5:A7"/>
    <mergeCell ref="B3:B4"/>
    <mergeCell ref="B5:B7"/>
    <mergeCell ref="C3:C4"/>
    <mergeCell ref="C5:C7"/>
    <mergeCell ref="E3:G3"/>
    <mergeCell ref="H3:I3"/>
    <mergeCell ref="L3:O3"/>
    <mergeCell ref="T3:U3"/>
    <mergeCell ref="A3:A4"/>
    <mergeCell ref="D3:D4"/>
    <mergeCell ref="J3:J4"/>
    <mergeCell ref="K3:K4"/>
  </mergeCells>
  <phoneticPr fontId="5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AE69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K32" sqref="K32"/>
    </sheetView>
  </sheetViews>
  <sheetFormatPr baseColWidth="10" defaultColWidth="8.83203125" defaultRowHeight="14" customHeight="1" outlineLevelRow="2" x14ac:dyDescent="0.15"/>
  <cols>
    <col min="1" max="1" width="3.83203125" style="163" customWidth="1"/>
    <col min="2" max="2" width="5.1640625" style="164" customWidth="1"/>
    <col min="3" max="3" width="42.6640625" style="164" customWidth="1"/>
    <col min="4" max="4" width="15.6640625" style="165" customWidth="1"/>
    <col min="5" max="5" width="15.6640625" style="103" customWidth="1"/>
    <col min="6" max="6" width="18.6640625" style="103" customWidth="1"/>
    <col min="7" max="7" width="20.6640625" style="166" customWidth="1"/>
    <col min="8" max="8" width="12.6640625" style="163" customWidth="1"/>
    <col min="9" max="31" width="8.83203125" style="163"/>
  </cols>
  <sheetData>
    <row r="1" spans="1:31" ht="17.25" customHeight="1" x14ac:dyDescent="0.15">
      <c r="A1" s="430" t="s">
        <v>69</v>
      </c>
      <c r="B1" s="430"/>
    </row>
    <row r="2" spans="1:31" ht="27" customHeight="1" x14ac:dyDescent="0.15">
      <c r="A2" s="19" t="s">
        <v>116</v>
      </c>
      <c r="B2" s="20"/>
      <c r="C2" s="21"/>
      <c r="D2" s="168"/>
      <c r="E2" s="20"/>
      <c r="F2" s="21"/>
      <c r="G2" s="169"/>
      <c r="H2" s="199"/>
    </row>
    <row r="3" spans="1:31" ht="15.75" customHeight="1" x14ac:dyDescent="0.15">
      <c r="A3" s="23" t="e">
        <f>#REF!</f>
        <v>#REF!</v>
      </c>
      <c r="B3" s="23"/>
      <c r="C3" s="24"/>
      <c r="D3" s="170"/>
      <c r="E3" s="171"/>
      <c r="F3" s="24"/>
      <c r="G3" s="169"/>
      <c r="H3" s="199"/>
    </row>
    <row r="4" spans="1:31" ht="9.75" customHeight="1" x14ac:dyDescent="0.15">
      <c r="A4" s="23"/>
      <c r="B4" s="23"/>
      <c r="C4" s="24"/>
      <c r="D4" s="172"/>
      <c r="E4" s="28"/>
      <c r="F4" s="28"/>
      <c r="G4" s="22"/>
      <c r="H4"/>
    </row>
    <row r="5" spans="1:31" s="6" customFormat="1" ht="30" customHeight="1" x14ac:dyDescent="0.15">
      <c r="A5" s="408" t="s">
        <v>10</v>
      </c>
      <c r="B5" s="396"/>
      <c r="C5" s="396" t="s">
        <v>12</v>
      </c>
      <c r="D5" s="405" t="s">
        <v>13</v>
      </c>
      <c r="E5" s="406"/>
      <c r="F5" s="407"/>
      <c r="G5" s="396" t="s">
        <v>14</v>
      </c>
      <c r="H5" s="200"/>
    </row>
    <row r="6" spans="1:31" ht="30" customHeight="1" x14ac:dyDescent="0.15">
      <c r="A6" s="409"/>
      <c r="B6" s="397"/>
      <c r="C6" s="397"/>
      <c r="D6" s="173" t="s">
        <v>15</v>
      </c>
      <c r="E6" s="31" t="s">
        <v>16</v>
      </c>
      <c r="F6" s="31" t="s">
        <v>17</v>
      </c>
      <c r="G6" s="397"/>
      <c r="H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30" customHeight="1" x14ac:dyDescent="0.15">
      <c r="A7" s="410"/>
      <c r="B7" s="398"/>
      <c r="C7" s="398"/>
      <c r="D7" s="174" t="s">
        <v>18</v>
      </c>
      <c r="E7" s="83" t="s">
        <v>19</v>
      </c>
      <c r="F7" s="83" t="s">
        <v>20</v>
      </c>
      <c r="G7" s="398"/>
      <c r="H7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s="15" customFormat="1" ht="18" customHeight="1" x14ac:dyDescent="0.15">
      <c r="A8" s="417">
        <v>2</v>
      </c>
      <c r="B8" s="431" t="s">
        <v>117</v>
      </c>
      <c r="C8" s="32" t="s">
        <v>118</v>
      </c>
      <c r="D8" s="84" t="e">
        <f>F8/E8</f>
        <v>#DIV/0!</v>
      </c>
      <c r="E8" s="84">
        <f>E10</f>
        <v>0</v>
      </c>
      <c r="F8" s="84">
        <f>F9+F10+F15+F20</f>
        <v>0</v>
      </c>
      <c r="G8" s="175"/>
      <c r="H8" s="201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</row>
    <row r="9" spans="1:31" s="15" customFormat="1" ht="18" customHeight="1" x14ac:dyDescent="0.15">
      <c r="A9" s="417"/>
      <c r="B9" s="397"/>
      <c r="C9" s="37" t="s">
        <v>119</v>
      </c>
      <c r="D9" s="38">
        <v>0</v>
      </c>
      <c r="E9" s="38"/>
      <c r="F9" s="38">
        <f>D9*E9</f>
        <v>0</v>
      </c>
      <c r="G9" s="107" t="s">
        <v>120</v>
      </c>
      <c r="H9" s="201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</row>
    <row r="10" spans="1:31" s="157" customFormat="1" ht="18" customHeight="1" outlineLevel="1" x14ac:dyDescent="0.15">
      <c r="A10" s="417"/>
      <c r="B10" s="397"/>
      <c r="C10" s="37" t="s">
        <v>121</v>
      </c>
      <c r="D10" s="106" t="e">
        <f>F10/E10</f>
        <v>#DIV/0!</v>
      </c>
      <c r="E10" s="106">
        <f>SUM(E11:E13)</f>
        <v>0</v>
      </c>
      <c r="F10" s="106">
        <f>SUM(F11:F13)</f>
        <v>0</v>
      </c>
      <c r="G10" s="176"/>
      <c r="H10" s="20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ht="18" customHeight="1" outlineLevel="2" x14ac:dyDescent="0.15">
      <c r="A11" s="417"/>
      <c r="B11" s="397"/>
      <c r="C11" s="78" t="s">
        <v>122</v>
      </c>
      <c r="D11" s="45"/>
      <c r="E11" s="87"/>
      <c r="F11" s="45">
        <f>D11*E11</f>
        <v>0</v>
      </c>
      <c r="G11" s="105"/>
      <c r="H11" s="203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</row>
    <row r="12" spans="1:31" ht="18" customHeight="1" outlineLevel="2" x14ac:dyDescent="0.15">
      <c r="A12" s="417"/>
      <c r="B12" s="397"/>
      <c r="C12" s="78" t="s">
        <v>123</v>
      </c>
      <c r="D12" s="45"/>
      <c r="E12" s="45"/>
      <c r="F12" s="45">
        <f>D12*E12</f>
        <v>0</v>
      </c>
      <c r="G12" s="105"/>
      <c r="H12" s="203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</row>
    <row r="13" spans="1:31" ht="18" customHeight="1" outlineLevel="2" x14ac:dyDescent="0.15">
      <c r="A13" s="417"/>
      <c r="B13" s="397"/>
      <c r="C13" s="177" t="s">
        <v>124</v>
      </c>
      <c r="D13" s="45"/>
      <c r="E13" s="45"/>
      <c r="F13" s="45">
        <f>D13*E13</f>
        <v>0</v>
      </c>
      <c r="G13" s="105"/>
      <c r="H13" s="203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</row>
    <row r="14" spans="1:31" ht="18" customHeight="1" outlineLevel="2" x14ac:dyDescent="0.15">
      <c r="A14" s="417"/>
      <c r="B14" s="397"/>
      <c r="C14" s="177"/>
      <c r="D14" s="45"/>
      <c r="E14" s="45"/>
      <c r="F14" s="45"/>
      <c r="G14" s="105"/>
      <c r="H14" s="203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</row>
    <row r="15" spans="1:31" s="157" customFormat="1" ht="18" customHeight="1" outlineLevel="1" x14ac:dyDescent="0.15">
      <c r="A15" s="417"/>
      <c r="B15" s="397"/>
      <c r="C15" s="54" t="s">
        <v>125</v>
      </c>
      <c r="D15" s="106" t="e">
        <f>F15/E15</f>
        <v>#DIV/0!</v>
      </c>
      <c r="E15" s="106">
        <f>SUM(E16:E18)</f>
        <v>0</v>
      </c>
      <c r="F15" s="106">
        <f>SUM(F16:F18)</f>
        <v>0</v>
      </c>
      <c r="G15" s="176"/>
      <c r="H15" s="20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ht="18" customHeight="1" outlineLevel="2" x14ac:dyDescent="0.15">
      <c r="A16" s="417"/>
      <c r="B16" s="397"/>
      <c r="C16" s="78" t="s">
        <v>122</v>
      </c>
      <c r="D16" s="45"/>
      <c r="E16" s="87"/>
      <c r="F16" s="45">
        <f>D16*E16</f>
        <v>0</v>
      </c>
      <c r="G16" s="105"/>
      <c r="H16" s="203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</row>
    <row r="17" spans="1:31" ht="18" customHeight="1" outlineLevel="2" x14ac:dyDescent="0.15">
      <c r="A17" s="417"/>
      <c r="B17" s="397"/>
      <c r="C17" s="78" t="s">
        <v>123</v>
      </c>
      <c r="D17" s="45"/>
      <c r="E17" s="45"/>
      <c r="F17" s="45">
        <f>D17*E17</f>
        <v>0</v>
      </c>
      <c r="G17" s="105"/>
      <c r="H17" s="203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</row>
    <row r="18" spans="1:31" ht="18" customHeight="1" outlineLevel="2" x14ac:dyDescent="0.15">
      <c r="A18" s="417"/>
      <c r="B18" s="397"/>
      <c r="C18" s="177" t="s">
        <v>124</v>
      </c>
      <c r="D18" s="59"/>
      <c r="E18" s="45"/>
      <c r="F18" s="45">
        <f>D18*E18</f>
        <v>0</v>
      </c>
      <c r="G18" s="178"/>
      <c r="H18" s="203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</row>
    <row r="19" spans="1:31" ht="18" customHeight="1" outlineLevel="2" x14ac:dyDescent="0.15">
      <c r="A19" s="417"/>
      <c r="B19" s="397"/>
      <c r="C19" s="177"/>
      <c r="D19" s="59"/>
      <c r="E19" s="45"/>
      <c r="F19" s="45"/>
      <c r="G19" s="178"/>
      <c r="H19" s="203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</row>
    <row r="20" spans="1:31" s="157" customFormat="1" ht="18" customHeight="1" outlineLevel="2" x14ac:dyDescent="0.15">
      <c r="A20" s="417"/>
      <c r="B20" s="397"/>
      <c r="C20" s="64" t="s">
        <v>126</v>
      </c>
      <c r="D20" s="38"/>
      <c r="E20" s="106">
        <f>E15</f>
        <v>0</v>
      </c>
      <c r="F20" s="106">
        <f>D20*E20</f>
        <v>0</v>
      </c>
      <c r="G20" s="179"/>
      <c r="H20" s="20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spans="1:31" s="15" customFormat="1" ht="18" customHeight="1" x14ac:dyDescent="0.15">
      <c r="A21" s="417"/>
      <c r="B21" s="397"/>
      <c r="C21" s="32" t="s">
        <v>127</v>
      </c>
      <c r="D21" s="84" t="e">
        <f>F21/E21</f>
        <v>#DIV/0!</v>
      </c>
      <c r="E21" s="84">
        <f>E8</f>
        <v>0</v>
      </c>
      <c r="F21" s="84">
        <f>SUM(F23:F34)+F37</f>
        <v>0</v>
      </c>
      <c r="G21" s="180"/>
      <c r="H21" s="201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</row>
    <row r="22" spans="1:31" s="158" customFormat="1" ht="18" customHeight="1" x14ac:dyDescent="0.15">
      <c r="A22" s="417"/>
      <c r="B22" s="397"/>
      <c r="C22" s="128" t="s">
        <v>128</v>
      </c>
      <c r="D22" s="154" t="e">
        <f>F22/E22</f>
        <v>#DIV/0!</v>
      </c>
      <c r="E22" s="154">
        <f>E21</f>
        <v>0</v>
      </c>
      <c r="F22" s="154">
        <f>SUM(F23:F34)</f>
        <v>0</v>
      </c>
      <c r="G22" s="181"/>
      <c r="H22" s="203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</row>
    <row r="23" spans="1:31" s="157" customFormat="1" ht="18" customHeight="1" outlineLevel="1" x14ac:dyDescent="0.15">
      <c r="A23" s="417"/>
      <c r="B23" s="397"/>
      <c r="C23" s="70" t="s">
        <v>129</v>
      </c>
      <c r="D23" s="45"/>
      <c r="E23" s="45"/>
      <c r="F23" s="59">
        <f t="shared" ref="F23:F33" si="0">D23*E23</f>
        <v>0</v>
      </c>
      <c r="G23" s="182"/>
      <c r="H23" s="20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 spans="1:31" s="157" customFormat="1" ht="18" customHeight="1" outlineLevel="1" x14ac:dyDescent="0.15">
      <c r="A24" s="417"/>
      <c r="B24" s="397"/>
      <c r="C24" s="304" t="s">
        <v>130</v>
      </c>
      <c r="D24" s="307"/>
      <c r="E24" s="307"/>
      <c r="F24" s="308">
        <f t="shared" si="0"/>
        <v>0</v>
      </c>
      <c r="G24" s="182"/>
      <c r="H24" s="202"/>
    </row>
    <row r="25" spans="1:31" s="157" customFormat="1" ht="18" customHeight="1" outlineLevel="1" x14ac:dyDescent="0.15">
      <c r="A25" s="417"/>
      <c r="B25" s="397"/>
      <c r="C25" s="70" t="s">
        <v>131</v>
      </c>
      <c r="D25" s="45"/>
      <c r="E25" s="45"/>
      <c r="F25" s="59">
        <f t="shared" si="0"/>
        <v>0</v>
      </c>
      <c r="G25" s="182"/>
      <c r="H25" s="202"/>
    </row>
    <row r="26" spans="1:31" s="157" customFormat="1" ht="18" customHeight="1" outlineLevel="1" x14ac:dyDescent="0.15">
      <c r="A26" s="417"/>
      <c r="B26" s="397"/>
      <c r="C26" s="70" t="s">
        <v>132</v>
      </c>
      <c r="D26" s="45"/>
      <c r="E26" s="45"/>
      <c r="F26" s="59">
        <f t="shared" si="0"/>
        <v>0</v>
      </c>
      <c r="G26" s="182"/>
      <c r="H26" s="202"/>
    </row>
    <row r="27" spans="1:31" s="157" customFormat="1" ht="18" customHeight="1" outlineLevel="1" x14ac:dyDescent="0.15">
      <c r="A27" s="417"/>
      <c r="B27" s="397"/>
      <c r="C27" s="70" t="s">
        <v>133</v>
      </c>
      <c r="D27" s="45"/>
      <c r="E27" s="45"/>
      <c r="F27" s="59">
        <f t="shared" si="0"/>
        <v>0</v>
      </c>
      <c r="G27" s="182"/>
      <c r="H27" s="202"/>
    </row>
    <row r="28" spans="1:31" s="157" customFormat="1" ht="18" customHeight="1" outlineLevel="1" x14ac:dyDescent="0.15">
      <c r="A28" s="417"/>
      <c r="B28" s="397"/>
      <c r="C28" s="70" t="s">
        <v>134</v>
      </c>
      <c r="D28" s="45"/>
      <c r="E28" s="45"/>
      <c r="F28" s="59">
        <f t="shared" si="0"/>
        <v>0</v>
      </c>
      <c r="G28" s="182"/>
      <c r="H28" s="202"/>
    </row>
    <row r="29" spans="1:31" s="157" customFormat="1" ht="18" customHeight="1" outlineLevel="1" x14ac:dyDescent="0.15">
      <c r="A29" s="417"/>
      <c r="B29" s="397"/>
      <c r="C29" s="70" t="s">
        <v>135</v>
      </c>
      <c r="D29" s="45"/>
      <c r="E29" s="45"/>
      <c r="F29" s="59">
        <f t="shared" si="0"/>
        <v>0</v>
      </c>
      <c r="G29" s="182"/>
      <c r="H29" s="202"/>
    </row>
    <row r="30" spans="1:31" s="12" customFormat="1" ht="18" customHeight="1" x14ac:dyDescent="0.15">
      <c r="A30" s="417"/>
      <c r="B30" s="397"/>
      <c r="C30" s="70" t="s">
        <v>136</v>
      </c>
      <c r="D30" s="87"/>
      <c r="E30" s="45"/>
      <c r="F30" s="59">
        <f t="shared" si="0"/>
        <v>0</v>
      </c>
      <c r="G30" s="182"/>
      <c r="H30" s="204"/>
    </row>
    <row r="31" spans="1:31" s="12" customFormat="1" ht="18" customHeight="1" x14ac:dyDescent="0.15">
      <c r="A31" s="417"/>
      <c r="B31" s="397"/>
      <c r="C31" s="70" t="s">
        <v>137</v>
      </c>
      <c r="D31" s="87"/>
      <c r="E31" s="45"/>
      <c r="F31" s="59">
        <f t="shared" si="0"/>
        <v>0</v>
      </c>
      <c r="G31" s="182"/>
      <c r="H31" s="204"/>
    </row>
    <row r="32" spans="1:31" s="12" customFormat="1" ht="18" customHeight="1" x14ac:dyDescent="0.15">
      <c r="A32" s="417"/>
      <c r="B32" s="397"/>
      <c r="C32" s="70" t="s">
        <v>138</v>
      </c>
      <c r="D32" s="87"/>
      <c r="E32" s="45"/>
      <c r="F32" s="59">
        <f t="shared" si="0"/>
        <v>0</v>
      </c>
      <c r="G32" s="182"/>
      <c r="H32" s="204"/>
    </row>
    <row r="33" spans="1:8" s="12" customFormat="1" ht="18" customHeight="1" x14ac:dyDescent="0.15">
      <c r="A33" s="417"/>
      <c r="B33" s="397"/>
      <c r="C33" s="70" t="s">
        <v>139</v>
      </c>
      <c r="D33" s="87"/>
      <c r="E33" s="45"/>
      <c r="F33" s="59">
        <f t="shared" si="0"/>
        <v>0</v>
      </c>
      <c r="G33" s="182"/>
      <c r="H33" s="204"/>
    </row>
    <row r="34" spans="1:8" s="12" customFormat="1" ht="18" customHeight="1" x14ac:dyDescent="0.15">
      <c r="A34" s="417"/>
      <c r="B34" s="397"/>
      <c r="C34" s="183" t="s">
        <v>140</v>
      </c>
      <c r="D34" s="137"/>
      <c r="E34" s="137"/>
      <c r="F34" s="136">
        <f>F35+F36</f>
        <v>0</v>
      </c>
      <c r="G34" s="313"/>
      <c r="H34" s="204"/>
    </row>
    <row r="35" spans="1:8" s="159" customFormat="1" ht="18" customHeight="1" x14ac:dyDescent="0.15">
      <c r="A35" s="417"/>
      <c r="B35" s="397"/>
      <c r="C35" s="78" t="s">
        <v>141</v>
      </c>
      <c r="D35" s="87"/>
      <c r="E35" s="45"/>
      <c r="F35" s="59">
        <f>D35*E35</f>
        <v>0</v>
      </c>
      <c r="G35" s="182"/>
      <c r="H35" s="158"/>
    </row>
    <row r="36" spans="1:8" s="159" customFormat="1" ht="18" customHeight="1" x14ac:dyDescent="0.15">
      <c r="A36" s="417"/>
      <c r="B36" s="397"/>
      <c r="C36" s="78" t="s">
        <v>142</v>
      </c>
      <c r="D36" s="87"/>
      <c r="E36" s="45"/>
      <c r="F36" s="59">
        <f>D36*E36</f>
        <v>0</v>
      </c>
      <c r="G36" s="182"/>
      <c r="H36" s="158"/>
    </row>
    <row r="37" spans="1:8" s="159" customFormat="1" ht="18" customHeight="1" x14ac:dyDescent="0.15">
      <c r="A37" s="417"/>
      <c r="B37" s="397"/>
      <c r="C37" s="280" t="s">
        <v>143</v>
      </c>
      <c r="D37" s="66"/>
      <c r="E37" s="66"/>
      <c r="F37" s="84">
        <f>F38+F39</f>
        <v>0</v>
      </c>
      <c r="G37" s="36"/>
      <c r="H37" s="158"/>
    </row>
    <row r="38" spans="1:8" s="159" customFormat="1" ht="18" customHeight="1" x14ac:dyDescent="0.15">
      <c r="A38" s="417"/>
      <c r="B38" s="397"/>
      <c r="C38" s="303" t="s">
        <v>144</v>
      </c>
      <c r="D38" s="305"/>
      <c r="E38" s="305"/>
      <c r="F38" s="306"/>
      <c r="G38" s="69"/>
      <c r="H38" s="158"/>
    </row>
    <row r="39" spans="1:8" s="159" customFormat="1" ht="18" customHeight="1" x14ac:dyDescent="0.15">
      <c r="A39" s="417"/>
      <c r="B39" s="397"/>
      <c r="C39" s="139" t="s">
        <v>145</v>
      </c>
      <c r="D39" s="184"/>
      <c r="E39" s="184"/>
      <c r="F39" s="185"/>
      <c r="G39" s="69"/>
      <c r="H39" s="158"/>
    </row>
    <row r="40" spans="1:8" s="162" customFormat="1" ht="18" customHeight="1" x14ac:dyDescent="0.15">
      <c r="A40" s="417"/>
      <c r="B40" s="397"/>
      <c r="C40" s="32" t="s">
        <v>146</v>
      </c>
      <c r="D40" s="84" t="e">
        <f>F40/E40</f>
        <v>#DIV/0!</v>
      </c>
      <c r="E40" s="84">
        <f>E41+E45</f>
        <v>0</v>
      </c>
      <c r="F40" s="84">
        <f>F41+F45+F48</f>
        <v>0</v>
      </c>
      <c r="G40" s="180"/>
      <c r="H40" s="233"/>
    </row>
    <row r="41" spans="1:8" s="14" customFormat="1" ht="18" customHeight="1" outlineLevel="1" x14ac:dyDescent="0.15">
      <c r="A41" s="417"/>
      <c r="B41" s="397"/>
      <c r="C41" s="140" t="s">
        <v>147</v>
      </c>
      <c r="D41" s="59" t="e">
        <f>F41/E41</f>
        <v>#DIV/0!</v>
      </c>
      <c r="E41" s="88">
        <f>SUM(E42:E44)</f>
        <v>0</v>
      </c>
      <c r="F41" s="88">
        <f>SUM(F42:F44)</f>
        <v>0</v>
      </c>
      <c r="G41" s="151"/>
      <c r="H41" s="114"/>
    </row>
    <row r="42" spans="1:8" s="14" customFormat="1" ht="33" customHeight="1" outlineLevel="1" x14ac:dyDescent="0.15">
      <c r="A42" s="417"/>
      <c r="B42" s="397"/>
      <c r="C42" s="81" t="s">
        <v>148</v>
      </c>
      <c r="D42" s="59"/>
      <c r="E42" s="87"/>
      <c r="F42" s="87">
        <f>D42*E42</f>
        <v>0</v>
      </c>
      <c r="G42" s="186"/>
      <c r="H42" s="114"/>
    </row>
    <row r="43" spans="1:8" s="14" customFormat="1" ht="18" customHeight="1" outlineLevel="1" x14ac:dyDescent="0.15">
      <c r="A43" s="417"/>
      <c r="B43" s="397"/>
      <c r="C43" s="81" t="s">
        <v>149</v>
      </c>
      <c r="D43" s="59"/>
      <c r="E43" s="87"/>
      <c r="F43" s="87">
        <f>D43*E43</f>
        <v>0</v>
      </c>
      <c r="G43" s="186"/>
      <c r="H43" s="114"/>
    </row>
    <row r="44" spans="1:8" s="14" customFormat="1" ht="28.5" customHeight="1" outlineLevel="1" x14ac:dyDescent="0.15">
      <c r="A44" s="417"/>
      <c r="B44" s="397"/>
      <c r="C44" s="81" t="s">
        <v>150</v>
      </c>
      <c r="D44" s="59"/>
      <c r="E44" s="87"/>
      <c r="F44" s="87">
        <f>D44*E44</f>
        <v>0</v>
      </c>
      <c r="G44" s="186"/>
      <c r="H44" s="114"/>
    </row>
    <row r="45" spans="1:8" s="160" customFormat="1" ht="18" customHeight="1" outlineLevel="1" x14ac:dyDescent="0.15">
      <c r="A45" s="417"/>
      <c r="B45" s="397"/>
      <c r="C45" s="140" t="s">
        <v>151</v>
      </c>
      <c r="D45" s="59" t="e">
        <f>F45/E45</f>
        <v>#DIV/0!</v>
      </c>
      <c r="E45" s="88">
        <f>SUM(E46:E47)</f>
        <v>0</v>
      </c>
      <c r="F45" s="88">
        <f>SUM(F46:F47)</f>
        <v>0</v>
      </c>
      <c r="G45" s="187"/>
      <c r="H45" s="114"/>
    </row>
    <row r="46" spans="1:8" s="160" customFormat="1" ht="18" customHeight="1" outlineLevel="1" x14ac:dyDescent="0.15">
      <c r="A46" s="417"/>
      <c r="B46" s="397"/>
      <c r="C46" s="81" t="s">
        <v>148</v>
      </c>
      <c r="D46" s="59"/>
      <c r="E46" s="88"/>
      <c r="F46" s="88">
        <f>D46*E46</f>
        <v>0</v>
      </c>
      <c r="G46" s="187"/>
      <c r="H46" s="114"/>
    </row>
    <row r="47" spans="1:8" s="160" customFormat="1" ht="18" customHeight="1" outlineLevel="1" x14ac:dyDescent="0.15">
      <c r="A47" s="417"/>
      <c r="B47" s="397"/>
      <c r="C47" s="81" t="s">
        <v>149</v>
      </c>
      <c r="D47" s="59"/>
      <c r="E47" s="88"/>
      <c r="F47" s="88">
        <f>D47*E47</f>
        <v>0</v>
      </c>
      <c r="G47" s="187"/>
      <c r="H47" s="114"/>
    </row>
    <row r="48" spans="1:8" s="160" customFormat="1" ht="18" customHeight="1" outlineLevel="1" x14ac:dyDescent="0.15">
      <c r="A48" s="417"/>
      <c r="B48" s="397"/>
      <c r="C48" s="140" t="s">
        <v>152</v>
      </c>
      <c r="D48" s="59"/>
      <c r="E48" s="59"/>
      <c r="F48" s="88">
        <f>D48*E48</f>
        <v>0</v>
      </c>
      <c r="G48" s="187"/>
      <c r="H48" s="114"/>
    </row>
    <row r="49" spans="1:8" s="162" customFormat="1" ht="18" customHeight="1" x14ac:dyDescent="0.15">
      <c r="A49" s="417"/>
      <c r="B49" s="397"/>
      <c r="C49" s="32" t="s">
        <v>153</v>
      </c>
      <c r="D49" s="84" t="e">
        <f>F49/E49</f>
        <v>#DIV/0!</v>
      </c>
      <c r="E49" s="84">
        <f>E50</f>
        <v>0</v>
      </c>
      <c r="F49" s="84">
        <f>F50+F54+F55+F56</f>
        <v>0</v>
      </c>
      <c r="G49" s="188"/>
    </row>
    <row r="50" spans="1:8" s="14" customFormat="1" ht="18" customHeight="1" outlineLevel="1" x14ac:dyDescent="0.15">
      <c r="A50" s="417"/>
      <c r="B50" s="397"/>
      <c r="C50" s="90" t="s">
        <v>154</v>
      </c>
      <c r="D50" s="38" t="e">
        <f>F50/E50</f>
        <v>#DIV/0!</v>
      </c>
      <c r="E50" s="38">
        <f>E51+E52</f>
        <v>0</v>
      </c>
      <c r="F50" s="38">
        <f>F51+F52+F53</f>
        <v>0</v>
      </c>
      <c r="G50" s="189"/>
      <c r="H50" s="114"/>
    </row>
    <row r="51" spans="1:8" ht="39" customHeight="1" outlineLevel="2" x14ac:dyDescent="0.15">
      <c r="A51" s="417"/>
      <c r="B51" s="397"/>
      <c r="C51" s="78" t="s">
        <v>155</v>
      </c>
      <c r="D51" s="45"/>
      <c r="E51" s="59"/>
      <c r="F51" s="45">
        <f t="shared" ref="F51:F57" si="1">E51*D51</f>
        <v>0</v>
      </c>
      <c r="G51" s="190"/>
      <c r="H51" s="203"/>
    </row>
    <row r="52" spans="1:8" ht="18" customHeight="1" outlineLevel="2" x14ac:dyDescent="0.15">
      <c r="A52" s="417"/>
      <c r="B52" s="397"/>
      <c r="C52" s="78" t="s">
        <v>156</v>
      </c>
      <c r="D52" s="45"/>
      <c r="E52" s="59"/>
      <c r="F52" s="45">
        <f t="shared" si="1"/>
        <v>0</v>
      </c>
      <c r="G52" s="190"/>
      <c r="H52" s="203"/>
    </row>
    <row r="53" spans="1:8" ht="18" customHeight="1" outlineLevel="2" x14ac:dyDescent="0.15">
      <c r="A53" s="417"/>
      <c r="B53" s="397"/>
      <c r="C53" s="78" t="s">
        <v>157</v>
      </c>
      <c r="D53" s="45"/>
      <c r="E53" s="59"/>
      <c r="F53" s="45">
        <f t="shared" si="1"/>
        <v>0</v>
      </c>
      <c r="G53" s="191"/>
      <c r="H53" s="203"/>
    </row>
    <row r="54" spans="1:8" s="14" customFormat="1" ht="18" customHeight="1" outlineLevel="1" x14ac:dyDescent="0.15">
      <c r="A54" s="417"/>
      <c r="B54" s="397"/>
      <c r="C54" s="140" t="s">
        <v>158</v>
      </c>
      <c r="D54" s="45"/>
      <c r="E54" s="59"/>
      <c r="F54" s="45">
        <f t="shared" si="1"/>
        <v>0</v>
      </c>
      <c r="G54" s="151"/>
      <c r="H54" s="114"/>
    </row>
    <row r="55" spans="1:8" s="14" customFormat="1" ht="18" customHeight="1" outlineLevel="1" x14ac:dyDescent="0.15">
      <c r="A55" s="417"/>
      <c r="B55" s="397"/>
      <c r="C55" s="140" t="s">
        <v>159</v>
      </c>
      <c r="D55" s="45"/>
      <c r="E55" s="59"/>
      <c r="F55" s="45">
        <f t="shared" si="1"/>
        <v>0</v>
      </c>
      <c r="G55" s="151"/>
      <c r="H55" s="114"/>
    </row>
    <row r="56" spans="1:8" s="14" customFormat="1" ht="18" customHeight="1" outlineLevel="1" x14ac:dyDescent="0.15">
      <c r="A56" s="417"/>
      <c r="B56" s="397"/>
      <c r="C56" s="140" t="s">
        <v>160</v>
      </c>
      <c r="D56" s="45"/>
      <c r="E56" s="45"/>
      <c r="F56" s="45">
        <f t="shared" si="1"/>
        <v>0</v>
      </c>
      <c r="G56" s="151"/>
      <c r="H56" s="114"/>
    </row>
    <row r="57" spans="1:8" s="162" customFormat="1" ht="18" customHeight="1" x14ac:dyDescent="0.15">
      <c r="A57" s="417"/>
      <c r="B57" s="397"/>
      <c r="C57" s="32" t="s">
        <v>161</v>
      </c>
      <c r="D57" s="91"/>
      <c r="E57" s="84">
        <f>E8</f>
        <v>0</v>
      </c>
      <c r="F57" s="84">
        <f t="shared" si="1"/>
        <v>0</v>
      </c>
      <c r="G57" s="188"/>
      <c r="H57" s="233"/>
    </row>
    <row r="58" spans="1:8" s="162" customFormat="1" ht="18" customHeight="1" x14ac:dyDescent="0.15">
      <c r="A58" s="417"/>
      <c r="B58" s="397"/>
      <c r="C58" s="32" t="s">
        <v>162</v>
      </c>
      <c r="D58" s="192"/>
      <c r="E58" s="192"/>
      <c r="F58" s="84">
        <f>10%*(F57+F49+F40+F21+F8)</f>
        <v>0</v>
      </c>
      <c r="G58" s="188"/>
      <c r="H58" s="233"/>
    </row>
    <row r="59" spans="1:8" s="161" customFormat="1" ht="18" customHeight="1" x14ac:dyDescent="0.15">
      <c r="A59" s="417"/>
      <c r="B59" s="397"/>
      <c r="C59" s="152" t="s">
        <v>84</v>
      </c>
      <c r="D59" s="45" t="e">
        <f>F59/E59</f>
        <v>#DIV/0!</v>
      </c>
      <c r="E59" s="45">
        <f>SUM(E11:E13)</f>
        <v>0</v>
      </c>
      <c r="F59" s="45">
        <f>F57+F49+F40+F21+F8+F58</f>
        <v>0</v>
      </c>
      <c r="G59" s="191"/>
      <c r="H59" s="206"/>
    </row>
    <row r="60" spans="1:8" s="161" customFormat="1" ht="18" customHeight="1" x14ac:dyDescent="0.15">
      <c r="A60" s="417"/>
      <c r="B60" s="397"/>
      <c r="C60" s="153" t="s">
        <v>85</v>
      </c>
      <c r="D60" s="131" t="e">
        <f>F60/E60</f>
        <v>#DIV/0!</v>
      </c>
      <c r="E60" s="131">
        <f>E59</f>
        <v>0</v>
      </c>
      <c r="F60" s="131">
        <f>F57+F49+F40+F22+F8+F58</f>
        <v>0</v>
      </c>
      <c r="G60" s="193"/>
      <c r="H60" s="206"/>
    </row>
    <row r="61" spans="1:8" s="162" customFormat="1" ht="18" customHeight="1" x14ac:dyDescent="0.15">
      <c r="A61" s="417"/>
      <c r="B61" s="397"/>
      <c r="C61" s="32" t="s">
        <v>163</v>
      </c>
      <c r="D61" s="84"/>
      <c r="E61" s="84">
        <f>E8</f>
        <v>0</v>
      </c>
      <c r="F61" s="84">
        <f>E61*D61</f>
        <v>0</v>
      </c>
      <c r="G61" s="194"/>
      <c r="H61" s="201"/>
    </row>
    <row r="62" spans="1:8" s="162" customFormat="1" ht="18" customHeight="1" x14ac:dyDescent="0.15">
      <c r="A62" s="417"/>
      <c r="B62" s="397"/>
      <c r="C62" s="32" t="s">
        <v>164</v>
      </c>
      <c r="D62" s="84"/>
      <c r="E62" s="84">
        <f>E8</f>
        <v>0</v>
      </c>
      <c r="F62" s="84">
        <f>E62*D62</f>
        <v>0</v>
      </c>
      <c r="G62" s="188"/>
      <c r="H62" s="201"/>
    </row>
    <row r="63" spans="1:8" s="162" customFormat="1" ht="18" customHeight="1" x14ac:dyDescent="0.15">
      <c r="A63" s="417"/>
      <c r="B63" s="397"/>
      <c r="C63" s="32" t="s">
        <v>165</v>
      </c>
      <c r="D63" s="192"/>
      <c r="E63" s="192"/>
      <c r="F63" s="84">
        <f>(F61+F62)*10%</f>
        <v>0</v>
      </c>
      <c r="G63" s="188"/>
      <c r="H63" s="201"/>
    </row>
    <row r="64" spans="1:8" s="16" customFormat="1" ht="18" customHeight="1" x14ac:dyDescent="0.15">
      <c r="A64" s="417"/>
      <c r="B64" s="397"/>
      <c r="C64" s="195" t="s">
        <v>65</v>
      </c>
      <c r="D64" s="45" t="e">
        <f>F64/E64</f>
        <v>#DIV/0!</v>
      </c>
      <c r="E64" s="45">
        <f>E59</f>
        <v>0</v>
      </c>
      <c r="F64" s="87">
        <f>F61+F62+F63</f>
        <v>0</v>
      </c>
      <c r="G64" s="196"/>
      <c r="H64" s="206"/>
    </row>
    <row r="65" spans="1:8" s="161" customFormat="1" ht="18" customHeight="1" x14ac:dyDescent="0.15">
      <c r="A65" s="418"/>
      <c r="B65" s="415"/>
      <c r="C65" s="197" t="s">
        <v>66</v>
      </c>
      <c r="D65" s="111" t="e">
        <f>F65/E65</f>
        <v>#DIV/0!</v>
      </c>
      <c r="E65" s="111">
        <f>SUM(E11:E13)</f>
        <v>0</v>
      </c>
      <c r="F65" s="111">
        <f>F59+F64</f>
        <v>0</v>
      </c>
      <c r="G65" s="198"/>
      <c r="H65" s="206"/>
    </row>
    <row r="66" spans="1:8" ht="14.25" customHeight="1" x14ac:dyDescent="0.15">
      <c r="C66" s="207"/>
    </row>
    <row r="68" spans="1:8" ht="14.25" hidden="1" customHeight="1" x14ac:dyDescent="0.15">
      <c r="E68" s="208" t="s">
        <v>166</v>
      </c>
      <c r="F68" s="103">
        <v>12550890</v>
      </c>
    </row>
    <row r="69" spans="1:8" ht="14.25" hidden="1" customHeight="1" x14ac:dyDescent="0.15">
      <c r="E69" s="104" t="s">
        <v>167</v>
      </c>
      <c r="F69" s="103">
        <f>F59-F68</f>
        <v>-12550890</v>
      </c>
    </row>
  </sheetData>
  <mergeCells count="8">
    <mergeCell ref="G5:G7"/>
    <mergeCell ref="A1:B1"/>
    <mergeCell ref="D5:F5"/>
    <mergeCell ref="A5:A7"/>
    <mergeCell ref="A8:A65"/>
    <mergeCell ref="B5:B7"/>
    <mergeCell ref="B8:B65"/>
    <mergeCell ref="C5:C7"/>
  </mergeCells>
  <phoneticPr fontId="5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H69"/>
  <sheetViews>
    <sheetView zoomScale="8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L23" sqref="L23"/>
    </sheetView>
  </sheetViews>
  <sheetFormatPr baseColWidth="10" defaultColWidth="9" defaultRowHeight="15" customHeight="1" outlineLevelRow="2" x14ac:dyDescent="0.15"/>
  <cols>
    <col min="1" max="1" width="4.6640625" customWidth="1"/>
    <col min="2" max="2" width="5.1640625" customWidth="1"/>
    <col min="3" max="3" width="38.33203125" customWidth="1"/>
    <col min="4" max="5" width="15.6640625" customWidth="1"/>
    <col min="6" max="6" width="15.6640625" style="18" customWidth="1"/>
    <col min="7" max="7" width="14.6640625" customWidth="1"/>
  </cols>
  <sheetData>
    <row r="1" spans="1:7" ht="17.25" customHeight="1" x14ac:dyDescent="0.15">
      <c r="A1" s="430" t="s">
        <v>69</v>
      </c>
      <c r="B1" s="430"/>
    </row>
    <row r="2" spans="1:7" ht="27" customHeight="1" x14ac:dyDescent="0.15">
      <c r="A2" s="19" t="s">
        <v>168</v>
      </c>
      <c r="B2" s="20"/>
      <c r="C2" s="21"/>
      <c r="E2" s="21"/>
      <c r="F2" s="21"/>
      <c r="G2" s="22"/>
    </row>
    <row r="3" spans="1:7" ht="27" customHeight="1" x14ac:dyDescent="0.15">
      <c r="A3" s="23" t="e">
        <f>#REF!</f>
        <v>#REF!</v>
      </c>
      <c r="B3" s="23"/>
      <c r="C3" s="275"/>
      <c r="D3" s="118"/>
      <c r="E3" s="26"/>
      <c r="F3" s="26"/>
      <c r="G3" s="22"/>
    </row>
    <row r="4" spans="1:7" ht="9.75" customHeight="1" x14ac:dyDescent="0.15">
      <c r="A4" s="23"/>
      <c r="B4" s="23"/>
      <c r="C4" s="24"/>
      <c r="D4" s="119"/>
      <c r="E4" s="28"/>
      <c r="F4" s="28"/>
      <c r="G4" s="22"/>
    </row>
    <row r="5" spans="1:7" s="6" customFormat="1" ht="30" customHeight="1" x14ac:dyDescent="0.15">
      <c r="A5" s="408" t="s">
        <v>10</v>
      </c>
      <c r="B5" s="396" t="s">
        <v>11</v>
      </c>
      <c r="C5" s="396" t="s">
        <v>12</v>
      </c>
      <c r="D5" s="405" t="s">
        <v>169</v>
      </c>
      <c r="E5" s="406"/>
      <c r="F5" s="407"/>
      <c r="G5" s="396" t="s">
        <v>14</v>
      </c>
    </row>
    <row r="6" spans="1:7" ht="30" customHeight="1" x14ac:dyDescent="0.15">
      <c r="A6" s="409"/>
      <c r="B6" s="397"/>
      <c r="C6" s="397"/>
      <c r="D6" s="120" t="s">
        <v>15</v>
      </c>
      <c r="E6" s="31" t="s">
        <v>16</v>
      </c>
      <c r="F6" s="31" t="s">
        <v>17</v>
      </c>
      <c r="G6" s="397"/>
    </row>
    <row r="7" spans="1:7" ht="30" customHeight="1" x14ac:dyDescent="0.15">
      <c r="A7" s="410"/>
      <c r="B7" s="398"/>
      <c r="C7" s="398"/>
      <c r="D7" s="121" t="s">
        <v>18</v>
      </c>
      <c r="E7" s="83" t="s">
        <v>19</v>
      </c>
      <c r="F7" s="83" t="s">
        <v>20</v>
      </c>
      <c r="G7" s="398"/>
    </row>
    <row r="8" spans="1:7" s="7" customFormat="1" ht="20.25" customHeight="1" x14ac:dyDescent="0.15">
      <c r="A8" s="290"/>
      <c r="B8" s="432" t="s">
        <v>170</v>
      </c>
      <c r="C8" s="122" t="s">
        <v>171</v>
      </c>
      <c r="D8" s="33" t="e">
        <f>F8/E8</f>
        <v>#DIV/0!</v>
      </c>
      <c r="E8" s="65">
        <f>E10</f>
        <v>0</v>
      </c>
      <c r="F8" s="65">
        <f>F10+F15+F20</f>
        <v>0</v>
      </c>
      <c r="G8" s="66"/>
    </row>
    <row r="9" spans="1:7" s="7" customFormat="1" ht="20.25" customHeight="1" x14ac:dyDescent="0.15">
      <c r="A9" s="290"/>
      <c r="B9" s="433"/>
      <c r="C9" s="37" t="s">
        <v>172</v>
      </c>
      <c r="D9" s="56">
        <v>0</v>
      </c>
      <c r="E9" s="56"/>
      <c r="F9" s="56">
        <f>D9*E9</f>
        <v>0</v>
      </c>
      <c r="G9" s="107" t="s">
        <v>120</v>
      </c>
    </row>
    <row r="10" spans="1:7" s="9" customFormat="1" ht="20.25" customHeight="1" outlineLevel="1" x14ac:dyDescent="0.15">
      <c r="A10" s="289"/>
      <c r="B10" s="434"/>
      <c r="C10" s="123" t="s">
        <v>173</v>
      </c>
      <c r="D10" s="41" t="e">
        <f>F10/E10</f>
        <v>#DIV/0!</v>
      </c>
      <c r="E10" s="41">
        <f>SUM(E11:E14)</f>
        <v>0</v>
      </c>
      <c r="F10" s="56">
        <f>F11+F12+F13+F14</f>
        <v>0</v>
      </c>
      <c r="G10" s="58"/>
    </row>
    <row r="11" spans="1:7" ht="20.25" customHeight="1" outlineLevel="2" x14ac:dyDescent="0.15">
      <c r="A11" s="289"/>
      <c r="B11" s="434"/>
      <c r="C11" s="124" t="s">
        <v>174</v>
      </c>
      <c r="D11" s="134"/>
      <c r="E11" s="52"/>
      <c r="F11" s="59">
        <f>D11*E11</f>
        <v>0</v>
      </c>
      <c r="G11" s="45"/>
    </row>
    <row r="12" spans="1:7" ht="20.25" customHeight="1" outlineLevel="2" x14ac:dyDescent="0.15">
      <c r="A12" s="289"/>
      <c r="B12" s="434"/>
      <c r="C12" s="124" t="s">
        <v>175</v>
      </c>
      <c r="D12" s="134"/>
      <c r="E12" s="52"/>
      <c r="F12" s="59">
        <f>D12*E12</f>
        <v>0</v>
      </c>
      <c r="G12" s="45"/>
    </row>
    <row r="13" spans="1:7" ht="20.25" customHeight="1" outlineLevel="2" x14ac:dyDescent="0.15">
      <c r="A13" s="289"/>
      <c r="B13" s="434"/>
      <c r="C13" s="124" t="s">
        <v>176</v>
      </c>
      <c r="D13" s="87"/>
      <c r="E13" s="52"/>
      <c r="F13" s="59">
        <f>D13*E13</f>
        <v>0</v>
      </c>
      <c r="G13" s="45"/>
    </row>
    <row r="14" spans="1:7" ht="20.25" customHeight="1" outlineLevel="2" x14ac:dyDescent="0.15">
      <c r="A14" s="289"/>
      <c r="B14" s="434"/>
      <c r="C14" s="124" t="s">
        <v>177</v>
      </c>
      <c r="D14" s="87"/>
      <c r="E14" s="52"/>
      <c r="F14" s="59">
        <f>D14*E14</f>
        <v>0</v>
      </c>
      <c r="G14" s="45"/>
    </row>
    <row r="15" spans="1:7" s="9" customFormat="1" ht="20.25" customHeight="1" outlineLevel="1" x14ac:dyDescent="0.15">
      <c r="A15" s="289"/>
      <c r="B15" s="434"/>
      <c r="C15" s="125" t="s">
        <v>178</v>
      </c>
      <c r="D15" s="41" t="e">
        <f>F15/E15</f>
        <v>#DIV/0!</v>
      </c>
      <c r="E15" s="41">
        <f>SUM(E16:E19)</f>
        <v>0</v>
      </c>
      <c r="F15" s="41">
        <f>F16+F17+F18+F19</f>
        <v>0</v>
      </c>
      <c r="G15" s="58"/>
    </row>
    <row r="16" spans="1:7" ht="20.25" customHeight="1" outlineLevel="2" x14ac:dyDescent="0.15">
      <c r="A16" s="289"/>
      <c r="B16" s="434"/>
      <c r="C16" s="124" t="s">
        <v>174</v>
      </c>
      <c r="D16" s="88"/>
      <c r="E16" s="59"/>
      <c r="F16" s="59">
        <f>E16*D16</f>
        <v>0</v>
      </c>
      <c r="G16" s="45"/>
    </row>
    <row r="17" spans="1:7" ht="20.25" customHeight="1" outlineLevel="2" x14ac:dyDescent="0.15">
      <c r="A17" s="289"/>
      <c r="B17" s="434"/>
      <c r="C17" s="124" t="s">
        <v>179</v>
      </c>
      <c r="D17" s="88"/>
      <c r="E17" s="59"/>
      <c r="F17" s="59">
        <f>E17*D17</f>
        <v>0</v>
      </c>
      <c r="G17" s="45"/>
    </row>
    <row r="18" spans="1:7" ht="20.25" customHeight="1" outlineLevel="2" x14ac:dyDescent="0.15">
      <c r="A18" s="289"/>
      <c r="B18" s="434"/>
      <c r="C18" s="124" t="s">
        <v>176</v>
      </c>
      <c r="D18" s="88"/>
      <c r="E18" s="59"/>
      <c r="F18" s="59">
        <f>E18*D18</f>
        <v>0</v>
      </c>
      <c r="G18" s="45"/>
    </row>
    <row r="19" spans="1:7" ht="20.25" customHeight="1" outlineLevel="2" x14ac:dyDescent="0.15">
      <c r="A19" s="289"/>
      <c r="B19" s="434"/>
      <c r="C19" s="124" t="s">
        <v>177</v>
      </c>
      <c r="D19" s="88"/>
      <c r="E19" s="59"/>
      <c r="F19" s="59">
        <f>E19*D19</f>
        <v>0</v>
      </c>
      <c r="G19" s="45"/>
    </row>
    <row r="20" spans="1:7" s="10" customFormat="1" ht="20.25" customHeight="1" outlineLevel="2" x14ac:dyDescent="0.15">
      <c r="A20" s="289"/>
      <c r="B20" s="434"/>
      <c r="C20" s="126" t="s">
        <v>180</v>
      </c>
      <c r="D20" s="56">
        <v>2</v>
      </c>
      <c r="E20" s="41">
        <f>E15</f>
        <v>0</v>
      </c>
      <c r="F20" s="56">
        <f>E20*D20</f>
        <v>0</v>
      </c>
      <c r="G20" s="58"/>
    </row>
    <row r="21" spans="1:7" s="115" customFormat="1" ht="20.25" customHeight="1" outlineLevel="2" x14ac:dyDescent="0.15">
      <c r="A21" s="290"/>
      <c r="B21" s="434"/>
      <c r="C21" s="293" t="s">
        <v>181</v>
      </c>
      <c r="D21" s="88"/>
      <c r="E21" s="60"/>
      <c r="F21" s="88"/>
      <c r="G21" s="71"/>
    </row>
    <row r="22" spans="1:7" s="115" customFormat="1" ht="20.25" customHeight="1" outlineLevel="2" x14ac:dyDescent="0.15">
      <c r="A22" s="290"/>
      <c r="B22" s="434"/>
      <c r="C22" s="293" t="s">
        <v>182</v>
      </c>
      <c r="D22" s="88"/>
      <c r="E22" s="60"/>
      <c r="F22" s="88"/>
      <c r="G22" s="71"/>
    </row>
    <row r="23" spans="1:7" s="7" customFormat="1" ht="20.25" customHeight="1" x14ac:dyDescent="0.15">
      <c r="A23" s="290"/>
      <c r="B23" s="434"/>
      <c r="C23" s="127" t="s">
        <v>183</v>
      </c>
      <c r="D23" s="33" t="e">
        <f>F23/E23</f>
        <v>#DIV/0!</v>
      </c>
      <c r="E23" s="65">
        <f>E8</f>
        <v>0</v>
      </c>
      <c r="F23" s="65">
        <f>SUM(F25:F34)+F37</f>
        <v>0</v>
      </c>
      <c r="G23" s="66"/>
    </row>
    <row r="24" spans="1:7" s="7" customFormat="1" ht="20.25" customHeight="1" x14ac:dyDescent="0.15">
      <c r="A24" s="290"/>
      <c r="B24" s="434"/>
      <c r="C24" s="128" t="s">
        <v>128</v>
      </c>
      <c r="D24" s="129" t="e">
        <f>F24/E24</f>
        <v>#DIV/0!</v>
      </c>
      <c r="E24" s="130">
        <f>E23</f>
        <v>0</v>
      </c>
      <c r="F24" s="130">
        <f>SUM(F25:F34)</f>
        <v>0</v>
      </c>
      <c r="G24" s="131"/>
    </row>
    <row r="25" spans="1:7" s="11" customFormat="1" ht="19.5" customHeight="1" outlineLevel="1" x14ac:dyDescent="0.15">
      <c r="A25" s="289"/>
      <c r="B25" s="434"/>
      <c r="C25" s="70" t="s">
        <v>184</v>
      </c>
      <c r="D25" s="45"/>
      <c r="E25" s="68"/>
      <c r="F25" s="59">
        <f t="shared" ref="F25:F33" si="0">E25*D25</f>
        <v>0</v>
      </c>
      <c r="G25" s="69"/>
    </row>
    <row r="26" spans="1:7" s="9" customFormat="1" ht="20.25" customHeight="1" outlineLevel="1" x14ac:dyDescent="0.15">
      <c r="A26" s="289"/>
      <c r="B26" s="434"/>
      <c r="C26" s="70" t="s">
        <v>185</v>
      </c>
      <c r="D26" s="52"/>
      <c r="E26" s="68"/>
      <c r="F26" s="59">
        <f t="shared" si="0"/>
        <v>0</v>
      </c>
      <c r="G26" s="77"/>
    </row>
    <row r="27" spans="1:7" s="115" customFormat="1" ht="20.25" customHeight="1" x14ac:dyDescent="0.15">
      <c r="A27" s="289"/>
      <c r="B27" s="434"/>
      <c r="C27" s="70" t="s">
        <v>186</v>
      </c>
      <c r="D27" s="52"/>
      <c r="E27" s="68"/>
      <c r="F27" s="59">
        <f t="shared" si="0"/>
        <v>0</v>
      </c>
      <c r="G27" s="132"/>
    </row>
    <row r="28" spans="1:7" s="9" customFormat="1" ht="20.25" customHeight="1" outlineLevel="1" x14ac:dyDescent="0.15">
      <c r="A28" s="289"/>
      <c r="B28" s="434"/>
      <c r="C28" s="70" t="s">
        <v>187</v>
      </c>
      <c r="D28" s="52"/>
      <c r="E28" s="68"/>
      <c r="F28" s="59">
        <f t="shared" si="0"/>
        <v>0</v>
      </c>
      <c r="G28" s="77"/>
    </row>
    <row r="29" spans="1:7" s="10" customFormat="1" ht="18" customHeight="1" outlineLevel="1" x14ac:dyDescent="0.15">
      <c r="A29" s="289"/>
      <c r="B29" s="434"/>
      <c r="C29" s="70" t="s">
        <v>188</v>
      </c>
      <c r="D29" s="52"/>
      <c r="E29" s="68"/>
      <c r="F29" s="59">
        <f t="shared" si="0"/>
        <v>0</v>
      </c>
      <c r="G29" s="133"/>
    </row>
    <row r="30" spans="1:7" s="12" customFormat="1" ht="18" customHeight="1" x14ac:dyDescent="0.15">
      <c r="A30" s="289"/>
      <c r="B30" s="434"/>
      <c r="C30" s="70" t="s">
        <v>189</v>
      </c>
      <c r="D30" s="52"/>
      <c r="E30" s="68"/>
      <c r="F30" s="59">
        <f t="shared" si="0"/>
        <v>0</v>
      </c>
      <c r="G30" s="133"/>
    </row>
    <row r="31" spans="1:7" s="9" customFormat="1" ht="18" customHeight="1" outlineLevel="1" x14ac:dyDescent="0.15">
      <c r="A31" s="289"/>
      <c r="B31" s="434"/>
      <c r="C31" s="67" t="s">
        <v>190</v>
      </c>
      <c r="D31" s="294"/>
      <c r="E31" s="68"/>
      <c r="F31" s="68">
        <f t="shared" si="0"/>
        <v>0</v>
      </c>
      <c r="G31" s="69"/>
    </row>
    <row r="32" spans="1:7" s="9" customFormat="1" ht="20.25" customHeight="1" outlineLevel="1" x14ac:dyDescent="0.15">
      <c r="A32" s="289"/>
      <c r="B32" s="434"/>
      <c r="C32" s="72" t="s">
        <v>191</v>
      </c>
      <c r="D32" s="134"/>
      <c r="E32" s="68"/>
      <c r="F32" s="59">
        <f t="shared" si="0"/>
        <v>0</v>
      </c>
      <c r="G32" s="77"/>
    </row>
    <row r="33" spans="1:7" s="9" customFormat="1" ht="20.25" customHeight="1" outlineLevel="1" x14ac:dyDescent="0.15">
      <c r="A33" s="289"/>
      <c r="B33" s="434"/>
      <c r="C33" s="72" t="s">
        <v>192</v>
      </c>
      <c r="D33" s="134"/>
      <c r="E33" s="68"/>
      <c r="F33" s="59">
        <f t="shared" si="0"/>
        <v>0</v>
      </c>
      <c r="G33" s="77"/>
    </row>
    <row r="34" spans="1:7" s="10" customFormat="1" ht="20.25" customHeight="1" outlineLevel="1" x14ac:dyDescent="0.15">
      <c r="A34" s="289"/>
      <c r="B34" s="434"/>
      <c r="C34" s="70" t="s">
        <v>193</v>
      </c>
      <c r="D34" s="134"/>
      <c r="E34" s="59"/>
      <c r="F34" s="59">
        <f>SUM(F35:F36)</f>
        <v>0</v>
      </c>
      <c r="G34" s="133"/>
    </row>
    <row r="35" spans="1:7" s="11" customFormat="1" ht="20.25" customHeight="1" outlineLevel="1" x14ac:dyDescent="0.15">
      <c r="A35" s="289"/>
      <c r="B35" s="434"/>
      <c r="C35" s="78" t="s">
        <v>194</v>
      </c>
      <c r="D35" s="134"/>
      <c r="E35" s="68"/>
      <c r="F35" s="59">
        <f>E35*D35</f>
        <v>0</v>
      </c>
      <c r="G35" s="69"/>
    </row>
    <row r="36" spans="1:7" s="9" customFormat="1" ht="20.25" customHeight="1" outlineLevel="1" x14ac:dyDescent="0.15">
      <c r="A36" s="289"/>
      <c r="B36" s="434"/>
      <c r="C36" s="78" t="s">
        <v>142</v>
      </c>
      <c r="D36" s="134"/>
      <c r="E36" s="59"/>
      <c r="F36" s="59">
        <f>E36*D36</f>
        <v>0</v>
      </c>
      <c r="G36" s="77"/>
    </row>
    <row r="37" spans="1:7" s="9" customFormat="1" ht="20.25" customHeight="1" outlineLevel="1" x14ac:dyDescent="0.15">
      <c r="A37" s="289"/>
      <c r="B37" s="434"/>
      <c r="C37" s="135" t="s">
        <v>195</v>
      </c>
      <c r="D37" s="136"/>
      <c r="E37" s="136"/>
      <c r="F37" s="137">
        <f>F38</f>
        <v>0</v>
      </c>
      <c r="G37" s="138"/>
    </row>
    <row r="38" spans="1:7" s="9" customFormat="1" ht="20.25" customHeight="1" outlineLevel="1" x14ac:dyDescent="0.15">
      <c r="A38" s="289"/>
      <c r="B38" s="434"/>
      <c r="C38" s="309" t="s">
        <v>144</v>
      </c>
      <c r="D38" s="88"/>
      <c r="E38" s="88"/>
      <c r="F38" s="59">
        <f>E38*D38</f>
        <v>0</v>
      </c>
      <c r="G38" s="75"/>
    </row>
    <row r="39" spans="1:7" s="7" customFormat="1" ht="20.25" customHeight="1" x14ac:dyDescent="0.15">
      <c r="A39" s="290"/>
      <c r="B39" s="434"/>
      <c r="C39" s="127" t="s">
        <v>196</v>
      </c>
      <c r="D39" s="33" t="e">
        <f>F39/E39</f>
        <v>#DIV/0!</v>
      </c>
      <c r="E39" s="65">
        <f>E16</f>
        <v>0</v>
      </c>
      <c r="F39" s="65">
        <f>F40+F44+F47+F50</f>
        <v>0</v>
      </c>
      <c r="G39" s="66"/>
    </row>
    <row r="40" spans="1:7" s="13" customFormat="1" ht="20.25" customHeight="1" x14ac:dyDescent="0.15">
      <c r="A40" s="289"/>
      <c r="B40" s="434"/>
      <c r="C40" s="140" t="s">
        <v>197</v>
      </c>
      <c r="D40" s="141"/>
      <c r="E40" s="45"/>
      <c r="F40" s="45">
        <f>SUM(F41:F43)</f>
        <v>0</v>
      </c>
      <c r="G40" s="71"/>
    </row>
    <row r="41" spans="1:7" s="13" customFormat="1" ht="20.25" customHeight="1" x14ac:dyDescent="0.15">
      <c r="A41" s="289"/>
      <c r="B41" s="434"/>
      <c r="C41" s="142" t="s">
        <v>148</v>
      </c>
      <c r="D41" s="134"/>
      <c r="E41" s="134"/>
      <c r="F41" s="88">
        <f>D41*E41</f>
        <v>0</v>
      </c>
      <c r="G41" s="75"/>
    </row>
    <row r="42" spans="1:7" s="13" customFormat="1" ht="20.25" customHeight="1" x14ac:dyDescent="0.15">
      <c r="A42" s="289"/>
      <c r="B42" s="434"/>
      <c r="C42" s="142" t="s">
        <v>149</v>
      </c>
      <c r="D42" s="134"/>
      <c r="E42" s="88"/>
      <c r="F42" s="88">
        <f>D42*E42</f>
        <v>0</v>
      </c>
      <c r="G42" s="143"/>
    </row>
    <row r="43" spans="1:7" s="13" customFormat="1" ht="20.25" customHeight="1" x14ac:dyDescent="0.15">
      <c r="A43" s="289"/>
      <c r="B43" s="434"/>
      <c r="C43" s="142" t="s">
        <v>150</v>
      </c>
      <c r="D43" s="88"/>
      <c r="E43" s="134"/>
      <c r="F43" s="88">
        <f>D43*E43</f>
        <v>0</v>
      </c>
      <c r="G43" s="143"/>
    </row>
    <row r="44" spans="1:7" s="13" customFormat="1" ht="20.25" customHeight="1" x14ac:dyDescent="0.15">
      <c r="A44" s="289"/>
      <c r="B44" s="434"/>
      <c r="C44" s="140" t="s">
        <v>198</v>
      </c>
      <c r="D44" s="144"/>
      <c r="E44" s="145"/>
      <c r="F44" s="145">
        <f>SUM(F45:F46)</f>
        <v>0</v>
      </c>
      <c r="G44" s="71"/>
    </row>
    <row r="45" spans="1:7" s="13" customFormat="1" ht="20.25" customHeight="1" x14ac:dyDescent="0.15">
      <c r="A45" s="289"/>
      <c r="B45" s="434"/>
      <c r="C45" s="142" t="s">
        <v>148</v>
      </c>
      <c r="D45" s="88"/>
      <c r="E45" s="134"/>
      <c r="F45" s="88">
        <f>D45*E45</f>
        <v>0</v>
      </c>
      <c r="G45" s="71"/>
    </row>
    <row r="46" spans="1:7" s="13" customFormat="1" ht="20.25" customHeight="1" x14ac:dyDescent="0.15">
      <c r="A46" s="289"/>
      <c r="B46" s="434"/>
      <c r="C46" s="142" t="s">
        <v>149</v>
      </c>
      <c r="D46" s="88"/>
      <c r="E46" s="134"/>
      <c r="F46" s="88">
        <f>D46*E46</f>
        <v>0</v>
      </c>
      <c r="G46" s="146"/>
    </row>
    <row r="47" spans="1:7" s="13" customFormat="1" ht="20.25" customHeight="1" x14ac:dyDescent="0.15">
      <c r="A47" s="289"/>
      <c r="B47" s="434"/>
      <c r="C47" s="140" t="s">
        <v>199</v>
      </c>
      <c r="D47" s="144"/>
      <c r="E47" s="145"/>
      <c r="F47" s="145">
        <f>SUM(F48:F48)</f>
        <v>0</v>
      </c>
      <c r="G47" s="71"/>
    </row>
    <row r="48" spans="1:7" s="13" customFormat="1" ht="20.25" customHeight="1" x14ac:dyDescent="0.15">
      <c r="A48" s="302"/>
      <c r="B48" s="434"/>
      <c r="C48" s="436" t="s">
        <v>200</v>
      </c>
      <c r="D48" s="438"/>
      <c r="E48" s="438"/>
      <c r="F48" s="438">
        <f>E48*D48</f>
        <v>0</v>
      </c>
      <c r="G48" s="440"/>
    </row>
    <row r="49" spans="1:8" s="13" customFormat="1" ht="15.75" customHeight="1" x14ac:dyDescent="0.15">
      <c r="A49" s="289"/>
      <c r="B49" s="434"/>
      <c r="C49" s="437"/>
      <c r="D49" s="439"/>
      <c r="E49" s="439"/>
      <c r="F49" s="439"/>
      <c r="G49" s="441"/>
    </row>
    <row r="50" spans="1:8" s="13" customFormat="1" ht="20.25" customHeight="1" x14ac:dyDescent="0.15">
      <c r="A50" s="289"/>
      <c r="B50" s="434"/>
      <c r="C50" s="140" t="s">
        <v>201</v>
      </c>
      <c r="D50" s="68"/>
      <c r="E50" s="68"/>
      <c r="F50" s="68">
        <f>E50*D50</f>
        <v>0</v>
      </c>
      <c r="G50" s="75"/>
    </row>
    <row r="51" spans="1:8" s="7" customFormat="1" ht="20.25" customHeight="1" x14ac:dyDescent="0.15">
      <c r="A51" s="290"/>
      <c r="B51" s="434"/>
      <c r="C51" s="127" t="s">
        <v>202</v>
      </c>
      <c r="D51" s="33" t="e">
        <f>F51/E51</f>
        <v>#DIV/0!</v>
      </c>
      <c r="E51" s="65">
        <f>E52+E58+E59+E60</f>
        <v>0</v>
      </c>
      <c r="F51" s="65">
        <f>F52+F58+F59+F60</f>
        <v>0</v>
      </c>
      <c r="G51" s="66"/>
    </row>
    <row r="52" spans="1:8" s="9" customFormat="1" ht="20.25" customHeight="1" outlineLevel="1" x14ac:dyDescent="0.15">
      <c r="A52" s="289"/>
      <c r="B52" s="434"/>
      <c r="C52" s="125" t="s">
        <v>203</v>
      </c>
      <c r="D52" s="56" t="e">
        <f>F52/E52</f>
        <v>#DIV/0!</v>
      </c>
      <c r="E52" s="56">
        <f>E53+E54</f>
        <v>0</v>
      </c>
      <c r="F52" s="56">
        <f>F53+F54</f>
        <v>0</v>
      </c>
      <c r="G52" s="85"/>
    </row>
    <row r="53" spans="1:8" s="116" customFormat="1" ht="20.25" customHeight="1" outlineLevel="2" x14ac:dyDescent="0.15">
      <c r="A53" s="289"/>
      <c r="B53" s="434"/>
      <c r="C53" s="147" t="s">
        <v>204</v>
      </c>
      <c r="D53" s="77"/>
      <c r="E53" s="77"/>
      <c r="F53" s="68">
        <f>E53*D53</f>
        <v>0</v>
      </c>
      <c r="G53" s="133"/>
    </row>
    <row r="54" spans="1:8" s="116" customFormat="1" ht="20.25" customHeight="1" outlineLevel="2" x14ac:dyDescent="0.15">
      <c r="A54" s="289"/>
      <c r="B54" s="434"/>
      <c r="C54" s="147" t="s">
        <v>205</v>
      </c>
      <c r="D54" s="113" t="e">
        <f>F54/E54</f>
        <v>#DIV/0!</v>
      </c>
      <c r="E54" s="77">
        <f>SUM(E55:E57)</f>
        <v>0</v>
      </c>
      <c r="F54" s="77">
        <f>SUM(F55:F57)</f>
        <v>0</v>
      </c>
      <c r="G54" s="133"/>
    </row>
    <row r="55" spans="1:8" s="117" customFormat="1" ht="20.25" customHeight="1" outlineLevel="2" x14ac:dyDescent="0.15">
      <c r="A55" s="290"/>
      <c r="B55" s="434"/>
      <c r="C55" s="149" t="s">
        <v>206</v>
      </c>
      <c r="D55" s="134"/>
      <c r="E55" s="87"/>
      <c r="F55" s="87">
        <f t="shared" ref="F55:F60" si="1">E55*D55</f>
        <v>0</v>
      </c>
      <c r="G55" s="71"/>
    </row>
    <row r="56" spans="1:8" s="1" customFormat="1" ht="20.25" customHeight="1" outlineLevel="2" x14ac:dyDescent="0.15">
      <c r="A56" s="289"/>
      <c r="B56" s="434"/>
      <c r="C56" s="149" t="s">
        <v>207</v>
      </c>
      <c r="D56" s="134"/>
      <c r="E56" s="45"/>
      <c r="F56" s="59">
        <f t="shared" si="1"/>
        <v>0</v>
      </c>
      <c r="G56" s="314"/>
    </row>
    <row r="57" spans="1:8" s="1" customFormat="1" ht="20.25" customHeight="1" outlineLevel="2" x14ac:dyDescent="0.15">
      <c r="A57" s="289"/>
      <c r="B57" s="434"/>
      <c r="C57" s="149" t="s">
        <v>208</v>
      </c>
      <c r="D57" s="134"/>
      <c r="E57" s="45"/>
      <c r="F57" s="59">
        <f t="shared" si="1"/>
        <v>0</v>
      </c>
      <c r="G57" s="148"/>
    </row>
    <row r="58" spans="1:8" s="9" customFormat="1" ht="20.25" customHeight="1" outlineLevel="1" x14ac:dyDescent="0.15">
      <c r="A58" s="289"/>
      <c r="B58" s="434"/>
      <c r="C58" s="150" t="s">
        <v>209</v>
      </c>
      <c r="D58" s="59"/>
      <c r="E58" s="59"/>
      <c r="F58" s="59">
        <f t="shared" si="1"/>
        <v>0</v>
      </c>
      <c r="G58" s="133"/>
    </row>
    <row r="59" spans="1:8" s="14" customFormat="1" ht="18" customHeight="1" outlineLevel="1" x14ac:dyDescent="0.15">
      <c r="A59" s="289"/>
      <c r="B59" s="434"/>
      <c r="C59" s="140" t="s">
        <v>210</v>
      </c>
      <c r="D59" s="59"/>
      <c r="E59" s="59"/>
      <c r="F59" s="59">
        <f t="shared" si="1"/>
        <v>0</v>
      </c>
      <c r="G59" s="151"/>
      <c r="H59" s="114"/>
    </row>
    <row r="60" spans="1:8" s="14" customFormat="1" ht="18" customHeight="1" outlineLevel="1" x14ac:dyDescent="0.15">
      <c r="A60" s="289"/>
      <c r="B60" s="434"/>
      <c r="C60" s="140" t="s">
        <v>211</v>
      </c>
      <c r="D60" s="59"/>
      <c r="E60" s="59"/>
      <c r="F60" s="59">
        <f t="shared" si="1"/>
        <v>0</v>
      </c>
      <c r="G60" s="151"/>
      <c r="H60" s="114"/>
    </row>
    <row r="61" spans="1:8" s="162" customFormat="1" ht="20.25" customHeight="1" x14ac:dyDescent="0.15">
      <c r="A61" s="290"/>
      <c r="B61" s="434"/>
      <c r="C61" s="127" t="s">
        <v>212</v>
      </c>
      <c r="D61" s="295"/>
      <c r="E61" s="91">
        <f>E10</f>
        <v>0</v>
      </c>
      <c r="F61" s="34">
        <f>D61*E61</f>
        <v>0</v>
      </c>
      <c r="G61" s="66"/>
    </row>
    <row r="62" spans="1:8" s="162" customFormat="1" ht="20.25" customHeight="1" x14ac:dyDescent="0.15">
      <c r="A62" s="290"/>
      <c r="B62" s="434"/>
      <c r="C62" s="127" t="s">
        <v>213</v>
      </c>
      <c r="D62" s="92"/>
      <c r="E62" s="92"/>
      <c r="F62" s="65">
        <f>10%*SUM(F51+F39+F23+F8+F61)</f>
        <v>0</v>
      </c>
      <c r="G62" s="66"/>
    </row>
    <row r="63" spans="1:8" s="16" customFormat="1" ht="20.25" customHeight="1" x14ac:dyDescent="0.15">
      <c r="A63" s="289"/>
      <c r="B63" s="434"/>
      <c r="C63" s="152" t="s">
        <v>84</v>
      </c>
      <c r="D63" s="88" t="e">
        <f>F63/E63</f>
        <v>#DIV/0!</v>
      </c>
      <c r="E63" s="88">
        <f>E8</f>
        <v>0</v>
      </c>
      <c r="F63" s="88">
        <f>F62+F51+F39+F23+F61+F8</f>
        <v>0</v>
      </c>
      <c r="G63" s="292"/>
    </row>
    <row r="64" spans="1:8" s="16" customFormat="1" ht="20.25" customHeight="1" x14ac:dyDescent="0.15">
      <c r="A64" s="289"/>
      <c r="B64" s="434"/>
      <c r="C64" s="315" t="s">
        <v>85</v>
      </c>
      <c r="D64" s="316" t="e">
        <f>F64/E64</f>
        <v>#DIV/0!</v>
      </c>
      <c r="E64" s="316">
        <f>E8</f>
        <v>0</v>
      </c>
      <c r="F64" s="317">
        <f>F8+F24+F39+F51+F61+F62</f>
        <v>0</v>
      </c>
      <c r="G64" s="284"/>
    </row>
    <row r="65" spans="1:7" s="7" customFormat="1" ht="20.25" customHeight="1" x14ac:dyDescent="0.15">
      <c r="A65" s="289"/>
      <c r="B65" s="434"/>
      <c r="C65" s="155" t="s">
        <v>214</v>
      </c>
      <c r="D65" s="84"/>
      <c r="E65" s="84">
        <f>E10</f>
        <v>0</v>
      </c>
      <c r="F65" s="66">
        <f>D65*E65</f>
        <v>0</v>
      </c>
      <c r="G65" s="36"/>
    </row>
    <row r="66" spans="1:7" s="7" customFormat="1" ht="20.25" customHeight="1" x14ac:dyDescent="0.15">
      <c r="A66" s="289"/>
      <c r="B66" s="434"/>
      <c r="C66" s="155" t="s">
        <v>215</v>
      </c>
      <c r="D66" s="84"/>
      <c r="E66" s="84">
        <f>E10</f>
        <v>0</v>
      </c>
      <c r="F66" s="66">
        <f>D66*E66</f>
        <v>0</v>
      </c>
      <c r="G66" s="66"/>
    </row>
    <row r="67" spans="1:7" s="7" customFormat="1" ht="20.25" customHeight="1" x14ac:dyDescent="0.15">
      <c r="A67" s="289"/>
      <c r="B67" s="434"/>
      <c r="C67" s="155" t="s">
        <v>216</v>
      </c>
      <c r="D67" s="108"/>
      <c r="E67" s="108"/>
      <c r="F67" s="84">
        <f>(F65+F66)*10%</f>
        <v>0</v>
      </c>
      <c r="G67" s="66"/>
    </row>
    <row r="68" spans="1:7" s="16" customFormat="1" ht="20.25" customHeight="1" x14ac:dyDescent="0.15">
      <c r="A68" s="289"/>
      <c r="B68" s="434"/>
      <c r="C68" s="156" t="s">
        <v>65</v>
      </c>
      <c r="D68" s="291" t="e">
        <f>F68/E68</f>
        <v>#DIV/0!</v>
      </c>
      <c r="E68" s="291">
        <f>E67+E66+E65</f>
        <v>0</v>
      </c>
      <c r="F68" s="291">
        <f>F65+F66+F67</f>
        <v>0</v>
      </c>
      <c r="G68" s="113"/>
    </row>
    <row r="69" spans="1:7" ht="20.25" customHeight="1" x14ac:dyDescent="0.15">
      <c r="A69" s="277"/>
      <c r="B69" s="435"/>
      <c r="C69" s="278" t="s">
        <v>217</v>
      </c>
      <c r="D69" s="109" t="e">
        <f>F69/E69</f>
        <v>#DIV/0!</v>
      </c>
      <c r="E69" s="110">
        <f>E63</f>
        <v>0</v>
      </c>
      <c r="F69" s="110">
        <f>F63+F68</f>
        <v>0</v>
      </c>
      <c r="G69" s="112"/>
    </row>
  </sheetData>
  <mergeCells count="12">
    <mergeCell ref="G5:G7"/>
    <mergeCell ref="C48:C49"/>
    <mergeCell ref="D48:D49"/>
    <mergeCell ref="E48:E49"/>
    <mergeCell ref="F48:F49"/>
    <mergeCell ref="G48:G49"/>
    <mergeCell ref="A1:B1"/>
    <mergeCell ref="D5:F5"/>
    <mergeCell ref="A5:A7"/>
    <mergeCell ref="B5:B7"/>
    <mergeCell ref="B8:B69"/>
    <mergeCell ref="C5:C7"/>
  </mergeCells>
  <phoneticPr fontId="5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7"/>
  <sheetViews>
    <sheetView zoomScale="8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B8" sqref="B8:B83"/>
    </sheetView>
  </sheetViews>
  <sheetFormatPr baseColWidth="10" defaultColWidth="9" defaultRowHeight="15" customHeight="1" outlineLevelRow="2" x14ac:dyDescent="0.15"/>
  <cols>
    <col min="1" max="1" width="5.6640625" customWidth="1"/>
    <col min="2" max="2" width="11" customWidth="1"/>
    <col min="3" max="3" width="43" customWidth="1"/>
    <col min="4" max="4" width="15.6640625" style="17" customWidth="1"/>
    <col min="5" max="5" width="15.6640625" customWidth="1"/>
    <col min="6" max="6" width="15.6640625" style="18" customWidth="1"/>
    <col min="7" max="7" width="25.6640625" customWidth="1"/>
  </cols>
  <sheetData>
    <row r="2" spans="1:7" ht="27" customHeight="1" x14ac:dyDescent="0.15">
      <c r="A2" s="19" t="s">
        <v>168</v>
      </c>
      <c r="B2" s="20"/>
      <c r="C2" s="21"/>
      <c r="D2" s="442"/>
      <c r="E2" s="442"/>
      <c r="F2" s="22"/>
      <c r="G2" s="22"/>
    </row>
    <row r="3" spans="1:7" ht="27" customHeight="1" x14ac:dyDescent="0.15">
      <c r="A3" s="23" t="e">
        <f>#REF!</f>
        <v>#REF!</v>
      </c>
      <c r="B3" s="23"/>
      <c r="C3" s="24"/>
      <c r="D3" s="25"/>
      <c r="E3" s="26"/>
      <c r="F3" s="26"/>
      <c r="G3" s="22"/>
    </row>
    <row r="4" spans="1:7" ht="9.75" customHeight="1" x14ac:dyDescent="0.15">
      <c r="A4" s="23"/>
      <c r="B4" s="23"/>
      <c r="C4" s="24"/>
      <c r="D4" s="27"/>
      <c r="E4" s="28"/>
      <c r="F4" s="28"/>
      <c r="G4" s="22"/>
    </row>
    <row r="5" spans="1:7" s="6" customFormat="1" ht="30" customHeight="1" x14ac:dyDescent="0.15">
      <c r="A5" s="408" t="s">
        <v>10</v>
      </c>
      <c r="B5" s="396" t="s">
        <v>11</v>
      </c>
      <c r="C5" s="419" t="s">
        <v>12</v>
      </c>
      <c r="D5" s="419" t="s">
        <v>218</v>
      </c>
      <c r="E5" s="419"/>
      <c r="F5" s="419"/>
      <c r="G5" s="419" t="s">
        <v>14</v>
      </c>
    </row>
    <row r="6" spans="1:7" ht="30" customHeight="1" x14ac:dyDescent="0.15">
      <c r="A6" s="409"/>
      <c r="B6" s="397"/>
      <c r="C6" s="419"/>
      <c r="D6" s="30" t="s">
        <v>15</v>
      </c>
      <c r="E6" s="31" t="s">
        <v>16</v>
      </c>
      <c r="F6" s="31" t="s">
        <v>17</v>
      </c>
      <c r="G6" s="419"/>
    </row>
    <row r="7" spans="1:7" ht="30" customHeight="1" x14ac:dyDescent="0.15">
      <c r="A7" s="410"/>
      <c r="B7" s="398"/>
      <c r="C7" s="419"/>
      <c r="D7" s="30" t="s">
        <v>18</v>
      </c>
      <c r="E7" s="31" t="s">
        <v>19</v>
      </c>
      <c r="F7" s="31" t="s">
        <v>20</v>
      </c>
      <c r="G7" s="419"/>
    </row>
    <row r="8" spans="1:7" s="7" customFormat="1" ht="20.25" customHeight="1" x14ac:dyDescent="0.15">
      <c r="A8" s="443">
        <v>3</v>
      </c>
      <c r="B8" s="414" t="s">
        <v>219</v>
      </c>
      <c r="C8" s="32" t="s">
        <v>220</v>
      </c>
      <c r="D8" s="33" t="e">
        <f>F8/E8</f>
        <v>#DIV/0!</v>
      </c>
      <c r="E8" s="34">
        <f>E10</f>
        <v>0</v>
      </c>
      <c r="F8" s="35">
        <f>F10+F17+F18+F19+F26+F30</f>
        <v>0</v>
      </c>
      <c r="G8" s="36"/>
    </row>
    <row r="9" spans="1:7" s="8" customFormat="1" ht="20.25" customHeight="1" x14ac:dyDescent="0.15">
      <c r="A9" s="409"/>
      <c r="B9" s="397"/>
      <c r="C9" s="37" t="s">
        <v>221</v>
      </c>
      <c r="D9" s="38">
        <v>0</v>
      </c>
      <c r="E9" s="38"/>
      <c r="F9" s="38">
        <f>D9*E9</f>
        <v>0</v>
      </c>
      <c r="G9" s="39" t="s">
        <v>120</v>
      </c>
    </row>
    <row r="10" spans="1:7" s="9" customFormat="1" ht="20.25" customHeight="1" outlineLevel="1" x14ac:dyDescent="0.15">
      <c r="A10" s="444"/>
      <c r="B10" s="446"/>
      <c r="C10" s="40" t="s">
        <v>222</v>
      </c>
      <c r="D10" s="41" t="e">
        <f>F10/E10</f>
        <v>#DIV/0!</v>
      </c>
      <c r="E10" s="41">
        <f>E11+E12+E13+E14</f>
        <v>0</v>
      </c>
      <c r="F10" s="38">
        <f>SUM(F11:F14)</f>
        <v>0</v>
      </c>
      <c r="G10" s="42"/>
    </row>
    <row r="11" spans="1:7" ht="20.25" customHeight="1" outlineLevel="2" x14ac:dyDescent="0.15">
      <c r="A11" s="444"/>
      <c r="B11" s="446"/>
      <c r="C11" s="43" t="s">
        <v>174</v>
      </c>
      <c r="D11" s="44"/>
      <c r="E11" s="45"/>
      <c r="F11" s="45">
        <f>D11*E11</f>
        <v>0</v>
      </c>
      <c r="G11" s="46"/>
    </row>
    <row r="12" spans="1:7" ht="20.25" customHeight="1" outlineLevel="2" x14ac:dyDescent="0.15">
      <c r="A12" s="444"/>
      <c r="B12" s="446"/>
      <c r="C12" s="43" t="s">
        <v>223</v>
      </c>
      <c r="D12" s="47"/>
      <c r="E12" s="45"/>
      <c r="F12" s="45">
        <f>D12*E12</f>
        <v>0</v>
      </c>
      <c r="G12" s="46"/>
    </row>
    <row r="13" spans="1:7" ht="20.25" customHeight="1" outlineLevel="2" x14ac:dyDescent="0.15">
      <c r="A13" s="444"/>
      <c r="B13" s="446"/>
      <c r="C13" s="43" t="s">
        <v>224</v>
      </c>
      <c r="D13" s="47"/>
      <c r="E13" s="45"/>
      <c r="F13" s="45">
        <f>D13*E13</f>
        <v>0</v>
      </c>
      <c r="G13" s="48" t="s">
        <v>225</v>
      </c>
    </row>
    <row r="14" spans="1:7" ht="20.25" customHeight="1" outlineLevel="2" x14ac:dyDescent="0.15">
      <c r="A14" s="444"/>
      <c r="B14" s="446"/>
      <c r="C14" s="43" t="s">
        <v>177</v>
      </c>
      <c r="D14" s="49"/>
      <c r="E14" s="45"/>
      <c r="F14" s="45">
        <f>D14*E14</f>
        <v>0</v>
      </c>
      <c r="G14" s="46"/>
    </row>
    <row r="15" spans="1:7" ht="20.25" customHeight="1" outlineLevel="2" x14ac:dyDescent="0.15">
      <c r="A15" s="444"/>
      <c r="B15" s="446"/>
      <c r="C15" s="50"/>
      <c r="D15" s="51"/>
      <c r="E15" s="52"/>
      <c r="F15" s="45"/>
      <c r="G15" s="53"/>
    </row>
    <row r="16" spans="1:7" ht="20.25" customHeight="1" outlineLevel="2" x14ac:dyDescent="0.15">
      <c r="A16" s="444"/>
      <c r="B16" s="446"/>
      <c r="C16" s="50"/>
      <c r="D16" s="51"/>
      <c r="E16" s="52"/>
      <c r="F16" s="45"/>
      <c r="G16" s="45"/>
    </row>
    <row r="17" spans="1:7" ht="20.25" customHeight="1" outlineLevel="2" x14ac:dyDescent="0.15">
      <c r="A17" s="444"/>
      <c r="B17" s="446"/>
      <c r="C17" s="54" t="s">
        <v>226</v>
      </c>
      <c r="D17" s="55"/>
      <c r="E17" s="56">
        <f>$E$10</f>
        <v>0</v>
      </c>
      <c r="F17" s="38">
        <f>D17*E17</f>
        <v>0</v>
      </c>
      <c r="G17" s="38"/>
    </row>
    <row r="18" spans="1:7" ht="20.25" customHeight="1" outlineLevel="2" x14ac:dyDescent="0.15">
      <c r="A18" s="444"/>
      <c r="B18" s="446"/>
      <c r="C18" s="54" t="s">
        <v>227</v>
      </c>
      <c r="D18" s="55"/>
      <c r="E18" s="56">
        <f>$E$10</f>
        <v>0</v>
      </c>
      <c r="F18" s="38">
        <f>D18*E18</f>
        <v>0</v>
      </c>
      <c r="G18" s="38"/>
    </row>
    <row r="19" spans="1:7" s="9" customFormat="1" ht="20.25" customHeight="1" outlineLevel="1" x14ac:dyDescent="0.15">
      <c r="A19" s="444"/>
      <c r="B19" s="446"/>
      <c r="C19" s="54" t="s">
        <v>228</v>
      </c>
      <c r="D19" s="41" t="e">
        <f>F19/E19</f>
        <v>#DIV/0!</v>
      </c>
      <c r="E19" s="56">
        <f>$E$10</f>
        <v>0</v>
      </c>
      <c r="F19" s="57">
        <f>SUM(F20:F24)</f>
        <v>0</v>
      </c>
      <c r="G19" s="58"/>
    </row>
    <row r="20" spans="1:7" ht="20.25" customHeight="1" outlineLevel="2" x14ac:dyDescent="0.15">
      <c r="A20" s="444"/>
      <c r="B20" s="446"/>
      <c r="C20" s="43" t="s">
        <v>174</v>
      </c>
      <c r="D20" s="59"/>
      <c r="E20" s="60"/>
      <c r="F20" s="45">
        <f>E20*D20</f>
        <v>0</v>
      </c>
      <c r="G20" s="45"/>
    </row>
    <row r="21" spans="1:7" ht="20.25" customHeight="1" outlineLevel="2" x14ac:dyDescent="0.15">
      <c r="A21" s="444"/>
      <c r="B21" s="446"/>
      <c r="C21" s="43" t="s">
        <v>223</v>
      </c>
      <c r="D21" s="59"/>
      <c r="E21" s="60"/>
      <c r="F21" s="45">
        <f>E21*D21</f>
        <v>0</v>
      </c>
      <c r="G21" s="45"/>
    </row>
    <row r="22" spans="1:7" ht="20.25" customHeight="1" outlineLevel="2" x14ac:dyDescent="0.15">
      <c r="A22" s="444"/>
      <c r="B22" s="446"/>
      <c r="C22" s="43" t="s">
        <v>224</v>
      </c>
      <c r="D22" s="59"/>
      <c r="E22" s="60"/>
      <c r="F22" s="45">
        <f>E22*D22</f>
        <v>0</v>
      </c>
      <c r="G22" s="45"/>
    </row>
    <row r="23" spans="1:7" ht="20.25" customHeight="1" outlineLevel="2" x14ac:dyDescent="0.15">
      <c r="A23" s="444"/>
      <c r="B23" s="446"/>
      <c r="C23" s="43" t="s">
        <v>177</v>
      </c>
      <c r="D23" s="59"/>
      <c r="E23" s="60"/>
      <c r="F23" s="45">
        <f>E23*D23</f>
        <v>0</v>
      </c>
      <c r="G23" s="45"/>
    </row>
    <row r="24" spans="1:7" ht="20.25" customHeight="1" outlineLevel="2" x14ac:dyDescent="0.15">
      <c r="A24" s="444"/>
      <c r="B24" s="446"/>
      <c r="C24" s="43"/>
      <c r="D24" s="59"/>
      <c r="E24" s="60"/>
      <c r="F24" s="45"/>
      <c r="G24" s="45"/>
    </row>
    <row r="25" spans="1:7" ht="20.25" customHeight="1" outlineLevel="2" x14ac:dyDescent="0.15">
      <c r="A25" s="444"/>
      <c r="B25" s="446"/>
      <c r="C25" s="50"/>
      <c r="D25" s="61"/>
      <c r="E25" s="5"/>
      <c r="F25" s="5"/>
      <c r="G25" s="45"/>
    </row>
    <row r="26" spans="1:7" ht="20.25" customHeight="1" outlineLevel="2" x14ac:dyDescent="0.15">
      <c r="A26" s="444"/>
      <c r="B26" s="446"/>
      <c r="C26" s="318" t="s">
        <v>229</v>
      </c>
      <c r="D26" s="38" t="e">
        <f>F26/E26</f>
        <v>#DIV/0!</v>
      </c>
      <c r="E26" s="38">
        <f>$E$10</f>
        <v>0</v>
      </c>
      <c r="F26" s="38">
        <f>F27+F28</f>
        <v>0</v>
      </c>
      <c r="G26" s="38"/>
    </row>
    <row r="27" spans="1:7" ht="20.25" customHeight="1" outlineLevel="2" x14ac:dyDescent="0.15">
      <c r="A27" s="444"/>
      <c r="B27" s="446"/>
      <c r="C27" s="43" t="s">
        <v>230</v>
      </c>
      <c r="D27" s="45"/>
      <c r="E27" s="319"/>
      <c r="F27" s="45">
        <f>E27*D27</f>
        <v>0</v>
      </c>
      <c r="G27" s="45"/>
    </row>
    <row r="28" spans="1:7" ht="20.25" customHeight="1" outlineLevel="2" x14ac:dyDescent="0.15">
      <c r="A28" s="444"/>
      <c r="B28" s="446"/>
      <c r="C28" s="43" t="s">
        <v>231</v>
      </c>
      <c r="D28" s="45"/>
      <c r="E28" s="319"/>
      <c r="F28" s="45">
        <f>E28*D28</f>
        <v>0</v>
      </c>
      <c r="G28" s="45"/>
    </row>
    <row r="29" spans="1:7" ht="20.25" customHeight="1" outlineLevel="2" x14ac:dyDescent="0.15">
      <c r="A29" s="444"/>
      <c r="B29" s="446"/>
      <c r="C29" s="62"/>
      <c r="D29" s="52"/>
      <c r="E29" s="63"/>
      <c r="F29" s="52"/>
      <c r="G29" s="45"/>
    </row>
    <row r="30" spans="1:7" s="10" customFormat="1" ht="20.25" customHeight="1" outlineLevel="2" x14ac:dyDescent="0.15">
      <c r="A30" s="444"/>
      <c r="B30" s="446"/>
      <c r="C30" s="64" t="s">
        <v>232</v>
      </c>
      <c r="D30" s="55"/>
      <c r="E30" s="56">
        <f>$E$19</f>
        <v>0</v>
      </c>
      <c r="F30" s="38">
        <f>E30*D30</f>
        <v>0</v>
      </c>
      <c r="G30" s="58"/>
    </row>
    <row r="31" spans="1:7" s="7" customFormat="1" ht="20.25" customHeight="1" x14ac:dyDescent="0.15">
      <c r="A31" s="444"/>
      <c r="B31" s="446"/>
      <c r="C31" s="32" t="s">
        <v>233</v>
      </c>
      <c r="D31" s="33" t="e">
        <f>F31/E31</f>
        <v>#DIV/0!</v>
      </c>
      <c r="E31" s="65">
        <f>$E$10</f>
        <v>0</v>
      </c>
      <c r="F31" s="35">
        <f>SUM(F32:F47)</f>
        <v>0</v>
      </c>
      <c r="G31" s="66"/>
    </row>
    <row r="32" spans="1:7" s="11" customFormat="1" ht="20.25" customHeight="1" outlineLevel="1" x14ac:dyDescent="0.15">
      <c r="A32" s="444"/>
      <c r="B32" s="446"/>
      <c r="C32" s="67" t="s">
        <v>234</v>
      </c>
      <c r="D32" s="68"/>
      <c r="E32" s="68"/>
      <c r="F32" s="45">
        <f t="shared" ref="F32:F46" si="0">E32*D32</f>
        <v>0</v>
      </c>
      <c r="G32" s="69"/>
    </row>
    <row r="33" spans="1:7" s="11" customFormat="1" ht="20.25" customHeight="1" outlineLevel="1" x14ac:dyDescent="0.15">
      <c r="A33" s="444"/>
      <c r="B33" s="446"/>
      <c r="C33" s="70" t="s">
        <v>235</v>
      </c>
      <c r="D33" s="68"/>
      <c r="E33" s="68"/>
      <c r="F33" s="45">
        <f t="shared" si="0"/>
        <v>0</v>
      </c>
      <c r="G33" s="71"/>
    </row>
    <row r="34" spans="1:7" s="11" customFormat="1" ht="20.25" customHeight="1" outlineLevel="1" x14ac:dyDescent="0.15">
      <c r="A34" s="444"/>
      <c r="B34" s="446"/>
      <c r="C34" s="72" t="s">
        <v>236</v>
      </c>
      <c r="D34" s="68"/>
      <c r="E34" s="68"/>
      <c r="F34" s="45">
        <f t="shared" si="0"/>
        <v>0</v>
      </c>
      <c r="G34" s="71"/>
    </row>
    <row r="35" spans="1:7" s="11" customFormat="1" ht="20.25" customHeight="1" outlineLevel="1" x14ac:dyDescent="0.15">
      <c r="A35" s="444"/>
      <c r="B35" s="446"/>
      <c r="C35" s="73" t="s">
        <v>237</v>
      </c>
      <c r="D35" s="68"/>
      <c r="E35" s="68"/>
      <c r="F35" s="45">
        <f t="shared" si="0"/>
        <v>0</v>
      </c>
      <c r="G35" s="71"/>
    </row>
    <row r="36" spans="1:7" s="11" customFormat="1" ht="20.25" customHeight="1" outlineLevel="1" x14ac:dyDescent="0.15">
      <c r="A36" s="444"/>
      <c r="B36" s="446"/>
      <c r="C36" s="70" t="s">
        <v>238</v>
      </c>
      <c r="D36" s="68"/>
      <c r="E36" s="68"/>
      <c r="F36" s="45">
        <f t="shared" si="0"/>
        <v>0</v>
      </c>
      <c r="G36" s="71"/>
    </row>
    <row r="37" spans="1:7" s="11" customFormat="1" ht="20.25" customHeight="1" outlineLevel="1" x14ac:dyDescent="0.15">
      <c r="A37" s="444"/>
      <c r="B37" s="446"/>
      <c r="C37" s="67" t="s">
        <v>239</v>
      </c>
      <c r="D37" s="68"/>
      <c r="E37" s="68"/>
      <c r="F37" s="74">
        <f t="shared" si="0"/>
        <v>0</v>
      </c>
      <c r="G37" s="71"/>
    </row>
    <row r="38" spans="1:7" s="9" customFormat="1" ht="20.25" customHeight="1" outlineLevel="1" x14ac:dyDescent="0.15">
      <c r="A38" s="444"/>
      <c r="B38" s="446"/>
      <c r="C38" s="72" t="s">
        <v>240</v>
      </c>
      <c r="D38" s="68"/>
      <c r="E38" s="68"/>
      <c r="F38" s="45">
        <f t="shared" si="0"/>
        <v>0</v>
      </c>
      <c r="G38" s="71"/>
    </row>
    <row r="39" spans="1:7" s="9" customFormat="1" ht="20.25" customHeight="1" outlineLevel="1" x14ac:dyDescent="0.15">
      <c r="A39" s="444"/>
      <c r="B39" s="446"/>
      <c r="C39" s="72" t="s">
        <v>241</v>
      </c>
      <c r="D39" s="68"/>
      <c r="E39" s="68"/>
      <c r="F39" s="45">
        <f t="shared" si="0"/>
        <v>0</v>
      </c>
      <c r="G39" s="75"/>
    </row>
    <row r="40" spans="1:7" s="10" customFormat="1" ht="20.25" customHeight="1" outlineLevel="1" x14ac:dyDescent="0.15">
      <c r="A40" s="444"/>
      <c r="B40" s="446"/>
      <c r="C40" s="70" t="s">
        <v>242</v>
      </c>
      <c r="D40" s="68"/>
      <c r="E40" s="68"/>
      <c r="F40" s="45">
        <f t="shared" si="0"/>
        <v>0</v>
      </c>
      <c r="G40" s="75"/>
    </row>
    <row r="41" spans="1:7" s="10" customFormat="1" ht="20.25" customHeight="1" outlineLevel="1" x14ac:dyDescent="0.15">
      <c r="A41" s="444"/>
      <c r="B41" s="446"/>
      <c r="C41" s="70" t="s">
        <v>243</v>
      </c>
      <c r="D41" s="68"/>
      <c r="E41" s="68"/>
      <c r="F41" s="45">
        <f t="shared" si="0"/>
        <v>0</v>
      </c>
      <c r="G41" s="75"/>
    </row>
    <row r="42" spans="1:7" s="12" customFormat="1" ht="20.25" customHeight="1" x14ac:dyDescent="0.15">
      <c r="A42" s="444"/>
      <c r="B42" s="446"/>
      <c r="C42" s="67" t="s">
        <v>244</v>
      </c>
      <c r="D42" s="68"/>
      <c r="E42" s="68"/>
      <c r="F42" s="45">
        <f t="shared" si="0"/>
        <v>0</v>
      </c>
      <c r="G42" s="75"/>
    </row>
    <row r="43" spans="1:7" s="9" customFormat="1" ht="20.25" customHeight="1" outlineLevel="1" x14ac:dyDescent="0.15">
      <c r="A43" s="444"/>
      <c r="B43" s="446"/>
      <c r="C43" s="70" t="s">
        <v>245</v>
      </c>
      <c r="D43" s="68"/>
      <c r="E43" s="68"/>
      <c r="F43" s="45">
        <f t="shared" si="0"/>
        <v>0</v>
      </c>
      <c r="G43" s="75"/>
    </row>
    <row r="44" spans="1:7" s="9" customFormat="1" ht="20.25" customHeight="1" outlineLevel="1" x14ac:dyDescent="0.15">
      <c r="A44" s="444"/>
      <c r="B44" s="446"/>
      <c r="C44" s="70" t="s">
        <v>246</v>
      </c>
      <c r="D44" s="68"/>
      <c r="E44" s="68"/>
      <c r="F44" s="45">
        <f t="shared" si="0"/>
        <v>0</v>
      </c>
      <c r="G44" s="75"/>
    </row>
    <row r="45" spans="1:7" s="9" customFormat="1" ht="20.25" customHeight="1" outlineLevel="1" x14ac:dyDescent="0.15">
      <c r="A45" s="444"/>
      <c r="B45" s="446"/>
      <c r="C45" s="70" t="s">
        <v>247</v>
      </c>
      <c r="D45" s="68"/>
      <c r="E45" s="68"/>
      <c r="F45" s="45">
        <f t="shared" si="0"/>
        <v>0</v>
      </c>
      <c r="G45" s="75"/>
    </row>
    <row r="46" spans="1:7" s="9" customFormat="1" ht="20.25" customHeight="1" outlineLevel="1" x14ac:dyDescent="0.15">
      <c r="A46" s="444"/>
      <c r="B46" s="446"/>
      <c r="C46" s="70" t="s">
        <v>248</v>
      </c>
      <c r="D46" s="68"/>
      <c r="E46" s="68"/>
      <c r="F46" s="45">
        <f t="shared" si="0"/>
        <v>0</v>
      </c>
      <c r="G46" s="75"/>
    </row>
    <row r="47" spans="1:7" s="10" customFormat="1" ht="20.25" customHeight="1" outlineLevel="1" x14ac:dyDescent="0.15">
      <c r="A47" s="444"/>
      <c r="B47" s="446"/>
      <c r="C47" s="70" t="s">
        <v>249</v>
      </c>
      <c r="D47" s="76" t="e">
        <f>F47/E47</f>
        <v>#DIV/0!</v>
      </c>
      <c r="E47" s="77"/>
      <c r="F47" s="77">
        <f>SUM(F48:F49)</f>
        <v>0</v>
      </c>
      <c r="G47" s="75"/>
    </row>
    <row r="48" spans="1:7" s="11" customFormat="1" ht="20.25" customHeight="1" outlineLevel="1" x14ac:dyDescent="0.15">
      <c r="A48" s="444"/>
      <c r="B48" s="446"/>
      <c r="C48" s="78" t="s">
        <v>141</v>
      </c>
      <c r="D48" s="68"/>
      <c r="E48" s="68"/>
      <c r="F48" s="79">
        <f>D48*E48</f>
        <v>0</v>
      </c>
      <c r="G48" s="75"/>
    </row>
    <row r="49" spans="1:7" s="9" customFormat="1" ht="20.25" customHeight="1" outlineLevel="1" x14ac:dyDescent="0.15">
      <c r="A49" s="444"/>
      <c r="B49" s="446"/>
      <c r="C49" s="78" t="s">
        <v>142</v>
      </c>
      <c r="D49" s="68"/>
      <c r="E49" s="68"/>
      <c r="F49" s="45">
        <f>D49*E49</f>
        <v>0</v>
      </c>
      <c r="G49" s="75"/>
    </row>
    <row r="50" spans="1:7" s="7" customFormat="1" ht="20.25" customHeight="1" x14ac:dyDescent="0.15">
      <c r="A50" s="444"/>
      <c r="B50" s="446"/>
      <c r="C50" s="32" t="s">
        <v>250</v>
      </c>
      <c r="D50" s="33" t="e">
        <f>F50/E50</f>
        <v>#DIV/0!</v>
      </c>
      <c r="E50" s="65">
        <f>E20+E21+E22</f>
        <v>0</v>
      </c>
      <c r="F50" s="35">
        <f>F51+F63+F54+F57+F60+F52+F53</f>
        <v>0</v>
      </c>
      <c r="G50" s="36"/>
    </row>
    <row r="51" spans="1:7" s="13" customFormat="1" ht="20.25" customHeight="1" x14ac:dyDescent="0.15">
      <c r="A51" s="444"/>
      <c r="B51" s="446"/>
      <c r="C51" s="72" t="s">
        <v>251</v>
      </c>
      <c r="D51" s="68"/>
      <c r="E51" s="68"/>
      <c r="F51" s="68">
        <f>D51*E51</f>
        <v>0</v>
      </c>
      <c r="G51" s="80"/>
    </row>
    <row r="52" spans="1:7" s="13" customFormat="1" ht="20.25" customHeight="1" x14ac:dyDescent="0.15">
      <c r="A52" s="444"/>
      <c r="B52" s="446"/>
      <c r="C52" s="70" t="s">
        <v>252</v>
      </c>
      <c r="D52" s="68"/>
      <c r="E52" s="68"/>
      <c r="F52" s="68">
        <f>D52*E52</f>
        <v>0</v>
      </c>
      <c r="G52" s="80"/>
    </row>
    <row r="53" spans="1:7" s="13" customFormat="1" ht="20.25" customHeight="1" x14ac:dyDescent="0.15">
      <c r="A53" s="444"/>
      <c r="B53" s="446"/>
      <c r="C53" s="70" t="s">
        <v>253</v>
      </c>
      <c r="D53" s="74"/>
      <c r="E53" s="74"/>
      <c r="F53" s="74">
        <f>E53*D53</f>
        <v>0</v>
      </c>
      <c r="G53" s="80"/>
    </row>
    <row r="54" spans="1:7" s="13" customFormat="1" ht="20.25" customHeight="1" x14ac:dyDescent="0.15">
      <c r="A54" s="444"/>
      <c r="B54" s="446"/>
      <c r="C54" s="72" t="s">
        <v>254</v>
      </c>
      <c r="D54" s="74"/>
      <c r="E54" s="74"/>
      <c r="F54" s="74">
        <f>SUM(F55:F56)</f>
        <v>0</v>
      </c>
      <c r="G54" s="80"/>
    </row>
    <row r="55" spans="1:7" s="13" customFormat="1" ht="20.25" customHeight="1" x14ac:dyDescent="0.15">
      <c r="A55" s="444"/>
      <c r="B55" s="446"/>
      <c r="C55" s="81" t="s">
        <v>148</v>
      </c>
      <c r="D55" s="74"/>
      <c r="E55" s="74"/>
      <c r="F55" s="74">
        <f>D55*E55</f>
        <v>0</v>
      </c>
      <c r="G55" s="80"/>
    </row>
    <row r="56" spans="1:7" s="13" customFormat="1" ht="20.25" customHeight="1" x14ac:dyDescent="0.15">
      <c r="A56" s="444"/>
      <c r="B56" s="446"/>
      <c r="C56" s="81" t="s">
        <v>149</v>
      </c>
      <c r="D56" s="74"/>
      <c r="E56" s="74"/>
      <c r="F56" s="74">
        <f>D56*E56</f>
        <v>0</v>
      </c>
      <c r="G56" s="80"/>
    </row>
    <row r="57" spans="1:7" s="13" customFormat="1" ht="20.25" customHeight="1" x14ac:dyDescent="0.15">
      <c r="A57" s="444"/>
      <c r="B57" s="446"/>
      <c r="C57" s="70" t="s">
        <v>255</v>
      </c>
      <c r="D57" s="74"/>
      <c r="E57" s="74"/>
      <c r="F57" s="74">
        <f>SUM(F58:F59)</f>
        <v>0</v>
      </c>
      <c r="G57" s="80"/>
    </row>
    <row r="58" spans="1:7" s="13" customFormat="1" ht="20.25" customHeight="1" x14ac:dyDescent="0.15">
      <c r="A58" s="444"/>
      <c r="B58" s="446"/>
      <c r="C58" s="81" t="s">
        <v>148</v>
      </c>
      <c r="D58" s="74"/>
      <c r="E58" s="74"/>
      <c r="F58" s="74">
        <f>D58*E58</f>
        <v>0</v>
      </c>
      <c r="G58" s="80"/>
    </row>
    <row r="59" spans="1:7" s="13" customFormat="1" ht="20.25" customHeight="1" x14ac:dyDescent="0.15">
      <c r="A59" s="444"/>
      <c r="B59" s="446"/>
      <c r="C59" s="81" t="s">
        <v>149</v>
      </c>
      <c r="D59" s="74"/>
      <c r="E59" s="74"/>
      <c r="F59" s="74">
        <f>D59*E59</f>
        <v>0</v>
      </c>
      <c r="G59" s="80"/>
    </row>
    <row r="60" spans="1:7" s="13" customFormat="1" ht="20.25" customHeight="1" x14ac:dyDescent="0.15">
      <c r="A60" s="444"/>
      <c r="B60" s="446"/>
      <c r="C60" s="70" t="s">
        <v>256</v>
      </c>
      <c r="D60" s="74"/>
      <c r="E60" s="74"/>
      <c r="F60" s="74">
        <f>SUM(F61:F62)</f>
        <v>0</v>
      </c>
      <c r="G60" s="80"/>
    </row>
    <row r="61" spans="1:7" s="13" customFormat="1" ht="20.25" customHeight="1" x14ac:dyDescent="0.15">
      <c r="A61" s="444"/>
      <c r="B61" s="446"/>
      <c r="C61" s="81" t="s">
        <v>148</v>
      </c>
      <c r="D61" s="74"/>
      <c r="E61" s="74"/>
      <c r="F61" s="74">
        <f>D61*E61</f>
        <v>0</v>
      </c>
      <c r="G61" s="80"/>
    </row>
    <row r="62" spans="1:7" s="13" customFormat="1" ht="20.25" customHeight="1" x14ac:dyDescent="0.15">
      <c r="A62" s="444"/>
      <c r="B62" s="446"/>
      <c r="C62" s="81" t="s">
        <v>149</v>
      </c>
      <c r="D62" s="74"/>
      <c r="E62" s="74"/>
      <c r="F62" s="74">
        <f>D62*E62</f>
        <v>0</v>
      </c>
      <c r="G62" s="80"/>
    </row>
    <row r="63" spans="1:7" s="13" customFormat="1" ht="20.25" customHeight="1" x14ac:dyDescent="0.15">
      <c r="A63" s="444"/>
      <c r="B63" s="446"/>
      <c r="C63" s="70" t="s">
        <v>257</v>
      </c>
      <c r="D63" s="74"/>
      <c r="E63" s="74"/>
      <c r="F63" s="74">
        <f>E63*D63</f>
        <v>0</v>
      </c>
      <c r="G63" s="80"/>
    </row>
    <row r="64" spans="1:7" s="7" customFormat="1" ht="20.25" customHeight="1" x14ac:dyDescent="0.15">
      <c r="A64" s="444"/>
      <c r="B64" s="446"/>
      <c r="C64" s="32" t="s">
        <v>258</v>
      </c>
      <c r="D64" s="82" t="e">
        <f>F64/E64</f>
        <v>#DIV/0!</v>
      </c>
      <c r="E64" s="35">
        <f>E65</f>
        <v>0</v>
      </c>
      <c r="F64" s="35">
        <f>F65+F69+F74+F75+F73</f>
        <v>0</v>
      </c>
      <c r="G64" s="36"/>
    </row>
    <row r="65" spans="1:8" s="9" customFormat="1" ht="20.25" hidden="1" customHeight="1" outlineLevel="1" x14ac:dyDescent="0.15">
      <c r="A65" s="444"/>
      <c r="B65" s="446"/>
      <c r="C65" s="54" t="s">
        <v>259</v>
      </c>
      <c r="D65" s="56" t="e">
        <f>F65/E65</f>
        <v>#DIV/0!</v>
      </c>
      <c r="E65" s="56">
        <f>SUM(E66:E68)</f>
        <v>0</v>
      </c>
      <c r="F65" s="38">
        <f>SUM(F66:F68)</f>
        <v>0</v>
      </c>
      <c r="G65" s="89"/>
    </row>
    <row r="66" spans="1:8" s="1" customFormat="1" ht="20.25" hidden="1" customHeight="1" outlineLevel="2" x14ac:dyDescent="0.15">
      <c r="A66" s="444"/>
      <c r="B66" s="446"/>
      <c r="C66" s="43" t="s">
        <v>260</v>
      </c>
      <c r="D66" s="59"/>
      <c r="E66" s="59"/>
      <c r="F66" s="45">
        <f>E66*D66</f>
        <v>0</v>
      </c>
      <c r="G66" s="48"/>
    </row>
    <row r="67" spans="1:8" s="1" customFormat="1" ht="20.25" hidden="1" customHeight="1" outlineLevel="2" x14ac:dyDescent="0.15">
      <c r="A67" s="444"/>
      <c r="B67" s="446"/>
      <c r="C67" s="43" t="s">
        <v>261</v>
      </c>
      <c r="D67" s="59"/>
      <c r="E67" s="59"/>
      <c r="F67" s="45">
        <f>E67*D67</f>
        <v>0</v>
      </c>
      <c r="G67" s="48"/>
    </row>
    <row r="68" spans="1:8" s="1" customFormat="1" ht="20.25" hidden="1" customHeight="1" outlineLevel="2" x14ac:dyDescent="0.15">
      <c r="A68" s="444"/>
      <c r="B68" s="446"/>
      <c r="C68" s="43" t="s">
        <v>262</v>
      </c>
      <c r="D68" s="59"/>
      <c r="E68" s="59"/>
      <c r="F68" s="45">
        <f>E68*D68</f>
        <v>0</v>
      </c>
      <c r="G68" s="48"/>
    </row>
    <row r="69" spans="1:8" s="9" customFormat="1" ht="20.25" hidden="1" customHeight="1" outlineLevel="1" x14ac:dyDescent="0.15">
      <c r="A69" s="444"/>
      <c r="B69" s="446"/>
      <c r="C69" s="54" t="s">
        <v>263</v>
      </c>
      <c r="D69" s="56" t="e">
        <f>F69/E69</f>
        <v>#DIV/0!</v>
      </c>
      <c r="E69" s="56">
        <f>SUM(E70:E72)</f>
        <v>0</v>
      </c>
      <c r="F69" s="38">
        <f>SUM(F70:F72)</f>
        <v>0</v>
      </c>
      <c r="G69" s="89"/>
    </row>
    <row r="70" spans="1:8" s="1" customFormat="1" ht="20.25" hidden="1" customHeight="1" outlineLevel="2" x14ac:dyDescent="0.15">
      <c r="A70" s="444"/>
      <c r="B70" s="446"/>
      <c r="C70" s="43" t="s">
        <v>260</v>
      </c>
      <c r="D70" s="59"/>
      <c r="E70" s="59"/>
      <c r="F70" s="45">
        <f t="shared" ref="F70:F75" si="1">E70*D70</f>
        <v>0</v>
      </c>
      <c r="G70" s="48"/>
    </row>
    <row r="71" spans="1:8" s="1" customFormat="1" ht="20.25" hidden="1" customHeight="1" outlineLevel="2" x14ac:dyDescent="0.15">
      <c r="A71" s="444"/>
      <c r="B71" s="446"/>
      <c r="C71" s="43" t="s">
        <v>264</v>
      </c>
      <c r="D71" s="59"/>
      <c r="E71" s="59"/>
      <c r="F71" s="45">
        <f t="shared" si="1"/>
        <v>0</v>
      </c>
      <c r="G71" s="48"/>
    </row>
    <row r="72" spans="1:8" s="1" customFormat="1" ht="20.25" hidden="1" customHeight="1" outlineLevel="2" x14ac:dyDescent="0.15">
      <c r="A72" s="444"/>
      <c r="B72" s="446"/>
      <c r="C72" s="43" t="s">
        <v>262</v>
      </c>
      <c r="D72" s="59"/>
      <c r="E72" s="59"/>
      <c r="F72" s="45">
        <f t="shared" si="1"/>
        <v>0</v>
      </c>
      <c r="G72" s="48"/>
    </row>
    <row r="73" spans="1:8" s="9" customFormat="1" ht="20.25" hidden="1" customHeight="1" outlineLevel="1" x14ac:dyDescent="0.15">
      <c r="A73" s="444"/>
      <c r="B73" s="446"/>
      <c r="C73" s="72" t="s">
        <v>265</v>
      </c>
      <c r="D73" s="88"/>
      <c r="E73" s="88"/>
      <c r="F73" s="87">
        <f t="shared" si="1"/>
        <v>0</v>
      </c>
      <c r="G73" s="75"/>
    </row>
    <row r="74" spans="1:8" s="14" customFormat="1" ht="18" hidden="1" customHeight="1" outlineLevel="1" x14ac:dyDescent="0.15">
      <c r="A74" s="444"/>
      <c r="B74" s="446"/>
      <c r="C74" s="72" t="s">
        <v>266</v>
      </c>
      <c r="D74" s="88"/>
      <c r="E74" s="88"/>
      <c r="F74" s="87">
        <f t="shared" si="1"/>
        <v>0</v>
      </c>
      <c r="G74" s="320"/>
      <c r="H74" s="114"/>
    </row>
    <row r="75" spans="1:8" s="14" customFormat="1" ht="18" hidden="1" customHeight="1" outlineLevel="1" x14ac:dyDescent="0.15">
      <c r="A75" s="444"/>
      <c r="B75" s="446"/>
      <c r="C75" s="321" t="s">
        <v>267</v>
      </c>
      <c r="D75" s="88"/>
      <c r="E75" s="88"/>
      <c r="F75" s="87">
        <f t="shared" si="1"/>
        <v>0</v>
      </c>
      <c r="G75" s="320"/>
      <c r="H75" s="114"/>
    </row>
    <row r="76" spans="1:8" s="162" customFormat="1" ht="20.25" customHeight="1" collapsed="1" x14ac:dyDescent="0.15">
      <c r="A76" s="444"/>
      <c r="B76" s="446"/>
      <c r="C76" s="32" t="s">
        <v>268</v>
      </c>
      <c r="D76" s="91"/>
      <c r="E76" s="91">
        <f>E10</f>
        <v>0</v>
      </c>
      <c r="F76" s="66">
        <f>D76*E76</f>
        <v>0</v>
      </c>
      <c r="G76" s="36"/>
    </row>
    <row r="77" spans="1:8" s="162" customFormat="1" ht="20.25" customHeight="1" x14ac:dyDescent="0.15">
      <c r="A77" s="444"/>
      <c r="B77" s="446"/>
      <c r="C77" s="279" t="s">
        <v>269</v>
      </c>
      <c r="D77" s="92"/>
      <c r="E77" s="92"/>
      <c r="F77" s="288">
        <f>10%*SUM(F64+F50+F31+F8+F76)</f>
        <v>0</v>
      </c>
      <c r="G77" s="94"/>
    </row>
    <row r="78" spans="1:8" s="16" customFormat="1" ht="20.25" customHeight="1" x14ac:dyDescent="0.15">
      <c r="A78" s="444"/>
      <c r="B78" s="446"/>
      <c r="C78" s="93" t="s">
        <v>61</v>
      </c>
      <c r="D78" s="88" t="e">
        <f>F78/E78</f>
        <v>#DIV/0!</v>
      </c>
      <c r="E78" s="88">
        <f>E10</f>
        <v>0</v>
      </c>
      <c r="F78" s="87">
        <f>F77+F64+F50+F31+F76+F8</f>
        <v>0</v>
      </c>
      <c r="G78" s="94"/>
    </row>
    <row r="79" spans="1:8" s="7" customFormat="1" ht="20.25" customHeight="1" x14ac:dyDescent="0.15">
      <c r="A79" s="444"/>
      <c r="B79" s="446"/>
      <c r="C79" s="95" t="s">
        <v>270</v>
      </c>
      <c r="D79" s="91"/>
      <c r="E79" s="91">
        <f>E10</f>
        <v>0</v>
      </c>
      <c r="F79" s="84">
        <f>D79*E79</f>
        <v>0</v>
      </c>
      <c r="G79" s="36"/>
    </row>
    <row r="80" spans="1:8" s="7" customFormat="1" ht="20.25" customHeight="1" x14ac:dyDescent="0.15">
      <c r="A80" s="444"/>
      <c r="B80" s="446"/>
      <c r="C80" s="95" t="s">
        <v>271</v>
      </c>
      <c r="D80" s="91"/>
      <c r="E80" s="91">
        <f>E10</f>
        <v>0</v>
      </c>
      <c r="F80" s="84">
        <f>D80*E80</f>
        <v>0</v>
      </c>
      <c r="G80" s="36"/>
    </row>
    <row r="81" spans="1:7" s="7" customFormat="1" ht="20.25" customHeight="1" x14ac:dyDescent="0.15">
      <c r="A81" s="444"/>
      <c r="B81" s="446"/>
      <c r="C81" s="95" t="s">
        <v>272</v>
      </c>
      <c r="D81" s="96"/>
      <c r="E81" s="96"/>
      <c r="F81" s="84">
        <f>SUM(F79:F80)*10%</f>
        <v>0</v>
      </c>
      <c r="G81" s="36"/>
    </row>
    <row r="82" spans="1:7" s="16" customFormat="1" ht="20.25" customHeight="1" x14ac:dyDescent="0.15">
      <c r="A82" s="444"/>
      <c r="B82" s="446"/>
      <c r="C82" s="93" t="s">
        <v>65</v>
      </c>
      <c r="D82" s="88" t="e">
        <f>F82/E82</f>
        <v>#DIV/0!</v>
      </c>
      <c r="E82" s="88">
        <f>E10</f>
        <v>0</v>
      </c>
      <c r="F82" s="87">
        <f>F79+F80+F81</f>
        <v>0</v>
      </c>
      <c r="G82" s="94"/>
    </row>
    <row r="83" spans="1:7" ht="20.25" customHeight="1" x14ac:dyDescent="0.15">
      <c r="A83" s="445"/>
      <c r="B83" s="447"/>
      <c r="C83" s="97" t="s">
        <v>66</v>
      </c>
      <c r="D83" s="98" t="e">
        <f>F83/E83</f>
        <v>#DIV/0!</v>
      </c>
      <c r="E83" s="99">
        <f>E78</f>
        <v>0</v>
      </c>
      <c r="F83" s="100">
        <f>F78+F82</f>
        <v>0</v>
      </c>
      <c r="G83" s="101"/>
    </row>
    <row r="84" spans="1:7" ht="15" customHeight="1" x14ac:dyDescent="0.15">
      <c r="D84" s="3"/>
      <c r="E84" s="2"/>
      <c r="F84" s="2"/>
      <c r="G84" s="2"/>
    </row>
    <row r="85" spans="1:7" ht="15" customHeight="1" x14ac:dyDescent="0.15">
      <c r="D85" s="3"/>
      <c r="E85" s="2"/>
      <c r="F85" s="2"/>
      <c r="G85" s="2"/>
    </row>
    <row r="86" spans="1:7" ht="15" hidden="1" customHeight="1" x14ac:dyDescent="0.15">
      <c r="E86" s="102" t="s">
        <v>166</v>
      </c>
      <c r="F86" s="103">
        <v>91493959</v>
      </c>
    </row>
    <row r="87" spans="1:7" ht="15" hidden="1" customHeight="1" x14ac:dyDescent="0.15">
      <c r="E87" s="104" t="s">
        <v>167</v>
      </c>
      <c r="F87" s="103">
        <f>F78-F86</f>
        <v>-91493959</v>
      </c>
    </row>
  </sheetData>
  <mergeCells count="8">
    <mergeCell ref="G5:G7"/>
    <mergeCell ref="D2:E2"/>
    <mergeCell ref="D5:F5"/>
    <mergeCell ref="A5:A7"/>
    <mergeCell ref="A8:A83"/>
    <mergeCell ref="B5:B7"/>
    <mergeCell ref="B8:B83"/>
    <mergeCell ref="C5:C7"/>
  </mergeCells>
  <phoneticPr fontId="5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Evaluation Version</vt:lpstr>
      <vt:lpstr>本文件说明-陈英</vt:lpstr>
      <vt:lpstr>示范区项目 表4</vt:lpstr>
      <vt:lpstr>总体规划 表3</vt:lpstr>
      <vt:lpstr>市政道路</vt:lpstr>
      <vt:lpstr>住宅项目 表5</vt:lpstr>
      <vt:lpstr>商办项目 表6</vt:lpstr>
      <vt:lpstr>综合体项目 表7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2019-07-25T02:07:17Z</dcterms:modified>
</cp:coreProperties>
</file>